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5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7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drawings/drawing8.xml" ContentType="application/vnd.openxmlformats-officedocument.drawing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drawings/drawing9.xml" ContentType="application/vnd.openxmlformats-officedocument.drawing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col\Desktop\Dissertation\cpp\dynamic_programming\"/>
    </mc:Choice>
  </mc:AlternateContent>
  <xr:revisionPtr revIDLastSave="0" documentId="13_ncr:1_{FBDA92DC-55D8-4C5C-9B0F-C0A3FA6064B5}" xr6:coauthVersionLast="45" xr6:coauthVersionMax="45" xr10:uidLastSave="{00000000-0000-0000-0000-000000000000}"/>
  <bookViews>
    <workbookView xWindow="-120" yWindow="-120" windowWidth="29040" windowHeight="16440" tabRatio="500" activeTab="1" xr2:uid="{00000000-000D-0000-FFFF-FFFF00000000}"/>
  </bookViews>
  <sheets>
    <sheet name="Constants" sheetId="1" r:id="rId1"/>
    <sheet name="MCSS" sheetId="2" r:id="rId2"/>
    <sheet name="LISS" sheetId="3" r:id="rId3"/>
    <sheet name="LISS2" sheetId="4" r:id="rId4"/>
    <sheet name="ChainMatrixMuliplication" sheetId="5" r:id="rId5"/>
    <sheet name="Knapsack" sheetId="6" r:id="rId6"/>
    <sheet name="Dijkstra" sheetId="7" r:id="rId7"/>
    <sheet name="IndependentSets" sheetId="8" r:id="rId8"/>
    <sheet name="KTrees" sheetId="9" r:id="rId9"/>
    <sheet name="TreeDiameter" sheetId="10" r:id="rId10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T78" i="2" l="1"/>
  <c r="U78" i="2"/>
  <c r="V78" i="2"/>
  <c r="W78" i="2"/>
  <c r="X78" i="2"/>
  <c r="Y78" i="2"/>
  <c r="Z78" i="2"/>
  <c r="T79" i="2"/>
  <c r="U79" i="2"/>
  <c r="V79" i="2"/>
  <c r="W79" i="2"/>
  <c r="X79" i="2"/>
  <c r="Y79" i="2"/>
  <c r="Z79" i="2"/>
  <c r="T80" i="2"/>
  <c r="U80" i="2"/>
  <c r="V80" i="2"/>
  <c r="W80" i="2"/>
  <c r="X80" i="2"/>
  <c r="Y80" i="2"/>
  <c r="Z80" i="2"/>
  <c r="T81" i="2"/>
  <c r="U81" i="2"/>
  <c r="V81" i="2"/>
  <c r="W81" i="2"/>
  <c r="X81" i="2"/>
  <c r="Y81" i="2"/>
  <c r="Z81" i="2"/>
  <c r="T82" i="2"/>
  <c r="U82" i="2"/>
  <c r="V82" i="2"/>
  <c r="W82" i="2"/>
  <c r="X82" i="2"/>
  <c r="Y82" i="2"/>
  <c r="Z82" i="2"/>
  <c r="Z77" i="2"/>
  <c r="Y77" i="2"/>
  <c r="X77" i="2"/>
  <c r="W77" i="2"/>
  <c r="V77" i="2"/>
  <c r="U77" i="2"/>
  <c r="T77" i="2"/>
  <c r="Z70" i="2"/>
  <c r="Z71" i="2"/>
  <c r="Z72" i="2"/>
  <c r="Z73" i="2"/>
  <c r="Z74" i="2"/>
  <c r="Z69" i="2"/>
  <c r="Y70" i="2"/>
  <c r="Y71" i="2"/>
  <c r="Y72" i="2"/>
  <c r="Y73" i="2"/>
  <c r="Y74" i="2"/>
  <c r="Y69" i="2"/>
  <c r="X70" i="2"/>
  <c r="X71" i="2"/>
  <c r="X72" i="2"/>
  <c r="X73" i="2"/>
  <c r="X74" i="2"/>
  <c r="X69" i="2"/>
  <c r="W70" i="2"/>
  <c r="W71" i="2"/>
  <c r="W72" i="2"/>
  <c r="W73" i="2"/>
  <c r="W74" i="2"/>
  <c r="W69" i="2"/>
  <c r="V70" i="2"/>
  <c r="V71" i="2"/>
  <c r="V72" i="2"/>
  <c r="V73" i="2"/>
  <c r="V74" i="2"/>
  <c r="V69" i="2"/>
  <c r="U70" i="2"/>
  <c r="U71" i="2"/>
  <c r="U72" i="2"/>
  <c r="U73" i="2"/>
  <c r="U74" i="2"/>
  <c r="U69" i="2"/>
  <c r="T70" i="2"/>
  <c r="T71" i="2"/>
  <c r="T72" i="2"/>
  <c r="T73" i="2"/>
  <c r="T74" i="2"/>
  <c r="T69" i="2"/>
  <c r="P110" i="2"/>
  <c r="O110" i="2"/>
  <c r="Q110" i="2" s="1"/>
  <c r="P109" i="2"/>
  <c r="O109" i="2"/>
  <c r="Q109" i="2" s="1"/>
  <c r="P108" i="2"/>
  <c r="Q108" i="2" s="1"/>
  <c r="O108" i="2"/>
  <c r="Q107" i="2"/>
  <c r="P107" i="2"/>
  <c r="O107" i="2"/>
  <c r="P106" i="2"/>
  <c r="O106" i="2"/>
  <c r="Q106" i="2" s="1"/>
  <c r="Q105" i="2"/>
  <c r="P105" i="2"/>
  <c r="O105" i="2"/>
  <c r="Q104" i="2"/>
  <c r="P104" i="2"/>
  <c r="O104" i="2"/>
  <c r="P103" i="2"/>
  <c r="O103" i="2"/>
  <c r="Q103" i="2" s="1"/>
  <c r="P102" i="2"/>
  <c r="O102" i="2"/>
  <c r="Q102" i="2" s="1"/>
  <c r="P101" i="2"/>
  <c r="O101" i="2"/>
  <c r="Q101" i="2" s="1"/>
  <c r="P100" i="2"/>
  <c r="Q100" i="2" s="1"/>
  <c r="O100" i="2"/>
  <c r="Q99" i="2"/>
  <c r="P99" i="2"/>
  <c r="O99" i="2"/>
  <c r="P98" i="2"/>
  <c r="O98" i="2"/>
  <c r="Q98" i="2" s="1"/>
  <c r="Q97" i="2"/>
  <c r="P97" i="2"/>
  <c r="O97" i="2"/>
  <c r="Q96" i="2"/>
  <c r="P96" i="2"/>
  <c r="O96" i="2"/>
  <c r="P95" i="2"/>
  <c r="O95" i="2"/>
  <c r="Q95" i="2" s="1"/>
  <c r="P94" i="2"/>
  <c r="O94" i="2"/>
  <c r="Q94" i="2" s="1"/>
  <c r="P93" i="2"/>
  <c r="O93" i="2"/>
  <c r="Q93" i="2" s="1"/>
  <c r="P92" i="2"/>
  <c r="Q92" i="2" s="1"/>
  <c r="O92" i="2"/>
  <c r="Q91" i="2"/>
  <c r="P91" i="2"/>
  <c r="O91" i="2"/>
  <c r="P90" i="2"/>
  <c r="O90" i="2"/>
  <c r="Q90" i="2" s="1"/>
  <c r="Q89" i="2"/>
  <c r="P89" i="2"/>
  <c r="O89" i="2"/>
  <c r="Q88" i="2"/>
  <c r="P88" i="2"/>
  <c r="O88" i="2"/>
  <c r="P87" i="2"/>
  <c r="O87" i="2"/>
  <c r="Q87" i="2" s="1"/>
  <c r="P86" i="2"/>
  <c r="O86" i="2"/>
  <c r="Q86" i="2" s="1"/>
  <c r="P85" i="2"/>
  <c r="O85" i="2"/>
  <c r="Q85" i="2" s="1"/>
  <c r="P84" i="2"/>
  <c r="Q84" i="2" s="1"/>
  <c r="O84" i="2"/>
  <c r="Q83" i="2"/>
  <c r="P83" i="2"/>
  <c r="O83" i="2"/>
  <c r="P82" i="2"/>
  <c r="O82" i="2"/>
  <c r="Q82" i="2" s="1"/>
  <c r="Q81" i="2"/>
  <c r="P81" i="2"/>
  <c r="O81" i="2"/>
  <c r="Q80" i="2"/>
  <c r="P80" i="2"/>
  <c r="O80" i="2"/>
  <c r="P79" i="2"/>
  <c r="O79" i="2"/>
  <c r="Q79" i="2" s="1"/>
  <c r="P78" i="2"/>
  <c r="O78" i="2"/>
  <c r="Q78" i="2" s="1"/>
  <c r="P77" i="2"/>
  <c r="O77" i="2"/>
  <c r="Q77" i="2" s="1"/>
  <c r="P76" i="2"/>
  <c r="Q76" i="2" s="1"/>
  <c r="O76" i="2"/>
  <c r="Q75" i="2"/>
  <c r="P75" i="2"/>
  <c r="O75" i="2"/>
  <c r="P74" i="2"/>
  <c r="O74" i="2"/>
  <c r="Q74" i="2" s="1"/>
  <c r="Q73" i="2"/>
  <c r="P73" i="2"/>
  <c r="O73" i="2"/>
  <c r="Q72" i="2"/>
  <c r="P72" i="2"/>
  <c r="O72" i="2"/>
  <c r="P71" i="2"/>
  <c r="O71" i="2"/>
  <c r="Q71" i="2" s="1"/>
  <c r="P70" i="2"/>
  <c r="O70" i="2"/>
  <c r="Q70" i="2" s="1"/>
  <c r="P69" i="2"/>
  <c r="O69" i="2"/>
  <c r="Q69" i="2" s="1"/>
  <c r="M75" i="10"/>
  <c r="F75" i="10"/>
  <c r="M74" i="10"/>
  <c r="F74" i="10"/>
  <c r="M73" i="10"/>
  <c r="F73" i="10"/>
  <c r="M69" i="10"/>
  <c r="F69" i="10"/>
  <c r="S37" i="10" s="1"/>
  <c r="M68" i="10"/>
  <c r="F68" i="10"/>
  <c r="M67" i="10"/>
  <c r="F67" i="10"/>
  <c r="M63" i="10"/>
  <c r="F63" i="10"/>
  <c r="M62" i="10"/>
  <c r="R48" i="10" s="1"/>
  <c r="U48" i="10" s="1"/>
  <c r="F62" i="10"/>
  <c r="R36" i="10" s="1"/>
  <c r="M61" i="10"/>
  <c r="F61" i="10"/>
  <c r="M57" i="10"/>
  <c r="F57" i="10"/>
  <c r="M56" i="10"/>
  <c r="F56" i="10"/>
  <c r="M55" i="10"/>
  <c r="F55" i="10"/>
  <c r="Q35" i="10" s="1"/>
  <c r="M51" i="10"/>
  <c r="F51" i="10"/>
  <c r="M50" i="10"/>
  <c r="F50" i="10"/>
  <c r="T49" i="10"/>
  <c r="U49" i="10" s="1"/>
  <c r="R49" i="10"/>
  <c r="Q49" i="10"/>
  <c r="M49" i="10"/>
  <c r="F49" i="10"/>
  <c r="T48" i="10"/>
  <c r="Q48" i="10"/>
  <c r="T47" i="10"/>
  <c r="R47" i="10"/>
  <c r="U47" i="10" s="1"/>
  <c r="Q47" i="10"/>
  <c r="T46" i="10"/>
  <c r="R46" i="10"/>
  <c r="U46" i="10" s="1"/>
  <c r="Q46" i="10"/>
  <c r="V45" i="10"/>
  <c r="W45" i="10" s="1"/>
  <c r="T45" i="10"/>
  <c r="Q45" i="10"/>
  <c r="M45" i="10"/>
  <c r="F45" i="10"/>
  <c r="V44" i="10"/>
  <c r="W44" i="10" s="1"/>
  <c r="T44" i="10"/>
  <c r="M44" i="10"/>
  <c r="R45" i="10" s="1"/>
  <c r="U45" i="10" s="1"/>
  <c r="F44" i="10"/>
  <c r="V43" i="10"/>
  <c r="W43" i="10" s="1"/>
  <c r="T43" i="10"/>
  <c r="M43" i="10"/>
  <c r="F43" i="10"/>
  <c r="M39" i="10"/>
  <c r="F39" i="10"/>
  <c r="S32" i="10" s="1"/>
  <c r="M38" i="10"/>
  <c r="R44" i="10" s="1"/>
  <c r="U44" i="10" s="1"/>
  <c r="F38" i="10"/>
  <c r="W37" i="10"/>
  <c r="R37" i="10"/>
  <c r="Q37" i="10"/>
  <c r="M37" i="10"/>
  <c r="Q44" i="10" s="1"/>
  <c r="F37" i="10"/>
  <c r="Q32" i="10" s="1"/>
  <c r="U36" i="10"/>
  <c r="T36" i="10"/>
  <c r="S36" i="10"/>
  <c r="Q36" i="10"/>
  <c r="T35" i="10"/>
  <c r="S35" i="10"/>
  <c r="R35" i="10"/>
  <c r="V34" i="10"/>
  <c r="W34" i="10" s="1"/>
  <c r="T34" i="10"/>
  <c r="S34" i="10"/>
  <c r="R34" i="10"/>
  <c r="Q34" i="10"/>
  <c r="T33" i="10"/>
  <c r="S33" i="10"/>
  <c r="R33" i="10"/>
  <c r="U33" i="10" s="1"/>
  <c r="Q33" i="10"/>
  <c r="M33" i="10"/>
  <c r="F33" i="10"/>
  <c r="V32" i="10"/>
  <c r="W32" i="10" s="1"/>
  <c r="T32" i="10"/>
  <c r="R32" i="10"/>
  <c r="M32" i="10"/>
  <c r="R43" i="10" s="1"/>
  <c r="U43" i="10" s="1"/>
  <c r="F32" i="10"/>
  <c r="R31" i="10" s="1"/>
  <c r="T31" i="10"/>
  <c r="S31" i="10"/>
  <c r="M31" i="10"/>
  <c r="Q43" i="10" s="1"/>
  <c r="F31" i="10"/>
  <c r="Q31" i="10" s="1"/>
  <c r="W22" i="10"/>
  <c r="V49" i="10" s="1"/>
  <c r="W49" i="10" s="1"/>
  <c r="P22" i="10"/>
  <c r="O22" i="10"/>
  <c r="W21" i="10"/>
  <c r="V48" i="10" s="1"/>
  <c r="W48" i="10" s="1"/>
  <c r="P21" i="10"/>
  <c r="O21" i="10"/>
  <c r="Q21" i="10" s="1"/>
  <c r="W20" i="10"/>
  <c r="V47" i="10" s="1"/>
  <c r="W47" i="10" s="1"/>
  <c r="P20" i="10"/>
  <c r="O20" i="10"/>
  <c r="Q20" i="10" s="1"/>
  <c r="W19" i="10"/>
  <c r="V46" i="10" s="1"/>
  <c r="W46" i="10" s="1"/>
  <c r="P19" i="10"/>
  <c r="O19" i="10"/>
  <c r="Q19" i="10" s="1"/>
  <c r="W18" i="10"/>
  <c r="P18" i="10"/>
  <c r="O18" i="10"/>
  <c r="Q18" i="10" s="1"/>
  <c r="W17" i="10"/>
  <c r="P17" i="10"/>
  <c r="O17" i="10"/>
  <c r="Q17" i="10" s="1"/>
  <c r="W16" i="10"/>
  <c r="P16" i="10"/>
  <c r="O16" i="10"/>
  <c r="W9" i="10"/>
  <c r="P9" i="10"/>
  <c r="O9" i="10"/>
  <c r="Q9" i="10" s="1"/>
  <c r="W8" i="10"/>
  <c r="V36" i="10" s="1"/>
  <c r="W36" i="10" s="1"/>
  <c r="P8" i="10"/>
  <c r="O8" i="10"/>
  <c r="W7" i="10"/>
  <c r="V35" i="10" s="1"/>
  <c r="W35" i="10" s="1"/>
  <c r="P7" i="10"/>
  <c r="O7" i="10"/>
  <c r="Q7" i="10" s="1"/>
  <c r="W6" i="10"/>
  <c r="P6" i="10"/>
  <c r="O6" i="10"/>
  <c r="Q6" i="10" s="1"/>
  <c r="W5" i="10"/>
  <c r="V33" i="10" s="1"/>
  <c r="W33" i="10" s="1"/>
  <c r="P5" i="10"/>
  <c r="O5" i="10"/>
  <c r="Q5" i="10" s="1"/>
  <c r="W4" i="10"/>
  <c r="P4" i="10"/>
  <c r="O4" i="10"/>
  <c r="Q4" i="10" s="1"/>
  <c r="W3" i="10"/>
  <c r="V31" i="10" s="1"/>
  <c r="W31" i="10" s="1"/>
  <c r="P3" i="10"/>
  <c r="O3" i="10"/>
  <c r="Q3" i="10" s="1"/>
  <c r="M69" i="9"/>
  <c r="F69" i="9"/>
  <c r="M68" i="9"/>
  <c r="R49" i="9" s="1"/>
  <c r="F68" i="9"/>
  <c r="R37" i="9" s="1"/>
  <c r="M67" i="9"/>
  <c r="F67" i="9"/>
  <c r="M63" i="9"/>
  <c r="F63" i="9"/>
  <c r="S36" i="9" s="1"/>
  <c r="M62" i="9"/>
  <c r="F62" i="9"/>
  <c r="M61" i="9"/>
  <c r="Q48" i="9" s="1"/>
  <c r="F61" i="9"/>
  <c r="M57" i="9"/>
  <c r="F57" i="9"/>
  <c r="M56" i="9"/>
  <c r="R47" i="9" s="1"/>
  <c r="T47" i="9" s="1"/>
  <c r="F56" i="9"/>
  <c r="R35" i="9" s="1"/>
  <c r="M55" i="9"/>
  <c r="F55" i="9"/>
  <c r="M51" i="9"/>
  <c r="F51" i="9"/>
  <c r="M50" i="9"/>
  <c r="F50" i="9"/>
  <c r="Q49" i="9"/>
  <c r="T49" i="9" s="1"/>
  <c r="M49" i="9"/>
  <c r="F49" i="9"/>
  <c r="Q34" i="9" s="1"/>
  <c r="T34" i="9" s="1"/>
  <c r="T48" i="9"/>
  <c r="R48" i="9"/>
  <c r="Q47" i="9"/>
  <c r="V46" i="9"/>
  <c r="R46" i="9"/>
  <c r="Q46" i="9"/>
  <c r="R45" i="9"/>
  <c r="M45" i="9"/>
  <c r="F45" i="9"/>
  <c r="Q44" i="9"/>
  <c r="T44" i="9" s="1"/>
  <c r="M44" i="9"/>
  <c r="F44" i="9"/>
  <c r="V43" i="9"/>
  <c r="Q43" i="9"/>
  <c r="M43" i="9"/>
  <c r="Q45" i="9" s="1"/>
  <c r="T45" i="9" s="1"/>
  <c r="F43" i="9"/>
  <c r="M39" i="9"/>
  <c r="F39" i="9"/>
  <c r="S32" i="9" s="1"/>
  <c r="M38" i="9"/>
  <c r="R44" i="9" s="1"/>
  <c r="F38" i="9"/>
  <c r="R32" i="9" s="1"/>
  <c r="T37" i="9"/>
  <c r="S37" i="9"/>
  <c r="Q37" i="9"/>
  <c r="M37" i="9"/>
  <c r="F37" i="9"/>
  <c r="R36" i="9"/>
  <c r="Q36" i="9"/>
  <c r="T36" i="9" s="1"/>
  <c r="U35" i="9"/>
  <c r="V35" i="9" s="1"/>
  <c r="S35" i="9"/>
  <c r="Q35" i="9"/>
  <c r="S34" i="9"/>
  <c r="R34" i="9"/>
  <c r="S33" i="9"/>
  <c r="R33" i="9"/>
  <c r="Q33" i="9"/>
  <c r="M33" i="9"/>
  <c r="F33" i="9"/>
  <c r="V32" i="9"/>
  <c r="Q32" i="9"/>
  <c r="M32" i="9"/>
  <c r="R43" i="9" s="1"/>
  <c r="T43" i="9" s="1"/>
  <c r="F32" i="9"/>
  <c r="R31" i="9" s="1"/>
  <c r="S31" i="9"/>
  <c r="Q31" i="9"/>
  <c r="T31" i="9" s="1"/>
  <c r="M31" i="9"/>
  <c r="F31" i="9"/>
  <c r="W22" i="9"/>
  <c r="U49" i="9" s="1"/>
  <c r="V49" i="9" s="1"/>
  <c r="P22" i="9"/>
  <c r="O22" i="9"/>
  <c r="Q22" i="9" s="1"/>
  <c r="W21" i="9"/>
  <c r="U48" i="9" s="1"/>
  <c r="V48" i="9" s="1"/>
  <c r="Q21" i="9"/>
  <c r="P21" i="9"/>
  <c r="O21" i="9"/>
  <c r="W20" i="9"/>
  <c r="U47" i="9" s="1"/>
  <c r="V47" i="9" s="1"/>
  <c r="P20" i="9"/>
  <c r="O20" i="9"/>
  <c r="Q20" i="9" s="1"/>
  <c r="W19" i="9"/>
  <c r="U46" i="9" s="1"/>
  <c r="Q19" i="9"/>
  <c r="P19" i="9"/>
  <c r="O19" i="9"/>
  <c r="W18" i="9"/>
  <c r="U45" i="9" s="1"/>
  <c r="V45" i="9" s="1"/>
  <c r="P18" i="9"/>
  <c r="O18" i="9"/>
  <c r="Q18" i="9" s="1"/>
  <c r="W17" i="9"/>
  <c r="U44" i="9" s="1"/>
  <c r="V44" i="9" s="1"/>
  <c r="Q17" i="9"/>
  <c r="P17" i="9"/>
  <c r="O17" i="9"/>
  <c r="W16" i="9"/>
  <c r="U43" i="9" s="1"/>
  <c r="P16" i="9"/>
  <c r="O16" i="9"/>
  <c r="Q16" i="9" s="1"/>
  <c r="W9" i="9"/>
  <c r="U37" i="9" s="1"/>
  <c r="V37" i="9" s="1"/>
  <c r="Q9" i="9"/>
  <c r="P9" i="9"/>
  <c r="O9" i="9"/>
  <c r="W8" i="9"/>
  <c r="U36" i="9" s="1"/>
  <c r="V36" i="9" s="1"/>
  <c r="P8" i="9"/>
  <c r="O8" i="9"/>
  <c r="Q8" i="9" s="1"/>
  <c r="W7" i="9"/>
  <c r="Q7" i="9"/>
  <c r="P7" i="9"/>
  <c r="O7" i="9"/>
  <c r="W6" i="9"/>
  <c r="U34" i="9" s="1"/>
  <c r="V34" i="9" s="1"/>
  <c r="P6" i="9"/>
  <c r="O6" i="9"/>
  <c r="Q6" i="9" s="1"/>
  <c r="W5" i="9"/>
  <c r="U33" i="9" s="1"/>
  <c r="V33" i="9" s="1"/>
  <c r="Q5" i="9"/>
  <c r="P5" i="9"/>
  <c r="O5" i="9"/>
  <c r="W4" i="9"/>
  <c r="U32" i="9" s="1"/>
  <c r="P4" i="9"/>
  <c r="O4" i="9"/>
  <c r="Q4" i="9" s="1"/>
  <c r="W3" i="9"/>
  <c r="U31" i="9" s="1"/>
  <c r="V31" i="9" s="1"/>
  <c r="Q3" i="9"/>
  <c r="P3" i="9"/>
  <c r="O3" i="9"/>
  <c r="M74" i="8"/>
  <c r="F74" i="8"/>
  <c r="M73" i="8"/>
  <c r="F73" i="8"/>
  <c r="R37" i="8" s="1"/>
  <c r="M72" i="8"/>
  <c r="Q49" i="8" s="1"/>
  <c r="T49" i="8" s="1"/>
  <c r="F72" i="8"/>
  <c r="M68" i="8"/>
  <c r="F68" i="8"/>
  <c r="M67" i="8"/>
  <c r="R48" i="8" s="1"/>
  <c r="T48" i="8" s="1"/>
  <c r="F67" i="8"/>
  <c r="M66" i="8"/>
  <c r="F66" i="8"/>
  <c r="M62" i="8"/>
  <c r="F62" i="8"/>
  <c r="S35" i="8" s="1"/>
  <c r="M61" i="8"/>
  <c r="F61" i="8"/>
  <c r="M60" i="8"/>
  <c r="Q47" i="8" s="1"/>
  <c r="T47" i="8" s="1"/>
  <c r="F60" i="8"/>
  <c r="M56" i="8"/>
  <c r="F56" i="8"/>
  <c r="S34" i="8" s="1"/>
  <c r="M55" i="8"/>
  <c r="F55" i="8"/>
  <c r="M54" i="8"/>
  <c r="F54" i="8"/>
  <c r="M50" i="8"/>
  <c r="F50" i="8"/>
  <c r="R49" i="8"/>
  <c r="M49" i="8"/>
  <c r="F49" i="8"/>
  <c r="R33" i="8" s="1"/>
  <c r="Q48" i="8"/>
  <c r="M48" i="8"/>
  <c r="F48" i="8"/>
  <c r="R47" i="8"/>
  <c r="R46" i="8"/>
  <c r="T46" i="8" s="1"/>
  <c r="Q46" i="8"/>
  <c r="R45" i="8"/>
  <c r="T45" i="8" s="1"/>
  <c r="Q45" i="8"/>
  <c r="U44" i="8"/>
  <c r="V44" i="8" s="1"/>
  <c r="Q44" i="8"/>
  <c r="T44" i="8" s="1"/>
  <c r="M44" i="8"/>
  <c r="F44" i="8"/>
  <c r="M43" i="8"/>
  <c r="R44" i="8" s="1"/>
  <c r="F43" i="8"/>
  <c r="R42" i="8"/>
  <c r="M42" i="8"/>
  <c r="F42" i="8"/>
  <c r="Q32" i="8" s="1"/>
  <c r="M38" i="8"/>
  <c r="F38" i="8"/>
  <c r="S37" i="8"/>
  <c r="Q37" i="8"/>
  <c r="T37" i="8" s="1"/>
  <c r="M37" i="8"/>
  <c r="R43" i="8" s="1"/>
  <c r="T43" i="8" s="1"/>
  <c r="F37" i="8"/>
  <c r="R31" i="8" s="1"/>
  <c r="T36" i="8"/>
  <c r="S36" i="8"/>
  <c r="R36" i="8"/>
  <c r="Q36" i="8"/>
  <c r="M36" i="8"/>
  <c r="Q43" i="8" s="1"/>
  <c r="F36" i="8"/>
  <c r="T35" i="8"/>
  <c r="R35" i="8"/>
  <c r="Q35" i="8"/>
  <c r="U34" i="8"/>
  <c r="V34" i="8" s="1"/>
  <c r="R34" i="8"/>
  <c r="Q34" i="8"/>
  <c r="T34" i="8" s="1"/>
  <c r="S33" i="8"/>
  <c r="Q33" i="8"/>
  <c r="T33" i="8" s="1"/>
  <c r="S32" i="8"/>
  <c r="R32" i="8"/>
  <c r="M32" i="8"/>
  <c r="F32" i="8"/>
  <c r="V31" i="8"/>
  <c r="S31" i="8"/>
  <c r="Q31" i="8"/>
  <c r="T31" i="8" s="1"/>
  <c r="M31" i="8"/>
  <c r="F31" i="8"/>
  <c r="R30" i="8" s="1"/>
  <c r="S30" i="8"/>
  <c r="Q30" i="8"/>
  <c r="M30" i="8"/>
  <c r="Q42" i="8" s="1"/>
  <c r="F30" i="8"/>
  <c r="W23" i="8"/>
  <c r="U49" i="8" s="1"/>
  <c r="V49" i="8" s="1"/>
  <c r="P23" i="8"/>
  <c r="O23" i="8"/>
  <c r="Q23" i="8" s="1"/>
  <c r="W22" i="8"/>
  <c r="U48" i="8" s="1"/>
  <c r="V48" i="8" s="1"/>
  <c r="Q22" i="8"/>
  <c r="P22" i="8"/>
  <c r="O22" i="8"/>
  <c r="W21" i="8"/>
  <c r="U47" i="8" s="1"/>
  <c r="V47" i="8" s="1"/>
  <c r="P21" i="8"/>
  <c r="O21" i="8"/>
  <c r="Q21" i="8" s="1"/>
  <c r="W20" i="8"/>
  <c r="U46" i="8" s="1"/>
  <c r="V46" i="8" s="1"/>
  <c r="Q20" i="8"/>
  <c r="P20" i="8"/>
  <c r="O20" i="8"/>
  <c r="W19" i="8"/>
  <c r="U45" i="8" s="1"/>
  <c r="V45" i="8" s="1"/>
  <c r="P19" i="8"/>
  <c r="O19" i="8"/>
  <c r="Q19" i="8" s="1"/>
  <c r="W18" i="8"/>
  <c r="Q18" i="8"/>
  <c r="P18" i="8"/>
  <c r="O18" i="8"/>
  <c r="W17" i="8"/>
  <c r="U43" i="8" s="1"/>
  <c r="V43" i="8" s="1"/>
  <c r="P17" i="8"/>
  <c r="O17" i="8"/>
  <c r="Q17" i="8" s="1"/>
  <c r="W16" i="8"/>
  <c r="U42" i="8" s="1"/>
  <c r="V42" i="8" s="1"/>
  <c r="Q16" i="8"/>
  <c r="P16" i="8"/>
  <c r="O16" i="8"/>
  <c r="W10" i="8"/>
  <c r="U37" i="8" s="1"/>
  <c r="V37" i="8" s="1"/>
  <c r="P10" i="8"/>
  <c r="O10" i="8"/>
  <c r="Q10" i="8" s="1"/>
  <c r="W9" i="8"/>
  <c r="U36" i="8" s="1"/>
  <c r="V36" i="8" s="1"/>
  <c r="Q9" i="8"/>
  <c r="P9" i="8"/>
  <c r="O9" i="8"/>
  <c r="W8" i="8"/>
  <c r="U35" i="8" s="1"/>
  <c r="V35" i="8" s="1"/>
  <c r="P8" i="8"/>
  <c r="O8" i="8"/>
  <c r="Q8" i="8" s="1"/>
  <c r="W7" i="8"/>
  <c r="Q7" i="8"/>
  <c r="P7" i="8"/>
  <c r="O7" i="8"/>
  <c r="W6" i="8"/>
  <c r="U33" i="8" s="1"/>
  <c r="V33" i="8" s="1"/>
  <c r="P6" i="8"/>
  <c r="O6" i="8"/>
  <c r="Q6" i="8" s="1"/>
  <c r="W5" i="8"/>
  <c r="U32" i="8" s="1"/>
  <c r="V32" i="8" s="1"/>
  <c r="Q5" i="8"/>
  <c r="P5" i="8"/>
  <c r="O5" i="8"/>
  <c r="W4" i="8"/>
  <c r="U31" i="8" s="1"/>
  <c r="P4" i="8"/>
  <c r="O4" i="8"/>
  <c r="Q4" i="8" s="1"/>
  <c r="W3" i="8"/>
  <c r="U30" i="8" s="1"/>
  <c r="V30" i="8" s="1"/>
  <c r="Q3" i="8"/>
  <c r="P3" i="8"/>
  <c r="O3" i="8"/>
  <c r="M74" i="7"/>
  <c r="S51" i="7" s="1"/>
  <c r="F74" i="7"/>
  <c r="M73" i="7"/>
  <c r="F73" i="7"/>
  <c r="R37" i="7" s="1"/>
  <c r="M72" i="7"/>
  <c r="F72" i="7"/>
  <c r="M68" i="7"/>
  <c r="F68" i="7"/>
  <c r="M67" i="7"/>
  <c r="R50" i="7" s="1"/>
  <c r="T50" i="7" s="1"/>
  <c r="F67" i="7"/>
  <c r="M66" i="7"/>
  <c r="F66" i="7"/>
  <c r="M62" i="7"/>
  <c r="F62" i="7"/>
  <c r="S35" i="7" s="1"/>
  <c r="M61" i="7"/>
  <c r="F61" i="7"/>
  <c r="M60" i="7"/>
  <c r="Q49" i="7" s="1"/>
  <c r="T49" i="7" s="1"/>
  <c r="F60" i="7"/>
  <c r="M56" i="7"/>
  <c r="F56" i="7"/>
  <c r="S34" i="7" s="1"/>
  <c r="M55" i="7"/>
  <c r="F55" i="7"/>
  <c r="M54" i="7"/>
  <c r="F54" i="7"/>
  <c r="V51" i="7"/>
  <c r="R51" i="7"/>
  <c r="Q51" i="7"/>
  <c r="S50" i="7"/>
  <c r="Q50" i="7"/>
  <c r="M50" i="7"/>
  <c r="S47" i="7" s="1"/>
  <c r="F50" i="7"/>
  <c r="S49" i="7"/>
  <c r="R49" i="7"/>
  <c r="M49" i="7"/>
  <c r="F49" i="7"/>
  <c r="R33" i="7" s="1"/>
  <c r="S48" i="7"/>
  <c r="R48" i="7"/>
  <c r="Q48" i="7"/>
  <c r="T48" i="7" s="1"/>
  <c r="M48" i="7"/>
  <c r="F48" i="7"/>
  <c r="Q33" i="7" s="1"/>
  <c r="T33" i="7" s="1"/>
  <c r="R47" i="7"/>
  <c r="Q47" i="7"/>
  <c r="T47" i="7" s="1"/>
  <c r="U46" i="7"/>
  <c r="V46" i="7" s="1"/>
  <c r="S46" i="7"/>
  <c r="S45" i="7"/>
  <c r="S44" i="7"/>
  <c r="Q44" i="7"/>
  <c r="M44" i="7"/>
  <c r="F44" i="7"/>
  <c r="M43" i="7"/>
  <c r="R46" i="7" s="1"/>
  <c r="F43" i="7"/>
  <c r="M42" i="7"/>
  <c r="Q46" i="7" s="1"/>
  <c r="F42" i="7"/>
  <c r="Q32" i="7" s="1"/>
  <c r="M38" i="7"/>
  <c r="F38" i="7"/>
  <c r="T37" i="7"/>
  <c r="S37" i="7"/>
  <c r="Q37" i="7"/>
  <c r="M37" i="7"/>
  <c r="R45" i="7" s="1"/>
  <c r="F37" i="7"/>
  <c r="R31" i="7" s="1"/>
  <c r="S36" i="7"/>
  <c r="R36" i="7"/>
  <c r="Q36" i="7"/>
  <c r="T36" i="7" s="1"/>
  <c r="M36" i="7"/>
  <c r="Q45" i="7" s="1"/>
  <c r="F36" i="7"/>
  <c r="T35" i="7"/>
  <c r="R35" i="7"/>
  <c r="Q35" i="7"/>
  <c r="U34" i="7"/>
  <c r="V34" i="7" s="1"/>
  <c r="R34" i="7"/>
  <c r="T34" i="7" s="1"/>
  <c r="Q34" i="7"/>
  <c r="S33" i="7"/>
  <c r="S32" i="7"/>
  <c r="R32" i="7"/>
  <c r="M32" i="7"/>
  <c r="F32" i="7"/>
  <c r="V31" i="7"/>
  <c r="S31" i="7"/>
  <c r="Q31" i="7"/>
  <c r="T31" i="7" s="1"/>
  <c r="M31" i="7"/>
  <c r="R44" i="7" s="1"/>
  <c r="F31" i="7"/>
  <c r="R30" i="7" s="1"/>
  <c r="V30" i="7"/>
  <c r="S30" i="7"/>
  <c r="Q30" i="7"/>
  <c r="M30" i="7"/>
  <c r="F30" i="7"/>
  <c r="W23" i="7"/>
  <c r="U51" i="7" s="1"/>
  <c r="P23" i="7"/>
  <c r="O23" i="7"/>
  <c r="Q23" i="7" s="1"/>
  <c r="W22" i="7"/>
  <c r="U50" i="7" s="1"/>
  <c r="V50" i="7" s="1"/>
  <c r="Q22" i="7"/>
  <c r="P22" i="7"/>
  <c r="O22" i="7"/>
  <c r="W21" i="7"/>
  <c r="U49" i="7" s="1"/>
  <c r="V49" i="7" s="1"/>
  <c r="P21" i="7"/>
  <c r="O21" i="7"/>
  <c r="Q21" i="7" s="1"/>
  <c r="W20" i="7"/>
  <c r="U48" i="7" s="1"/>
  <c r="V48" i="7" s="1"/>
  <c r="Q20" i="7"/>
  <c r="P20" i="7"/>
  <c r="O20" i="7"/>
  <c r="W19" i="7"/>
  <c r="U47" i="7" s="1"/>
  <c r="V47" i="7" s="1"/>
  <c r="P19" i="7"/>
  <c r="O19" i="7"/>
  <c r="Q19" i="7" s="1"/>
  <c r="W18" i="7"/>
  <c r="Q18" i="7"/>
  <c r="P18" i="7"/>
  <c r="O18" i="7"/>
  <c r="W17" i="7"/>
  <c r="U45" i="7" s="1"/>
  <c r="V45" i="7" s="1"/>
  <c r="P17" i="7"/>
  <c r="O17" i="7"/>
  <c r="Q17" i="7" s="1"/>
  <c r="W16" i="7"/>
  <c r="U44" i="7" s="1"/>
  <c r="V44" i="7" s="1"/>
  <c r="Q16" i="7"/>
  <c r="P16" i="7"/>
  <c r="O16" i="7"/>
  <c r="W10" i="7"/>
  <c r="U37" i="7" s="1"/>
  <c r="V37" i="7" s="1"/>
  <c r="P10" i="7"/>
  <c r="O10" i="7"/>
  <c r="Q10" i="7" s="1"/>
  <c r="W9" i="7"/>
  <c r="U36" i="7" s="1"/>
  <c r="V36" i="7" s="1"/>
  <c r="Q9" i="7"/>
  <c r="P9" i="7"/>
  <c r="O9" i="7"/>
  <c r="W8" i="7"/>
  <c r="U35" i="7" s="1"/>
  <c r="V35" i="7" s="1"/>
  <c r="P8" i="7"/>
  <c r="O8" i="7"/>
  <c r="Q8" i="7" s="1"/>
  <c r="W7" i="7"/>
  <c r="Q7" i="7"/>
  <c r="P7" i="7"/>
  <c r="O7" i="7"/>
  <c r="W6" i="7"/>
  <c r="U33" i="7" s="1"/>
  <c r="V33" i="7" s="1"/>
  <c r="P6" i="7"/>
  <c r="O6" i="7"/>
  <c r="Q6" i="7" s="1"/>
  <c r="W5" i="7"/>
  <c r="U32" i="7" s="1"/>
  <c r="V32" i="7" s="1"/>
  <c r="Q5" i="7"/>
  <c r="P5" i="7"/>
  <c r="O5" i="7"/>
  <c r="W4" i="7"/>
  <c r="U31" i="7" s="1"/>
  <c r="P4" i="7"/>
  <c r="O4" i="7"/>
  <c r="Q4" i="7" s="1"/>
  <c r="W3" i="7"/>
  <c r="U30" i="7" s="1"/>
  <c r="Q3" i="7"/>
  <c r="P3" i="7"/>
  <c r="O3" i="7"/>
  <c r="M81" i="6"/>
  <c r="F81" i="6"/>
  <c r="M80" i="6"/>
  <c r="F80" i="6"/>
  <c r="R38" i="6" s="1"/>
  <c r="M79" i="6"/>
  <c r="F79" i="6"/>
  <c r="M78" i="6"/>
  <c r="F78" i="6"/>
  <c r="M75" i="6"/>
  <c r="S50" i="6" s="1"/>
  <c r="F75" i="6"/>
  <c r="M74" i="6"/>
  <c r="F74" i="6"/>
  <c r="R37" i="6" s="1"/>
  <c r="M73" i="6"/>
  <c r="F73" i="6"/>
  <c r="M72" i="6"/>
  <c r="F72" i="6"/>
  <c r="M69" i="6"/>
  <c r="S49" i="6" s="1"/>
  <c r="F69" i="6"/>
  <c r="M68" i="6"/>
  <c r="F68" i="6"/>
  <c r="R36" i="6" s="1"/>
  <c r="M67" i="6"/>
  <c r="F67" i="6"/>
  <c r="M66" i="6"/>
  <c r="F66" i="6"/>
  <c r="M63" i="6"/>
  <c r="F63" i="6"/>
  <c r="M62" i="6"/>
  <c r="F62" i="6"/>
  <c r="R35" i="6" s="1"/>
  <c r="M61" i="6"/>
  <c r="F61" i="6"/>
  <c r="M60" i="6"/>
  <c r="F60" i="6"/>
  <c r="M57" i="6"/>
  <c r="F57" i="6"/>
  <c r="M56" i="6"/>
  <c r="F56" i="6"/>
  <c r="R34" i="6" s="1"/>
  <c r="M55" i="6"/>
  <c r="F55" i="6"/>
  <c r="M54" i="6"/>
  <c r="F54" i="6"/>
  <c r="S51" i="6"/>
  <c r="R51" i="6"/>
  <c r="Q51" i="6"/>
  <c r="T51" i="6" s="1"/>
  <c r="M51" i="6"/>
  <c r="F51" i="6"/>
  <c r="V50" i="6"/>
  <c r="R50" i="6"/>
  <c r="Q50" i="6"/>
  <c r="M50" i="6"/>
  <c r="F50" i="6"/>
  <c r="V49" i="6"/>
  <c r="R49" i="6"/>
  <c r="Q49" i="6"/>
  <c r="M49" i="6"/>
  <c r="F49" i="6"/>
  <c r="S48" i="6"/>
  <c r="R48" i="6"/>
  <c r="Q48" i="6"/>
  <c r="M48" i="6"/>
  <c r="F48" i="6"/>
  <c r="V47" i="6"/>
  <c r="S47" i="6"/>
  <c r="R47" i="6"/>
  <c r="Q47" i="6"/>
  <c r="T47" i="6" s="1"/>
  <c r="T46" i="6"/>
  <c r="S46" i="6"/>
  <c r="R46" i="6"/>
  <c r="Q46" i="6"/>
  <c r="R45" i="6"/>
  <c r="M45" i="6"/>
  <c r="S45" i="6" s="1"/>
  <c r="F45" i="6"/>
  <c r="S32" i="6" s="1"/>
  <c r="R44" i="6"/>
  <c r="M44" i="6"/>
  <c r="F44" i="6"/>
  <c r="R32" i="6" s="1"/>
  <c r="R43" i="6"/>
  <c r="M43" i="6"/>
  <c r="Q45" i="6" s="1"/>
  <c r="F43" i="6"/>
  <c r="Q32" i="6" s="1"/>
  <c r="M42" i="6"/>
  <c r="F42" i="6"/>
  <c r="M39" i="6"/>
  <c r="S44" i="6" s="1"/>
  <c r="F39" i="6"/>
  <c r="S38" i="6"/>
  <c r="Q38" i="6"/>
  <c r="M38" i="6"/>
  <c r="F38" i="6"/>
  <c r="V37" i="6"/>
  <c r="S37" i="6"/>
  <c r="Q37" i="6"/>
  <c r="M37" i="6"/>
  <c r="Q44" i="6" s="1"/>
  <c r="F37" i="6"/>
  <c r="S36" i="6"/>
  <c r="Q36" i="6"/>
  <c r="M36" i="6"/>
  <c r="F36" i="6"/>
  <c r="S35" i="6"/>
  <c r="Q35" i="6"/>
  <c r="T35" i="6" s="1"/>
  <c r="S34" i="6"/>
  <c r="Q34" i="6"/>
  <c r="T34" i="6" s="1"/>
  <c r="S33" i="6"/>
  <c r="R33" i="6"/>
  <c r="Q33" i="6"/>
  <c r="M33" i="6"/>
  <c r="S43" i="6" s="1"/>
  <c r="F33" i="6"/>
  <c r="S30" i="6" s="1"/>
  <c r="M32" i="6"/>
  <c r="F32" i="6"/>
  <c r="R30" i="6" s="1"/>
  <c r="S31" i="6"/>
  <c r="R31" i="6"/>
  <c r="Q31" i="6"/>
  <c r="M31" i="6"/>
  <c r="Q43" i="6" s="1"/>
  <c r="F31" i="6"/>
  <c r="Q30" i="6" s="1"/>
  <c r="T30" i="6" s="1"/>
  <c r="V30" i="6"/>
  <c r="W24" i="6"/>
  <c r="U51" i="6" s="1"/>
  <c r="V51" i="6" s="1"/>
  <c r="P24" i="6"/>
  <c r="O24" i="6"/>
  <c r="Q24" i="6" s="1"/>
  <c r="W23" i="6"/>
  <c r="U50" i="6" s="1"/>
  <c r="P23" i="6"/>
  <c r="O23" i="6"/>
  <c r="Q23" i="6" s="1"/>
  <c r="W22" i="6"/>
  <c r="U49" i="6" s="1"/>
  <c r="P22" i="6"/>
  <c r="O22" i="6"/>
  <c r="Q22" i="6" s="1"/>
  <c r="W21" i="6"/>
  <c r="U48" i="6" s="1"/>
  <c r="V48" i="6" s="1"/>
  <c r="P21" i="6"/>
  <c r="O21" i="6"/>
  <c r="Q21" i="6" s="1"/>
  <c r="W20" i="6"/>
  <c r="U47" i="6" s="1"/>
  <c r="P20" i="6"/>
  <c r="O20" i="6"/>
  <c r="W19" i="6"/>
  <c r="U46" i="6" s="1"/>
  <c r="V46" i="6" s="1"/>
  <c r="P19" i="6"/>
  <c r="O19" i="6"/>
  <c r="Q19" i="6" s="1"/>
  <c r="W18" i="6"/>
  <c r="U45" i="6" s="1"/>
  <c r="V45" i="6" s="1"/>
  <c r="P18" i="6"/>
  <c r="O18" i="6"/>
  <c r="Q18" i="6" s="1"/>
  <c r="W17" i="6"/>
  <c r="U44" i="6" s="1"/>
  <c r="V44" i="6" s="1"/>
  <c r="P17" i="6"/>
  <c r="O17" i="6"/>
  <c r="Q17" i="6" s="1"/>
  <c r="W16" i="6"/>
  <c r="U43" i="6" s="1"/>
  <c r="V43" i="6" s="1"/>
  <c r="P16" i="6"/>
  <c r="O16" i="6"/>
  <c r="Q16" i="6" s="1"/>
  <c r="W11" i="6"/>
  <c r="U38" i="6" s="1"/>
  <c r="V38" i="6" s="1"/>
  <c r="P11" i="6"/>
  <c r="O11" i="6"/>
  <c r="Q11" i="6" s="1"/>
  <c r="W10" i="6"/>
  <c r="U37" i="6" s="1"/>
  <c r="P10" i="6"/>
  <c r="O10" i="6"/>
  <c r="W9" i="6"/>
  <c r="U36" i="6" s="1"/>
  <c r="V36" i="6" s="1"/>
  <c r="P9" i="6"/>
  <c r="O9" i="6"/>
  <c r="Q9" i="6" s="1"/>
  <c r="W8" i="6"/>
  <c r="U35" i="6" s="1"/>
  <c r="V35" i="6" s="1"/>
  <c r="P8" i="6"/>
  <c r="O8" i="6"/>
  <c r="W7" i="6"/>
  <c r="U34" i="6" s="1"/>
  <c r="V34" i="6" s="1"/>
  <c r="P7" i="6"/>
  <c r="O7" i="6"/>
  <c r="Q7" i="6" s="1"/>
  <c r="W6" i="6"/>
  <c r="U33" i="6" s="1"/>
  <c r="V33" i="6" s="1"/>
  <c r="P6" i="6"/>
  <c r="O6" i="6"/>
  <c r="Q6" i="6" s="1"/>
  <c r="W5" i="6"/>
  <c r="U32" i="6" s="1"/>
  <c r="V32" i="6" s="1"/>
  <c r="P5" i="6"/>
  <c r="O5" i="6"/>
  <c r="Q5" i="6" s="1"/>
  <c r="W4" i="6"/>
  <c r="U31" i="6" s="1"/>
  <c r="V31" i="6" s="1"/>
  <c r="P4" i="6"/>
  <c r="O4" i="6"/>
  <c r="Q4" i="6" s="1"/>
  <c r="W3" i="6"/>
  <c r="P3" i="6"/>
  <c r="O3" i="6"/>
  <c r="Q3" i="6" s="1"/>
  <c r="M63" i="5"/>
  <c r="F63" i="5"/>
  <c r="M62" i="5"/>
  <c r="R48" i="5" s="1"/>
  <c r="F62" i="5"/>
  <c r="R35" i="5" s="1"/>
  <c r="M61" i="5"/>
  <c r="F61" i="5"/>
  <c r="M57" i="5"/>
  <c r="F57" i="5"/>
  <c r="S34" i="5" s="1"/>
  <c r="T34" i="5" s="1"/>
  <c r="M56" i="5"/>
  <c r="F56" i="5"/>
  <c r="M55" i="5"/>
  <c r="Q47" i="5" s="1"/>
  <c r="T47" i="5" s="1"/>
  <c r="F55" i="5"/>
  <c r="Q34" i="5" s="1"/>
  <c r="M51" i="5"/>
  <c r="S46" i="5" s="1"/>
  <c r="F51" i="5"/>
  <c r="M50" i="5"/>
  <c r="F50" i="5"/>
  <c r="R33" i="5" s="1"/>
  <c r="M49" i="5"/>
  <c r="F49" i="5"/>
  <c r="V48" i="5"/>
  <c r="U48" i="5"/>
  <c r="S48" i="5"/>
  <c r="Q48" i="5"/>
  <c r="S47" i="5"/>
  <c r="R47" i="5"/>
  <c r="U46" i="5"/>
  <c r="V46" i="5" s="1"/>
  <c r="R46" i="5"/>
  <c r="Q46" i="5"/>
  <c r="S45" i="5"/>
  <c r="M45" i="5"/>
  <c r="F45" i="5"/>
  <c r="S32" i="5" s="1"/>
  <c r="S44" i="5"/>
  <c r="M44" i="5"/>
  <c r="R45" i="5" s="1"/>
  <c r="F44" i="5"/>
  <c r="S43" i="5"/>
  <c r="M43" i="5"/>
  <c r="Q45" i="5" s="1"/>
  <c r="F43" i="5"/>
  <c r="Q32" i="5" s="1"/>
  <c r="T32" i="5" s="1"/>
  <c r="M39" i="5"/>
  <c r="F39" i="5"/>
  <c r="M38" i="5"/>
  <c r="R44" i="5" s="1"/>
  <c r="F38" i="5"/>
  <c r="M37" i="5"/>
  <c r="Q44" i="5" s="1"/>
  <c r="F37" i="5"/>
  <c r="U35" i="5"/>
  <c r="V35" i="5" s="1"/>
  <c r="S35" i="5"/>
  <c r="Q35" i="5"/>
  <c r="R34" i="5"/>
  <c r="U33" i="5"/>
  <c r="V33" i="5" s="1"/>
  <c r="S33" i="5"/>
  <c r="Q33" i="5"/>
  <c r="M33" i="5"/>
  <c r="F33" i="5"/>
  <c r="U32" i="5"/>
  <c r="V32" i="5" s="1"/>
  <c r="R32" i="5"/>
  <c r="M32" i="5"/>
  <c r="R43" i="5" s="1"/>
  <c r="F32" i="5"/>
  <c r="U31" i="5"/>
  <c r="V31" i="5" s="1"/>
  <c r="S31" i="5"/>
  <c r="R31" i="5"/>
  <c r="Q31" i="5"/>
  <c r="M31" i="5"/>
  <c r="Q43" i="5" s="1"/>
  <c r="T43" i="5" s="1"/>
  <c r="F31" i="5"/>
  <c r="U30" i="5"/>
  <c r="V30" i="5" s="1"/>
  <c r="S30" i="5"/>
  <c r="R30" i="5"/>
  <c r="Q30" i="5"/>
  <c r="T30" i="5" s="1"/>
  <c r="W21" i="5"/>
  <c r="P21" i="5"/>
  <c r="O21" i="5"/>
  <c r="Q21" i="5" s="1"/>
  <c r="W20" i="5"/>
  <c r="U47" i="5" s="1"/>
  <c r="V47" i="5" s="1"/>
  <c r="P20" i="5"/>
  <c r="O20" i="5"/>
  <c r="Q20" i="5" s="1"/>
  <c r="W19" i="5"/>
  <c r="P19" i="5"/>
  <c r="O19" i="5"/>
  <c r="Q19" i="5" s="1"/>
  <c r="W18" i="5"/>
  <c r="U45" i="5" s="1"/>
  <c r="V45" i="5" s="1"/>
  <c r="P18" i="5"/>
  <c r="O18" i="5"/>
  <c r="W17" i="5"/>
  <c r="U44" i="5" s="1"/>
  <c r="V44" i="5" s="1"/>
  <c r="P17" i="5"/>
  <c r="O17" i="5"/>
  <c r="Q17" i="5" s="1"/>
  <c r="W16" i="5"/>
  <c r="U43" i="5" s="1"/>
  <c r="V43" i="5" s="1"/>
  <c r="P16" i="5"/>
  <c r="O16" i="5"/>
  <c r="W8" i="5"/>
  <c r="P8" i="5"/>
  <c r="O8" i="5"/>
  <c r="Q8" i="5" s="1"/>
  <c r="W7" i="5"/>
  <c r="U34" i="5" s="1"/>
  <c r="V34" i="5" s="1"/>
  <c r="P7" i="5"/>
  <c r="O7" i="5"/>
  <c r="Q7" i="5" s="1"/>
  <c r="W6" i="5"/>
  <c r="P6" i="5"/>
  <c r="O6" i="5"/>
  <c r="Q6" i="5" s="1"/>
  <c r="W5" i="5"/>
  <c r="P5" i="5"/>
  <c r="O5" i="5"/>
  <c r="Q5" i="5" s="1"/>
  <c r="W4" i="5"/>
  <c r="P4" i="5"/>
  <c r="O4" i="5"/>
  <c r="Q4" i="5" s="1"/>
  <c r="W3" i="5"/>
  <c r="P3" i="5"/>
  <c r="O3" i="5"/>
  <c r="M69" i="4"/>
  <c r="F69" i="4"/>
  <c r="M68" i="4"/>
  <c r="F68" i="4"/>
  <c r="M67" i="4"/>
  <c r="F67" i="4"/>
  <c r="M63" i="4"/>
  <c r="S48" i="4" s="1"/>
  <c r="F63" i="4"/>
  <c r="S35" i="4" s="1"/>
  <c r="T35" i="4" s="1"/>
  <c r="M62" i="4"/>
  <c r="F62" i="4"/>
  <c r="M61" i="4"/>
  <c r="F61" i="4"/>
  <c r="M57" i="4"/>
  <c r="F57" i="4"/>
  <c r="M56" i="4"/>
  <c r="R47" i="4" s="1"/>
  <c r="F56" i="4"/>
  <c r="M55" i="4"/>
  <c r="F55" i="4"/>
  <c r="M51" i="4"/>
  <c r="S46" i="4" s="1"/>
  <c r="F51" i="4"/>
  <c r="M50" i="4"/>
  <c r="F50" i="4"/>
  <c r="S49" i="4"/>
  <c r="R49" i="4"/>
  <c r="Q49" i="4"/>
  <c r="M49" i="4"/>
  <c r="F49" i="4"/>
  <c r="R48" i="4"/>
  <c r="Q48" i="4"/>
  <c r="T47" i="4"/>
  <c r="S47" i="4"/>
  <c r="Q47" i="4"/>
  <c r="R46" i="4"/>
  <c r="Q46" i="4"/>
  <c r="S45" i="4"/>
  <c r="M45" i="4"/>
  <c r="F45" i="4"/>
  <c r="M44" i="4"/>
  <c r="R45" i="4" s="1"/>
  <c r="F44" i="4"/>
  <c r="R32" i="4" s="1"/>
  <c r="T32" i="4" s="1"/>
  <c r="M43" i="4"/>
  <c r="Q45" i="4" s="1"/>
  <c r="T45" i="4" s="1"/>
  <c r="F43" i="4"/>
  <c r="M39" i="4"/>
  <c r="S44" i="4" s="1"/>
  <c r="T44" i="4" s="1"/>
  <c r="F39" i="4"/>
  <c r="M38" i="4"/>
  <c r="R44" i="4" s="1"/>
  <c r="F38" i="4"/>
  <c r="R31" i="4" s="1"/>
  <c r="T31" i="4" s="1"/>
  <c r="M37" i="4"/>
  <c r="Q44" i="4" s="1"/>
  <c r="F37" i="4"/>
  <c r="S36" i="4"/>
  <c r="R36" i="4"/>
  <c r="Q36" i="4"/>
  <c r="T36" i="4" s="1"/>
  <c r="R35" i="4"/>
  <c r="Q35" i="4"/>
  <c r="U34" i="4"/>
  <c r="V34" i="4" s="1"/>
  <c r="S34" i="4"/>
  <c r="R34" i="4"/>
  <c r="T34" i="4" s="1"/>
  <c r="Q34" i="4"/>
  <c r="S33" i="4"/>
  <c r="T33" i="4" s="1"/>
  <c r="R33" i="4"/>
  <c r="Q33" i="4"/>
  <c r="M33" i="4"/>
  <c r="S43" i="4" s="1"/>
  <c r="F33" i="4"/>
  <c r="S32" i="4"/>
  <c r="Q32" i="4"/>
  <c r="M32" i="4"/>
  <c r="R43" i="4" s="1"/>
  <c r="F32" i="4"/>
  <c r="S31" i="4"/>
  <c r="Q31" i="4"/>
  <c r="M31" i="4"/>
  <c r="Q43" i="4" s="1"/>
  <c r="T43" i="4" s="1"/>
  <c r="F31" i="4"/>
  <c r="S30" i="4"/>
  <c r="T30" i="4" s="1"/>
  <c r="R30" i="4"/>
  <c r="Q30" i="4"/>
  <c r="W22" i="4"/>
  <c r="U49" i="4" s="1"/>
  <c r="V49" i="4" s="1"/>
  <c r="P22" i="4"/>
  <c r="O22" i="4"/>
  <c r="Q22" i="4" s="1"/>
  <c r="W21" i="4"/>
  <c r="U48" i="4" s="1"/>
  <c r="V48" i="4" s="1"/>
  <c r="Q21" i="4"/>
  <c r="P21" i="4"/>
  <c r="O21" i="4"/>
  <c r="W20" i="4"/>
  <c r="U47" i="4" s="1"/>
  <c r="V47" i="4" s="1"/>
  <c r="P20" i="4"/>
  <c r="O20" i="4"/>
  <c r="Q20" i="4" s="1"/>
  <c r="W19" i="4"/>
  <c r="U46" i="4" s="1"/>
  <c r="V46" i="4" s="1"/>
  <c r="Q19" i="4"/>
  <c r="P19" i="4"/>
  <c r="O19" i="4"/>
  <c r="W18" i="4"/>
  <c r="U45" i="4" s="1"/>
  <c r="V45" i="4" s="1"/>
  <c r="P18" i="4"/>
  <c r="O18" i="4"/>
  <c r="Q18" i="4" s="1"/>
  <c r="W17" i="4"/>
  <c r="U44" i="4" s="1"/>
  <c r="V44" i="4" s="1"/>
  <c r="Q17" i="4"/>
  <c r="P17" i="4"/>
  <c r="O17" i="4"/>
  <c r="W16" i="4"/>
  <c r="U43" i="4" s="1"/>
  <c r="V43" i="4" s="1"/>
  <c r="P16" i="4"/>
  <c r="O16" i="4"/>
  <c r="Q16" i="4" s="1"/>
  <c r="W9" i="4"/>
  <c r="U36" i="4" s="1"/>
  <c r="V36" i="4" s="1"/>
  <c r="Q9" i="4"/>
  <c r="P9" i="4"/>
  <c r="O9" i="4"/>
  <c r="W8" i="4"/>
  <c r="U35" i="4" s="1"/>
  <c r="V35" i="4" s="1"/>
  <c r="P8" i="4"/>
  <c r="O8" i="4"/>
  <c r="Q8" i="4" s="1"/>
  <c r="W7" i="4"/>
  <c r="Q7" i="4"/>
  <c r="P7" i="4"/>
  <c r="O7" i="4"/>
  <c r="W6" i="4"/>
  <c r="U33" i="4" s="1"/>
  <c r="V33" i="4" s="1"/>
  <c r="P6" i="4"/>
  <c r="O6" i="4"/>
  <c r="Q6" i="4" s="1"/>
  <c r="W5" i="4"/>
  <c r="U32" i="4" s="1"/>
  <c r="V32" i="4" s="1"/>
  <c r="Q5" i="4"/>
  <c r="P5" i="4"/>
  <c r="O5" i="4"/>
  <c r="W4" i="4"/>
  <c r="U31" i="4" s="1"/>
  <c r="V31" i="4" s="1"/>
  <c r="P4" i="4"/>
  <c r="O4" i="4"/>
  <c r="Q4" i="4" s="1"/>
  <c r="W3" i="4"/>
  <c r="U30" i="4" s="1"/>
  <c r="V30" i="4" s="1"/>
  <c r="Q3" i="4"/>
  <c r="P3" i="4"/>
  <c r="O3" i="4"/>
  <c r="M69" i="3"/>
  <c r="S49" i="3" s="1"/>
  <c r="T49" i="3" s="1"/>
  <c r="F69" i="3"/>
  <c r="M68" i="3"/>
  <c r="F68" i="3"/>
  <c r="M67" i="3"/>
  <c r="F67" i="3"/>
  <c r="Q36" i="3" s="1"/>
  <c r="T36" i="3" s="1"/>
  <c r="M63" i="3"/>
  <c r="S48" i="3" s="1"/>
  <c r="F63" i="3"/>
  <c r="M62" i="3"/>
  <c r="R48" i="3" s="1"/>
  <c r="T48" i="3" s="1"/>
  <c r="F62" i="3"/>
  <c r="M61" i="3"/>
  <c r="F61" i="3"/>
  <c r="Q35" i="3" s="1"/>
  <c r="T35" i="3" s="1"/>
  <c r="M57" i="3"/>
  <c r="S47" i="3" s="1"/>
  <c r="F57" i="3"/>
  <c r="M56" i="3"/>
  <c r="F56" i="3"/>
  <c r="M55" i="3"/>
  <c r="Q47" i="3" s="1"/>
  <c r="F55" i="3"/>
  <c r="M51" i="3"/>
  <c r="F51" i="3"/>
  <c r="M50" i="3"/>
  <c r="R46" i="3" s="1"/>
  <c r="F50" i="3"/>
  <c r="R33" i="3" s="1"/>
  <c r="R49" i="3"/>
  <c r="Q49" i="3"/>
  <c r="M49" i="3"/>
  <c r="Q46" i="3" s="1"/>
  <c r="F49" i="3"/>
  <c r="Q48" i="3"/>
  <c r="U47" i="3"/>
  <c r="V47" i="3" s="1"/>
  <c r="R47" i="3"/>
  <c r="S46" i="3"/>
  <c r="S45" i="3"/>
  <c r="R45" i="3"/>
  <c r="Q45" i="3"/>
  <c r="T45" i="3" s="1"/>
  <c r="M45" i="3"/>
  <c r="F45" i="3"/>
  <c r="Q44" i="3"/>
  <c r="M44" i="3"/>
  <c r="F44" i="3"/>
  <c r="S43" i="3"/>
  <c r="R43" i="3"/>
  <c r="Q43" i="3"/>
  <c r="T43" i="3" s="1"/>
  <c r="M43" i="3"/>
  <c r="F43" i="3"/>
  <c r="M39" i="3"/>
  <c r="S44" i="3" s="1"/>
  <c r="F39" i="3"/>
  <c r="M38" i="3"/>
  <c r="R44" i="3" s="1"/>
  <c r="F38" i="3"/>
  <c r="M37" i="3"/>
  <c r="F37" i="3"/>
  <c r="S36" i="3"/>
  <c r="R36" i="3"/>
  <c r="U35" i="3"/>
  <c r="V35" i="3" s="1"/>
  <c r="S35" i="3"/>
  <c r="R35" i="3"/>
  <c r="S34" i="3"/>
  <c r="T34" i="3" s="1"/>
  <c r="R34" i="3"/>
  <c r="Q34" i="3"/>
  <c r="S33" i="3"/>
  <c r="Q33" i="3"/>
  <c r="T33" i="3" s="1"/>
  <c r="M33" i="3"/>
  <c r="F33" i="3"/>
  <c r="S32" i="3"/>
  <c r="R32" i="3"/>
  <c r="Q32" i="3"/>
  <c r="T32" i="3" s="1"/>
  <c r="M32" i="3"/>
  <c r="F32" i="3"/>
  <c r="S31" i="3"/>
  <c r="R31" i="3"/>
  <c r="Q31" i="3"/>
  <c r="T31" i="3" s="1"/>
  <c r="M31" i="3"/>
  <c r="F31" i="3"/>
  <c r="S30" i="3"/>
  <c r="R30" i="3"/>
  <c r="Q30" i="3"/>
  <c r="T30" i="3" s="1"/>
  <c r="W22" i="3"/>
  <c r="U49" i="3" s="1"/>
  <c r="V49" i="3" s="1"/>
  <c r="P22" i="3"/>
  <c r="Q22" i="3" s="1"/>
  <c r="O22" i="3"/>
  <c r="W21" i="3"/>
  <c r="U48" i="3" s="1"/>
  <c r="V48" i="3" s="1"/>
  <c r="P21" i="3"/>
  <c r="O21" i="3"/>
  <c r="Q21" i="3" s="1"/>
  <c r="W20" i="3"/>
  <c r="P20" i="3"/>
  <c r="Q20" i="3" s="1"/>
  <c r="O20" i="3"/>
  <c r="W19" i="3"/>
  <c r="U46" i="3" s="1"/>
  <c r="V46" i="3" s="1"/>
  <c r="P19" i="3"/>
  <c r="O19" i="3"/>
  <c r="Q19" i="3" s="1"/>
  <c r="W18" i="3"/>
  <c r="U45" i="3" s="1"/>
  <c r="V45" i="3" s="1"/>
  <c r="P18" i="3"/>
  <c r="Q18" i="3" s="1"/>
  <c r="O18" i="3"/>
  <c r="W17" i="3"/>
  <c r="U44" i="3" s="1"/>
  <c r="V44" i="3" s="1"/>
  <c r="P17" i="3"/>
  <c r="O17" i="3"/>
  <c r="Q17" i="3" s="1"/>
  <c r="W16" i="3"/>
  <c r="U43" i="3" s="1"/>
  <c r="V43" i="3" s="1"/>
  <c r="P16" i="3"/>
  <c r="Q16" i="3" s="1"/>
  <c r="O16" i="3"/>
  <c r="W9" i="3"/>
  <c r="U36" i="3" s="1"/>
  <c r="V36" i="3" s="1"/>
  <c r="P9" i="3"/>
  <c r="O9" i="3"/>
  <c r="Q9" i="3" s="1"/>
  <c r="W8" i="3"/>
  <c r="P8" i="3"/>
  <c r="Q8" i="3" s="1"/>
  <c r="O8" i="3"/>
  <c r="W7" i="3"/>
  <c r="U34" i="3" s="1"/>
  <c r="V34" i="3" s="1"/>
  <c r="P7" i="3"/>
  <c r="O7" i="3"/>
  <c r="Q7" i="3" s="1"/>
  <c r="W6" i="3"/>
  <c r="U33" i="3" s="1"/>
  <c r="V33" i="3" s="1"/>
  <c r="P6" i="3"/>
  <c r="Q6" i="3" s="1"/>
  <c r="O6" i="3"/>
  <c r="W5" i="3"/>
  <c r="U32" i="3" s="1"/>
  <c r="V32" i="3" s="1"/>
  <c r="P5" i="3"/>
  <c r="O5" i="3"/>
  <c r="Q5" i="3" s="1"/>
  <c r="W4" i="3"/>
  <c r="U31" i="3" s="1"/>
  <c r="V31" i="3" s="1"/>
  <c r="P4" i="3"/>
  <c r="Q4" i="3" s="1"/>
  <c r="O4" i="3"/>
  <c r="W3" i="3"/>
  <c r="U30" i="3" s="1"/>
  <c r="V30" i="3" s="1"/>
  <c r="P3" i="3"/>
  <c r="O3" i="3"/>
  <c r="Q3" i="3" s="1"/>
  <c r="P155" i="2"/>
  <c r="O155" i="2"/>
  <c r="P154" i="2"/>
  <c r="O154" i="2"/>
  <c r="Q154" i="2" s="1"/>
  <c r="P153" i="2"/>
  <c r="Q153" i="2" s="1"/>
  <c r="O153" i="2"/>
  <c r="P152" i="2"/>
  <c r="Q152" i="2" s="1"/>
  <c r="O152" i="2"/>
  <c r="P151" i="2"/>
  <c r="O151" i="2"/>
  <c r="P150" i="2"/>
  <c r="O150" i="2"/>
  <c r="Q150" i="2" s="1"/>
  <c r="P149" i="2"/>
  <c r="Q149" i="2" s="1"/>
  <c r="O149" i="2"/>
  <c r="P148" i="2"/>
  <c r="O148" i="2"/>
  <c r="P147" i="2"/>
  <c r="O147" i="2"/>
  <c r="Q147" i="2" s="1"/>
  <c r="P146" i="2"/>
  <c r="O146" i="2"/>
  <c r="Q146" i="2" s="1"/>
  <c r="P145" i="2"/>
  <c r="Q145" i="2" s="1"/>
  <c r="O145" i="2"/>
  <c r="P144" i="2"/>
  <c r="Q144" i="2" s="1"/>
  <c r="O144" i="2"/>
  <c r="P143" i="2"/>
  <c r="O143" i="2"/>
  <c r="P142" i="2"/>
  <c r="O142" i="2"/>
  <c r="Q142" i="2" s="1"/>
  <c r="P141" i="2"/>
  <c r="O141" i="2"/>
  <c r="Q141" i="2" s="1"/>
  <c r="P140" i="2"/>
  <c r="O140" i="2"/>
  <c r="Q140" i="2" s="1"/>
  <c r="P139" i="2"/>
  <c r="O139" i="2"/>
  <c r="Q139" i="2" s="1"/>
  <c r="P138" i="2"/>
  <c r="O138" i="2"/>
  <c r="P137" i="2"/>
  <c r="Q137" i="2" s="1"/>
  <c r="O137" i="2"/>
  <c r="P136" i="2"/>
  <c r="O136" i="2"/>
  <c r="P135" i="2"/>
  <c r="O135" i="2"/>
  <c r="Q135" i="2" s="1"/>
  <c r="P134" i="2"/>
  <c r="O134" i="2"/>
  <c r="Q134" i="2" s="1"/>
  <c r="P133" i="2"/>
  <c r="O133" i="2"/>
  <c r="Q133" i="2" s="1"/>
  <c r="P132" i="2"/>
  <c r="O132" i="2"/>
  <c r="Q132" i="2" s="1"/>
  <c r="P131" i="2"/>
  <c r="O131" i="2"/>
  <c r="P130" i="2"/>
  <c r="O130" i="2"/>
  <c r="P129" i="2"/>
  <c r="O129" i="2"/>
  <c r="P128" i="2"/>
  <c r="O128" i="2"/>
  <c r="P127" i="2"/>
  <c r="O127" i="2"/>
  <c r="Q126" i="2"/>
  <c r="P126" i="2"/>
  <c r="O126" i="2"/>
  <c r="Q125" i="2"/>
  <c r="P125" i="2"/>
  <c r="O125" i="2"/>
  <c r="P124" i="2"/>
  <c r="O124" i="2"/>
  <c r="P123" i="2"/>
  <c r="O123" i="2"/>
  <c r="P122" i="2"/>
  <c r="O122" i="2"/>
  <c r="Q122" i="2" s="1"/>
  <c r="P121" i="2"/>
  <c r="O121" i="2"/>
  <c r="P120" i="2"/>
  <c r="Q120" i="2" s="1"/>
  <c r="O120" i="2"/>
  <c r="P119" i="2"/>
  <c r="O119" i="2"/>
  <c r="P118" i="2"/>
  <c r="O118" i="2"/>
  <c r="Q118" i="2" s="1"/>
  <c r="P117" i="2"/>
  <c r="O117" i="2"/>
  <c r="Q117" i="2" s="1"/>
  <c r="P116" i="2"/>
  <c r="O116" i="2"/>
  <c r="P115" i="2"/>
  <c r="O115" i="2"/>
  <c r="Q115" i="2" s="1"/>
  <c r="P114" i="2"/>
  <c r="O114" i="2"/>
  <c r="Q114" i="2" s="1"/>
  <c r="M63" i="2"/>
  <c r="S48" i="2" s="1"/>
  <c r="F63" i="2"/>
  <c r="S35" i="2" s="1"/>
  <c r="T35" i="2" s="1"/>
  <c r="M62" i="2"/>
  <c r="F62" i="2"/>
  <c r="M61" i="2"/>
  <c r="Q48" i="2" s="1"/>
  <c r="F61" i="2"/>
  <c r="M57" i="2"/>
  <c r="S47" i="2" s="1"/>
  <c r="F57" i="2"/>
  <c r="S34" i="2" s="1"/>
  <c r="M56" i="2"/>
  <c r="F56" i="2"/>
  <c r="M55" i="2"/>
  <c r="Q47" i="2" s="1"/>
  <c r="T47" i="2" s="1"/>
  <c r="F55" i="2"/>
  <c r="Q34" i="2" s="1"/>
  <c r="T34" i="2" s="1"/>
  <c r="M51" i="2"/>
  <c r="S46" i="2" s="1"/>
  <c r="F51" i="2"/>
  <c r="M50" i="2"/>
  <c r="R46" i="2" s="1"/>
  <c r="F50" i="2"/>
  <c r="R33" i="2" s="1"/>
  <c r="M49" i="2"/>
  <c r="Q46" i="2" s="1"/>
  <c r="T46" i="2" s="1"/>
  <c r="F49" i="2"/>
  <c r="Q33" i="2" s="1"/>
  <c r="T33" i="2" s="1"/>
  <c r="R48" i="2"/>
  <c r="U47" i="2"/>
  <c r="V47" i="2" s="1"/>
  <c r="R47" i="2"/>
  <c r="S45" i="2"/>
  <c r="R45" i="2"/>
  <c r="Q45" i="2"/>
  <c r="T45" i="2" s="1"/>
  <c r="M45" i="2"/>
  <c r="F45" i="2"/>
  <c r="R44" i="2"/>
  <c r="Q44" i="2"/>
  <c r="M44" i="2"/>
  <c r="F44" i="2"/>
  <c r="M43" i="2"/>
  <c r="F43" i="2"/>
  <c r="M39" i="2"/>
  <c r="S44" i="2" s="1"/>
  <c r="F39" i="2"/>
  <c r="M38" i="2"/>
  <c r="F38" i="2"/>
  <c r="R31" i="2" s="1"/>
  <c r="M37" i="2"/>
  <c r="F37" i="2"/>
  <c r="Q31" i="2" s="1"/>
  <c r="R35" i="2"/>
  <c r="Q35" i="2"/>
  <c r="U34" i="2"/>
  <c r="V34" i="2" s="1"/>
  <c r="R34" i="2"/>
  <c r="S33" i="2"/>
  <c r="M33" i="2"/>
  <c r="S43" i="2" s="1"/>
  <c r="F33" i="2"/>
  <c r="S32" i="2"/>
  <c r="T32" i="2" s="1"/>
  <c r="R32" i="2"/>
  <c r="Q32" i="2"/>
  <c r="M32" i="2"/>
  <c r="R43" i="2" s="1"/>
  <c r="F32" i="2"/>
  <c r="S31" i="2"/>
  <c r="M31" i="2"/>
  <c r="Q43" i="2" s="1"/>
  <c r="F31" i="2"/>
  <c r="S30" i="2"/>
  <c r="T30" i="2" s="1"/>
  <c r="R30" i="2"/>
  <c r="Q30" i="2"/>
  <c r="W21" i="2"/>
  <c r="U48" i="2" s="1"/>
  <c r="V48" i="2" s="1"/>
  <c r="P21" i="2"/>
  <c r="O21" i="2"/>
  <c r="Q21" i="2" s="1"/>
  <c r="W20" i="2"/>
  <c r="Q20" i="2"/>
  <c r="P20" i="2"/>
  <c r="O20" i="2"/>
  <c r="W19" i="2"/>
  <c r="U46" i="2" s="1"/>
  <c r="V46" i="2" s="1"/>
  <c r="P19" i="2"/>
  <c r="O19" i="2"/>
  <c r="Q19" i="2" s="1"/>
  <c r="W18" i="2"/>
  <c r="U45" i="2" s="1"/>
  <c r="V45" i="2" s="1"/>
  <c r="Q18" i="2"/>
  <c r="P18" i="2"/>
  <c r="O18" i="2"/>
  <c r="W17" i="2"/>
  <c r="U44" i="2" s="1"/>
  <c r="V44" i="2" s="1"/>
  <c r="P17" i="2"/>
  <c r="O17" i="2"/>
  <c r="Q17" i="2" s="1"/>
  <c r="W16" i="2"/>
  <c r="U43" i="2" s="1"/>
  <c r="V43" i="2" s="1"/>
  <c r="Q16" i="2"/>
  <c r="P16" i="2"/>
  <c r="O16" i="2"/>
  <c r="W8" i="2"/>
  <c r="U35" i="2" s="1"/>
  <c r="V35" i="2" s="1"/>
  <c r="P8" i="2"/>
  <c r="O8" i="2"/>
  <c r="Q8" i="2" s="1"/>
  <c r="W7" i="2"/>
  <c r="Q7" i="2"/>
  <c r="P7" i="2"/>
  <c r="O7" i="2"/>
  <c r="W6" i="2"/>
  <c r="U33" i="2" s="1"/>
  <c r="V33" i="2" s="1"/>
  <c r="P6" i="2"/>
  <c r="O6" i="2"/>
  <c r="Q6" i="2" s="1"/>
  <c r="W5" i="2"/>
  <c r="U32" i="2" s="1"/>
  <c r="V32" i="2" s="1"/>
  <c r="Q5" i="2"/>
  <c r="P5" i="2"/>
  <c r="O5" i="2"/>
  <c r="W4" i="2"/>
  <c r="U31" i="2" s="1"/>
  <c r="V31" i="2" s="1"/>
  <c r="P4" i="2"/>
  <c r="O4" i="2"/>
  <c r="Q4" i="2" s="1"/>
  <c r="W3" i="2"/>
  <c r="U30" i="2" s="1"/>
  <c r="V30" i="2" s="1"/>
  <c r="Q3" i="2"/>
  <c r="P3" i="2"/>
  <c r="O3" i="2"/>
  <c r="Q124" i="2" l="1"/>
  <c r="Q127" i="2"/>
  <c r="Q131" i="2"/>
  <c r="Q138" i="2"/>
  <c r="Q121" i="2"/>
  <c r="Q128" i="2"/>
  <c r="Q129" i="2"/>
  <c r="Q136" i="2"/>
  <c r="Q143" i="2"/>
  <c r="Q116" i="2"/>
  <c r="Q119" i="2"/>
  <c r="Q123" i="2"/>
  <c r="Q130" i="2"/>
  <c r="Q148" i="2"/>
  <c r="Q151" i="2"/>
  <c r="Q155" i="2"/>
  <c r="T44" i="3"/>
  <c r="T47" i="3"/>
  <c r="T31" i="2"/>
  <c r="T48" i="2"/>
  <c r="T46" i="3"/>
  <c r="T43" i="2"/>
  <c r="T44" i="2"/>
  <c r="T35" i="5"/>
  <c r="T43" i="6"/>
  <c r="T44" i="6"/>
  <c r="T48" i="6"/>
  <c r="T30" i="7"/>
  <c r="T44" i="7"/>
  <c r="T32" i="9"/>
  <c r="U32" i="10"/>
  <c r="T49" i="4"/>
  <c r="T33" i="5"/>
  <c r="T48" i="5"/>
  <c r="T31" i="6"/>
  <c r="T33" i="6"/>
  <c r="T37" i="6"/>
  <c r="T42" i="8"/>
  <c r="U35" i="10"/>
  <c r="T32" i="7"/>
  <c r="T30" i="8"/>
  <c r="T48" i="4"/>
  <c r="T45" i="5"/>
  <c r="T46" i="5"/>
  <c r="T46" i="7"/>
  <c r="T46" i="4"/>
  <c r="Q3" i="5"/>
  <c r="Q18" i="5"/>
  <c r="Q10" i="6"/>
  <c r="T36" i="6"/>
  <c r="T50" i="6"/>
  <c r="T51" i="7"/>
  <c r="T35" i="9"/>
  <c r="Q16" i="10"/>
  <c r="U34" i="10"/>
  <c r="T44" i="5"/>
  <c r="T32" i="6"/>
  <c r="T32" i="8"/>
  <c r="T33" i="9"/>
  <c r="Q16" i="5"/>
  <c r="T31" i="5"/>
  <c r="Q8" i="6"/>
  <c r="Q20" i="6"/>
  <c r="T38" i="6"/>
  <c r="T45" i="6"/>
  <c r="T49" i="6"/>
  <c r="T45" i="7"/>
  <c r="T46" i="9"/>
  <c r="Q8" i="10"/>
  <c r="Q22" i="10"/>
  <c r="U31" i="10"/>
</calcChain>
</file>

<file path=xl/sharedStrings.xml><?xml version="1.0" encoding="utf-8"?>
<sst xmlns="http://schemas.openxmlformats.org/spreadsheetml/2006/main" count="953" uniqueCount="24">
  <si>
    <t>System Usable Memory</t>
  </si>
  <si>
    <t>Time</t>
  </si>
  <si>
    <t>Iterative</t>
  </si>
  <si>
    <t>Attempt</t>
  </si>
  <si>
    <t>Min</t>
  </si>
  <si>
    <t>Max</t>
  </si>
  <si>
    <t>AVG</t>
  </si>
  <si>
    <t>Recursive</t>
  </si>
  <si>
    <t>Memory</t>
  </si>
  <si>
    <t>Size</t>
  </si>
  <si>
    <t>Heap</t>
  </si>
  <si>
    <t>E.Heap</t>
  </si>
  <si>
    <t>Stack</t>
  </si>
  <si>
    <t>Total (B)</t>
  </si>
  <si>
    <t>% Memory Usage</t>
  </si>
  <si>
    <t>% Total Estimate (B)</t>
  </si>
  <si>
    <t>Extra Heap</t>
  </si>
  <si>
    <t>Total (KB)</t>
  </si>
  <si>
    <t>Total (GB)</t>
  </si>
  <si>
    <t>Total (MB)</t>
  </si>
  <si>
    <t>Recurisve</t>
  </si>
  <si>
    <t>MEM%</t>
  </si>
  <si>
    <t>iterative</t>
  </si>
  <si>
    <t>recursive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</si>
</sst>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Liberation Sans1"/>
      <charset val="1"/>
    </font>
    <font>
      <b/>
      <sz val="11"/>
      <color rgb="FF000000"/>
      <name val="Liberation Sans1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MCSS!$B$16:$B$20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MCSS!$Q$3:$Q$8</c:f>
              <c:numCache>
                <c:formatCode>General</c:formatCode>
                <c:ptCount val="6"/>
                <c:pt idx="0">
                  <c:v>1.3900000000000002E-3</c:v>
                </c:pt>
                <c:pt idx="1">
                  <c:v>5.5500000000000002E-3</c:v>
                </c:pt>
                <c:pt idx="2">
                  <c:v>1.2620000000000001E-2</c:v>
                </c:pt>
                <c:pt idx="3">
                  <c:v>1.9619999999999999E-2</c:v>
                </c:pt>
                <c:pt idx="4">
                  <c:v>3.066E-2</c:v>
                </c:pt>
                <c:pt idx="5">
                  <c:v>4.3519999999999989E-2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9-4E75-B764-3AB6D71C9654}"/>
            </c:ext>
          </c:extLst>
        </c:ser>
        <c:ser>
          <c:idx val="1"/>
          <c:order val="1"/>
          <c:tx>
            <c:strRef>
              <c:f>MCSS!$A$15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MCSS!$B$16:$B$20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</c:numCache>
            </c:numRef>
          </c:cat>
          <c:val>
            <c:numRef>
              <c:f>MCSS!$Q$16:$Q$21</c:f>
              <c:numCache>
                <c:formatCode>General</c:formatCode>
                <c:ptCount val="6"/>
                <c:pt idx="0">
                  <c:v>0.1008</c:v>
                </c:pt>
                <c:pt idx="1">
                  <c:v>0.73980000000000012</c:v>
                </c:pt>
                <c:pt idx="2">
                  <c:v>3.1328</c:v>
                </c:pt>
                <c:pt idx="3">
                  <c:v>8.0198</c:v>
                </c:pt>
                <c:pt idx="4">
                  <c:v>15.991300000000001</c:v>
                </c:pt>
                <c:pt idx="5">
                  <c:v>28.478899999999999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9-4E75-B764-3AB6D71C9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8826814"/>
        <c:axId val="38042383"/>
      </c:lineChart>
      <c:catAx>
        <c:axId val="688268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042383"/>
        <c:crosses val="autoZero"/>
        <c:auto val="1"/>
        <c:lblAlgn val="ctr"/>
        <c:lblOffset val="100"/>
        <c:noMultiLvlLbl val="0"/>
      </c:catAx>
      <c:valAx>
        <c:axId val="380423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8826814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Alphabet Size in  Time (</a:t>
            </a:r>
            <a:r>
              <a:rPr lang="en-GB" sz="1400" b="1" i="0" u="none" strike="noStrike" baseline="0">
                <a:effectLst/>
              </a:rPr>
              <a:t>Recursive)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MCSS!$T$68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MCSS!$S$77:$S$82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MCSS!$T$77:$T$82</c:f>
              <c:numCache>
                <c:formatCode>General</c:formatCode>
                <c:ptCount val="6"/>
                <c:pt idx="0">
                  <c:v>0</c:v>
                </c:pt>
                <c:pt idx="1">
                  <c:v>2.3000000000000004E-3</c:v>
                </c:pt>
                <c:pt idx="2">
                  <c:v>6.5000000000000014E-3</c:v>
                </c:pt>
                <c:pt idx="3">
                  <c:v>1.04E-2</c:v>
                </c:pt>
                <c:pt idx="4">
                  <c:v>1.4400000000000001E-2</c:v>
                </c:pt>
                <c:pt idx="5">
                  <c:v>1.6900000000000005E-2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C-471D-95C5-1A76FAF8C7FA}"/>
            </c:ext>
          </c:extLst>
        </c:ser>
        <c:ser>
          <c:idx val="1"/>
          <c:order val="1"/>
          <c:tx>
            <c:strRef>
              <c:f>MCSS!$U$68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MCSS!$S$77:$S$82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MCSS!$U$77:$U$82</c:f>
              <c:numCache>
                <c:formatCode>General</c:formatCode>
                <c:ptCount val="6"/>
                <c:pt idx="0">
                  <c:v>1.9599999999999999E-2</c:v>
                </c:pt>
                <c:pt idx="1">
                  <c:v>0.12439999999999998</c:v>
                </c:pt>
                <c:pt idx="2">
                  <c:v>0.68930000000000002</c:v>
                </c:pt>
                <c:pt idx="3">
                  <c:v>1.7604000000000006</c:v>
                </c:pt>
                <c:pt idx="4">
                  <c:v>3.5289999999999999</c:v>
                </c:pt>
                <c:pt idx="5">
                  <c:v>6.5735000000000001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C-471D-95C5-1A76FAF8C7FA}"/>
            </c:ext>
          </c:extLst>
        </c:ser>
        <c:ser>
          <c:idx val="2"/>
          <c:order val="2"/>
          <c:tx>
            <c:strRef>
              <c:f>MCSS!$V$68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MCSS!$S$77:$S$82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MCSS!$V$77:$V$82</c:f>
              <c:numCache>
                <c:formatCode>General</c:formatCode>
                <c:ptCount val="6"/>
                <c:pt idx="0">
                  <c:v>4.8299999999999996E-2</c:v>
                </c:pt>
                <c:pt idx="1">
                  <c:v>0.30519999999999997</c:v>
                </c:pt>
                <c:pt idx="2">
                  <c:v>1.7818999999999996</c:v>
                </c:pt>
                <c:pt idx="3">
                  <c:v>4.5082000000000004</c:v>
                </c:pt>
                <c:pt idx="4">
                  <c:v>9.2144999999999975</c:v>
                </c:pt>
                <c:pt idx="5">
                  <c:v>16.683600000000002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C-471D-95C5-1A76FAF8C7FA}"/>
            </c:ext>
          </c:extLst>
        </c:ser>
        <c:ser>
          <c:idx val="3"/>
          <c:order val="3"/>
          <c:tx>
            <c:strRef>
              <c:f>MCSS!$W$68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MCSS!$S$77:$S$82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MCSS!$W$77:$W$82</c:f>
              <c:numCache>
                <c:formatCode>General</c:formatCode>
                <c:ptCount val="6"/>
                <c:pt idx="0">
                  <c:v>5.3699999999999991E-2</c:v>
                </c:pt>
                <c:pt idx="1">
                  <c:v>0.39490000000000008</c:v>
                </c:pt>
                <c:pt idx="2">
                  <c:v>2.2754000000000003</c:v>
                </c:pt>
                <c:pt idx="3">
                  <c:v>5.7244000000000002</c:v>
                </c:pt>
                <c:pt idx="4">
                  <c:v>11.811700000000002</c:v>
                </c:pt>
                <c:pt idx="5">
                  <c:v>21.635299999999997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C-471D-95C5-1A76FAF8C7FA}"/>
            </c:ext>
          </c:extLst>
        </c:ser>
        <c:ser>
          <c:idx val="4"/>
          <c:order val="4"/>
          <c:tx>
            <c:strRef>
              <c:f>MCSS!$X$68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MCSS!$S$77:$S$82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MCSS!$X$77:$X$82</c:f>
              <c:numCache>
                <c:formatCode>General</c:formatCode>
                <c:ptCount val="6"/>
                <c:pt idx="0">
                  <c:v>6.0400000000000009E-2</c:v>
                </c:pt>
                <c:pt idx="1">
                  <c:v>0.42720000000000002</c:v>
                </c:pt>
                <c:pt idx="2">
                  <c:v>2.6263999999999998</c:v>
                </c:pt>
                <c:pt idx="3">
                  <c:v>6.4731999999999985</c:v>
                </c:pt>
                <c:pt idx="4">
                  <c:v>13.280100000000001</c:v>
                </c:pt>
                <c:pt idx="5">
                  <c:v>24.6234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C-471D-95C5-1A76FAF8C7FA}"/>
            </c:ext>
          </c:extLst>
        </c:ser>
        <c:ser>
          <c:idx val="5"/>
          <c:order val="5"/>
          <c:tx>
            <c:strRef>
              <c:f>MCSS!$Y$68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MCSS!$S$77:$S$82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MCSS!$Y$77:$Y$82</c:f>
              <c:numCache>
                <c:formatCode>General</c:formatCode>
                <c:ptCount val="6"/>
                <c:pt idx="0">
                  <c:v>6.0499999999999998E-2</c:v>
                </c:pt>
                <c:pt idx="1">
                  <c:v>0.44720000000000004</c:v>
                </c:pt>
                <c:pt idx="2">
                  <c:v>2.8685999999999998</c:v>
                </c:pt>
                <c:pt idx="3">
                  <c:v>7.1060999999999996</c:v>
                </c:pt>
                <c:pt idx="4">
                  <c:v>14.5928</c:v>
                </c:pt>
                <c:pt idx="5">
                  <c:v>26.496500000000005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BC-471D-95C5-1A76FAF8C7FA}"/>
            </c:ext>
          </c:extLst>
        </c:ser>
        <c:ser>
          <c:idx val="6"/>
          <c:order val="6"/>
          <c:tx>
            <c:strRef>
              <c:f>MCSS!$Z$68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MCSS!$S$77:$S$82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MCSS!$Z$77:$Z$82</c:f>
              <c:numCache>
                <c:formatCode>General</c:formatCode>
                <c:ptCount val="6"/>
                <c:pt idx="0">
                  <c:v>6.3899999999999998E-2</c:v>
                </c:pt>
                <c:pt idx="1">
                  <c:v>0.48209999999999997</c:v>
                </c:pt>
                <c:pt idx="2">
                  <c:v>3.0584000000000007</c:v>
                </c:pt>
                <c:pt idx="3">
                  <c:v>7.6425000000000001</c:v>
                </c:pt>
                <c:pt idx="4">
                  <c:v>15.696799999999996</c:v>
                </c:pt>
                <c:pt idx="5">
                  <c:v>28.2315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C-471D-95C5-1A76FAF8C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60335"/>
        <c:axId val="469454239"/>
      </c:lineChart>
      <c:catAx>
        <c:axId val="44436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Problem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54239"/>
        <c:crosses val="autoZero"/>
        <c:auto val="1"/>
        <c:lblAlgn val="ctr"/>
        <c:lblOffset val="100"/>
        <c:noMultiLvlLbl val="0"/>
      </c:catAx>
      <c:valAx>
        <c:axId val="4694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LISS!$Q$3:$Q$9</c:f>
              <c:numCache>
                <c:formatCode>General</c:formatCode>
                <c:ptCount val="7"/>
                <c:pt idx="0">
                  <c:v>7.9300000000000009E-2</c:v>
                </c:pt>
                <c:pt idx="1">
                  <c:v>0.29631000000000002</c:v>
                </c:pt>
                <c:pt idx="2">
                  <c:v>0.66852000000000011</c:v>
                </c:pt>
                <c:pt idx="3">
                  <c:v>1.18493</c:v>
                </c:pt>
                <c:pt idx="4">
                  <c:v>1.8392900000000001</c:v>
                </c:pt>
                <c:pt idx="5">
                  <c:v>2.62676</c:v>
                </c:pt>
                <c:pt idx="6">
                  <c:v>3.5896300000000005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F-4C13-B25D-CC05066311B0}"/>
            </c:ext>
          </c:extLst>
        </c:ser>
        <c:ser>
          <c:idx val="1"/>
          <c:order val="1"/>
          <c:tx>
            <c:strRef>
              <c:f>LISS!$A$15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LISS!$Q$16:$Q$22</c:f>
              <c:numCache>
                <c:formatCode>General</c:formatCode>
                <c:ptCount val="7"/>
                <c:pt idx="0">
                  <c:v>8.2399999999999987E-2</c:v>
                </c:pt>
                <c:pt idx="1">
                  <c:v>0.32119999999999993</c:v>
                </c:pt>
                <c:pt idx="2">
                  <c:v>0.71830000000000005</c:v>
                </c:pt>
                <c:pt idx="3">
                  <c:v>1.2736000000000001</c:v>
                </c:pt>
                <c:pt idx="4">
                  <c:v>1.9958000000000002</c:v>
                </c:pt>
                <c:pt idx="5">
                  <c:v>2.879</c:v>
                </c:pt>
                <c:pt idx="6">
                  <c:v>3.9013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F-4C13-B25D-CC0506631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3931966"/>
        <c:axId val="88336844"/>
      </c:lineChart>
      <c:catAx>
        <c:axId val="139319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336844"/>
        <c:crosses val="autoZero"/>
        <c:auto val="1"/>
        <c:lblAlgn val="ctr"/>
        <c:lblOffset val="100"/>
        <c:noMultiLvlLbl val="0"/>
      </c:catAx>
      <c:valAx>
        <c:axId val="883368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931966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LISS!$R$43:$R$49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E-4EE4-BEAE-BBE6C448D038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LISS!$R$30:$R$36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0E-4EE4-BEAE-BBE6C448D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1242962"/>
        <c:axId val="66305306"/>
      </c:lineChart>
      <c:catAx>
        <c:axId val="9124296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305306"/>
        <c:crosses val="autoZero"/>
        <c:auto val="1"/>
        <c:lblAlgn val="ctr"/>
        <c:lblOffset val="100"/>
        <c:noMultiLvlLbl val="0"/>
      </c:catAx>
      <c:valAx>
        <c:axId val="663053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242962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LISS!$Q$43:$Q$49</c:f>
              <c:numCache>
                <c:formatCode>General</c:formatCode>
                <c:ptCount val="7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6-4FD2-8BC6-9D9BF988E09C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LISS!$Q$30:$Q$36</c:f>
              <c:numCache>
                <c:formatCode>General</c:formatCode>
                <c:ptCount val="7"/>
                <c:pt idx="0">
                  <c:v>138389</c:v>
                </c:pt>
                <c:pt idx="1">
                  <c:v>202390</c:v>
                </c:pt>
                <c:pt idx="2">
                  <c:v>266390</c:v>
                </c:pt>
                <c:pt idx="3">
                  <c:v>330390</c:v>
                </c:pt>
                <c:pt idx="4">
                  <c:v>394390</c:v>
                </c:pt>
                <c:pt idx="5">
                  <c:v>458390</c:v>
                </c:pt>
                <c:pt idx="6">
                  <c:v>522390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6-4FD2-8BC6-9D9BF988E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0612308"/>
        <c:axId val="92888430"/>
      </c:lineChart>
      <c:catAx>
        <c:axId val="906123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888430"/>
        <c:crosses val="autoZero"/>
        <c:auto val="1"/>
        <c:lblAlgn val="ctr"/>
        <c:lblOffset val="100"/>
        <c:noMultiLvlLbl val="0"/>
      </c:catAx>
      <c:valAx>
        <c:axId val="928884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61230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LISS!$S$43:$S$49</c:f>
              <c:numCache>
                <c:formatCode>General</c:formatCode>
                <c:ptCount val="7"/>
                <c:pt idx="0">
                  <c:v>4392</c:v>
                </c:pt>
                <c:pt idx="1">
                  <c:v>4392</c:v>
                </c:pt>
                <c:pt idx="2">
                  <c:v>4392</c:v>
                </c:pt>
                <c:pt idx="3">
                  <c:v>3088</c:v>
                </c:pt>
                <c:pt idx="4">
                  <c:v>3088</c:v>
                </c:pt>
                <c:pt idx="5">
                  <c:v>3088</c:v>
                </c:pt>
                <c:pt idx="6">
                  <c:v>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80-4D7C-8A98-AF48A243C8A5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LISS!$S$30:$S$36</c:f>
              <c:numCache>
                <c:formatCode>General</c:formatCode>
                <c:ptCount val="7"/>
                <c:pt idx="0">
                  <c:v>4392</c:v>
                </c:pt>
                <c:pt idx="1">
                  <c:v>4392</c:v>
                </c:pt>
                <c:pt idx="2">
                  <c:v>4392</c:v>
                </c:pt>
                <c:pt idx="3">
                  <c:v>2896</c:v>
                </c:pt>
                <c:pt idx="4">
                  <c:v>2896</c:v>
                </c:pt>
                <c:pt idx="5">
                  <c:v>2896</c:v>
                </c:pt>
                <c:pt idx="6">
                  <c:v>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80-4D7C-8A98-AF48A243C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0185058"/>
        <c:axId val="46939862"/>
      </c:lineChart>
      <c:catAx>
        <c:axId val="501850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6939862"/>
        <c:crosses val="autoZero"/>
        <c:auto val="1"/>
        <c:lblAlgn val="ctr"/>
        <c:lblOffset val="100"/>
        <c:noMultiLvlLbl val="0"/>
      </c:catAx>
      <c:valAx>
        <c:axId val="469398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018505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LISS!$T$29</c:f>
              <c:strCache>
                <c:ptCount val="1"/>
                <c:pt idx="0">
                  <c:v>Total (KB)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LISS!$T$30:$T$36</c:f>
              <c:numCache>
                <c:formatCode>General</c:formatCode>
                <c:ptCount val="7"/>
                <c:pt idx="0">
                  <c:v>139.9921875</c:v>
                </c:pt>
                <c:pt idx="1">
                  <c:v>202.4931640625</c:v>
                </c:pt>
                <c:pt idx="2">
                  <c:v>264.9296875</c:v>
                </c:pt>
                <c:pt idx="3">
                  <c:v>325.96875</c:v>
                </c:pt>
                <c:pt idx="4">
                  <c:v>388.46875</c:v>
                </c:pt>
                <c:pt idx="5">
                  <c:v>450.96875</c:v>
                </c:pt>
                <c:pt idx="6">
                  <c:v>513.46875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4-4451-8D51-D42228B4A6F5}"/>
            </c:ext>
          </c:extLst>
        </c:ser>
        <c:ser>
          <c:idx val="1"/>
          <c:order val="1"/>
          <c:tx>
            <c:strRef>
              <c:f>LISS!$V$29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LISS!$V$30:$V$36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94-4451-8D51-D42228B4A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2217503"/>
        <c:axId val="52915426"/>
      </c:lineChart>
      <c:lineChart>
        <c:grouping val="standard"/>
        <c:varyColors val="0"/>
        <c:ser>
          <c:idx val="2"/>
          <c:order val="2"/>
          <c:tx>
            <c:strRef>
              <c:f>LISS!$U$29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94-4451-8D51-D42228B4A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0017192"/>
        <c:axId val="72387347"/>
      </c:lineChart>
      <c:catAx>
        <c:axId val="422175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915426"/>
        <c:crosses val="autoZero"/>
        <c:auto val="1"/>
        <c:lblAlgn val="ctr"/>
        <c:lblOffset val="100"/>
        <c:noMultiLvlLbl val="0"/>
      </c:catAx>
      <c:valAx>
        <c:axId val="529154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2217503"/>
        <c:crosses val="autoZero"/>
        <c:crossBetween val="between"/>
      </c:valAx>
      <c:catAx>
        <c:axId val="30017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387347"/>
        <c:crosses val="autoZero"/>
        <c:auto val="1"/>
        <c:lblAlgn val="ctr"/>
        <c:lblOffset val="100"/>
        <c:noMultiLvlLbl val="0"/>
      </c:catAx>
      <c:valAx>
        <c:axId val="7238734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017192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LISS!$T$42</c:f>
              <c:strCache>
                <c:ptCount val="1"/>
                <c:pt idx="0">
                  <c:v>Total (KB)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LISS!$T$43:$T$49</c:f>
              <c:numCache>
                <c:formatCode>General</c:formatCode>
                <c:ptCount val="7"/>
                <c:pt idx="0">
                  <c:v>139.9921875</c:v>
                </c:pt>
                <c:pt idx="1">
                  <c:v>202.4931640625</c:v>
                </c:pt>
                <c:pt idx="2">
                  <c:v>264.9296875</c:v>
                </c:pt>
                <c:pt idx="3">
                  <c:v>326.15625</c:v>
                </c:pt>
                <c:pt idx="4">
                  <c:v>388.65625</c:v>
                </c:pt>
                <c:pt idx="5">
                  <c:v>451.15625</c:v>
                </c:pt>
                <c:pt idx="6">
                  <c:v>513.65625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F0-4057-B4CB-2AF73D6284A9}"/>
            </c:ext>
          </c:extLst>
        </c:ser>
        <c:ser>
          <c:idx val="1"/>
          <c:order val="1"/>
          <c:tx>
            <c:strRef>
              <c:f>LISS!$V$42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LISS!$V$43:$V$49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F0-4057-B4CB-2AF73D628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3533919"/>
        <c:axId val="23977004"/>
      </c:lineChart>
      <c:lineChart>
        <c:grouping val="standard"/>
        <c:varyColors val="0"/>
        <c:ser>
          <c:idx val="2"/>
          <c:order val="2"/>
          <c:tx>
            <c:strRef>
              <c:f>LISS!$U$42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LISS!$U$43:$U$49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F0-4057-B4CB-2AF73D628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351657"/>
        <c:axId val="18475336"/>
      </c:lineChart>
      <c:catAx>
        <c:axId val="2353391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977004"/>
        <c:crosses val="autoZero"/>
        <c:auto val="1"/>
        <c:lblAlgn val="ctr"/>
        <c:lblOffset val="100"/>
        <c:noMultiLvlLbl val="0"/>
      </c:catAx>
      <c:valAx>
        <c:axId val="239770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533919"/>
        <c:crosses val="autoZero"/>
        <c:crossBetween val="between"/>
      </c:valAx>
      <c:catAx>
        <c:axId val="735165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75336"/>
        <c:crosses val="autoZero"/>
        <c:auto val="1"/>
        <c:lblAlgn val="ctr"/>
        <c:lblOffset val="100"/>
        <c:noMultiLvlLbl val="0"/>
      </c:catAx>
      <c:valAx>
        <c:axId val="1847533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51657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Recursive</c:v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LISS!$T$43:$T$49</c:f>
              <c:numCache>
                <c:formatCode>General</c:formatCode>
                <c:ptCount val="7"/>
                <c:pt idx="0">
                  <c:v>139.9921875</c:v>
                </c:pt>
                <c:pt idx="1">
                  <c:v>202.4931640625</c:v>
                </c:pt>
                <c:pt idx="2">
                  <c:v>264.9296875</c:v>
                </c:pt>
                <c:pt idx="3">
                  <c:v>326.15625</c:v>
                </c:pt>
                <c:pt idx="4">
                  <c:v>388.65625</c:v>
                </c:pt>
                <c:pt idx="5">
                  <c:v>451.15625</c:v>
                </c:pt>
                <c:pt idx="6">
                  <c:v>513.65625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0-42C8-8AE2-41D86328766C}"/>
            </c:ext>
          </c:extLst>
        </c:ser>
        <c:ser>
          <c:idx val="1"/>
          <c:order val="1"/>
          <c:tx>
            <c:v>Iterative</c:v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LISS!$T$30:$T$36</c:f>
              <c:numCache>
                <c:formatCode>General</c:formatCode>
                <c:ptCount val="7"/>
                <c:pt idx="0">
                  <c:v>139.9921875</c:v>
                </c:pt>
                <c:pt idx="1">
                  <c:v>202.4931640625</c:v>
                </c:pt>
                <c:pt idx="2">
                  <c:v>264.9296875</c:v>
                </c:pt>
                <c:pt idx="3">
                  <c:v>325.96875</c:v>
                </c:pt>
                <c:pt idx="4">
                  <c:v>388.46875</c:v>
                </c:pt>
                <c:pt idx="5">
                  <c:v>450.96875</c:v>
                </c:pt>
                <c:pt idx="6">
                  <c:v>513.46875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0-42C8-8AE2-41D863287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7241213"/>
        <c:axId val="42134531"/>
      </c:lineChart>
      <c:lineChart>
        <c:grouping val="standard"/>
        <c:varyColors val="0"/>
        <c:ser>
          <c:idx val="2"/>
          <c:order val="2"/>
          <c:spPr>
            <a:ln w="19080">
              <a:solidFill>
                <a:srgbClr val="D9D9D9">
                  <a:alpha val="0"/>
                </a:srgbClr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0-42C8-8AE2-41D863287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8117256"/>
        <c:axId val="85894969"/>
      </c:lineChart>
      <c:catAx>
        <c:axId val="472412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2134531"/>
        <c:crosses val="autoZero"/>
        <c:auto val="1"/>
        <c:lblAlgn val="ctr"/>
        <c:lblOffset val="100"/>
        <c:noMultiLvlLbl val="0"/>
      </c:catAx>
      <c:valAx>
        <c:axId val="4213453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KB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241213"/>
        <c:crosses val="autoZero"/>
        <c:crossBetween val="between"/>
      </c:valAx>
      <c:catAx>
        <c:axId val="68117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894969"/>
        <c:crosses val="autoZero"/>
        <c:auto val="1"/>
        <c:lblAlgn val="ctr"/>
        <c:lblOffset val="100"/>
        <c:noMultiLvlLbl val="0"/>
      </c:catAx>
      <c:valAx>
        <c:axId val="85894969"/>
        <c:scaling>
          <c:orientation val="minMax"/>
          <c:max val="3.2000000000000003E-4"/>
          <c:min val="0"/>
        </c:scaling>
        <c:delete val="0"/>
        <c:axPos val="r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8117256"/>
        <c:crosses val="max"/>
        <c:crossBetween val="between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LISS!$U$43:$U$49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5-43E5-92E7-81D22590E465}"/>
            </c:ext>
          </c:extLst>
        </c:ser>
        <c:ser>
          <c:idx val="1"/>
          <c:order val="1"/>
          <c:tx>
            <c:strRef>
              <c:f>LISS!$O$29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LISS!$U$30:$U$36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5-43E5-92E7-81D22590E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539924"/>
        <c:axId val="37492675"/>
      </c:lineChart>
      <c:catAx>
        <c:axId val="145399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7492675"/>
        <c:crosses val="autoZero"/>
        <c:auto val="1"/>
        <c:lblAlgn val="ctr"/>
        <c:lblOffset val="100"/>
        <c:noMultiLvlLbl val="0"/>
      </c:catAx>
      <c:valAx>
        <c:axId val="374926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53992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LISS2!$Q$16:$Q$22</c:f>
              <c:numCache>
                <c:formatCode>General</c:formatCode>
                <c:ptCount val="7"/>
                <c:pt idx="0">
                  <c:v>0.14188000000000001</c:v>
                </c:pt>
                <c:pt idx="1">
                  <c:v>0.54022999999999999</c:v>
                </c:pt>
                <c:pt idx="2">
                  <c:v>1.1957100000000001</c:v>
                </c:pt>
                <c:pt idx="3">
                  <c:v>2.11991</c:v>
                </c:pt>
                <c:pt idx="4">
                  <c:v>3.3372499999999996</c:v>
                </c:pt>
                <c:pt idx="5">
                  <c:v>4.7405299999999997</c:v>
                </c:pt>
                <c:pt idx="6">
                  <c:v>6.4507400000000006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9-4FF6-8DEF-8993F02DE5C8}"/>
            </c:ext>
          </c:extLst>
        </c:ser>
        <c:ser>
          <c:idx val="1"/>
          <c:order val="1"/>
          <c:tx>
            <c:strRef>
              <c:f>LISS2!$A$2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LISS2!$B$3:$B$9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LISS2!$Q$3:$Q$9</c:f>
              <c:numCache>
                <c:formatCode>General</c:formatCode>
                <c:ptCount val="7"/>
                <c:pt idx="0">
                  <c:v>0.22445999999999997</c:v>
                </c:pt>
                <c:pt idx="1">
                  <c:v>0.73757000000000017</c:v>
                </c:pt>
                <c:pt idx="2">
                  <c:v>1.1496500000000001</c:v>
                </c:pt>
                <c:pt idx="3">
                  <c:v>2.0264099999999998</c:v>
                </c:pt>
                <c:pt idx="4">
                  <c:v>3.2065799999999998</c:v>
                </c:pt>
                <c:pt idx="5">
                  <c:v>4.5983299999999998</c:v>
                </c:pt>
                <c:pt idx="6">
                  <c:v>6.3044100000000007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9-4FF6-8DEF-8993F02DE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9284730"/>
        <c:axId val="40059148"/>
      </c:lineChart>
      <c:catAx>
        <c:axId val="792847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059148"/>
        <c:crosses val="autoZero"/>
        <c:auto val="1"/>
        <c:lblAlgn val="ctr"/>
        <c:lblOffset val="100"/>
        <c:noMultiLvlLbl val="0"/>
      </c:catAx>
      <c:valAx>
        <c:axId val="400591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928473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MCSS!$R$43:$R$48</c:f>
              <c:numCache>
                <c:formatCode>General</c:formatCode>
                <c:ptCount val="6"/>
                <c:pt idx="0">
                  <c:v>61002</c:v>
                </c:pt>
                <c:pt idx="1">
                  <c:v>77831</c:v>
                </c:pt>
                <c:pt idx="2">
                  <c:v>125839</c:v>
                </c:pt>
                <c:pt idx="3">
                  <c:v>308717</c:v>
                </c:pt>
                <c:pt idx="4">
                  <c:v>301657</c:v>
                </c:pt>
                <c:pt idx="5">
                  <c:v>231699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C-4FCD-99A0-06C2C8E4AAB8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MCSS!$R$30:$R$35</c:f>
              <c:numCache>
                <c:formatCode>General</c:formatCode>
                <c:ptCount val="6"/>
                <c:pt idx="0">
                  <c:v>8568</c:v>
                </c:pt>
                <c:pt idx="1">
                  <c:v>8543</c:v>
                </c:pt>
                <c:pt idx="2">
                  <c:v>30535</c:v>
                </c:pt>
                <c:pt idx="3">
                  <c:v>40583</c:v>
                </c:pt>
                <c:pt idx="4">
                  <c:v>40567</c:v>
                </c:pt>
                <c:pt idx="5">
                  <c:v>24543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C-4FCD-99A0-06C2C8E4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5361058"/>
        <c:axId val="90409990"/>
      </c:lineChart>
      <c:catAx>
        <c:axId val="1536105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409990"/>
        <c:crosses val="autoZero"/>
        <c:auto val="1"/>
        <c:lblAlgn val="ctr"/>
        <c:lblOffset val="100"/>
        <c:noMultiLvlLbl val="0"/>
      </c:catAx>
      <c:valAx>
        <c:axId val="904099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36105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LISS!$R$43:$R$49</c:f>
              <c:numCache>
                <c:formatCode>General</c:formatCode>
                <c:ptCount val="7"/>
                <c:pt idx="0">
                  <c:v>571</c:v>
                </c:pt>
                <c:pt idx="1">
                  <c:v>571</c:v>
                </c:pt>
                <c:pt idx="2">
                  <c:v>506</c:v>
                </c:pt>
                <c:pt idx="3">
                  <c:v>506</c:v>
                </c:pt>
                <c:pt idx="4">
                  <c:v>506</c:v>
                </c:pt>
                <c:pt idx="5">
                  <c:v>506</c:v>
                </c:pt>
                <c:pt idx="6">
                  <c:v>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5-403A-AE91-4E2DFF96FCF3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LISS2!$R$30:$R$36</c:f>
              <c:numCache>
                <c:formatCode>General</c:formatCode>
                <c:ptCount val="7"/>
                <c:pt idx="0">
                  <c:v>64491</c:v>
                </c:pt>
                <c:pt idx="1">
                  <c:v>128506</c:v>
                </c:pt>
                <c:pt idx="2">
                  <c:v>192506</c:v>
                </c:pt>
                <c:pt idx="3">
                  <c:v>256506</c:v>
                </c:pt>
                <c:pt idx="4">
                  <c:v>320506</c:v>
                </c:pt>
                <c:pt idx="5">
                  <c:v>384506</c:v>
                </c:pt>
                <c:pt idx="6">
                  <c:v>448506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5-403A-AE91-4E2DFF96F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0177366"/>
        <c:axId val="21143289"/>
      </c:lineChart>
      <c:catAx>
        <c:axId val="1017736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143289"/>
        <c:crosses val="autoZero"/>
        <c:auto val="1"/>
        <c:lblAlgn val="ctr"/>
        <c:lblOffset val="100"/>
        <c:noMultiLvlLbl val="0"/>
      </c:catAx>
      <c:valAx>
        <c:axId val="211432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177366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LISS2!$Q$43:$Q$49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D-464B-B014-E21B6F361922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LISS2!$Q$30:$Q$36</c:f>
              <c:numCache>
                <c:formatCode>General</c:formatCode>
                <c:ptCount val="7"/>
                <c:pt idx="0">
                  <c:v>256170389</c:v>
                </c:pt>
                <c:pt idx="1">
                  <c:v>1024266390</c:v>
                </c:pt>
                <c:pt idx="2">
                  <c:v>2304362390</c:v>
                </c:pt>
                <c:pt idx="3">
                  <c:v>4096458390</c:v>
                </c:pt>
                <c:pt idx="4">
                  <c:v>6400554390</c:v>
                </c:pt>
                <c:pt idx="5">
                  <c:v>9216650390</c:v>
                </c:pt>
                <c:pt idx="6">
                  <c:v>12544746390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5D-464B-B014-E21B6F361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3641208"/>
        <c:axId val="47969787"/>
      </c:lineChart>
      <c:catAx>
        <c:axId val="43641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7969787"/>
        <c:crosses val="autoZero"/>
        <c:auto val="1"/>
        <c:lblAlgn val="ctr"/>
        <c:lblOffset val="100"/>
        <c:noMultiLvlLbl val="0"/>
      </c:catAx>
      <c:valAx>
        <c:axId val="4796978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364120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LISS2!$S$43:$S$49</c:f>
              <c:numCache>
                <c:formatCode>General</c:formatCode>
                <c:ptCount val="7"/>
                <c:pt idx="0">
                  <c:v>638936</c:v>
                </c:pt>
                <c:pt idx="1">
                  <c:v>1279768</c:v>
                </c:pt>
                <c:pt idx="2">
                  <c:v>1907608</c:v>
                </c:pt>
                <c:pt idx="3">
                  <c:v>2508408</c:v>
                </c:pt>
                <c:pt idx="4">
                  <c:v>3194888</c:v>
                </c:pt>
                <c:pt idx="5">
                  <c:v>3780456</c:v>
                </c:pt>
                <c:pt idx="6">
                  <c:v>4425128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7-4ED6-8A2F-F6CA718C3C8C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LISS2!$S$30:$S$36</c:f>
              <c:numCache>
                <c:formatCode>General</c:formatCode>
                <c:ptCount val="7"/>
                <c:pt idx="0">
                  <c:v>2928</c:v>
                </c:pt>
                <c:pt idx="1">
                  <c:v>2928</c:v>
                </c:pt>
                <c:pt idx="2">
                  <c:v>2928</c:v>
                </c:pt>
                <c:pt idx="3">
                  <c:v>2928</c:v>
                </c:pt>
                <c:pt idx="4">
                  <c:v>2928</c:v>
                </c:pt>
                <c:pt idx="5">
                  <c:v>2928</c:v>
                </c:pt>
                <c:pt idx="6">
                  <c:v>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7-4ED6-8A2F-F6CA718C3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7634703"/>
        <c:axId val="10284809"/>
      </c:lineChart>
      <c:catAx>
        <c:axId val="576347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284809"/>
        <c:crosses val="autoZero"/>
        <c:auto val="1"/>
        <c:lblAlgn val="ctr"/>
        <c:lblOffset val="100"/>
        <c:noMultiLvlLbl val="0"/>
      </c:catAx>
      <c:valAx>
        <c:axId val="102848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7634703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LISS2!$T$29</c:f>
              <c:strCache>
                <c:ptCount val="1"/>
                <c:pt idx="0">
                  <c:v>Total (GB)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LISS2!$T$30:$T$36</c:f>
              <c:numCache>
                <c:formatCode>General</c:formatCode>
                <c:ptCount val="7"/>
                <c:pt idx="0">
                  <c:v>0.23864005506038666</c:v>
                </c:pt>
                <c:pt idx="1">
                  <c:v>0.95404481887817383</c:v>
                </c:pt>
                <c:pt idx="2">
                  <c:v>2.1462867259979248</c:v>
                </c:pt>
                <c:pt idx="3">
                  <c:v>3.8153657913208008</c:v>
                </c:pt>
                <c:pt idx="4">
                  <c:v>5.9612820148468018</c:v>
                </c:pt>
                <c:pt idx="5">
                  <c:v>8.5840353965759277</c:v>
                </c:pt>
                <c:pt idx="6">
                  <c:v>11.683625936508179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F-4232-9096-2322E5477FDC}"/>
            </c:ext>
          </c:extLst>
        </c:ser>
        <c:ser>
          <c:idx val="1"/>
          <c:order val="1"/>
          <c:tx>
            <c:strRef>
              <c:f>LISS2!$V$29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LISS2!$V$30:$V$36</c:f>
              <c:numCache>
                <c:formatCode>0</c:formatCode>
                <c:ptCount val="7"/>
                <c:pt idx="0">
                  <c:v>274877906.94400007</c:v>
                </c:pt>
                <c:pt idx="1">
                  <c:v>1047972020.2239999</c:v>
                </c:pt>
                <c:pt idx="2">
                  <c:v>2370821947.3920007</c:v>
                </c:pt>
                <c:pt idx="3">
                  <c:v>4209067950.0799999</c:v>
                </c:pt>
                <c:pt idx="4">
                  <c:v>6734508720.1280003</c:v>
                </c:pt>
                <c:pt idx="5">
                  <c:v>9500467658.7519989</c:v>
                </c:pt>
                <c:pt idx="6">
                  <c:v>12953621364.736002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F-4232-9096-2322E547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4379235"/>
        <c:axId val="72327193"/>
      </c:lineChart>
      <c:lineChart>
        <c:grouping val="standard"/>
        <c:varyColors val="0"/>
        <c:ser>
          <c:idx val="2"/>
          <c:order val="2"/>
          <c:tx>
            <c:strRef>
              <c:f>LISS2!$U$29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7F-4232-9096-2322E5477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968735"/>
        <c:axId val="70562578"/>
      </c:lineChart>
      <c:catAx>
        <c:axId val="9437923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2327193"/>
        <c:crosses val="autoZero"/>
        <c:auto val="1"/>
        <c:lblAlgn val="ctr"/>
        <c:lblOffset val="100"/>
        <c:noMultiLvlLbl val="0"/>
      </c:catAx>
      <c:valAx>
        <c:axId val="723271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379235"/>
        <c:crosses val="autoZero"/>
        <c:crossBetween val="between"/>
      </c:valAx>
      <c:catAx>
        <c:axId val="889687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562578"/>
        <c:crosses val="autoZero"/>
        <c:auto val="1"/>
        <c:lblAlgn val="ctr"/>
        <c:lblOffset val="100"/>
        <c:noMultiLvlLbl val="0"/>
      </c:catAx>
      <c:valAx>
        <c:axId val="7056257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96873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LISS2!$T$42</c:f>
              <c:strCache>
                <c:ptCount val="1"/>
                <c:pt idx="0">
                  <c:v>Total (GB)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LISS2!$T$43:$T$49</c:f>
              <c:numCache>
                <c:formatCode>General</c:formatCode>
                <c:ptCount val="7"/>
                <c:pt idx="0">
                  <c:v>0.2392323836684227</c:v>
                </c:pt>
                <c:pt idx="1">
                  <c:v>0.95523396879434586</c:v>
                </c:pt>
                <c:pt idx="2">
                  <c:v>2.1480605974793434</c:v>
                </c:pt>
                <c:pt idx="3">
                  <c:v>3.8176992014050484</c:v>
                </c:pt>
                <c:pt idx="4">
                  <c:v>5.9642547592520714</c:v>
                </c:pt>
                <c:pt idx="5">
                  <c:v>8.5875534936785698</c:v>
                </c:pt>
                <c:pt idx="6">
                  <c:v>11.687744431197643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F-4519-9E18-4B92628530BD}"/>
            </c:ext>
          </c:extLst>
        </c:ser>
        <c:ser>
          <c:idx val="1"/>
          <c:order val="1"/>
          <c:tx>
            <c:strRef>
              <c:f>LISS2!$V$42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LISS2!$V$43:$V$49</c:f>
              <c:numCache>
                <c:formatCode>0</c:formatCode>
                <c:ptCount val="7"/>
                <c:pt idx="0">
                  <c:v>274877906.94400007</c:v>
                </c:pt>
                <c:pt idx="1">
                  <c:v>1047972020.2239999</c:v>
                </c:pt>
                <c:pt idx="2">
                  <c:v>2370821947.3920007</c:v>
                </c:pt>
                <c:pt idx="3">
                  <c:v>4209067950.0799999</c:v>
                </c:pt>
                <c:pt idx="4">
                  <c:v>6734508720.1280003</c:v>
                </c:pt>
                <c:pt idx="5">
                  <c:v>9500467658.7519989</c:v>
                </c:pt>
                <c:pt idx="6">
                  <c:v>12953621364.736002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F-4519-9E18-4B9262853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1242067"/>
        <c:axId val="93951248"/>
      </c:lineChart>
      <c:lineChart>
        <c:grouping val="standard"/>
        <c:varyColors val="0"/>
        <c:ser>
          <c:idx val="2"/>
          <c:order val="2"/>
          <c:tx>
            <c:strRef>
              <c:f>LISS2!$U$42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LISS2!$U$43:$U$49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4F-4519-9E18-4B9262853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8833931"/>
        <c:axId val="85605349"/>
      </c:lineChart>
      <c:catAx>
        <c:axId val="912420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951248"/>
        <c:crosses val="autoZero"/>
        <c:auto val="1"/>
        <c:lblAlgn val="ctr"/>
        <c:lblOffset val="100"/>
        <c:noMultiLvlLbl val="0"/>
      </c:catAx>
      <c:valAx>
        <c:axId val="939512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242067"/>
        <c:crosses val="autoZero"/>
        <c:crossBetween val="between"/>
      </c:valAx>
      <c:catAx>
        <c:axId val="388339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605349"/>
        <c:crosses val="autoZero"/>
        <c:auto val="1"/>
        <c:lblAlgn val="ctr"/>
        <c:lblOffset val="100"/>
        <c:noMultiLvlLbl val="0"/>
      </c:catAx>
      <c:valAx>
        <c:axId val="8560534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8833931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LISS2!$T$43:$T$49</c:f>
              <c:numCache>
                <c:formatCode>General</c:formatCode>
                <c:ptCount val="7"/>
                <c:pt idx="0">
                  <c:v>0.2392323836684227</c:v>
                </c:pt>
                <c:pt idx="1">
                  <c:v>0.95523396879434586</c:v>
                </c:pt>
                <c:pt idx="2">
                  <c:v>2.1480605974793434</c:v>
                </c:pt>
                <c:pt idx="3">
                  <c:v>3.8176992014050484</c:v>
                </c:pt>
                <c:pt idx="4">
                  <c:v>5.9642547592520714</c:v>
                </c:pt>
                <c:pt idx="5">
                  <c:v>8.5875534936785698</c:v>
                </c:pt>
                <c:pt idx="6">
                  <c:v>11.687744431197643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9-40AF-9FFE-92C922AFAD74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LISS2!$T$30:$T$36</c:f>
              <c:numCache>
                <c:formatCode>General</c:formatCode>
                <c:ptCount val="7"/>
                <c:pt idx="0">
                  <c:v>0.23864005506038666</c:v>
                </c:pt>
                <c:pt idx="1">
                  <c:v>0.95404481887817383</c:v>
                </c:pt>
                <c:pt idx="2">
                  <c:v>2.1462867259979248</c:v>
                </c:pt>
                <c:pt idx="3">
                  <c:v>3.8153657913208008</c:v>
                </c:pt>
                <c:pt idx="4">
                  <c:v>5.9612820148468018</c:v>
                </c:pt>
                <c:pt idx="5">
                  <c:v>8.5840353965759277</c:v>
                </c:pt>
                <c:pt idx="6">
                  <c:v>11.683625936508179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9-40AF-9FFE-92C922AFA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17392"/>
        <c:axId val="5837751"/>
      </c:lineChart>
      <c:lineChart>
        <c:grouping val="standard"/>
        <c:varyColors val="0"/>
        <c:ser>
          <c:idx val="2"/>
          <c:order val="2"/>
          <c:tx>
            <c:strRef>
              <c:f>LISS2!$U$30:$U$36</c:f>
              <c:strCache>
                <c:ptCount val="7"/>
                <c:pt idx="0">
                  <c:v>1.6</c:v>
                </c:pt>
                <c:pt idx="1">
                  <c:v>6.1</c:v>
                </c:pt>
                <c:pt idx="2">
                  <c:v>13.8</c:v>
                </c:pt>
                <c:pt idx="3">
                  <c:v>24.5</c:v>
                </c:pt>
                <c:pt idx="4">
                  <c:v>39.2</c:v>
                </c:pt>
                <c:pt idx="5">
                  <c:v>55.3</c:v>
                </c:pt>
                <c:pt idx="6">
                  <c:v>75.4</c:v>
                </c:pt>
              </c:strCache>
            </c:strRef>
          </c:tx>
          <c:spPr>
            <a:ln w="19080">
              <a:solidFill>
                <a:srgbClr val="4472C4">
                  <a:alpha val="0"/>
                </a:srgbClr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A9-40AF-9FFE-92C922AFA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4777760"/>
        <c:axId val="7602406"/>
      </c:lineChart>
      <c:catAx>
        <c:axId val="4173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37751"/>
        <c:crosses val="autoZero"/>
        <c:auto val="1"/>
        <c:lblAlgn val="ctr"/>
        <c:lblOffset val="100"/>
        <c:noMultiLvlLbl val="0"/>
      </c:catAx>
      <c:valAx>
        <c:axId val="583775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GB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7392"/>
        <c:crosses val="autoZero"/>
        <c:crossBetween val="between"/>
      </c:valAx>
      <c:catAx>
        <c:axId val="1477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02406"/>
        <c:crosses val="autoZero"/>
        <c:auto val="1"/>
        <c:lblAlgn val="ctr"/>
        <c:lblOffset val="100"/>
        <c:noMultiLvlLbl val="0"/>
      </c:catAx>
      <c:valAx>
        <c:axId val="7602406"/>
        <c:scaling>
          <c:orientation val="minMax"/>
          <c:max val="10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4777760"/>
        <c:crosses val="max"/>
        <c:crossBetween val="between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LISS2!$O$42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LISS2!$U$43:$U$49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71-49CC-A4E4-06CE3E3777AC}"/>
            </c:ext>
          </c:extLst>
        </c:ser>
        <c:ser>
          <c:idx val="1"/>
          <c:order val="1"/>
          <c:tx>
            <c:strRef>
              <c:f>LISS2!$O$29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LISS2!$P$30:$P$36</c:f>
              <c:numCache>
                <c:formatCode>General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cat>
          <c:val>
            <c:numRef>
              <c:f>LISS2!$U$30:$U$36</c:f>
              <c:numCache>
                <c:formatCode>General</c:formatCode>
                <c:ptCount val="7"/>
                <c:pt idx="0">
                  <c:v>1.6000000000000003</c:v>
                </c:pt>
                <c:pt idx="1">
                  <c:v>6.0999999999999988</c:v>
                </c:pt>
                <c:pt idx="2">
                  <c:v>13.800000000000002</c:v>
                </c:pt>
                <c:pt idx="3">
                  <c:v>24.5</c:v>
                </c:pt>
                <c:pt idx="4">
                  <c:v>39.200000000000003</c:v>
                </c:pt>
                <c:pt idx="5">
                  <c:v>55.29999999999999</c:v>
                </c:pt>
                <c:pt idx="6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71-49CC-A4E4-06CE3E37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0925482"/>
        <c:axId val="4275440"/>
      </c:lineChart>
      <c:catAx>
        <c:axId val="109254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275440"/>
        <c:crosses val="autoZero"/>
        <c:auto val="1"/>
        <c:lblAlgn val="ctr"/>
        <c:lblOffset val="100"/>
        <c:noMultiLvlLbl val="0"/>
      </c:catAx>
      <c:valAx>
        <c:axId val="42754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92548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ChainMatrixMuliplication!$B$16:$B$21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ChainMatrixMuliplication!$Q$3:$Q$8</c:f>
              <c:numCache>
                <c:formatCode>General</c:formatCode>
                <c:ptCount val="6"/>
                <c:pt idx="0">
                  <c:v>0.18058000000000002</c:v>
                </c:pt>
                <c:pt idx="1">
                  <c:v>2.55376</c:v>
                </c:pt>
                <c:pt idx="2">
                  <c:v>11.922130000000003</c:v>
                </c:pt>
                <c:pt idx="3">
                  <c:v>30.856219999999997</c:v>
                </c:pt>
                <c:pt idx="4">
                  <c:v>68.050730000000001</c:v>
                </c:pt>
                <c:pt idx="5">
                  <c:v>120.02141000000002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7-4D9D-9F20-839B7368A9A5}"/>
            </c:ext>
          </c:extLst>
        </c:ser>
        <c:ser>
          <c:idx val="1"/>
          <c:order val="1"/>
          <c:tx>
            <c:strRef>
              <c:f>ChainMatrixMuliplication!$A$15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ChainMatrixMuliplication!$B$16:$B$21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ChainMatrixMuliplication!$Q$16:$Q$21</c:f>
              <c:numCache>
                <c:formatCode>General</c:formatCode>
                <c:ptCount val="6"/>
                <c:pt idx="0">
                  <c:v>0.91780000000000028</c:v>
                </c:pt>
                <c:pt idx="1">
                  <c:v>8.6844000000000001</c:v>
                </c:pt>
                <c:pt idx="2">
                  <c:v>36.615200000000002</c:v>
                </c:pt>
                <c:pt idx="3">
                  <c:v>90.2166</c:v>
                </c:pt>
                <c:pt idx="4">
                  <c:v>193.01119999999997</c:v>
                </c:pt>
                <c:pt idx="5">
                  <c:v>343.95779999999996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47-4D9D-9F20-839B7368A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9786898"/>
        <c:axId val="77191961"/>
      </c:lineChart>
      <c:catAx>
        <c:axId val="797868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191961"/>
        <c:crosses val="autoZero"/>
        <c:auto val="1"/>
        <c:lblAlgn val="ctr"/>
        <c:lblOffset val="100"/>
        <c:noMultiLvlLbl val="0"/>
      </c:catAx>
      <c:valAx>
        <c:axId val="771919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978689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ChainMatrixMuliplication!$R$43:$R$50</c:f>
              <c:numCache>
                <c:formatCode>General</c:formatCode>
                <c:ptCount val="8"/>
                <c:pt idx="0">
                  <c:v>16523</c:v>
                </c:pt>
                <c:pt idx="1">
                  <c:v>32523</c:v>
                </c:pt>
                <c:pt idx="2">
                  <c:v>48523</c:v>
                </c:pt>
                <c:pt idx="3">
                  <c:v>64523</c:v>
                </c:pt>
                <c:pt idx="4">
                  <c:v>80523</c:v>
                </c:pt>
                <c:pt idx="5">
                  <c:v>96523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C-4E23-962C-FFF1B1A1A4FB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ChainMatrixMuliplication!$R$30:$R$37</c:f>
              <c:numCache>
                <c:formatCode>General</c:formatCode>
                <c:ptCount val="8"/>
                <c:pt idx="0">
                  <c:v>16523</c:v>
                </c:pt>
                <c:pt idx="1">
                  <c:v>32523</c:v>
                </c:pt>
                <c:pt idx="2">
                  <c:v>48523</c:v>
                </c:pt>
                <c:pt idx="3">
                  <c:v>64523</c:v>
                </c:pt>
                <c:pt idx="4">
                  <c:v>80523</c:v>
                </c:pt>
                <c:pt idx="5">
                  <c:v>96523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C-4E23-962C-FFF1B1A1A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7699394"/>
        <c:axId val="90558973"/>
      </c:lineChart>
      <c:catAx>
        <c:axId val="776993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558973"/>
        <c:crosses val="autoZero"/>
        <c:auto val="1"/>
        <c:lblAlgn val="ctr"/>
        <c:lblOffset val="100"/>
        <c:noMultiLvlLbl val="0"/>
      </c:catAx>
      <c:valAx>
        <c:axId val="905589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7699394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ChainMatrixMuliplication!$Q$43:$Q$50</c:f>
              <c:numCache>
                <c:formatCode>General</c:formatCode>
                <c:ptCount val="8"/>
                <c:pt idx="0">
                  <c:v>4102389</c:v>
                </c:pt>
                <c:pt idx="1">
                  <c:v>16130389</c:v>
                </c:pt>
                <c:pt idx="2">
                  <c:v>36158389</c:v>
                </c:pt>
                <c:pt idx="3">
                  <c:v>64186389</c:v>
                </c:pt>
                <c:pt idx="4">
                  <c:v>100214389</c:v>
                </c:pt>
                <c:pt idx="5">
                  <c:v>144242389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23-46C6-AF93-C88F3B5F784C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ChainMatrixMuliplication!$Q$30:$Q$37</c:f>
              <c:numCache>
                <c:formatCode>General</c:formatCode>
                <c:ptCount val="8"/>
                <c:pt idx="0">
                  <c:v>4102389</c:v>
                </c:pt>
                <c:pt idx="1">
                  <c:v>16130389</c:v>
                </c:pt>
                <c:pt idx="2">
                  <c:v>36158389</c:v>
                </c:pt>
                <c:pt idx="3">
                  <c:v>64186389</c:v>
                </c:pt>
                <c:pt idx="4">
                  <c:v>100214389</c:v>
                </c:pt>
                <c:pt idx="5">
                  <c:v>144242389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23-46C6-AF93-C88F3B5F78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8086773"/>
        <c:axId val="96557033"/>
      </c:lineChart>
      <c:catAx>
        <c:axId val="580867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6557033"/>
        <c:crosses val="autoZero"/>
        <c:auto val="1"/>
        <c:lblAlgn val="ctr"/>
        <c:lblOffset val="100"/>
        <c:noMultiLvlLbl val="0"/>
      </c:catAx>
      <c:valAx>
        <c:axId val="965570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8086773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MCSS!$Q$43:$Q$48</c:f>
              <c:numCache>
                <c:formatCode>General</c:formatCode>
                <c:ptCount val="6"/>
                <c:pt idx="0">
                  <c:v>2550758</c:v>
                </c:pt>
                <c:pt idx="1">
                  <c:v>9915601</c:v>
                </c:pt>
                <c:pt idx="2">
                  <c:v>22109073</c:v>
                </c:pt>
                <c:pt idx="3">
                  <c:v>39442067</c:v>
                </c:pt>
                <c:pt idx="4">
                  <c:v>61435943</c:v>
                </c:pt>
                <c:pt idx="5">
                  <c:v>88064557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3-4BCA-A1C6-379BB96EA870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MCSS!$Q$30:$Q$35</c:f>
              <c:numCache>
                <c:formatCode>General</c:formatCode>
                <c:ptCount val="6"/>
                <c:pt idx="0">
                  <c:v>1088432</c:v>
                </c:pt>
                <c:pt idx="1">
                  <c:v>4118505</c:v>
                </c:pt>
                <c:pt idx="2">
                  <c:v>9104409</c:v>
                </c:pt>
                <c:pt idx="3">
                  <c:v>16114409</c:v>
                </c:pt>
                <c:pt idx="4">
                  <c:v>25144433</c:v>
                </c:pt>
                <c:pt idx="5">
                  <c:v>36206505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3-4BCA-A1C6-379BB96EA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0742576"/>
        <c:axId val="2154515"/>
      </c:lineChart>
      <c:catAx>
        <c:axId val="20742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54515"/>
        <c:crosses val="autoZero"/>
        <c:auto val="1"/>
        <c:lblAlgn val="ctr"/>
        <c:lblOffset val="100"/>
        <c:noMultiLvlLbl val="0"/>
      </c:catAx>
      <c:valAx>
        <c:axId val="21545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742576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ChainMatrixMuliplication!$S$43:$S$50</c:f>
              <c:numCache>
                <c:formatCode>General</c:formatCode>
                <c:ptCount val="8"/>
                <c:pt idx="0">
                  <c:v>30360</c:v>
                </c:pt>
                <c:pt idx="1">
                  <c:v>62696</c:v>
                </c:pt>
                <c:pt idx="2">
                  <c:v>89848</c:v>
                </c:pt>
                <c:pt idx="3">
                  <c:v>116600</c:v>
                </c:pt>
                <c:pt idx="4">
                  <c:v>139480</c:v>
                </c:pt>
                <c:pt idx="5">
                  <c:v>180616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58-49EF-9DA4-DE6776D0019B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ChainMatrixMuliplication!$S$30:$S$37</c:f>
              <c:numCache>
                <c:formatCode>General</c:formatCode>
                <c:ptCount val="8"/>
                <c:pt idx="0">
                  <c:v>32424</c:v>
                </c:pt>
                <c:pt idx="1">
                  <c:v>63800</c:v>
                </c:pt>
                <c:pt idx="2">
                  <c:v>2928</c:v>
                </c:pt>
                <c:pt idx="3">
                  <c:v>2928</c:v>
                </c:pt>
                <c:pt idx="4">
                  <c:v>2928</c:v>
                </c:pt>
                <c:pt idx="5">
                  <c:v>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58-49EF-9DA4-DE6776D00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6273290"/>
        <c:axId val="33761653"/>
      </c:lineChart>
      <c:catAx>
        <c:axId val="362732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761653"/>
        <c:crosses val="autoZero"/>
        <c:auto val="1"/>
        <c:lblAlgn val="ctr"/>
        <c:lblOffset val="100"/>
        <c:noMultiLvlLbl val="0"/>
      </c:catAx>
      <c:valAx>
        <c:axId val="337616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27329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ChainMatrixMuliplication!$T$30:$T$35</c:f>
              <c:numCache>
                <c:formatCode>General</c:formatCode>
                <c:ptCount val="6"/>
                <c:pt idx="0">
                  <c:v>3.9590225219726563</c:v>
                </c:pt>
                <c:pt idx="1">
                  <c:v>15.474998474121094</c:v>
                </c:pt>
                <c:pt idx="2">
                  <c:v>34.532394409179688</c:v>
                </c:pt>
                <c:pt idx="3">
                  <c:v>61.277236938476563</c:v>
                </c:pt>
                <c:pt idx="4">
                  <c:v>95.651473999023438</c:v>
                </c:pt>
                <c:pt idx="5">
                  <c:v>137.65510559082031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5-4395-BD64-075B022FD221}"/>
            </c:ext>
          </c:extLst>
        </c:ser>
        <c:ser>
          <c:idx val="1"/>
          <c:order val="1"/>
          <c:tx>
            <c:strRef>
              <c:f>ChainMatrixMuliplication!$V$29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ChainMatrixMuliplication!$V$30:$V$35</c:f>
              <c:numCache>
                <c:formatCode>0</c:formatCode>
                <c:ptCount val="6"/>
                <c:pt idx="0">
                  <c:v>0</c:v>
                </c:pt>
                <c:pt idx="1">
                  <c:v>17179869.184000004</c:v>
                </c:pt>
                <c:pt idx="2">
                  <c:v>34359738.368000008</c:v>
                </c:pt>
                <c:pt idx="3">
                  <c:v>68719476.736000016</c:v>
                </c:pt>
                <c:pt idx="4">
                  <c:v>103079215.104</c:v>
                </c:pt>
                <c:pt idx="5">
                  <c:v>154618822.65600002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5-4395-BD64-075B022FD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3474596"/>
        <c:axId val="54378761"/>
      </c:lineChart>
      <c:lineChart>
        <c:grouping val="standard"/>
        <c:varyColors val="0"/>
        <c:ser>
          <c:idx val="2"/>
          <c:order val="2"/>
          <c:tx>
            <c:strRef>
              <c:f>ChainMatrixMuliplication!$U$29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ChainMatrixMuliplication!$U$30:$U$35</c:f>
              <c:numCache>
                <c:formatCode>General</c:formatCode>
                <c:ptCount val="6"/>
                <c:pt idx="0">
                  <c:v>0</c:v>
                </c:pt>
                <c:pt idx="1">
                  <c:v>1.0000000000000002E-3</c:v>
                </c:pt>
                <c:pt idx="2">
                  <c:v>2.0000000000000005E-3</c:v>
                </c:pt>
                <c:pt idx="3">
                  <c:v>4.000000000000001E-3</c:v>
                </c:pt>
                <c:pt idx="4">
                  <c:v>6.0000000000000001E-3</c:v>
                </c:pt>
                <c:pt idx="5">
                  <c:v>9.0000000000000011E-3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5-4395-BD64-075B022FD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5949364"/>
        <c:axId val="4935963"/>
      </c:lineChart>
      <c:catAx>
        <c:axId val="334745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378761"/>
        <c:crosses val="autoZero"/>
        <c:auto val="1"/>
        <c:lblAlgn val="ctr"/>
        <c:lblOffset val="100"/>
        <c:noMultiLvlLbl val="0"/>
      </c:catAx>
      <c:valAx>
        <c:axId val="543787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474596"/>
        <c:crosses val="autoZero"/>
        <c:crossBetween val="between"/>
      </c:valAx>
      <c:catAx>
        <c:axId val="959493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35963"/>
        <c:crosses val="autoZero"/>
        <c:auto val="1"/>
        <c:lblAlgn val="ctr"/>
        <c:lblOffset val="100"/>
        <c:noMultiLvlLbl val="0"/>
      </c:catAx>
      <c:valAx>
        <c:axId val="493596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949364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ChainMatrixMuliplication!$T$42</c:f>
              <c:strCache>
                <c:ptCount val="1"/>
                <c:pt idx="0">
                  <c:v>Total (MB)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ChainMatrixMuliplication!$T$43:$T$48</c:f>
              <c:numCache>
                <c:formatCode>General</c:formatCode>
                <c:ptCount val="6"/>
                <c:pt idx="0">
                  <c:v>3.9570541381835938</c:v>
                </c:pt>
                <c:pt idx="1">
                  <c:v>15.473945617675781</c:v>
                </c:pt>
                <c:pt idx="2">
                  <c:v>34.615287780761719</c:v>
                </c:pt>
                <c:pt idx="3">
                  <c:v>61.385643005371094</c:v>
                </c:pt>
                <c:pt idx="4">
                  <c:v>95.781700134277344</c:v>
                </c:pt>
                <c:pt idx="5">
                  <c:v>137.82456207275391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A7F-AAC6-A911229B9F75}"/>
            </c:ext>
          </c:extLst>
        </c:ser>
        <c:ser>
          <c:idx val="1"/>
          <c:order val="1"/>
          <c:tx>
            <c:strRef>
              <c:f>ChainMatrixMuliplication!$V$42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ChainMatrixMuliplication!$V$43:$V$48</c:f>
              <c:numCache>
                <c:formatCode>0</c:formatCode>
                <c:ptCount val="6"/>
                <c:pt idx="0">
                  <c:v>0</c:v>
                </c:pt>
                <c:pt idx="1">
                  <c:v>17179869.184000004</c:v>
                </c:pt>
                <c:pt idx="2">
                  <c:v>34359738.368000008</c:v>
                </c:pt>
                <c:pt idx="3">
                  <c:v>68719476.736000016</c:v>
                </c:pt>
                <c:pt idx="4">
                  <c:v>103079215.104</c:v>
                </c:pt>
                <c:pt idx="5">
                  <c:v>154618822.65600002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5-4A7F-AAC6-A911229B9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4275625"/>
        <c:axId val="66526841"/>
      </c:lineChart>
      <c:lineChart>
        <c:grouping val="standard"/>
        <c:varyColors val="0"/>
        <c:ser>
          <c:idx val="2"/>
          <c:order val="2"/>
          <c:tx>
            <c:strRef>
              <c:f>ChainMatrixMuliplication!$U$42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ChainMatrixMuliplication!$U$43:$U$48</c:f>
              <c:numCache>
                <c:formatCode>General</c:formatCode>
                <c:ptCount val="6"/>
                <c:pt idx="0">
                  <c:v>0</c:v>
                </c:pt>
                <c:pt idx="1">
                  <c:v>1.0000000000000002E-3</c:v>
                </c:pt>
                <c:pt idx="2">
                  <c:v>2.0000000000000005E-3</c:v>
                </c:pt>
                <c:pt idx="3">
                  <c:v>4.000000000000001E-3</c:v>
                </c:pt>
                <c:pt idx="4">
                  <c:v>6.0000000000000001E-3</c:v>
                </c:pt>
                <c:pt idx="5">
                  <c:v>9.0000000000000011E-3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85-4A7F-AAC6-A911229B9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294440"/>
        <c:axId val="75326148"/>
      </c:lineChart>
      <c:catAx>
        <c:axId val="6427562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526841"/>
        <c:crosses val="autoZero"/>
        <c:auto val="1"/>
        <c:lblAlgn val="ctr"/>
        <c:lblOffset val="100"/>
        <c:noMultiLvlLbl val="0"/>
      </c:catAx>
      <c:valAx>
        <c:axId val="665268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275625"/>
        <c:crosses val="autoZero"/>
        <c:crossBetween val="between"/>
      </c:valAx>
      <c:catAx>
        <c:axId val="8294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5326148"/>
        <c:crosses val="autoZero"/>
        <c:auto val="1"/>
        <c:lblAlgn val="ctr"/>
        <c:lblOffset val="100"/>
        <c:noMultiLvlLbl val="0"/>
      </c:catAx>
      <c:valAx>
        <c:axId val="7532614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94440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ChainMatrixMuliplication!$O$42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ChainMatrixMuliplication!$T$43:$T$48</c:f>
              <c:numCache>
                <c:formatCode>General</c:formatCode>
                <c:ptCount val="6"/>
                <c:pt idx="0">
                  <c:v>3.9570541381835938</c:v>
                </c:pt>
                <c:pt idx="1">
                  <c:v>15.473945617675781</c:v>
                </c:pt>
                <c:pt idx="2">
                  <c:v>34.615287780761719</c:v>
                </c:pt>
                <c:pt idx="3">
                  <c:v>61.385643005371094</c:v>
                </c:pt>
                <c:pt idx="4">
                  <c:v>95.781700134277344</c:v>
                </c:pt>
                <c:pt idx="5">
                  <c:v>137.82456207275391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3-4D14-AAC3-E51409296257}"/>
            </c:ext>
          </c:extLst>
        </c:ser>
        <c:ser>
          <c:idx val="1"/>
          <c:order val="1"/>
          <c:tx>
            <c:strRef>
              <c:f>ChainMatrixMuliplication!$O$29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ChainMatrixMuliplication!$T$30:$T$35</c:f>
              <c:numCache>
                <c:formatCode>General</c:formatCode>
                <c:ptCount val="6"/>
                <c:pt idx="0">
                  <c:v>3.9590225219726563</c:v>
                </c:pt>
                <c:pt idx="1">
                  <c:v>15.474998474121094</c:v>
                </c:pt>
                <c:pt idx="2">
                  <c:v>34.532394409179688</c:v>
                </c:pt>
                <c:pt idx="3">
                  <c:v>61.277236938476563</c:v>
                </c:pt>
                <c:pt idx="4">
                  <c:v>95.651473999023438</c:v>
                </c:pt>
                <c:pt idx="5">
                  <c:v>137.65510559082031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43-4D14-AAC3-E51409296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0495510"/>
        <c:axId val="15990575"/>
      </c:lineChart>
      <c:lineChart>
        <c:grouping val="standard"/>
        <c:varyColors val="0"/>
        <c:ser>
          <c:idx val="2"/>
          <c:order val="2"/>
          <c:spPr>
            <a:ln w="19080">
              <a:solidFill>
                <a:srgbClr val="ED7D31">
                  <a:alpha val="0"/>
                </a:srgbClr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ChainMatrixMuliplication!$P$30:$P$35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cat>
          <c:val>
            <c:numRef>
              <c:f>ChainMatrixMuliplication!$U$43:$U$48</c:f>
              <c:numCache>
                <c:formatCode>General</c:formatCode>
                <c:ptCount val="6"/>
                <c:pt idx="0">
                  <c:v>0</c:v>
                </c:pt>
                <c:pt idx="1">
                  <c:v>1.0000000000000002E-3</c:v>
                </c:pt>
                <c:pt idx="2">
                  <c:v>2.0000000000000005E-3</c:v>
                </c:pt>
                <c:pt idx="3">
                  <c:v>4.000000000000001E-3</c:v>
                </c:pt>
                <c:pt idx="4">
                  <c:v>6.0000000000000001E-3</c:v>
                </c:pt>
                <c:pt idx="5">
                  <c:v>9.0000000000000011E-3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43-4D14-AAC3-E51409296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2803665"/>
        <c:axId val="30963402"/>
      </c:lineChart>
      <c:catAx>
        <c:axId val="404955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990575"/>
        <c:crosses val="autoZero"/>
        <c:auto val="1"/>
        <c:lblAlgn val="ctr"/>
        <c:lblOffset val="100"/>
        <c:noMultiLvlLbl val="0"/>
      </c:catAx>
      <c:valAx>
        <c:axId val="159905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MB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495510"/>
        <c:crosses val="autoZero"/>
        <c:crossBetween val="between"/>
      </c:valAx>
      <c:catAx>
        <c:axId val="6280366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63402"/>
        <c:crosses val="autoZero"/>
        <c:auto val="1"/>
        <c:lblAlgn val="ctr"/>
        <c:lblOffset val="100"/>
        <c:noMultiLvlLbl val="0"/>
      </c:catAx>
      <c:valAx>
        <c:axId val="30963402"/>
        <c:scaling>
          <c:orientation val="minMax"/>
          <c:max val="0.01"/>
        </c:scaling>
        <c:delete val="0"/>
        <c:axPos val="r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2803665"/>
        <c:crosses val="max"/>
        <c:crossBetween val="between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Knapsack!$B$16:$B$24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Knapsack!$Q$3:$Q$11</c:f>
              <c:numCache>
                <c:formatCode>General</c:formatCode>
                <c:ptCount val="9"/>
                <c:pt idx="0">
                  <c:v>9.2090000000000005E-2</c:v>
                </c:pt>
                <c:pt idx="1">
                  <c:v>0.35281000000000001</c:v>
                </c:pt>
                <c:pt idx="2">
                  <c:v>0.78143000000000007</c:v>
                </c:pt>
                <c:pt idx="3">
                  <c:v>1.3807400000000001</c:v>
                </c:pt>
                <c:pt idx="4">
                  <c:v>2.1207599999999998</c:v>
                </c:pt>
                <c:pt idx="5">
                  <c:v>3.0858600000000003</c:v>
                </c:pt>
                <c:pt idx="6">
                  <c:v>4.1746600000000003</c:v>
                </c:pt>
                <c:pt idx="7">
                  <c:v>5.4336900000000004</c:v>
                </c:pt>
                <c:pt idx="8">
                  <c:v>6.9064400000000008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7-4B5E-8941-D42BF5CE8025}"/>
            </c:ext>
          </c:extLst>
        </c:ser>
        <c:ser>
          <c:idx val="1"/>
          <c:order val="1"/>
          <c:tx>
            <c:strRef>
              <c:f>Knapsack!$A$15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Knapsack!$B$16:$B$24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Knapsack!$Q$16:$Q$24</c:f>
              <c:numCache>
                <c:formatCode>General</c:formatCode>
                <c:ptCount val="9"/>
                <c:pt idx="0">
                  <c:v>0.99170000000000003</c:v>
                </c:pt>
                <c:pt idx="1">
                  <c:v>8.8067999999999991</c:v>
                </c:pt>
                <c:pt idx="2">
                  <c:v>23.05</c:v>
                </c:pt>
                <c:pt idx="3">
                  <c:v>45.98940000000001</c:v>
                </c:pt>
                <c:pt idx="4">
                  <c:v>84.626700000000014</c:v>
                </c:pt>
                <c:pt idx="5">
                  <c:v>149.34700000000004</c:v>
                </c:pt>
                <c:pt idx="6">
                  <c:v>229.21239999999997</c:v>
                </c:pt>
                <c:pt idx="7">
                  <c:v>321.06869999999992</c:v>
                </c:pt>
                <c:pt idx="8">
                  <c:v>418.17709999999988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7-4B5E-8941-D42BF5CE8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0963136"/>
        <c:axId val="23281769"/>
      </c:lineChart>
      <c:catAx>
        <c:axId val="309631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281769"/>
        <c:crosses val="autoZero"/>
        <c:auto val="1"/>
        <c:lblAlgn val="ctr"/>
        <c:lblOffset val="100"/>
        <c:noMultiLvlLbl val="0"/>
      </c:catAx>
      <c:valAx>
        <c:axId val="232817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963136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MCSS!$R$43:$R$50</c:f>
              <c:numCache>
                <c:formatCode>General</c:formatCode>
                <c:ptCount val="8"/>
                <c:pt idx="0">
                  <c:v>61002</c:v>
                </c:pt>
                <c:pt idx="1">
                  <c:v>77831</c:v>
                </c:pt>
                <c:pt idx="2">
                  <c:v>125839</c:v>
                </c:pt>
                <c:pt idx="3">
                  <c:v>308717</c:v>
                </c:pt>
                <c:pt idx="4">
                  <c:v>301657</c:v>
                </c:pt>
                <c:pt idx="5">
                  <c:v>231699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0-4A3D-8923-B82226B89589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MCSS!$R$30:$R$37</c:f>
              <c:numCache>
                <c:formatCode>General</c:formatCode>
                <c:ptCount val="8"/>
                <c:pt idx="0">
                  <c:v>8568</c:v>
                </c:pt>
                <c:pt idx="1">
                  <c:v>8543</c:v>
                </c:pt>
                <c:pt idx="2">
                  <c:v>30535</c:v>
                </c:pt>
                <c:pt idx="3">
                  <c:v>40583</c:v>
                </c:pt>
                <c:pt idx="4">
                  <c:v>40567</c:v>
                </c:pt>
                <c:pt idx="5">
                  <c:v>24543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C0-4A3D-8923-B82226B8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5312726"/>
        <c:axId val="17427582"/>
      </c:lineChart>
      <c:catAx>
        <c:axId val="753127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427582"/>
        <c:crosses val="autoZero"/>
        <c:auto val="1"/>
        <c:lblAlgn val="ctr"/>
        <c:lblOffset val="100"/>
        <c:noMultiLvlLbl val="0"/>
      </c:catAx>
      <c:valAx>
        <c:axId val="1742758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5312726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Knapsack!$Q$43:$Q$51</c:f>
              <c:numCache>
                <c:formatCode>General</c:formatCode>
                <c:ptCount val="9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  <c:pt idx="7">
                  <c:v>11523530333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C-43DC-BEC2-7E5348073180}"/>
            </c:ext>
          </c:extLst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Knapsack!$Q$30:$Q$38</c:f>
              <c:numCache>
                <c:formatCode>General</c:formatCode>
                <c:ptCount val="9"/>
                <c:pt idx="0">
                  <c:v>180506332</c:v>
                </c:pt>
                <c:pt idx="1">
                  <c:v>720938332</c:v>
                </c:pt>
                <c:pt idx="2">
                  <c:v>1621370332</c:v>
                </c:pt>
                <c:pt idx="3">
                  <c:v>2881802332</c:v>
                </c:pt>
                <c:pt idx="4">
                  <c:v>4502234332</c:v>
                </c:pt>
                <c:pt idx="5">
                  <c:v>6482666332</c:v>
                </c:pt>
                <c:pt idx="6">
                  <c:v>8823098333</c:v>
                </c:pt>
                <c:pt idx="7">
                  <c:v>11523530333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C-43DC-BEC2-7E5348073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241077"/>
        <c:axId val="28658657"/>
      </c:lineChart>
      <c:catAx>
        <c:axId val="22410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658657"/>
        <c:crosses val="autoZero"/>
        <c:auto val="1"/>
        <c:lblAlgn val="ctr"/>
        <c:lblOffset val="100"/>
        <c:noMultiLvlLbl val="0"/>
      </c:catAx>
      <c:valAx>
        <c:axId val="286586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24107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MCSS!$S$43:$S$50</c:f>
              <c:numCache>
                <c:formatCode>General</c:formatCode>
                <c:ptCount val="8"/>
                <c:pt idx="0">
                  <c:v>269216</c:v>
                </c:pt>
                <c:pt idx="1">
                  <c:v>532240</c:v>
                </c:pt>
                <c:pt idx="2">
                  <c:v>796352</c:v>
                </c:pt>
                <c:pt idx="3">
                  <c:v>1067808</c:v>
                </c:pt>
                <c:pt idx="4">
                  <c:v>1329744</c:v>
                </c:pt>
                <c:pt idx="5">
                  <c:v>1585424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5-4D5B-9BDD-94DCC840DB77}"/>
            </c:ext>
          </c:extLst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Knapsack!$S$30:$S$38</c:f>
              <c:numCache>
                <c:formatCode>General</c:formatCode>
                <c:ptCount val="9"/>
                <c:pt idx="0">
                  <c:v>2992</c:v>
                </c:pt>
                <c:pt idx="1">
                  <c:v>2992</c:v>
                </c:pt>
                <c:pt idx="2">
                  <c:v>2992</c:v>
                </c:pt>
                <c:pt idx="3">
                  <c:v>2992</c:v>
                </c:pt>
                <c:pt idx="4">
                  <c:v>2992</c:v>
                </c:pt>
                <c:pt idx="5">
                  <c:v>2992</c:v>
                </c:pt>
                <c:pt idx="6">
                  <c:v>2992</c:v>
                </c:pt>
                <c:pt idx="7">
                  <c:v>2992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5-4D5B-9BDD-94DCC840D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3761838"/>
        <c:axId val="33421480"/>
      </c:lineChart>
      <c:catAx>
        <c:axId val="137618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421480"/>
        <c:crosses val="autoZero"/>
        <c:auto val="1"/>
        <c:lblAlgn val="ctr"/>
        <c:lblOffset val="100"/>
        <c:noMultiLvlLbl val="0"/>
      </c:catAx>
      <c:valAx>
        <c:axId val="334214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376183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Knapsack!$P$43:$P$50</c:f>
              <c:numCache>
                <c:formatCode>General</c:formatCod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numCache>
            </c:numRef>
          </c:cat>
          <c:val>
            <c:numRef>
              <c:f>Knapsack!$T$43:$T$50</c:f>
              <c:numCache>
                <c:formatCode>General</c:formatCode>
                <c:ptCount val="8"/>
                <c:pt idx="0">
                  <c:v>0.16995671391487122</c:v>
                </c:pt>
                <c:pt idx="1">
                  <c:v>0.67511725425720215</c:v>
                </c:pt>
                <c:pt idx="2">
                  <c:v>1.5155488252639771</c:v>
                </c:pt>
                <c:pt idx="3">
                  <c:v>2.6912410631775856</c:v>
                </c:pt>
                <c:pt idx="4">
                  <c:v>4.2022155374288559</c:v>
                </c:pt>
                <c:pt idx="5">
                  <c:v>6.0484224706888199</c:v>
                </c:pt>
                <c:pt idx="6">
                  <c:v>8.2299249321222305</c:v>
                </c:pt>
                <c:pt idx="7">
                  <c:v>10.746863469481468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F-438A-A0CF-3422B6984258}"/>
            </c:ext>
          </c:extLst>
        </c:ser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Knapsack!$P$43:$P$50</c:f>
              <c:numCache>
                <c:formatCode>General</c:formatCod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numCache>
            </c:numRef>
          </c:cat>
          <c:val>
            <c:numRef>
              <c:f>Knapsack!$T$30:$T$37</c:f>
              <c:numCache>
                <c:formatCode>General</c:formatCode>
                <c:ptCount val="8"/>
                <c:pt idx="0">
                  <c:v>0.16861579567193985</c:v>
                </c:pt>
                <c:pt idx="1">
                  <c:v>0.67243523150682449</c:v>
                </c:pt>
                <c:pt idx="2">
                  <c:v>1.5115307942032814</c:v>
                </c:pt>
                <c:pt idx="3">
                  <c:v>2.6859024837613106</c:v>
                </c:pt>
                <c:pt idx="4">
                  <c:v>4.195550300180912</c:v>
                </c:pt>
                <c:pt idx="5">
                  <c:v>6.0404742434620857</c:v>
                </c:pt>
                <c:pt idx="6">
                  <c:v>8.2206743136048317</c:v>
                </c:pt>
                <c:pt idx="7">
                  <c:v>10.73615051060915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AF-438A-A0CF-3422B698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2407175"/>
        <c:axId val="12490053"/>
      </c:lineChart>
      <c:lineChart>
        <c:grouping val="standard"/>
        <c:varyColors val="0"/>
        <c:ser>
          <c:idx val="2"/>
          <c:order val="2"/>
          <c:spPr>
            <a:ln w="19080">
              <a:solidFill>
                <a:srgbClr val="D9D9D9">
                  <a:alpha val="0"/>
                </a:srgbClr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Knapsack!$P$43:$P$50</c:f>
              <c:numCache>
                <c:formatCode>General</c:formatCode>
                <c:ptCount val="8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</c:numCache>
            </c:numRef>
          </c:cat>
          <c:val>
            <c:numRef>
              <c:f>Knapsack!$U$43:$U$50</c:f>
              <c:numCache>
                <c:formatCode>0.00</c:formatCode>
                <c:ptCount val="8"/>
                <c:pt idx="0">
                  <c:v>1.1000000000000001</c:v>
                </c:pt>
                <c:pt idx="1">
                  <c:v>4.5</c:v>
                </c:pt>
                <c:pt idx="2">
                  <c:v>10.1</c:v>
                </c:pt>
                <c:pt idx="3">
                  <c:v>17.899999999999999</c:v>
                </c:pt>
                <c:pt idx="4">
                  <c:v>27.899999999999995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AF-438A-A0CF-3422B6984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7736897"/>
        <c:axId val="46592993"/>
      </c:lineChart>
      <c:catAx>
        <c:axId val="4240717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490053"/>
        <c:crosses val="autoZero"/>
        <c:auto val="1"/>
        <c:lblAlgn val="ctr"/>
        <c:lblOffset val="100"/>
        <c:noMultiLvlLbl val="0"/>
      </c:catAx>
      <c:valAx>
        <c:axId val="124900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GB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2407175"/>
        <c:crosses val="autoZero"/>
        <c:crossBetween val="between"/>
      </c:valAx>
      <c:catAx>
        <c:axId val="3773689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592993"/>
        <c:crosses val="autoZero"/>
        <c:auto val="1"/>
        <c:lblAlgn val="ctr"/>
        <c:lblOffset val="100"/>
        <c:noMultiLvlLbl val="0"/>
      </c:catAx>
      <c:valAx>
        <c:axId val="46592993"/>
        <c:scaling>
          <c:orientation val="minMax"/>
        </c:scaling>
        <c:delete val="0"/>
        <c:axPos val="r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37736897"/>
        <c:crosses val="max"/>
        <c:crossBetween val="between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Knapsack!$T$29</c:f>
              <c:strCache>
                <c:ptCount val="1"/>
                <c:pt idx="0">
                  <c:v>Total (GB)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Knapsack!$T$30:$T$38</c:f>
              <c:numCache>
                <c:formatCode>General</c:formatCode>
                <c:ptCount val="9"/>
                <c:pt idx="0">
                  <c:v>0.16861579567193985</c:v>
                </c:pt>
                <c:pt idx="1">
                  <c:v>0.67243523150682449</c:v>
                </c:pt>
                <c:pt idx="2">
                  <c:v>1.5115307942032814</c:v>
                </c:pt>
                <c:pt idx="3">
                  <c:v>2.6859024837613106</c:v>
                </c:pt>
                <c:pt idx="4">
                  <c:v>4.195550300180912</c:v>
                </c:pt>
                <c:pt idx="5">
                  <c:v>6.0404742434620857</c:v>
                </c:pt>
                <c:pt idx="6">
                  <c:v>8.2206743136048317</c:v>
                </c:pt>
                <c:pt idx="7">
                  <c:v>10.73615051060915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8-4146-BAB3-44575C042C20}"/>
            </c:ext>
          </c:extLst>
        </c:ser>
        <c:ser>
          <c:idx val="1"/>
          <c:order val="1"/>
          <c:tx>
            <c:strRef>
              <c:f>Knapsack!$V$29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Knapsack!$V$30:$V$38</c:f>
              <c:numCache>
                <c:formatCode>0</c:formatCode>
                <c:ptCount val="9"/>
                <c:pt idx="0">
                  <c:v>0</c:v>
                </c:pt>
                <c:pt idx="1">
                  <c:v>773094113.27999997</c:v>
                </c:pt>
                <c:pt idx="2">
                  <c:v>1717986918.4000001</c:v>
                </c:pt>
                <c:pt idx="3">
                  <c:v>3058016714.7520003</c:v>
                </c:pt>
                <c:pt idx="4">
                  <c:v>4776003633.1520004</c:v>
                </c:pt>
                <c:pt idx="5">
                  <c:v>6871947673.6000004</c:v>
                </c:pt>
                <c:pt idx="6">
                  <c:v>9363028705.2800007</c:v>
                </c:pt>
                <c:pt idx="7">
                  <c:v>12232066859.008001</c:v>
                </c:pt>
                <c:pt idx="8">
                  <c:v>15479062134.783997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E8-4146-BAB3-44575C04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6237682"/>
        <c:axId val="27469461"/>
      </c:lineChart>
      <c:lineChart>
        <c:grouping val="standard"/>
        <c:varyColors val="0"/>
        <c:ser>
          <c:idx val="2"/>
          <c:order val="2"/>
          <c:tx>
            <c:strRef>
              <c:f>Knapsack!$U$29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Knapsack!$U$30:$U$38</c:f>
              <c:numCache>
                <c:formatCode>0.00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10</c:v>
                </c:pt>
                <c:pt idx="3">
                  <c:v>17.8</c:v>
                </c:pt>
                <c:pt idx="4">
                  <c:v>27.8</c:v>
                </c:pt>
                <c:pt idx="5">
                  <c:v>40</c:v>
                </c:pt>
                <c:pt idx="6">
                  <c:v>54.5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E8-4146-BAB3-44575C04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5924315"/>
        <c:axId val="19006538"/>
      </c:lineChart>
      <c:catAx>
        <c:axId val="862376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7469461"/>
        <c:crosses val="autoZero"/>
        <c:auto val="1"/>
        <c:lblAlgn val="ctr"/>
        <c:lblOffset val="100"/>
        <c:noMultiLvlLbl val="0"/>
      </c:catAx>
      <c:valAx>
        <c:axId val="274694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237682"/>
        <c:crosses val="autoZero"/>
        <c:crossBetween val="between"/>
      </c:valAx>
      <c:catAx>
        <c:axId val="159243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06538"/>
        <c:crosses val="autoZero"/>
        <c:auto val="1"/>
        <c:lblAlgn val="ctr"/>
        <c:lblOffset val="100"/>
        <c:noMultiLvlLbl val="0"/>
      </c:catAx>
      <c:valAx>
        <c:axId val="1900653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92431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MCSS!$S$43:$S$48</c:f>
              <c:numCache>
                <c:formatCode>General</c:formatCode>
                <c:ptCount val="6"/>
                <c:pt idx="0">
                  <c:v>269216</c:v>
                </c:pt>
                <c:pt idx="1">
                  <c:v>532240</c:v>
                </c:pt>
                <c:pt idx="2">
                  <c:v>796352</c:v>
                </c:pt>
                <c:pt idx="3">
                  <c:v>1067808</c:v>
                </c:pt>
                <c:pt idx="4">
                  <c:v>1329744</c:v>
                </c:pt>
                <c:pt idx="5">
                  <c:v>1585424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A-4280-9577-F4F92084DB78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MCSS!$P$30:$P$35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MCSS!$S$30:$S$37</c:f>
              <c:numCache>
                <c:formatCode>General</c:formatCode>
                <c:ptCount val="8"/>
                <c:pt idx="0">
                  <c:v>7496</c:v>
                </c:pt>
                <c:pt idx="1">
                  <c:v>3888</c:v>
                </c:pt>
                <c:pt idx="2">
                  <c:v>4352</c:v>
                </c:pt>
                <c:pt idx="3">
                  <c:v>4808</c:v>
                </c:pt>
                <c:pt idx="4">
                  <c:v>5320</c:v>
                </c:pt>
                <c:pt idx="5">
                  <c:v>5816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A-4280-9577-F4F92084D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9151528"/>
        <c:axId val="63973115"/>
      </c:lineChart>
      <c:catAx>
        <c:axId val="59151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973115"/>
        <c:crosses val="autoZero"/>
        <c:auto val="1"/>
        <c:lblAlgn val="ctr"/>
        <c:lblOffset val="100"/>
        <c:noMultiLvlLbl val="0"/>
      </c:catAx>
      <c:valAx>
        <c:axId val="639731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915152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Knapsack!$T$42</c:f>
              <c:strCache>
                <c:ptCount val="1"/>
                <c:pt idx="0">
                  <c:v>Total (GB)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Knapsack!$T$43:$T$51</c:f>
              <c:numCache>
                <c:formatCode>General</c:formatCode>
                <c:ptCount val="9"/>
                <c:pt idx="0">
                  <c:v>0.16995671391487122</c:v>
                </c:pt>
                <c:pt idx="1">
                  <c:v>0.67511725425720215</c:v>
                </c:pt>
                <c:pt idx="2">
                  <c:v>1.5155488252639771</c:v>
                </c:pt>
                <c:pt idx="3">
                  <c:v>2.6912410631775856</c:v>
                </c:pt>
                <c:pt idx="4">
                  <c:v>4.2022155374288559</c:v>
                </c:pt>
                <c:pt idx="5">
                  <c:v>6.0484224706888199</c:v>
                </c:pt>
                <c:pt idx="6">
                  <c:v>8.2299249321222305</c:v>
                </c:pt>
                <c:pt idx="7">
                  <c:v>10.746863469481468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8-4779-BBEE-0853EEEA7A07}"/>
            </c:ext>
          </c:extLst>
        </c:ser>
        <c:ser>
          <c:idx val="1"/>
          <c:order val="1"/>
          <c:tx>
            <c:strRef>
              <c:f>Knapsack!$V$42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Knapsack!$V$43:$V$51</c:f>
              <c:numCache>
                <c:formatCode>0</c:formatCode>
                <c:ptCount val="9"/>
                <c:pt idx="0">
                  <c:v>188978561.02400002</c:v>
                </c:pt>
                <c:pt idx="1">
                  <c:v>773094113.27999997</c:v>
                </c:pt>
                <c:pt idx="2">
                  <c:v>1735166787.5839999</c:v>
                </c:pt>
                <c:pt idx="3">
                  <c:v>3075196583.9359999</c:v>
                </c:pt>
                <c:pt idx="4">
                  <c:v>4793183502.3359995</c:v>
                </c:pt>
                <c:pt idx="5">
                  <c:v>6889127542.7840004</c:v>
                </c:pt>
                <c:pt idx="6">
                  <c:v>9380208574.4640007</c:v>
                </c:pt>
                <c:pt idx="7">
                  <c:v>12232066859.008001</c:v>
                </c:pt>
                <c:pt idx="8">
                  <c:v>15479062134.783997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8-4779-BBEE-0853EEEA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8937434"/>
        <c:axId val="63914953"/>
      </c:lineChart>
      <c:lineChart>
        <c:grouping val="standard"/>
        <c:varyColors val="0"/>
        <c:ser>
          <c:idx val="2"/>
          <c:order val="2"/>
          <c:tx>
            <c:strRef>
              <c:f>Knapsack!$U$42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Knapsack!$U$43:$U$51</c:f>
              <c:numCache>
                <c:formatCode>0.00</c:formatCode>
                <c:ptCount val="9"/>
                <c:pt idx="0">
                  <c:v>1.1000000000000001</c:v>
                </c:pt>
                <c:pt idx="1">
                  <c:v>4.5</c:v>
                </c:pt>
                <c:pt idx="2">
                  <c:v>10.1</c:v>
                </c:pt>
                <c:pt idx="3">
                  <c:v>17.899999999999999</c:v>
                </c:pt>
                <c:pt idx="4">
                  <c:v>27.899999999999995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8-4779-BBEE-0853EEEA7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1724375"/>
        <c:axId val="29940517"/>
      </c:lineChart>
      <c:catAx>
        <c:axId val="1893743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3914953"/>
        <c:crosses val="autoZero"/>
        <c:auto val="1"/>
        <c:lblAlgn val="ctr"/>
        <c:lblOffset val="100"/>
        <c:noMultiLvlLbl val="0"/>
      </c:catAx>
      <c:valAx>
        <c:axId val="6391495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937434"/>
        <c:crosses val="autoZero"/>
        <c:crossBetween val="between"/>
      </c:valAx>
      <c:catAx>
        <c:axId val="717243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40517"/>
        <c:crosses val="autoZero"/>
        <c:auto val="1"/>
        <c:lblAlgn val="ctr"/>
        <c:lblOffset val="100"/>
        <c:noMultiLvlLbl val="0"/>
      </c:catAx>
      <c:valAx>
        <c:axId val="2994051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1724375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Knapsack!$O$42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Knapsack!$U$43:$U$51</c:f>
              <c:numCache>
                <c:formatCode>0.00</c:formatCode>
                <c:ptCount val="9"/>
                <c:pt idx="0">
                  <c:v>1.1000000000000001</c:v>
                </c:pt>
                <c:pt idx="1">
                  <c:v>4.5</c:v>
                </c:pt>
                <c:pt idx="2">
                  <c:v>10.1</c:v>
                </c:pt>
                <c:pt idx="3">
                  <c:v>17.899999999999999</c:v>
                </c:pt>
                <c:pt idx="4">
                  <c:v>27.899999999999995</c:v>
                </c:pt>
                <c:pt idx="5">
                  <c:v>40.1</c:v>
                </c:pt>
                <c:pt idx="6">
                  <c:v>54.6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28-4F4F-ADD7-225C2EE62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8495085"/>
        <c:axId val="91415842"/>
      </c:lineChart>
      <c:lineChart>
        <c:grouping val="standard"/>
        <c:varyColors val="0"/>
        <c:ser>
          <c:idx val="1"/>
          <c:order val="1"/>
          <c:tx>
            <c:strRef>
              <c:f>Knapsack!$O$29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Knapsack!$P$30:$P$38</c:f>
              <c:numCache>
                <c:formatCode>General</c:formatCode>
                <c:ptCount val="9"/>
                <c:pt idx="0">
                  <c:v>15000</c:v>
                </c:pt>
                <c:pt idx="1">
                  <c:v>30000</c:v>
                </c:pt>
                <c:pt idx="2">
                  <c:v>45000</c:v>
                </c:pt>
                <c:pt idx="3">
                  <c:v>60000</c:v>
                </c:pt>
                <c:pt idx="4">
                  <c:v>75000</c:v>
                </c:pt>
                <c:pt idx="5">
                  <c:v>90000</c:v>
                </c:pt>
                <c:pt idx="6">
                  <c:v>105000</c:v>
                </c:pt>
                <c:pt idx="7">
                  <c:v>120000</c:v>
                </c:pt>
                <c:pt idx="8">
                  <c:v>135000</c:v>
                </c:pt>
              </c:numCache>
            </c:numRef>
          </c:cat>
          <c:val>
            <c:numRef>
              <c:f>Knapsack!$U$30:$U$38</c:f>
              <c:numCache>
                <c:formatCode>0.00</c:formatCode>
                <c:ptCount val="9"/>
                <c:pt idx="0">
                  <c:v>0</c:v>
                </c:pt>
                <c:pt idx="1">
                  <c:v>4.5</c:v>
                </c:pt>
                <c:pt idx="2">
                  <c:v>10</c:v>
                </c:pt>
                <c:pt idx="3">
                  <c:v>17.8</c:v>
                </c:pt>
                <c:pt idx="4">
                  <c:v>27.8</c:v>
                </c:pt>
                <c:pt idx="5">
                  <c:v>40</c:v>
                </c:pt>
                <c:pt idx="6">
                  <c:v>54.5</c:v>
                </c:pt>
                <c:pt idx="7">
                  <c:v>71.2</c:v>
                </c:pt>
                <c:pt idx="8">
                  <c:v>90.09999999999998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8-4F4F-ADD7-225C2EE62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3633630"/>
        <c:axId val="4018053"/>
      </c:lineChart>
      <c:catAx>
        <c:axId val="1849508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415842"/>
        <c:crosses val="autoZero"/>
        <c:auto val="1"/>
        <c:lblAlgn val="ctr"/>
        <c:lblOffset val="100"/>
        <c:noMultiLvlLbl val="0"/>
      </c:catAx>
      <c:valAx>
        <c:axId val="914158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495085"/>
        <c:crosses val="autoZero"/>
        <c:crossBetween val="between"/>
      </c:valAx>
      <c:catAx>
        <c:axId val="3363363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8053"/>
        <c:crosses val="autoZero"/>
        <c:auto val="1"/>
        <c:lblAlgn val="ctr"/>
        <c:lblOffset val="100"/>
        <c:noMultiLvlLbl val="0"/>
      </c:catAx>
      <c:valAx>
        <c:axId val="4018053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3363363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Dijkstra!$Q$3:$Q$10</c:f>
              <c:numCache>
                <c:formatCode>General</c:formatCode>
                <c:ptCount val="8"/>
                <c:pt idx="0">
                  <c:v>0.12544</c:v>
                </c:pt>
                <c:pt idx="1">
                  <c:v>0.59030999999999989</c:v>
                </c:pt>
                <c:pt idx="2">
                  <c:v>1.37033</c:v>
                </c:pt>
                <c:pt idx="3">
                  <c:v>2.47871</c:v>
                </c:pt>
                <c:pt idx="4">
                  <c:v>3.903999999999999</c:v>
                </c:pt>
                <c:pt idx="5">
                  <c:v>5.6096400000000006</c:v>
                </c:pt>
                <c:pt idx="6">
                  <c:v>7.6525500000000006</c:v>
                </c:pt>
                <c:pt idx="7">
                  <c:v>10.027339999999999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33-4C9D-B9DA-859BFCD9D8C2}"/>
            </c:ext>
          </c:extLst>
        </c:ser>
        <c:ser>
          <c:idx val="1"/>
          <c:order val="1"/>
          <c:tx>
            <c:strRef>
              <c:f>Dijkstra!$A$15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Dijkstra!$Q$16:$Q$23</c:f>
              <c:numCache>
                <c:formatCode>General</c:formatCode>
                <c:ptCount val="8"/>
                <c:pt idx="0">
                  <c:v>0.1061</c:v>
                </c:pt>
                <c:pt idx="1">
                  <c:v>0.5233000000000001</c:v>
                </c:pt>
                <c:pt idx="2">
                  <c:v>1.2642999999999998</c:v>
                </c:pt>
                <c:pt idx="3">
                  <c:v>2.3295000000000003</c:v>
                </c:pt>
                <c:pt idx="4">
                  <c:v>3.6409999999999996</c:v>
                </c:pt>
                <c:pt idx="5">
                  <c:v>5.2669000000000006</c:v>
                </c:pt>
                <c:pt idx="6">
                  <c:v>7.2273000000000014</c:v>
                </c:pt>
                <c:pt idx="7">
                  <c:v>9.395900000000001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3-4C9D-B9DA-859BFCD9D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0700388"/>
        <c:axId val="21307005"/>
      </c:lineChart>
      <c:catAx>
        <c:axId val="7070038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1307005"/>
        <c:crosses val="autoZero"/>
        <c:auto val="1"/>
        <c:lblAlgn val="ctr"/>
        <c:lblOffset val="100"/>
        <c:noMultiLvlLbl val="0"/>
      </c:catAx>
      <c:valAx>
        <c:axId val="213070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700388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Dijkstra!$R$44:$R$51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E-4DAB-B7ED-3C77983D2AAE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Dijkstra!$R$30:$R$37</c:f>
              <c:numCache>
                <c:formatCode>General</c:formatCode>
                <c:ptCount val="8"/>
                <c:pt idx="0">
                  <c:v>60453</c:v>
                </c:pt>
                <c:pt idx="1">
                  <c:v>120452</c:v>
                </c:pt>
                <c:pt idx="2">
                  <c:v>180452</c:v>
                </c:pt>
                <c:pt idx="3">
                  <c:v>240452</c:v>
                </c:pt>
                <c:pt idx="4">
                  <c:v>300452</c:v>
                </c:pt>
                <c:pt idx="5">
                  <c:v>360452</c:v>
                </c:pt>
                <c:pt idx="6">
                  <c:v>420452</c:v>
                </c:pt>
                <c:pt idx="7">
                  <c:v>480452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E-4DAB-B7ED-3C77983D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0870397"/>
        <c:axId val="79994846"/>
      </c:lineChart>
      <c:catAx>
        <c:axId val="808703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9994846"/>
        <c:crosses val="autoZero"/>
        <c:auto val="1"/>
        <c:lblAlgn val="ctr"/>
        <c:lblOffset val="100"/>
        <c:noMultiLvlLbl val="0"/>
      </c:catAx>
      <c:valAx>
        <c:axId val="799948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870397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Dijkstra!$Q$44:$Q$51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6-4464-B219-8829A6562E61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Dijkstra!$Q$30:$Q$37</c:f>
              <c:numCache>
                <c:formatCode>General</c:formatCode>
                <c:ptCount val="8"/>
                <c:pt idx="0">
                  <c:v>225194163</c:v>
                </c:pt>
                <c:pt idx="1">
                  <c:v>900314164</c:v>
                </c:pt>
                <c:pt idx="2">
                  <c:v>2025434164</c:v>
                </c:pt>
                <c:pt idx="3">
                  <c:v>3600554164</c:v>
                </c:pt>
                <c:pt idx="4">
                  <c:v>5625674164</c:v>
                </c:pt>
                <c:pt idx="5">
                  <c:v>8100794164</c:v>
                </c:pt>
                <c:pt idx="6">
                  <c:v>11025914164</c:v>
                </c:pt>
                <c:pt idx="7">
                  <c:v>14401034164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6-4464-B219-8829A656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0902010"/>
        <c:axId val="83473436"/>
      </c:lineChart>
      <c:catAx>
        <c:axId val="209020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473436"/>
        <c:crosses val="autoZero"/>
        <c:auto val="1"/>
        <c:lblAlgn val="ctr"/>
        <c:lblOffset val="100"/>
        <c:noMultiLvlLbl val="0"/>
      </c:catAx>
      <c:valAx>
        <c:axId val="834734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90201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Dijkstra!$S$44:$S$51</c:f>
              <c:numCache>
                <c:formatCode>General</c:formatCode>
                <c:ptCount val="8"/>
                <c:pt idx="0">
                  <c:v>722248</c:v>
                </c:pt>
                <c:pt idx="1">
                  <c:v>1457808</c:v>
                </c:pt>
                <c:pt idx="2">
                  <c:v>2172648</c:v>
                </c:pt>
                <c:pt idx="3">
                  <c:v>2895048</c:v>
                </c:pt>
                <c:pt idx="4">
                  <c:v>3605080</c:v>
                </c:pt>
                <c:pt idx="5">
                  <c:v>4307336</c:v>
                </c:pt>
                <c:pt idx="6">
                  <c:v>5030040</c:v>
                </c:pt>
                <c:pt idx="7">
                  <c:v>5801592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E-4265-97C5-C15492C86FDF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Dijkstra!$S$30:$S$37</c:f>
              <c:numCache>
                <c:formatCode>General</c:formatCode>
                <c:ptCount val="8"/>
                <c:pt idx="0">
                  <c:v>2768</c:v>
                </c:pt>
                <c:pt idx="1">
                  <c:v>2768</c:v>
                </c:pt>
                <c:pt idx="2">
                  <c:v>2768</c:v>
                </c:pt>
                <c:pt idx="3">
                  <c:v>2768</c:v>
                </c:pt>
                <c:pt idx="4">
                  <c:v>2768</c:v>
                </c:pt>
                <c:pt idx="5">
                  <c:v>2768</c:v>
                </c:pt>
                <c:pt idx="6">
                  <c:v>2768</c:v>
                </c:pt>
                <c:pt idx="7">
                  <c:v>2768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E-4265-97C5-C15492C86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1788369"/>
        <c:axId val="82629240"/>
      </c:lineChart>
      <c:catAx>
        <c:axId val="917883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2629240"/>
        <c:crosses val="autoZero"/>
        <c:auto val="1"/>
        <c:lblAlgn val="ctr"/>
        <c:lblOffset val="100"/>
        <c:noMultiLvlLbl val="0"/>
      </c:catAx>
      <c:valAx>
        <c:axId val="826292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788369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Dijkstra!$P$44:$P$51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Dijkstra!$T$44:$T$51</c:f>
              <c:numCache>
                <c:formatCode>General</c:formatCode>
                <c:ptCount val="8"/>
                <c:pt idx="0">
                  <c:v>0.21045735478401184</c:v>
                </c:pt>
                <c:pt idx="1">
                  <c:v>0.83995277434587479</c:v>
                </c:pt>
                <c:pt idx="2">
                  <c:v>1.888524055480957</c:v>
                </c:pt>
                <c:pt idx="3">
                  <c:v>3.3561975359916687</c:v>
                </c:pt>
                <c:pt idx="4">
                  <c:v>5.2429546564817429</c:v>
                </c:pt>
                <c:pt idx="5">
                  <c:v>7.5487996935844421</c:v>
                </c:pt>
                <c:pt idx="6">
                  <c:v>10.273758932948112</c:v>
                </c:pt>
                <c:pt idx="7">
                  <c:v>13.417858824133873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E-49E8-9830-49298115FD96}"/>
            </c:ext>
          </c:extLst>
        </c:ser>
        <c:ser>
          <c:idx val="1"/>
          <c:order val="1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Dijkstra!$P$44:$P$51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0.2097872868180275</c:v>
                </c:pt>
                <c:pt idx="1">
                  <c:v>0.83859766274690628</c:v>
                </c:pt>
                <c:pt idx="2">
                  <c:v>1.8865031972527504</c:v>
                </c:pt>
                <c:pt idx="3">
                  <c:v>3.3535038903355598</c:v>
                </c:pt>
                <c:pt idx="4">
                  <c:v>5.2395997419953346</c:v>
                </c:pt>
                <c:pt idx="5">
                  <c:v>7.5447907522320747</c:v>
                </c:pt>
                <c:pt idx="6">
                  <c:v>10.26907692104578</c:v>
                </c:pt>
                <c:pt idx="7">
                  <c:v>13.412458248436451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E-49E8-9830-49298115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2192573"/>
        <c:axId val="4575671"/>
      </c:lineChart>
      <c:catAx>
        <c:axId val="2219257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575671"/>
        <c:crosses val="autoZero"/>
        <c:auto val="1"/>
        <c:lblAlgn val="ctr"/>
        <c:lblOffset val="100"/>
        <c:noMultiLvlLbl val="0"/>
      </c:catAx>
      <c:valAx>
        <c:axId val="45756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219257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0.2097872868180275</c:v>
                </c:pt>
                <c:pt idx="1">
                  <c:v>0.83859766274690628</c:v>
                </c:pt>
                <c:pt idx="2">
                  <c:v>1.8865031972527504</c:v>
                </c:pt>
                <c:pt idx="3">
                  <c:v>3.3535038903355598</c:v>
                </c:pt>
                <c:pt idx="4">
                  <c:v>5.2395997419953346</c:v>
                </c:pt>
                <c:pt idx="5">
                  <c:v>7.5447907522320747</c:v>
                </c:pt>
                <c:pt idx="6">
                  <c:v>10.26907692104578</c:v>
                </c:pt>
                <c:pt idx="7">
                  <c:v>13.412458248436451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F5-468B-BB36-7EFEEEA0EE3F}"/>
            </c:ext>
          </c:extLst>
        </c:ser>
        <c:ser>
          <c:idx val="1"/>
          <c:order val="1"/>
          <c:tx>
            <c:strRef>
              <c:f>Dijkstra!$V$29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Dijkstra!$V$30:$V$37</c:f>
              <c:numCache>
                <c:formatCode>0</c:formatCode>
                <c:ptCount val="8"/>
                <c:pt idx="0">
                  <c:v>240518168.57599995</c:v>
                </c:pt>
                <c:pt idx="1">
                  <c:v>962072674.30399978</c:v>
                </c:pt>
                <c:pt idx="2">
                  <c:v>2147483648</c:v>
                </c:pt>
                <c:pt idx="3">
                  <c:v>3813930958.848</c:v>
                </c:pt>
                <c:pt idx="4">
                  <c:v>6030134083.5840006</c:v>
                </c:pt>
                <c:pt idx="5">
                  <c:v>8607114461.184</c:v>
                </c:pt>
                <c:pt idx="6">
                  <c:v>11854109736.960001</c:v>
                </c:pt>
                <c:pt idx="7">
                  <c:v>15375982919.68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F5-468B-BB36-7EFEEEA0E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7275126"/>
        <c:axId val="35986377"/>
      </c:lineChart>
      <c:lineChart>
        <c:grouping val="standard"/>
        <c:varyColors val="0"/>
        <c:ser>
          <c:idx val="2"/>
          <c:order val="2"/>
          <c:tx>
            <c:strRef>
              <c:f>Dijkstra!$U$29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F5-468B-BB36-7EFEEEA0E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862948"/>
        <c:axId val="58049312"/>
      </c:lineChart>
      <c:catAx>
        <c:axId val="9727512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986377"/>
        <c:crosses val="autoZero"/>
        <c:auto val="1"/>
        <c:lblAlgn val="ctr"/>
        <c:lblOffset val="100"/>
        <c:noMultiLvlLbl val="0"/>
      </c:catAx>
      <c:valAx>
        <c:axId val="359863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275126"/>
        <c:crosses val="autoZero"/>
        <c:crossBetween val="between"/>
      </c:valAx>
      <c:catAx>
        <c:axId val="48629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49312"/>
        <c:crosses val="autoZero"/>
        <c:auto val="1"/>
        <c:lblAlgn val="ctr"/>
        <c:lblOffset val="100"/>
        <c:noMultiLvlLbl val="0"/>
      </c:catAx>
      <c:valAx>
        <c:axId val="58049312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62948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Dijkstra!$V$43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Dijkstra!$V$44:$V$51</c:f>
              <c:numCache>
                <c:formatCode>0</c:formatCode>
                <c:ptCount val="8"/>
                <c:pt idx="0">
                  <c:v>240518168.57599995</c:v>
                </c:pt>
                <c:pt idx="1">
                  <c:v>962072674.30399978</c:v>
                </c:pt>
                <c:pt idx="2">
                  <c:v>2147483648</c:v>
                </c:pt>
                <c:pt idx="3">
                  <c:v>3813930958.848</c:v>
                </c:pt>
                <c:pt idx="4">
                  <c:v>6030134083.5840006</c:v>
                </c:pt>
                <c:pt idx="5">
                  <c:v>8607114461.184</c:v>
                </c:pt>
                <c:pt idx="6">
                  <c:v>11854109736.960001</c:v>
                </c:pt>
                <c:pt idx="7">
                  <c:v>15375982919.68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7-4099-BBCF-595B5A83A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0070517"/>
        <c:axId val="3207157"/>
      </c:lineChart>
      <c:lineChart>
        <c:grouping val="standard"/>
        <c:varyColors val="0"/>
        <c:ser>
          <c:idx val="1"/>
          <c:order val="1"/>
          <c:tx>
            <c:strRef>
              <c:f>Dijkstra!$U$43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7-4099-BBCF-595B5A83A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0983662"/>
        <c:axId val="71858274"/>
      </c:lineChart>
      <c:catAx>
        <c:axId val="400705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07157"/>
        <c:crosses val="autoZero"/>
        <c:auto val="1"/>
        <c:lblAlgn val="ctr"/>
        <c:lblOffset val="100"/>
        <c:noMultiLvlLbl val="0"/>
      </c:catAx>
      <c:valAx>
        <c:axId val="32071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070517"/>
        <c:crosses val="autoZero"/>
        <c:crossBetween val="between"/>
      </c:valAx>
      <c:catAx>
        <c:axId val="8098366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858274"/>
        <c:crosses val="autoZero"/>
        <c:auto val="1"/>
        <c:lblAlgn val="ctr"/>
        <c:lblOffset val="100"/>
        <c:noMultiLvlLbl val="0"/>
      </c:catAx>
      <c:valAx>
        <c:axId val="7185827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983662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Dijkstra!$O$29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82-4486-B5FA-756C3AEEC553}"/>
            </c:ext>
          </c:extLst>
        </c:ser>
        <c:ser>
          <c:idx val="1"/>
          <c:order val="1"/>
          <c:tx>
            <c:strRef>
              <c:f>Dijkstra!$O$43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82-4486-B5FA-756C3AEE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655929"/>
        <c:axId val="19845272"/>
      </c:lineChart>
      <c:catAx>
        <c:axId val="36559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9845272"/>
        <c:crosses val="autoZero"/>
        <c:auto val="1"/>
        <c:lblAlgn val="ctr"/>
        <c:lblOffset val="100"/>
        <c:noMultiLvlLbl val="0"/>
      </c:catAx>
      <c:valAx>
        <c:axId val="198452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5592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MCSS!$P$43:$P$48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MCSS!$T$43:$T$48</c:f>
              <c:numCache>
                <c:formatCode>General</c:formatCode>
                <c:ptCount val="6"/>
                <c:pt idx="0">
                  <c:v>2880976</c:v>
                </c:pt>
                <c:pt idx="1">
                  <c:v>10525672</c:v>
                </c:pt>
                <c:pt idx="2">
                  <c:v>23031264</c:v>
                </c:pt>
                <c:pt idx="3">
                  <c:v>40818592</c:v>
                </c:pt>
                <c:pt idx="4">
                  <c:v>63067344</c:v>
                </c:pt>
                <c:pt idx="5">
                  <c:v>89881680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8-413F-9D4A-0F655AFCCBE9}"/>
            </c:ext>
          </c:extLst>
        </c:ser>
        <c:ser>
          <c:idx val="1"/>
          <c:order val="1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MCSS!$P$43:$P$48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MCSS!$T$30:$T$35</c:f>
              <c:numCache>
                <c:formatCode>General</c:formatCode>
                <c:ptCount val="6"/>
                <c:pt idx="0">
                  <c:v>1104496</c:v>
                </c:pt>
                <c:pt idx="1">
                  <c:v>4130936</c:v>
                </c:pt>
                <c:pt idx="2">
                  <c:v>9139296</c:v>
                </c:pt>
                <c:pt idx="3">
                  <c:v>16159800</c:v>
                </c:pt>
                <c:pt idx="4">
                  <c:v>25190320</c:v>
                </c:pt>
                <c:pt idx="5">
                  <c:v>36236864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8-413F-9D4A-0F655AFCC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9139991"/>
        <c:axId val="83788359"/>
      </c:lineChart>
      <c:catAx>
        <c:axId val="291399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788359"/>
        <c:crosses val="autoZero"/>
        <c:auto val="1"/>
        <c:lblAlgn val="ctr"/>
        <c:lblOffset val="100"/>
        <c:noMultiLvlLbl val="0"/>
      </c:catAx>
      <c:valAx>
        <c:axId val="837883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9139991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Iterative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diamond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Dijkstra!$T$30:$T$37</c:f>
              <c:numCache>
                <c:formatCode>General</c:formatCode>
                <c:ptCount val="8"/>
                <c:pt idx="0">
                  <c:v>0.2097872868180275</c:v>
                </c:pt>
                <c:pt idx="1">
                  <c:v>0.83859766274690628</c:v>
                </c:pt>
                <c:pt idx="2">
                  <c:v>1.8865031972527504</c:v>
                </c:pt>
                <c:pt idx="3">
                  <c:v>3.3535038903355598</c:v>
                </c:pt>
                <c:pt idx="4">
                  <c:v>5.2395997419953346</c:v>
                </c:pt>
                <c:pt idx="5">
                  <c:v>7.5447907522320747</c:v>
                </c:pt>
                <c:pt idx="6">
                  <c:v>10.26907692104578</c:v>
                </c:pt>
                <c:pt idx="7">
                  <c:v>13.412458248436451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2-40D0-A42E-0081A299FB3E}"/>
            </c:ext>
          </c:extLst>
        </c:ser>
        <c:ser>
          <c:idx val="1"/>
          <c:order val="1"/>
          <c:tx>
            <c:v>Recursive</c:v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Dijkstra!$T$44:$T$51</c:f>
              <c:numCache>
                <c:formatCode>General</c:formatCode>
                <c:ptCount val="8"/>
                <c:pt idx="0">
                  <c:v>0.21045735478401184</c:v>
                </c:pt>
                <c:pt idx="1">
                  <c:v>0.83995277434587479</c:v>
                </c:pt>
                <c:pt idx="2">
                  <c:v>1.888524055480957</c:v>
                </c:pt>
                <c:pt idx="3">
                  <c:v>3.3561975359916687</c:v>
                </c:pt>
                <c:pt idx="4">
                  <c:v>5.2429546564817429</c:v>
                </c:pt>
                <c:pt idx="5">
                  <c:v>7.5487996935844421</c:v>
                </c:pt>
                <c:pt idx="6">
                  <c:v>10.273758932948112</c:v>
                </c:pt>
                <c:pt idx="7">
                  <c:v>13.417858824133873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2-40D0-A42E-0081A299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9003080"/>
        <c:axId val="91042542"/>
      </c:lineChart>
      <c:lineChart>
        <c:grouping val="standard"/>
        <c:varyColors val="0"/>
        <c:ser>
          <c:idx val="2"/>
          <c:order val="2"/>
          <c:spPr>
            <a:ln w="28440" cap="rnd">
              <a:solidFill>
                <a:srgbClr val="4472C4">
                  <a:alpha val="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Dijkstra!$U$30:$U$37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2-40D0-A42E-0081A299FB3E}"/>
            </c:ext>
          </c:extLst>
        </c:ser>
        <c:ser>
          <c:idx val="3"/>
          <c:order val="3"/>
          <c:spPr>
            <a:ln w="28440"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Dijkstra!$P$30:$P$37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Dijkstra!$U$44:$U$51</c:f>
              <c:numCache>
                <c:formatCode>General</c:formatCode>
                <c:ptCount val="8"/>
                <c:pt idx="0">
                  <c:v>1.3999999999999997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22.2</c:v>
                </c:pt>
                <c:pt idx="4">
                  <c:v>35.1</c:v>
                </c:pt>
                <c:pt idx="5">
                  <c:v>50.1</c:v>
                </c:pt>
                <c:pt idx="6">
                  <c:v>69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32-40D0-A42E-0081A299F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8012719"/>
        <c:axId val="70021134"/>
      </c:lineChart>
      <c:catAx>
        <c:axId val="990030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042542"/>
        <c:crosses val="autoZero"/>
        <c:auto val="1"/>
        <c:lblAlgn val="ctr"/>
        <c:lblOffset val="100"/>
        <c:noMultiLvlLbl val="0"/>
      </c:catAx>
      <c:valAx>
        <c:axId val="910425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GB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003080"/>
        <c:crosses val="autoZero"/>
        <c:crossBetween val="between"/>
      </c:valAx>
      <c:catAx>
        <c:axId val="48012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021134"/>
        <c:crosses val="autoZero"/>
        <c:auto val="1"/>
        <c:lblAlgn val="ctr"/>
        <c:lblOffset val="100"/>
        <c:noMultiLvlLbl val="0"/>
      </c:catAx>
      <c:valAx>
        <c:axId val="70021134"/>
        <c:scaling>
          <c:orientation val="minMax"/>
        </c:scaling>
        <c:delete val="0"/>
        <c:axPos val="r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8012719"/>
        <c:crosses val="max"/>
        <c:crossBetween val="between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IndependentSets!$Q$3:$Q$10</c:f>
              <c:numCache>
                <c:formatCode>General</c:formatCode>
                <c:ptCount val="8"/>
                <c:pt idx="0">
                  <c:v>4.564E-2</c:v>
                </c:pt>
                <c:pt idx="1">
                  <c:v>0.18148000000000003</c:v>
                </c:pt>
                <c:pt idx="2">
                  <c:v>0.40563000000000005</c:v>
                </c:pt>
                <c:pt idx="3">
                  <c:v>0.7129899999999999</c:v>
                </c:pt>
                <c:pt idx="4">
                  <c:v>1.0685900000000002</c:v>
                </c:pt>
                <c:pt idx="5">
                  <c:v>1.5358599999999996</c:v>
                </c:pt>
                <c:pt idx="6">
                  <c:v>2.0847199999999995</c:v>
                </c:pt>
                <c:pt idx="7">
                  <c:v>2.7381400000000005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3-40EF-B340-EA517D8CDAD2}"/>
            </c:ext>
          </c:extLst>
        </c:ser>
        <c:ser>
          <c:idx val="1"/>
          <c:order val="1"/>
          <c:tx>
            <c:strRef>
              <c:f>IndependentSets!$A$15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IndependentSets!$B$16:$B$23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IndependentSets!$Q$16:$Q$23</c:f>
              <c:numCache>
                <c:formatCode>General</c:formatCode>
                <c:ptCount val="8"/>
                <c:pt idx="0">
                  <c:v>3.3600000000000005E-2</c:v>
                </c:pt>
                <c:pt idx="1">
                  <c:v>0.13320000000000001</c:v>
                </c:pt>
                <c:pt idx="2">
                  <c:v>0.2969</c:v>
                </c:pt>
                <c:pt idx="3">
                  <c:v>0.52429999999999999</c:v>
                </c:pt>
                <c:pt idx="4">
                  <c:v>0.74859999999999993</c:v>
                </c:pt>
                <c:pt idx="5">
                  <c:v>1.0794000000000001</c:v>
                </c:pt>
                <c:pt idx="6">
                  <c:v>1.4867000000000001</c:v>
                </c:pt>
                <c:pt idx="7">
                  <c:v>1.9472000000000005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3-40EF-B340-EA517D8CD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5879125"/>
        <c:axId val="20100478"/>
      </c:lineChart>
      <c:catAx>
        <c:axId val="358791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0100478"/>
        <c:crosses val="autoZero"/>
        <c:auto val="1"/>
        <c:lblAlgn val="ctr"/>
        <c:lblOffset val="100"/>
        <c:noMultiLvlLbl val="0"/>
      </c:catAx>
      <c:valAx>
        <c:axId val="2010047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5879125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E. 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IndependentSets!$R$42:$R$49</c:f>
              <c:numCache>
                <c:formatCode>General</c:formatCode>
                <c:ptCount val="8"/>
                <c:pt idx="0">
                  <c:v>314620</c:v>
                </c:pt>
                <c:pt idx="1">
                  <c:v>600458</c:v>
                </c:pt>
                <c:pt idx="2">
                  <c:v>900474</c:v>
                </c:pt>
                <c:pt idx="3">
                  <c:v>1229724</c:v>
                </c:pt>
                <c:pt idx="4">
                  <c:v>1531852</c:v>
                </c:pt>
                <c:pt idx="5">
                  <c:v>1835980</c:v>
                </c:pt>
                <c:pt idx="6">
                  <c:v>2100138</c:v>
                </c:pt>
                <c:pt idx="7">
                  <c:v>2471276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EB-4133-A93E-0D65B6A937CE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IndependentSets!$R$30:$R$37</c:f>
              <c:numCache>
                <c:formatCode>General</c:formatCode>
                <c:ptCount val="8"/>
                <c:pt idx="0">
                  <c:v>301507</c:v>
                </c:pt>
                <c:pt idx="1">
                  <c:v>603842</c:v>
                </c:pt>
                <c:pt idx="2">
                  <c:v>900442</c:v>
                </c:pt>
                <c:pt idx="3">
                  <c:v>1202876</c:v>
                </c:pt>
                <c:pt idx="4">
                  <c:v>1500458</c:v>
                </c:pt>
                <c:pt idx="5">
                  <c:v>1830828</c:v>
                </c:pt>
                <c:pt idx="6">
                  <c:v>2100842</c:v>
                </c:pt>
                <c:pt idx="7">
                  <c:v>2459436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EB-4133-A93E-0D65B6A9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0647390"/>
        <c:axId val="83705728"/>
      </c:lineChart>
      <c:catAx>
        <c:axId val="506473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705728"/>
        <c:crosses val="autoZero"/>
        <c:auto val="1"/>
        <c:lblAlgn val="ctr"/>
        <c:lblOffset val="100"/>
        <c:noMultiLvlLbl val="0"/>
      </c:catAx>
      <c:valAx>
        <c:axId val="83705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064739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Heap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IndependentSets!$O$42</c:f>
              <c:strCache>
                <c:ptCount val="1"/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IndependentSets!$Q$43:$Q$50</c:f>
              <c:numCache>
                <c:formatCode>General</c:formatCode>
                <c:ptCount val="8"/>
                <c:pt idx="0">
                  <c:v>901274158</c:v>
                </c:pt>
                <c:pt idx="1">
                  <c:v>2026874158</c:v>
                </c:pt>
                <c:pt idx="2">
                  <c:v>3602474110</c:v>
                </c:pt>
                <c:pt idx="3">
                  <c:v>5628074110</c:v>
                </c:pt>
                <c:pt idx="4">
                  <c:v>8103674086</c:v>
                </c:pt>
                <c:pt idx="5">
                  <c:v>11029273678</c:v>
                </c:pt>
                <c:pt idx="6">
                  <c:v>14404874038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E-491A-99CF-0B79496BDA79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IndependentSets!$Q$30:$Q$37</c:f>
              <c:numCache>
                <c:formatCode>General</c:formatCode>
                <c:ptCount val="8"/>
                <c:pt idx="0">
                  <c:v>225742189</c:v>
                </c:pt>
                <c:pt idx="1">
                  <c:v>901498174</c:v>
                </c:pt>
                <c:pt idx="2">
                  <c:v>2026874110</c:v>
                </c:pt>
                <c:pt idx="3">
                  <c:v>3602474158</c:v>
                </c:pt>
                <c:pt idx="4">
                  <c:v>5628074158</c:v>
                </c:pt>
                <c:pt idx="5">
                  <c:v>8103674158</c:v>
                </c:pt>
                <c:pt idx="6">
                  <c:v>11029297374</c:v>
                </c:pt>
                <c:pt idx="7">
                  <c:v>14404873942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E-491A-99CF-0B79496BD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4589263"/>
        <c:axId val="39020304"/>
      </c:lineChart>
      <c:catAx>
        <c:axId val="545892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020304"/>
        <c:crosses val="autoZero"/>
        <c:auto val="1"/>
        <c:lblAlgn val="ctr"/>
        <c:lblOffset val="100"/>
        <c:noMultiLvlLbl val="0"/>
      </c:catAx>
      <c:valAx>
        <c:axId val="390203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4589263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Stack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IndependentSets!$O$42</c:f>
              <c:strCache>
                <c:ptCount val="1"/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IndependentSets!$S$43:$S$50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6-48C4-845E-319B29D884D4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IndependentSets!$S$30:$S$37</c:f>
              <c:numCache>
                <c:formatCode>General</c:formatCode>
                <c:ptCount val="8"/>
                <c:pt idx="0">
                  <c:v>11136</c:v>
                </c:pt>
                <c:pt idx="1">
                  <c:v>18224</c:v>
                </c:pt>
                <c:pt idx="2">
                  <c:v>3080</c:v>
                </c:pt>
                <c:pt idx="3">
                  <c:v>3080</c:v>
                </c:pt>
                <c:pt idx="4">
                  <c:v>3080</c:v>
                </c:pt>
                <c:pt idx="5">
                  <c:v>3080</c:v>
                </c:pt>
                <c:pt idx="6">
                  <c:v>55496</c:v>
                </c:pt>
                <c:pt idx="7">
                  <c:v>3080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6-48C4-845E-319B29D8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9280770"/>
        <c:axId val="66019386"/>
      </c:lineChart>
      <c:catAx>
        <c:axId val="6928077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6019386"/>
        <c:crosses val="autoZero"/>
        <c:auto val="1"/>
        <c:lblAlgn val="ctr"/>
        <c:lblOffset val="100"/>
        <c:noMultiLvlLbl val="0"/>
      </c:catAx>
      <c:valAx>
        <c:axId val="660193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928077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0.21046840492635965</c:v>
                </c:pt>
                <c:pt idx="1">
                  <c:v>0.83993618935346603</c:v>
                </c:pt>
                <c:pt idx="2">
                  <c:v>1.8885122910141945</c:v>
                </c:pt>
                <c:pt idx="3">
                  <c:v>3.356210732832551</c:v>
                </c:pt>
                <c:pt idx="4">
                  <c:v>5.2429791186004877</c:v>
                </c:pt>
                <c:pt idx="5">
                  <c:v>7.5488445032387972</c:v>
                </c:pt>
                <c:pt idx="6">
                  <c:v>10.273767463862896</c:v>
                </c:pt>
                <c:pt idx="7">
                  <c:v>13.41788593120873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4-48D9-A145-8FFB992CB564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0.21052996814250946</c:v>
                </c:pt>
                <c:pt idx="1">
                  <c:v>0.84016494452953339</c:v>
                </c:pt>
                <c:pt idx="2">
                  <c:v>1.8885150849819183</c:v>
                </c:pt>
                <c:pt idx="3">
                  <c:v>3.3561886418610811</c:v>
                </c:pt>
                <c:pt idx="4">
                  <c:v>5.2429527938365936</c:v>
                </c:pt>
                <c:pt idx="5">
                  <c:v>7.548842640593648</c:v>
                </c:pt>
                <c:pt idx="6">
                  <c:v>10.273841872811317</c:v>
                </c:pt>
                <c:pt idx="7">
                  <c:v>13.417877683416009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4-48D9-A145-8FFB992C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9694773"/>
        <c:axId val="9408985"/>
      </c:lineChart>
      <c:lineChart>
        <c:grouping val="standard"/>
        <c:varyColors val="0"/>
        <c:ser>
          <c:idx val="2"/>
          <c:order val="2"/>
          <c:spPr>
            <a:ln w="19080">
              <a:solidFill>
                <a:srgbClr val="D9D9D9">
                  <a:alpha val="0"/>
                </a:srgbClr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IndependentSets!$U$42:$U$49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4-48D9-A145-8FFB992C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7233128"/>
        <c:axId val="33941568"/>
      </c:lineChart>
      <c:catAx>
        <c:axId val="796947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408985"/>
        <c:crosses val="autoZero"/>
        <c:auto val="1"/>
        <c:lblAlgn val="ctr"/>
        <c:lblOffset val="100"/>
        <c:noMultiLvlLbl val="0"/>
      </c:catAx>
      <c:valAx>
        <c:axId val="94089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GB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9694773"/>
        <c:crosses val="autoZero"/>
        <c:crossBetween val="between"/>
      </c:valAx>
      <c:catAx>
        <c:axId val="47233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1568"/>
        <c:crosses val="autoZero"/>
        <c:auto val="1"/>
        <c:lblAlgn val="ctr"/>
        <c:lblOffset val="100"/>
        <c:noMultiLvlLbl val="0"/>
      </c:catAx>
      <c:valAx>
        <c:axId val="33941568"/>
        <c:scaling>
          <c:orientation val="minMax"/>
        </c:scaling>
        <c:delete val="0"/>
        <c:axPos val="r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7233128"/>
        <c:crosses val="max"/>
        <c:crossBetween val="between"/>
      </c:valAx>
      <c:spPr>
        <a:noFill/>
        <a:ln w="0">
          <a:noFill/>
        </a:ln>
      </c:spPr>
    </c:plotArea>
    <c:legend>
      <c:legendPos val="b"/>
      <c:legendEntry>
        <c:idx val="2"/>
        <c:delete val="1"/>
      </c:legendEntry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IndependentSets!$T$29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0.21052996814250946</c:v>
                </c:pt>
                <c:pt idx="1">
                  <c:v>0.84016494452953339</c:v>
                </c:pt>
                <c:pt idx="2">
                  <c:v>1.8885150849819183</c:v>
                </c:pt>
                <c:pt idx="3">
                  <c:v>3.3561886418610811</c:v>
                </c:pt>
                <c:pt idx="4">
                  <c:v>5.2429527938365936</c:v>
                </c:pt>
                <c:pt idx="5">
                  <c:v>7.548842640593648</c:v>
                </c:pt>
                <c:pt idx="6">
                  <c:v>10.273841872811317</c:v>
                </c:pt>
                <c:pt idx="7">
                  <c:v>13.417877683416009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8-47EF-96D3-6BF375FDAA98}"/>
            </c:ext>
          </c:extLst>
        </c:ser>
        <c:ser>
          <c:idx val="1"/>
          <c:order val="1"/>
          <c:tx>
            <c:strRef>
              <c:f>IndependentSets!$V$29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IndependentSets!$V$30:$V$37</c:f>
              <c:numCache>
                <c:formatCode>0</c:formatCode>
                <c:ptCount val="8"/>
                <c:pt idx="0">
                  <c:v>0</c:v>
                </c:pt>
                <c:pt idx="1">
                  <c:v>962072674.30399978</c:v>
                </c:pt>
                <c:pt idx="2">
                  <c:v>2147483648</c:v>
                </c:pt>
                <c:pt idx="3">
                  <c:v>3831110828.0320001</c:v>
                </c:pt>
                <c:pt idx="4">
                  <c:v>6030134083.5840006</c:v>
                </c:pt>
                <c:pt idx="5">
                  <c:v>8607114461.184</c:v>
                </c:pt>
                <c:pt idx="6">
                  <c:v>11871289606.143999</c:v>
                </c:pt>
                <c:pt idx="7">
                  <c:v>15375982919.68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8-47EF-96D3-6BF375FDA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3144315"/>
        <c:axId val="62908890"/>
      </c:lineChart>
      <c:lineChart>
        <c:grouping val="standard"/>
        <c:varyColors val="0"/>
        <c:ser>
          <c:idx val="2"/>
          <c:order val="2"/>
          <c:tx>
            <c:strRef>
              <c:f>IndependentSets!$U$29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IndependentSets!$U$30:$U$37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8-47EF-96D3-6BF375FDA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7297737"/>
        <c:axId val="79120723"/>
      </c:lineChart>
      <c:catAx>
        <c:axId val="831443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908890"/>
        <c:crosses val="autoZero"/>
        <c:auto val="1"/>
        <c:lblAlgn val="ctr"/>
        <c:lblOffset val="100"/>
        <c:noMultiLvlLbl val="0"/>
      </c:catAx>
      <c:valAx>
        <c:axId val="629088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3144315"/>
        <c:crosses val="autoZero"/>
        <c:crossBetween val="between"/>
      </c:valAx>
      <c:catAx>
        <c:axId val="2729773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120723"/>
        <c:crosses val="autoZero"/>
        <c:auto val="1"/>
        <c:lblAlgn val="ctr"/>
        <c:lblOffset val="100"/>
        <c:noMultiLvlLbl val="0"/>
      </c:catAx>
      <c:valAx>
        <c:axId val="79120723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7297737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IndependentSets!$T$41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0.21046840492635965</c:v>
                </c:pt>
                <c:pt idx="1">
                  <c:v>0.83993618935346603</c:v>
                </c:pt>
                <c:pt idx="2">
                  <c:v>1.8885122910141945</c:v>
                </c:pt>
                <c:pt idx="3">
                  <c:v>3.356210732832551</c:v>
                </c:pt>
                <c:pt idx="4">
                  <c:v>5.2429791186004877</c:v>
                </c:pt>
                <c:pt idx="5">
                  <c:v>7.5488445032387972</c:v>
                </c:pt>
                <c:pt idx="6">
                  <c:v>10.273767463862896</c:v>
                </c:pt>
                <c:pt idx="7">
                  <c:v>13.41788593120873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F-4A8D-B210-279773C030D7}"/>
            </c:ext>
          </c:extLst>
        </c:ser>
        <c:ser>
          <c:idx val="1"/>
          <c:order val="1"/>
          <c:tx>
            <c:strRef>
              <c:f>IndependentSets!$V$41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IndependentSets!$V$42:$V$49</c:f>
              <c:numCache>
                <c:formatCode>0</c:formatCode>
                <c:ptCount val="8"/>
                <c:pt idx="0">
                  <c:v>0</c:v>
                </c:pt>
                <c:pt idx="1">
                  <c:v>962072674.30399978</c:v>
                </c:pt>
                <c:pt idx="2">
                  <c:v>2147483648</c:v>
                </c:pt>
                <c:pt idx="3">
                  <c:v>3831110828.0320001</c:v>
                </c:pt>
                <c:pt idx="4">
                  <c:v>6030134083.5840006</c:v>
                </c:pt>
                <c:pt idx="5">
                  <c:v>8607114461.184</c:v>
                </c:pt>
                <c:pt idx="6">
                  <c:v>11871289606.143999</c:v>
                </c:pt>
                <c:pt idx="7">
                  <c:v>15375982919.68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0F-4A8D-B210-279773C03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528141"/>
        <c:axId val="60807462"/>
      </c:lineChart>
      <c:lineChart>
        <c:grouping val="standard"/>
        <c:varyColors val="0"/>
        <c:ser>
          <c:idx val="2"/>
          <c:order val="2"/>
          <c:tx>
            <c:strRef>
              <c:f>IndependentSets!$U$41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IndependentSets!$U$42:$U$49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0F-4A8D-B210-279773C03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9150794"/>
        <c:axId val="67924358"/>
      </c:lineChart>
      <c:catAx>
        <c:axId val="885281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807462"/>
        <c:crosses val="autoZero"/>
        <c:auto val="1"/>
        <c:lblAlgn val="ctr"/>
        <c:lblOffset val="100"/>
        <c:noMultiLvlLbl val="0"/>
      </c:catAx>
      <c:valAx>
        <c:axId val="608074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8528141"/>
        <c:crosses val="autoZero"/>
        <c:crossBetween val="between"/>
      </c:valAx>
      <c:catAx>
        <c:axId val="3915079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7924358"/>
        <c:crosses val="autoZero"/>
        <c:auto val="1"/>
        <c:lblAlgn val="ctr"/>
        <c:lblOffset val="100"/>
        <c:noMultiLvlLbl val="0"/>
      </c:catAx>
      <c:valAx>
        <c:axId val="6792435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9150794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Iterative</c:v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diamond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IndependentSets!$T$30:$T$37</c:f>
              <c:numCache>
                <c:formatCode>General</c:formatCode>
                <c:ptCount val="8"/>
                <c:pt idx="0">
                  <c:v>0.21052996814250946</c:v>
                </c:pt>
                <c:pt idx="1">
                  <c:v>0.84016494452953339</c:v>
                </c:pt>
                <c:pt idx="2">
                  <c:v>1.8885150849819183</c:v>
                </c:pt>
                <c:pt idx="3">
                  <c:v>3.3561886418610811</c:v>
                </c:pt>
                <c:pt idx="4">
                  <c:v>5.2429527938365936</c:v>
                </c:pt>
                <c:pt idx="5">
                  <c:v>7.548842640593648</c:v>
                </c:pt>
                <c:pt idx="6">
                  <c:v>10.273841872811317</c:v>
                </c:pt>
                <c:pt idx="7">
                  <c:v>13.417877683416009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D3-42E5-8B3A-4739EDCDB552}"/>
            </c:ext>
          </c:extLst>
        </c:ser>
        <c:ser>
          <c:idx val="1"/>
          <c:order val="1"/>
          <c:spPr>
            <a:ln w="19080">
              <a:solidFill>
                <a:srgbClr val="ED7D31"/>
              </a:solidFill>
              <a:round/>
            </a:ln>
          </c:spPr>
          <c:marker>
            <c:symbol val="diamond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IndependentSets!$T$42:$T$49</c:f>
              <c:numCache>
                <c:formatCode>General</c:formatCode>
                <c:ptCount val="8"/>
                <c:pt idx="0">
                  <c:v>0.21046840492635965</c:v>
                </c:pt>
                <c:pt idx="1">
                  <c:v>0.83993618935346603</c:v>
                </c:pt>
                <c:pt idx="2">
                  <c:v>1.8885122910141945</c:v>
                </c:pt>
                <c:pt idx="3">
                  <c:v>3.356210732832551</c:v>
                </c:pt>
                <c:pt idx="4">
                  <c:v>5.2429791186004877</c:v>
                </c:pt>
                <c:pt idx="5">
                  <c:v>7.5488445032387972</c:v>
                </c:pt>
                <c:pt idx="6">
                  <c:v>10.273767463862896</c:v>
                </c:pt>
                <c:pt idx="7">
                  <c:v>13.41788593120873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D3-42E5-8B3A-4739EDCD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2004994"/>
        <c:axId val="46214443"/>
      </c:lineChart>
      <c:lineChart>
        <c:grouping val="standard"/>
        <c:varyColors val="0"/>
        <c:ser>
          <c:idx val="2"/>
          <c:order val="2"/>
          <c:spPr>
            <a:ln w="28440" cap="rnd">
              <a:solidFill>
                <a:srgbClr val="4472C4">
                  <a:alpha val="0"/>
                </a:srgbClr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IndependentSets!$U$30:$U$37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D3-42E5-8B3A-4739EDCDB552}"/>
            </c:ext>
          </c:extLst>
        </c:ser>
        <c:ser>
          <c:idx val="3"/>
          <c:order val="3"/>
          <c:spPr>
            <a:ln w="28440"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IndependentSets!$P$30:$P$37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IndependentSets!$U$42:$U$49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D3-42E5-8B3A-4739EDCDB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6615024"/>
        <c:axId val="41720453"/>
      </c:lineChart>
      <c:catAx>
        <c:axId val="4200499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6214443"/>
        <c:crosses val="autoZero"/>
        <c:auto val="1"/>
        <c:lblAlgn val="ctr"/>
        <c:lblOffset val="100"/>
        <c:noMultiLvlLbl val="0"/>
      </c:catAx>
      <c:valAx>
        <c:axId val="462144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Bytes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2004994"/>
        <c:crosses val="autoZero"/>
        <c:crossBetween val="between"/>
      </c:valAx>
      <c:catAx>
        <c:axId val="6661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720453"/>
        <c:crosses val="autoZero"/>
        <c:auto val="1"/>
        <c:lblAlgn val="ctr"/>
        <c:lblOffset val="100"/>
        <c:noMultiLvlLbl val="0"/>
      </c:catAx>
      <c:valAx>
        <c:axId val="41720453"/>
        <c:scaling>
          <c:orientation val="minMax"/>
        </c:scaling>
        <c:delete val="0"/>
        <c:axPos val="r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6615024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IndependentSets!$O$41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IndependentSets!$U$42:$U$49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2F3-95C8-CD69ADA12E08}"/>
            </c:ext>
          </c:extLst>
        </c:ser>
        <c:ser>
          <c:idx val="1"/>
          <c:order val="1"/>
          <c:tx>
            <c:strRef>
              <c:f>IndependentSets!$O$29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IndependentSets!$P$42:$P$49</c:f>
              <c:numCache>
                <c:formatCode>General</c:formatCode>
                <c:ptCount val="8"/>
                <c:pt idx="0">
                  <c:v>7500</c:v>
                </c:pt>
                <c:pt idx="1">
                  <c:v>15000</c:v>
                </c:pt>
                <c:pt idx="2">
                  <c:v>22500</c:v>
                </c:pt>
                <c:pt idx="3">
                  <c:v>30000</c:v>
                </c:pt>
                <c:pt idx="4">
                  <c:v>37500</c:v>
                </c:pt>
                <c:pt idx="5">
                  <c:v>45000</c:v>
                </c:pt>
                <c:pt idx="6">
                  <c:v>52500</c:v>
                </c:pt>
                <c:pt idx="7">
                  <c:v>60000</c:v>
                </c:pt>
              </c:numCache>
            </c:numRef>
          </c:cat>
          <c:val>
            <c:numRef>
              <c:f>IndependentSets!$U$30:$U$37</c:f>
              <c:numCache>
                <c:formatCode>General</c:formatCode>
                <c:ptCount val="8"/>
                <c:pt idx="0">
                  <c:v>0</c:v>
                </c:pt>
                <c:pt idx="1">
                  <c:v>5.5999999999999988</c:v>
                </c:pt>
                <c:pt idx="2">
                  <c:v>12.5</c:v>
                </c:pt>
                <c:pt idx="3">
                  <c:v>22.3</c:v>
                </c:pt>
                <c:pt idx="4">
                  <c:v>35.1</c:v>
                </c:pt>
                <c:pt idx="5">
                  <c:v>50.1</c:v>
                </c:pt>
                <c:pt idx="6">
                  <c:v>69.099999999999994</c:v>
                </c:pt>
                <c:pt idx="7">
                  <c:v>89.5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E3-42F3-95C8-CD69ADA12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7963445"/>
        <c:axId val="76415485"/>
      </c:lineChart>
      <c:catAx>
        <c:axId val="879634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US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6415485"/>
        <c:crosses val="autoZero"/>
        <c:auto val="1"/>
        <c:lblAlgn val="ctr"/>
        <c:lblOffset val="100"/>
        <c:noMultiLvlLbl val="0"/>
      </c:catAx>
      <c:valAx>
        <c:axId val="7641548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963445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MCSS!$U$29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MCSS!$U$30:$U$37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3-4CEB-9D12-EDFFF8C4E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4153697"/>
        <c:axId val="3672829"/>
      </c:lineChart>
      <c:catAx>
        <c:axId val="4415369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2829"/>
        <c:crosses val="autoZero"/>
        <c:auto val="1"/>
        <c:lblAlgn val="ctr"/>
        <c:lblOffset val="100"/>
        <c:noMultiLvlLbl val="0"/>
      </c:catAx>
      <c:valAx>
        <c:axId val="367282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4153697"/>
        <c:crosses val="max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KTrees!$Q$3:$Q$9</c:f>
              <c:numCache>
                <c:formatCode>General</c:formatCode>
                <c:ptCount val="7"/>
                <c:pt idx="0">
                  <c:v>1.8949499999999997</c:v>
                </c:pt>
                <c:pt idx="1">
                  <c:v>3.7819100000000008</c:v>
                </c:pt>
                <c:pt idx="2">
                  <c:v>5.6698799999999983</c:v>
                </c:pt>
                <c:pt idx="3">
                  <c:v>7.7111300000000016</c:v>
                </c:pt>
                <c:pt idx="4">
                  <c:v>9.5168700000000008</c:v>
                </c:pt>
                <c:pt idx="5">
                  <c:v>11.3592</c:v>
                </c:pt>
                <c:pt idx="6">
                  <c:v>45.989059999999981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0-4E82-83A7-F5C8CA839784}"/>
            </c:ext>
          </c:extLst>
        </c:ser>
        <c:ser>
          <c:idx val="1"/>
          <c:order val="1"/>
          <c:tx>
            <c:strRef>
              <c:f>KTrees!$A$15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KTrees!$Q$16:$Q$22</c:f>
              <c:numCache>
                <c:formatCode>General</c:formatCode>
                <c:ptCount val="7"/>
                <c:pt idx="0">
                  <c:v>0.23799999999999999</c:v>
                </c:pt>
                <c:pt idx="1">
                  <c:v>0.46999999999999992</c:v>
                </c:pt>
                <c:pt idx="2">
                  <c:v>0.7137</c:v>
                </c:pt>
                <c:pt idx="3">
                  <c:v>0.96459999999999968</c:v>
                </c:pt>
                <c:pt idx="4">
                  <c:v>1.2132000000000001</c:v>
                </c:pt>
                <c:pt idx="5">
                  <c:v>1.4626000000000003</c:v>
                </c:pt>
                <c:pt idx="6">
                  <c:v>1.6995999999999996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0-4E82-83A7-F5C8CA839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22016445"/>
        <c:axId val="96131006"/>
      </c:lineChart>
      <c:catAx>
        <c:axId val="220164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6131006"/>
        <c:crosses val="autoZero"/>
        <c:auto val="1"/>
        <c:lblAlgn val="ctr"/>
        <c:lblOffset val="100"/>
        <c:noMultiLvlLbl val="0"/>
      </c:catAx>
      <c:valAx>
        <c:axId val="961310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2016445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Total Memory Usage (B) Comparison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KTrees!$O$41</c:f>
              <c:strCache>
                <c:ptCount val="1"/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KTrees!$T$42:$T$49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0-4C88-80C0-BDB61F5963C1}"/>
            </c:ext>
          </c:extLst>
        </c:ser>
        <c:ser>
          <c:idx val="1"/>
          <c:order val="1"/>
          <c:tx>
            <c:strRef>
              <c:f>KTrees!$O$29</c:f>
              <c:strCache>
                <c:ptCount val="1"/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KTrees!$T$31:$T$37</c:f>
              <c:numCache>
                <c:formatCode>General</c:formatCode>
                <c:ptCount val="7"/>
                <c:pt idx="0">
                  <c:v>2306645040</c:v>
                </c:pt>
                <c:pt idx="1">
                  <c:v>4628892424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0-4C88-80C0-BDB61F596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6640930"/>
        <c:axId val="2714352"/>
      </c:lineChart>
      <c:lineChart>
        <c:grouping val="standard"/>
        <c:varyColors val="0"/>
        <c:ser>
          <c:idx val="2"/>
          <c:order val="2"/>
          <c:spPr>
            <a:ln w="19080">
              <a:solidFill>
                <a:srgbClr val="A5A5A5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KTrees!$U$31:$U$37</c:f>
              <c:numCache>
                <c:formatCode>General</c:formatCode>
                <c:ptCount val="7"/>
                <c:pt idx="0">
                  <c:v>14.5</c:v>
                </c:pt>
                <c:pt idx="1">
                  <c:v>28.899999999999995</c:v>
                </c:pt>
                <c:pt idx="2">
                  <c:v>43.29999999999999</c:v>
                </c:pt>
                <c:pt idx="3">
                  <c:v>57.79999999999999</c:v>
                </c:pt>
                <c:pt idx="4">
                  <c:v>72.099999999999994</c:v>
                </c:pt>
                <c:pt idx="5">
                  <c:v>86.59999999999998</c:v>
                </c:pt>
                <c:pt idx="6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0-4C88-80C0-BDB61F596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419422"/>
        <c:axId val="33425838"/>
      </c:lineChart>
      <c:catAx>
        <c:axId val="166409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714352"/>
        <c:crosses val="autoZero"/>
        <c:auto val="1"/>
        <c:lblAlgn val="ctr"/>
        <c:lblOffset val="100"/>
        <c:noMultiLvlLbl val="0"/>
      </c:catAx>
      <c:valAx>
        <c:axId val="27143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6640930"/>
        <c:crosses val="autoZero"/>
        <c:crossBetween val="between"/>
      </c:valAx>
      <c:catAx>
        <c:axId val="8841942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25838"/>
        <c:crosses val="autoZero"/>
        <c:auto val="1"/>
        <c:lblAlgn val="ctr"/>
        <c:lblOffset val="100"/>
        <c:noMultiLvlLbl val="0"/>
      </c:catAx>
      <c:valAx>
        <c:axId val="33425838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88419422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KTrees!$T$29</c:f>
              <c:strCache>
                <c:ptCount val="1"/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KTrees!$T$30:$T$37</c:f>
              <c:numCache>
                <c:formatCode>General</c:formatCode>
                <c:ptCount val="8"/>
                <c:pt idx="0">
                  <c:v>0</c:v>
                </c:pt>
                <c:pt idx="1">
                  <c:v>2306645040</c:v>
                </c:pt>
                <c:pt idx="2">
                  <c:v>4628892424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7-41D7-A54C-935115845DEC}"/>
            </c:ext>
          </c:extLst>
        </c:ser>
        <c:ser>
          <c:idx val="1"/>
          <c:order val="1"/>
          <c:tx>
            <c:strRef>
              <c:f>KTrees!$V$29</c:f>
              <c:strCache>
                <c:ptCount val="1"/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KTrees!$V$30:$V$37</c:f>
              <c:numCache>
                <c:formatCode>0</c:formatCode>
                <c:ptCount val="8"/>
                <c:pt idx="0" formatCode="General">
                  <c:v>0</c:v>
                </c:pt>
                <c:pt idx="1">
                  <c:v>2491081031.6799998</c:v>
                </c:pt>
                <c:pt idx="2">
                  <c:v>4964982194.1759996</c:v>
                </c:pt>
                <c:pt idx="3">
                  <c:v>7438883356.671998</c:v>
                </c:pt>
                <c:pt idx="4">
                  <c:v>9929964388.3519993</c:v>
                </c:pt>
                <c:pt idx="5">
                  <c:v>12386685681.664</c:v>
                </c:pt>
                <c:pt idx="6">
                  <c:v>14877766713.343996</c:v>
                </c:pt>
                <c:pt idx="7">
                  <c:v>16063177687.040001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7-41D7-A54C-935115845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6625941"/>
        <c:axId val="500899"/>
      </c:lineChart>
      <c:lineChart>
        <c:grouping val="standard"/>
        <c:varyColors val="0"/>
        <c:ser>
          <c:idx val="2"/>
          <c:order val="2"/>
          <c:tx>
            <c:strRef>
              <c:f>KTrees!$U$29</c:f>
              <c:strCache>
                <c:ptCount val="1"/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KTrees!$P$30:$P$37</c:f>
              <c:strCache>
                <c:ptCount val="8"/>
                <c:pt idx="0">
                  <c:v>Size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120000000</c:v>
                </c:pt>
                <c:pt idx="7">
                  <c:v>140000000</c:v>
                </c:pt>
              </c:strCache>
            </c:strRef>
          </c:cat>
          <c:val>
            <c:numRef>
              <c:f>KTrees!$U$30:$U$37</c:f>
              <c:numCache>
                <c:formatCode>General</c:formatCode>
                <c:ptCount val="8"/>
                <c:pt idx="0">
                  <c:v>0</c:v>
                </c:pt>
                <c:pt idx="1">
                  <c:v>14.5</c:v>
                </c:pt>
                <c:pt idx="2">
                  <c:v>28.899999999999995</c:v>
                </c:pt>
                <c:pt idx="3">
                  <c:v>43.29999999999999</c:v>
                </c:pt>
                <c:pt idx="4">
                  <c:v>57.79999999999999</c:v>
                </c:pt>
                <c:pt idx="5">
                  <c:v>72.099999999999994</c:v>
                </c:pt>
                <c:pt idx="6">
                  <c:v>86.59999999999998</c:v>
                </c:pt>
                <c:pt idx="7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7-41D7-A54C-935115845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0675011"/>
        <c:axId val="96879849"/>
      </c:lineChart>
      <c:catAx>
        <c:axId val="5662594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00899"/>
        <c:crosses val="autoZero"/>
        <c:auto val="1"/>
        <c:lblAlgn val="ctr"/>
        <c:lblOffset val="100"/>
        <c:noMultiLvlLbl val="0"/>
      </c:catAx>
      <c:valAx>
        <c:axId val="50089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6625941"/>
        <c:crosses val="autoZero"/>
        <c:crossBetween val="between"/>
      </c:valAx>
      <c:catAx>
        <c:axId val="506750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6879849"/>
        <c:crosses val="autoZero"/>
        <c:auto val="1"/>
        <c:lblAlgn val="ctr"/>
        <c:lblOffset val="100"/>
        <c:noMultiLvlLbl val="0"/>
      </c:catAx>
      <c:valAx>
        <c:axId val="9687984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0675011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KTrees!$T$42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KTrees!$T$43:$T$49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38-4ED2-88E0-48115E0BFAA9}"/>
            </c:ext>
          </c:extLst>
        </c:ser>
        <c:ser>
          <c:idx val="1"/>
          <c:order val="1"/>
          <c:tx>
            <c:strRef>
              <c:f>KTrees!$V$42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KTrees!$V$43:$V$49</c:f>
              <c:numCache>
                <c:formatCode>0</c:formatCode>
                <c:ptCount val="7"/>
                <c:pt idx="0">
                  <c:v>2130303778.8160002</c:v>
                </c:pt>
                <c:pt idx="1">
                  <c:v>4243427688.448</c:v>
                </c:pt>
                <c:pt idx="2">
                  <c:v>6373731467.2639999</c:v>
                </c:pt>
                <c:pt idx="3">
                  <c:v>8486855376.8959999</c:v>
                </c:pt>
                <c:pt idx="4">
                  <c:v>10599979286.528002</c:v>
                </c:pt>
                <c:pt idx="5">
                  <c:v>12730283065.344</c:v>
                </c:pt>
                <c:pt idx="6">
                  <c:v>14843406974.976004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38-4ED2-88E0-48115E0B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5071345"/>
        <c:axId val="49078264"/>
      </c:lineChart>
      <c:lineChart>
        <c:grouping val="standard"/>
        <c:varyColors val="0"/>
        <c:ser>
          <c:idx val="2"/>
          <c:order val="2"/>
          <c:tx>
            <c:strRef>
              <c:f>KTrees!$U$42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KTrees!$U$43:$U$49</c:f>
              <c:numCache>
                <c:formatCode>General</c:formatCode>
                <c:ptCount val="7"/>
                <c:pt idx="0">
                  <c:v>12.4</c:v>
                </c:pt>
                <c:pt idx="1">
                  <c:v>24.7</c:v>
                </c:pt>
                <c:pt idx="2">
                  <c:v>37.1</c:v>
                </c:pt>
                <c:pt idx="3">
                  <c:v>49.4</c:v>
                </c:pt>
                <c:pt idx="4">
                  <c:v>61.70000000000001</c:v>
                </c:pt>
                <c:pt idx="5">
                  <c:v>74.099999999999994</c:v>
                </c:pt>
                <c:pt idx="6">
                  <c:v>86.40000000000002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38-4ED2-88E0-48115E0B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2802610"/>
        <c:axId val="91591586"/>
      </c:lineChart>
      <c:catAx>
        <c:axId val="4507134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9078264"/>
        <c:crosses val="autoZero"/>
        <c:auto val="1"/>
        <c:lblAlgn val="ctr"/>
        <c:lblOffset val="100"/>
        <c:noMultiLvlLbl val="0"/>
      </c:catAx>
      <c:valAx>
        <c:axId val="490782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5071345"/>
        <c:crosses val="autoZero"/>
        <c:crossBetween val="between"/>
      </c:valAx>
      <c:catAx>
        <c:axId val="7280261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1591586"/>
        <c:crosses val="autoZero"/>
        <c:auto val="1"/>
        <c:lblAlgn val="ctr"/>
        <c:lblOffset val="100"/>
        <c:noMultiLvlLbl val="0"/>
      </c:catAx>
      <c:valAx>
        <c:axId val="9159158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2802610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KTrees!$O$42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KTrees!$U$43:$U$49</c:f>
              <c:numCache>
                <c:formatCode>General</c:formatCode>
                <c:ptCount val="7"/>
                <c:pt idx="0">
                  <c:v>12.4</c:v>
                </c:pt>
                <c:pt idx="1">
                  <c:v>24.7</c:v>
                </c:pt>
                <c:pt idx="2">
                  <c:v>37.1</c:v>
                </c:pt>
                <c:pt idx="3">
                  <c:v>49.4</c:v>
                </c:pt>
                <c:pt idx="4">
                  <c:v>61.70000000000001</c:v>
                </c:pt>
                <c:pt idx="5">
                  <c:v>74.099999999999994</c:v>
                </c:pt>
                <c:pt idx="6">
                  <c:v>86.40000000000002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D-4801-8419-4877CAFA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0280410"/>
        <c:axId val="67833901"/>
      </c:lineChart>
      <c:lineChart>
        <c:grouping val="standard"/>
        <c:varyColors val="0"/>
        <c:ser>
          <c:idx val="1"/>
          <c:order val="1"/>
          <c:tx>
            <c:strRef>
              <c:f>KTrees!$O$30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KTrees!$P$31:$P$37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KTrees!$U$31:$U$37</c:f>
              <c:numCache>
                <c:formatCode>General</c:formatCode>
                <c:ptCount val="7"/>
                <c:pt idx="0">
                  <c:v>14.5</c:v>
                </c:pt>
                <c:pt idx="1">
                  <c:v>28.899999999999995</c:v>
                </c:pt>
                <c:pt idx="2">
                  <c:v>43.29999999999999</c:v>
                </c:pt>
                <c:pt idx="3">
                  <c:v>57.79999999999999</c:v>
                </c:pt>
                <c:pt idx="4">
                  <c:v>72.099999999999994</c:v>
                </c:pt>
                <c:pt idx="5">
                  <c:v>86.59999999999998</c:v>
                </c:pt>
                <c:pt idx="6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D-4801-8419-4877CAFAE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68258922"/>
        <c:axId val="14244167"/>
      </c:lineChart>
      <c:catAx>
        <c:axId val="7028041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833901"/>
        <c:crosses val="autoZero"/>
        <c:auto val="1"/>
        <c:lblAlgn val="ctr"/>
        <c:lblOffset val="100"/>
        <c:noMultiLvlLbl val="0"/>
      </c:catAx>
      <c:valAx>
        <c:axId val="678339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280410"/>
        <c:crosses val="autoZero"/>
        <c:crossBetween val="between"/>
      </c:valAx>
      <c:catAx>
        <c:axId val="6825892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44167"/>
        <c:crosses val="autoZero"/>
        <c:auto val="1"/>
        <c:lblAlgn val="ctr"/>
        <c:lblOffset val="100"/>
        <c:noMultiLvlLbl val="0"/>
      </c:catAx>
      <c:valAx>
        <c:axId val="142441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8258922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39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399" b="0" strike="noStrike" spc="-1">
                <a:solidFill>
                  <a:srgbClr val="595959"/>
                </a:solidFill>
                <a:latin typeface="Calibri"/>
              </a:rPr>
              <a:t>Time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TreeDiameter!$A$2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TreeDiameter!$Q$3:$Q$8</c:f>
              <c:numCache>
                <c:formatCode>General</c:formatCode>
                <c:ptCount val="6"/>
                <c:pt idx="0">
                  <c:v>1.7083399999999997</c:v>
                </c:pt>
                <c:pt idx="1">
                  <c:v>3.3966700000000012</c:v>
                </c:pt>
                <c:pt idx="2">
                  <c:v>5.05769</c:v>
                </c:pt>
                <c:pt idx="3">
                  <c:v>6.826559999999998</c:v>
                </c:pt>
                <c:pt idx="4">
                  <c:v>8.521449999999998</c:v>
                </c:pt>
                <c:pt idx="5">
                  <c:v>10.299849999999999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E-4F64-B89E-6F44A774E81B}"/>
            </c:ext>
          </c:extLst>
        </c:ser>
        <c:ser>
          <c:idx val="1"/>
          <c:order val="1"/>
          <c:tx>
            <c:strRef>
              <c:f>TreeDiameter!$A$15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TreeDiameter!$B$16:$B$22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TreeDiameter!$Q$16:$Q$22</c:f>
              <c:numCache>
                <c:formatCode>General</c:formatCode>
                <c:ptCount val="7"/>
                <c:pt idx="0">
                  <c:v>0.59799999999999986</c:v>
                </c:pt>
                <c:pt idx="1">
                  <c:v>1.2188999999999999</c:v>
                </c:pt>
                <c:pt idx="2">
                  <c:v>1.8335000000000001</c:v>
                </c:pt>
                <c:pt idx="3">
                  <c:v>2.4531000000000001</c:v>
                </c:pt>
                <c:pt idx="4">
                  <c:v>3.0507</c:v>
                </c:pt>
                <c:pt idx="5">
                  <c:v>3.6283000000000003</c:v>
                </c:pt>
                <c:pt idx="6">
                  <c:v>4.2430000000000003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E-4F64-B89E-6F44A774E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1688830"/>
        <c:axId val="62497579"/>
      </c:lineChart>
      <c:catAx>
        <c:axId val="816888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low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2497579"/>
        <c:crosses val="autoZero"/>
        <c:auto val="1"/>
        <c:lblAlgn val="ctr"/>
        <c:lblOffset val="100"/>
        <c:noMultiLvlLbl val="0"/>
      </c:catAx>
      <c:valAx>
        <c:axId val="624975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688830"/>
        <c:crosses val="min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0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Iterative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TreeDiameter!$T$30</c:f>
              <c:strCache>
                <c:ptCount val="1"/>
                <c:pt idx="0">
                  <c:v>MEM%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TreeDiameter!$P$31:$P$38</c:f>
              <c:numCache>
                <c:formatCode>General</c:formatCod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TreeDiameter!$T$31:$T$37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8-4B97-B179-A177A4A98E6D}"/>
            </c:ext>
          </c:extLst>
        </c:ser>
        <c:ser>
          <c:idx val="1"/>
          <c:order val="1"/>
          <c:tx>
            <c:strRef>
              <c:f>TreeDiameter!$V$30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TreeDiameter!$P$31:$P$38</c:f>
              <c:numCache>
                <c:formatCode>General</c:formatCod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TreeDiameter!$V$31:$V$37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8-4B97-B179-A177A4A98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6402811"/>
        <c:axId val="23587040"/>
      </c:lineChart>
      <c:lineChart>
        <c:grouping val="standard"/>
        <c:varyColors val="0"/>
        <c:ser>
          <c:idx val="2"/>
          <c:order val="2"/>
          <c:tx>
            <c:strRef>
              <c:f>TreeDiameter!$U$30</c:f>
              <c:strCache>
                <c:ptCount val="1"/>
                <c:pt idx="0">
                  <c:v>Total (B)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TreeDiameter!$P$31:$P$38</c:f>
              <c:numCache>
                <c:formatCode>General</c:formatCode>
                <c:ptCount val="8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TreeDiameter!$U$31:$U$37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8-4B97-B179-A177A4A98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4143089"/>
        <c:axId val="20357549"/>
      </c:lineChart>
      <c:catAx>
        <c:axId val="3640281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3587040"/>
        <c:crosses val="autoZero"/>
        <c:auto val="1"/>
        <c:lblAlgn val="ctr"/>
        <c:lblOffset val="100"/>
        <c:noMultiLvlLbl val="0"/>
      </c:catAx>
      <c:valAx>
        <c:axId val="2358704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402811"/>
        <c:crosses val="autoZero"/>
        <c:crossBetween val="between"/>
      </c:valAx>
      <c:catAx>
        <c:axId val="414308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57549"/>
        <c:crosses val="autoZero"/>
        <c:auto val="1"/>
        <c:lblAlgn val="ctr"/>
        <c:lblOffset val="100"/>
        <c:noMultiLvlLbl val="0"/>
      </c:catAx>
      <c:valAx>
        <c:axId val="20357549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143089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TreeDiameter!$T$41</c:f>
              <c:strCache>
                <c:ptCount val="1"/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TreeDiameter!$T$42:$T$49</c:f>
              <c:numCache>
                <c:formatCode>General</c:formatCode>
                <c:ptCount val="8"/>
                <c:pt idx="0">
                  <c:v>0</c:v>
                </c:pt>
                <c:pt idx="1">
                  <c:v>12.9</c:v>
                </c:pt>
                <c:pt idx="2">
                  <c:v>25.7</c:v>
                </c:pt>
                <c:pt idx="3">
                  <c:v>38.5</c:v>
                </c:pt>
                <c:pt idx="4">
                  <c:v>51.4</c:v>
                </c:pt>
                <c:pt idx="5">
                  <c:v>64.2</c:v>
                </c:pt>
                <c:pt idx="6">
                  <c:v>77</c:v>
                </c:pt>
                <c:pt idx="7">
                  <c:v>89.90000000000002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0-4F29-8D01-C092022E6E1B}"/>
            </c:ext>
          </c:extLst>
        </c:ser>
        <c:ser>
          <c:idx val="1"/>
          <c:order val="1"/>
          <c:tx>
            <c:strRef>
              <c:f>TreeDiameter!$V$42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TreeDiameter!$V$43:$V$49</c:f>
              <c:numCache>
                <c:formatCode>General</c:formatCode>
                <c:ptCount val="7"/>
                <c:pt idx="0">
                  <c:v>12.9</c:v>
                </c:pt>
                <c:pt idx="1">
                  <c:v>25.7</c:v>
                </c:pt>
                <c:pt idx="2">
                  <c:v>38.5</c:v>
                </c:pt>
                <c:pt idx="3">
                  <c:v>51.4</c:v>
                </c:pt>
                <c:pt idx="4">
                  <c:v>64.2</c:v>
                </c:pt>
                <c:pt idx="5">
                  <c:v>77</c:v>
                </c:pt>
                <c:pt idx="6">
                  <c:v>89.90000000000002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A0-4F29-8D01-C092022E6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53075264"/>
        <c:axId val="90760146"/>
      </c:lineChart>
      <c:lineChart>
        <c:grouping val="standard"/>
        <c:varyColors val="0"/>
        <c:ser>
          <c:idx val="2"/>
          <c:order val="2"/>
          <c:tx>
            <c:strRef>
              <c:f>TreeDiameter!$U$41</c:f>
              <c:strCache>
                <c:ptCount val="1"/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TreeDiameter!$U$42:$U$49</c:f>
              <c:numCache>
                <c:formatCode>General</c:formatCode>
                <c:ptCount val="8"/>
                <c:pt idx="0">
                  <c:v>0</c:v>
                </c:pt>
                <c:pt idx="1">
                  <c:v>12.9</c:v>
                </c:pt>
                <c:pt idx="2">
                  <c:v>25.7</c:v>
                </c:pt>
                <c:pt idx="3">
                  <c:v>38.5</c:v>
                </c:pt>
                <c:pt idx="4">
                  <c:v>51.4</c:v>
                </c:pt>
                <c:pt idx="5">
                  <c:v>64.2</c:v>
                </c:pt>
                <c:pt idx="6">
                  <c:v>77</c:v>
                </c:pt>
                <c:pt idx="7">
                  <c:v>89.90000000000002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0-4F29-8D01-C092022E6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17768882"/>
        <c:axId val="33738797"/>
      </c:lineChart>
      <c:catAx>
        <c:axId val="53075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760146"/>
        <c:crosses val="autoZero"/>
        <c:auto val="1"/>
        <c:lblAlgn val="ctr"/>
        <c:lblOffset val="100"/>
        <c:noMultiLvlLbl val="0"/>
      </c:catAx>
      <c:valAx>
        <c:axId val="907601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075264"/>
        <c:crosses val="autoZero"/>
        <c:crossBetween val="between"/>
      </c:valAx>
      <c:catAx>
        <c:axId val="1776888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738797"/>
        <c:crosses val="autoZero"/>
        <c:auto val="1"/>
        <c:lblAlgn val="ctr"/>
        <c:lblOffset val="100"/>
        <c:noMultiLvlLbl val="0"/>
      </c:catAx>
      <c:valAx>
        <c:axId val="33738797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7768882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TreeDiameter!$O$30</c:f>
              <c:strCache>
                <c:ptCount val="1"/>
                <c:pt idx="0">
                  <c:v>Iterative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TreeDiameter!$U$31:$U$37</c:f>
              <c:numCache>
                <c:formatCode>General</c:formatCode>
                <c:ptCount val="7"/>
                <c:pt idx="0">
                  <c:v>14.9</c:v>
                </c:pt>
                <c:pt idx="1">
                  <c:v>29.899999999999995</c:v>
                </c:pt>
                <c:pt idx="2">
                  <c:v>44.79999999999999</c:v>
                </c:pt>
                <c:pt idx="3">
                  <c:v>59.70000000000001</c:v>
                </c:pt>
                <c:pt idx="4">
                  <c:v>74.599999999999994</c:v>
                </c:pt>
                <c:pt idx="5">
                  <c:v>89.59999999999998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815-8B6B-8A1228EC0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73507064"/>
        <c:axId val="33942838"/>
      </c:lineChart>
      <c:lineChart>
        <c:grouping val="standard"/>
        <c:varyColors val="0"/>
        <c:ser>
          <c:idx val="1"/>
          <c:order val="1"/>
          <c:tx>
            <c:strRef>
              <c:f>TreeDiameter!$O$42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79F7-4815-8B6B-8A1228EC0CE1}"/>
              </c:ext>
            </c:extLst>
          </c:dPt>
          <c:dLbls>
            <c:dLbl>
              <c:idx val="1"/>
              <c:spPr/>
              <c:txPr>
                <a:bodyPr wrap="none"/>
                <a:lstStyle/>
                <a:p>
                  <a:pPr>
                    <a:defRPr sz="1000" b="0" strike="noStrike" spc="-1">
                      <a:solidFill>
                        <a:srgbClr val="000000"/>
                      </a:solidFill>
                      <a:latin typeface="Calibri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6="http://schemas.microsoft.com/office/drawing/2014/chart" uri="{C3380CC4-5D6E-409C-BE32-E72D297353CC}">
                  <c16:uniqueId val="{00000001-79F7-4815-8B6B-8A1228EC0C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TreeDiameter!$P$31:$P$37</c:f>
              <c:numCache>
                <c:formatCode>General</c:formatCode>
                <c:ptCount val="7"/>
                <c:pt idx="0">
                  <c:v>20000000</c:v>
                </c:pt>
                <c:pt idx="1">
                  <c:v>40000000</c:v>
                </c:pt>
                <c:pt idx="2">
                  <c:v>60000000</c:v>
                </c:pt>
                <c:pt idx="3">
                  <c:v>80000000</c:v>
                </c:pt>
                <c:pt idx="4">
                  <c:v>100000000</c:v>
                </c:pt>
                <c:pt idx="5">
                  <c:v>120000000</c:v>
                </c:pt>
                <c:pt idx="6">
                  <c:v>140000000</c:v>
                </c:pt>
              </c:numCache>
            </c:numRef>
          </c:cat>
          <c:val>
            <c:numRef>
              <c:f>TreeDiameter!$U$43:$U$49</c:f>
              <c:numCache>
                <c:formatCode>General</c:formatCode>
                <c:ptCount val="7"/>
                <c:pt idx="0">
                  <c:v>12.9</c:v>
                </c:pt>
                <c:pt idx="1">
                  <c:v>25.7</c:v>
                </c:pt>
                <c:pt idx="2">
                  <c:v>38.5</c:v>
                </c:pt>
                <c:pt idx="3">
                  <c:v>51.4</c:v>
                </c:pt>
                <c:pt idx="4">
                  <c:v>64.2</c:v>
                </c:pt>
                <c:pt idx="5">
                  <c:v>77</c:v>
                </c:pt>
                <c:pt idx="6">
                  <c:v>89.90000000000002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815-8B6B-8A1228EC0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8707730"/>
        <c:axId val="44562512"/>
      </c:lineChart>
      <c:catAx>
        <c:axId val="735070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Problem Size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942838"/>
        <c:crosses val="autoZero"/>
        <c:auto val="1"/>
        <c:lblAlgn val="ctr"/>
        <c:lblOffset val="100"/>
        <c:noMultiLvlLbl val="0"/>
      </c:catAx>
      <c:valAx>
        <c:axId val="339428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n-GB" sz="1000" b="1" strike="noStrike" spc="-1">
                    <a:solidFill>
                      <a:srgbClr val="000000"/>
                    </a:solidFill>
                    <a:latin typeface="Calibri"/>
                  </a:rPr>
                  <a:t>%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3507064"/>
        <c:crosses val="autoZero"/>
        <c:crossBetween val="between"/>
      </c:valAx>
      <c:catAx>
        <c:axId val="8870773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562512"/>
        <c:crosses val="autoZero"/>
        <c:auto val="1"/>
        <c:lblAlgn val="ctr"/>
        <c:lblOffset val="100"/>
        <c:noMultiLvlLbl val="0"/>
      </c:catAx>
      <c:valAx>
        <c:axId val="445625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870773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Recursive Total Memory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MCSS!$V$42</c:f>
              <c:strCache>
                <c:ptCount val="1"/>
                <c:pt idx="0">
                  <c:v>% Total Estimate (B)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MCSS!$V$43:$V$50</c:f>
              <c:numCache>
                <c:formatCode>0</c:formatCode>
                <c:ptCount val="8"/>
                <c:pt idx="0">
                  <c:v>0</c:v>
                </c:pt>
                <c:pt idx="1">
                  <c:v>17179869.184000004</c:v>
                </c:pt>
                <c:pt idx="2">
                  <c:v>34359738.368000008</c:v>
                </c:pt>
                <c:pt idx="3">
                  <c:v>51539607.552000001</c:v>
                </c:pt>
                <c:pt idx="4">
                  <c:v>68719476.736000016</c:v>
                </c:pt>
                <c:pt idx="5">
                  <c:v>103079215.104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E-4BF6-B9AD-C6C7E837C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84261408"/>
        <c:axId val="24665926"/>
      </c:lineChart>
      <c:lineChart>
        <c:grouping val="standard"/>
        <c:varyColors val="0"/>
        <c:ser>
          <c:idx val="1"/>
          <c:order val="1"/>
          <c:tx>
            <c:strRef>
              <c:f>MCSS!$U$42</c:f>
              <c:strCache>
                <c:ptCount val="1"/>
                <c:pt idx="0">
                  <c:v>% Memory Usage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MCSS!$U$43:$U$50</c:f>
              <c:numCache>
                <c:formatCode>0.00</c:formatCode>
                <c:ptCount val="8"/>
                <c:pt idx="0">
                  <c:v>0</c:v>
                </c:pt>
                <c:pt idx="1">
                  <c:v>0.10000000000000002</c:v>
                </c:pt>
                <c:pt idx="2">
                  <c:v>0.20000000000000004</c:v>
                </c:pt>
                <c:pt idx="3">
                  <c:v>0.3</c:v>
                </c:pt>
                <c:pt idx="4">
                  <c:v>0.40000000000000008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E-4BF6-B9AD-C6C7E837C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34880848"/>
        <c:axId val="71620461"/>
      </c:lineChart>
      <c:catAx>
        <c:axId val="84261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4665926"/>
        <c:crosses val="autoZero"/>
        <c:auto val="1"/>
        <c:lblAlgn val="ctr"/>
        <c:lblOffset val="100"/>
        <c:noMultiLvlLbl val="0"/>
      </c:catAx>
      <c:valAx>
        <c:axId val="2466592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261408"/>
        <c:crosses val="autoZero"/>
        <c:crossBetween val="between"/>
      </c:valAx>
      <c:catAx>
        <c:axId val="3488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620461"/>
        <c:crosses val="autoZero"/>
        <c:auto val="1"/>
        <c:lblAlgn val="ctr"/>
        <c:lblOffset val="100"/>
        <c:noMultiLvlLbl val="0"/>
      </c:catAx>
      <c:valAx>
        <c:axId val="7162046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880848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00" b="0" strike="noStrike" spc="-1">
                <a:solidFill>
                  <a:srgbClr val="595959"/>
                </a:solidFill>
                <a:latin typeface="Calibri"/>
              </a:rPr>
              <a:t>% Memory Usage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MCSS!$O$29</c:f>
              <c:strCache>
                <c:ptCount val="1"/>
                <c:pt idx="0">
                  <c:v>Iterative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MCSS!$U$30:$U$37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1-46B6-8D1D-3B799ACC6C9A}"/>
            </c:ext>
          </c:extLst>
        </c:ser>
        <c:ser>
          <c:idx val="1"/>
          <c:order val="1"/>
          <c:tx>
            <c:strRef>
              <c:f>MCSS!$O$42</c:f>
              <c:strCache>
                <c:ptCount val="1"/>
                <c:pt idx="0">
                  <c:v>Recursive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MCSS!$P$30:$P$37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MCSS!$U$43:$U$50</c:f>
              <c:numCache>
                <c:formatCode>0.00</c:formatCode>
                <c:ptCount val="8"/>
                <c:pt idx="0">
                  <c:v>0</c:v>
                </c:pt>
                <c:pt idx="1">
                  <c:v>0.10000000000000002</c:v>
                </c:pt>
                <c:pt idx="2">
                  <c:v>0.20000000000000004</c:v>
                </c:pt>
                <c:pt idx="3">
                  <c:v>0.3</c:v>
                </c:pt>
                <c:pt idx="4">
                  <c:v>0.40000000000000008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1-46B6-8D1D-3B799ACC6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marker val="1"/>
        <c:smooth val="0"/>
        <c:axId val="95291983"/>
        <c:axId val="14620994"/>
      </c:lineChart>
      <c:catAx>
        <c:axId val="9529198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4620994"/>
        <c:crosses val="autoZero"/>
        <c:auto val="1"/>
        <c:lblAlgn val="ctr"/>
        <c:lblOffset val="100"/>
        <c:noMultiLvlLbl val="0"/>
      </c:catAx>
      <c:valAx>
        <c:axId val="1462099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9198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Alphabet Size in Time (Iterative)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MCSS!$T$68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MCSS!$S$69:$S$74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MCSS!$T$69:$T$74</c:f>
              <c:numCache>
                <c:formatCode>General</c:formatCode>
                <c:ptCount val="6"/>
                <c:pt idx="0">
                  <c:v>9.1000000000000022E-4</c:v>
                </c:pt>
                <c:pt idx="1">
                  <c:v>2.9500000000000004E-3</c:v>
                </c:pt>
                <c:pt idx="2">
                  <c:v>7.5899999999999978E-3</c:v>
                </c:pt>
                <c:pt idx="3">
                  <c:v>1.014E-2</c:v>
                </c:pt>
                <c:pt idx="4">
                  <c:v>1.123E-2</c:v>
                </c:pt>
                <c:pt idx="5">
                  <c:v>1.9680000000000003E-2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4-4616-9470-6C7C49B7CF64}"/>
            </c:ext>
          </c:extLst>
        </c:ser>
        <c:ser>
          <c:idx val="1"/>
          <c:order val="1"/>
          <c:tx>
            <c:strRef>
              <c:f>MCSS!$U$68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MCSS!$S$69:$S$74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MCSS!$U$69:$U$74</c:f>
              <c:numCache>
                <c:formatCode>General</c:formatCode>
                <c:ptCount val="6"/>
                <c:pt idx="0">
                  <c:v>1.0200000000000003E-3</c:v>
                </c:pt>
                <c:pt idx="1">
                  <c:v>3.4200000000000003E-3</c:v>
                </c:pt>
                <c:pt idx="2">
                  <c:v>1.0160000000000002E-2</c:v>
                </c:pt>
                <c:pt idx="3">
                  <c:v>1.422E-2</c:v>
                </c:pt>
                <c:pt idx="4">
                  <c:v>1.4700000000000001E-2</c:v>
                </c:pt>
                <c:pt idx="5">
                  <c:v>2.4830000000000005E-2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54-4616-9470-6C7C49B7CF64}"/>
            </c:ext>
          </c:extLst>
        </c:ser>
        <c:ser>
          <c:idx val="2"/>
          <c:order val="2"/>
          <c:tx>
            <c:strRef>
              <c:f>MCSS!$V$68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MCSS!$S$69:$S$74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MCSS!$V$69:$V$74</c:f>
              <c:numCache>
                <c:formatCode>General</c:formatCode>
                <c:ptCount val="6"/>
                <c:pt idx="0">
                  <c:v>9.7000000000000016E-4</c:v>
                </c:pt>
                <c:pt idx="1">
                  <c:v>3.5800000000000012E-3</c:v>
                </c:pt>
                <c:pt idx="2">
                  <c:v>7.9399999999999991E-3</c:v>
                </c:pt>
                <c:pt idx="3">
                  <c:v>1.1410000000000003E-2</c:v>
                </c:pt>
                <c:pt idx="4">
                  <c:v>1.7390000000000003E-2</c:v>
                </c:pt>
                <c:pt idx="5">
                  <c:v>2.0820000000000005E-2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54-4616-9470-6C7C49B7CF64}"/>
            </c:ext>
          </c:extLst>
        </c:ser>
        <c:ser>
          <c:idx val="3"/>
          <c:order val="3"/>
          <c:tx>
            <c:strRef>
              <c:f>MCSS!$W$68</c:f>
              <c:strCache>
                <c:ptCount val="1"/>
                <c:pt idx="0">
                  <c:v>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MCSS!$S$69:$S$74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MCSS!$W$69:$W$74</c:f>
              <c:numCache>
                <c:formatCode>General</c:formatCode>
                <c:ptCount val="6"/>
                <c:pt idx="0">
                  <c:v>1.2499999999999998E-3</c:v>
                </c:pt>
                <c:pt idx="1">
                  <c:v>4.8900000000000002E-3</c:v>
                </c:pt>
                <c:pt idx="2">
                  <c:v>6.8900000000000003E-3</c:v>
                </c:pt>
                <c:pt idx="3">
                  <c:v>9.6100000000000005E-3</c:v>
                </c:pt>
                <c:pt idx="4">
                  <c:v>1.6499999999999997E-2</c:v>
                </c:pt>
                <c:pt idx="5">
                  <c:v>2.1780000000000004E-2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54-4616-9470-6C7C49B7CF64}"/>
            </c:ext>
          </c:extLst>
        </c:ser>
        <c:ser>
          <c:idx val="4"/>
          <c:order val="4"/>
          <c:tx>
            <c:strRef>
              <c:f>MCSS!$X$68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MCSS!$S$69:$S$74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MCSS!$X$69:$X$74</c:f>
              <c:numCache>
                <c:formatCode>General</c:formatCode>
                <c:ptCount val="6"/>
                <c:pt idx="0">
                  <c:v>1.0199999999999999E-3</c:v>
                </c:pt>
                <c:pt idx="1">
                  <c:v>6.0800000000000003E-3</c:v>
                </c:pt>
                <c:pt idx="2">
                  <c:v>9.1999999999999981E-3</c:v>
                </c:pt>
                <c:pt idx="3">
                  <c:v>1.421E-2</c:v>
                </c:pt>
                <c:pt idx="4">
                  <c:v>1.8629999999999997E-2</c:v>
                </c:pt>
                <c:pt idx="5">
                  <c:v>2.5700000000000001E-2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54-4616-9470-6C7C49B7CF64}"/>
            </c:ext>
          </c:extLst>
        </c:ser>
        <c:ser>
          <c:idx val="5"/>
          <c:order val="5"/>
          <c:tx>
            <c:strRef>
              <c:f>MCSS!$Y$68</c:f>
              <c:strCache>
                <c:ptCount val="1"/>
                <c:pt idx="0">
                  <c:v>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MCSS!$S$69:$S$74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MCSS!$Y$69:$Y$74</c:f>
              <c:numCache>
                <c:formatCode>General</c:formatCode>
                <c:ptCount val="6"/>
                <c:pt idx="0">
                  <c:v>1.1099999999999999E-3</c:v>
                </c:pt>
                <c:pt idx="1">
                  <c:v>6.3E-3</c:v>
                </c:pt>
                <c:pt idx="2">
                  <c:v>9.7800000000000005E-3</c:v>
                </c:pt>
                <c:pt idx="3">
                  <c:v>1.2330000000000001E-2</c:v>
                </c:pt>
                <c:pt idx="4">
                  <c:v>1.9220000000000001E-2</c:v>
                </c:pt>
                <c:pt idx="5">
                  <c:v>2.7099999999999996E-2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54-4616-9470-6C7C49B7CF64}"/>
            </c:ext>
          </c:extLst>
        </c:ser>
        <c:ser>
          <c:idx val="6"/>
          <c:order val="6"/>
          <c:tx>
            <c:strRef>
              <c:f>MCSS!$Z$68</c:f>
              <c:strCache>
                <c:ptCount val="1"/>
                <c:pt idx="0">
                  <c:v>26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MCSS!$S$69:$S$74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MCSS!$Z$69:$Z$74</c:f>
              <c:numCache>
                <c:formatCode>General</c:formatCode>
                <c:ptCount val="6"/>
                <c:pt idx="0">
                  <c:v>1.1099999999999999E-3</c:v>
                </c:pt>
                <c:pt idx="1">
                  <c:v>5.899999999999999E-3</c:v>
                </c:pt>
                <c:pt idx="2">
                  <c:v>1.2260000000000002E-2</c:v>
                </c:pt>
                <c:pt idx="3">
                  <c:v>1.538E-2</c:v>
                </c:pt>
                <c:pt idx="4">
                  <c:v>1.9590000000000003E-2</c:v>
                </c:pt>
                <c:pt idx="5">
                  <c:v>2.6980000000000004E-2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54-4616-9470-6C7C49B7C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360335"/>
        <c:axId val="469454239"/>
      </c:lineChart>
      <c:catAx>
        <c:axId val="44436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Proble</a:t>
                </a:r>
                <a:r>
                  <a:rPr lang="en-GB" b="1" baseline="0"/>
                  <a:t>m Size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54239"/>
        <c:crosses val="autoZero"/>
        <c:auto val="1"/>
        <c:lblAlgn val="ctr"/>
        <c:lblOffset val="100"/>
        <c:noMultiLvlLbl val="0"/>
      </c:catAx>
      <c:valAx>
        <c:axId val="46945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36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720</xdr:colOff>
      <xdr:row>1</xdr:row>
      <xdr:rowOff>0</xdr:rowOff>
    </xdr:from>
    <xdr:to>
      <xdr:col>29</xdr:col>
      <xdr:colOff>256320</xdr:colOff>
      <xdr:row>17</xdr:row>
      <xdr:rowOff>8280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720</xdr:colOff>
      <xdr:row>17</xdr:row>
      <xdr:rowOff>720</xdr:rowOff>
    </xdr:from>
    <xdr:to>
      <xdr:col>29</xdr:col>
      <xdr:colOff>256320</xdr:colOff>
      <xdr:row>32</xdr:row>
      <xdr:rowOff>173160</xdr:rowOff>
    </xdr:to>
    <xdr:graphicFrame macro="">
      <xdr:nvGraphicFramePr>
        <xdr:cNvPr id="3" name="Chart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30</xdr:col>
      <xdr:colOff>720</xdr:colOff>
      <xdr:row>1</xdr:row>
      <xdr:rowOff>0</xdr:rowOff>
    </xdr:from>
    <xdr:to>
      <xdr:col>36</xdr:col>
      <xdr:colOff>351720</xdr:colOff>
      <xdr:row>17</xdr:row>
      <xdr:rowOff>8280</xdr:rowOff>
    </xdr:to>
    <xdr:graphicFrame macro="">
      <xdr:nvGraphicFramePr>
        <xdr:cNvPr id="4" name="Chart 1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720</xdr:colOff>
      <xdr:row>17</xdr:row>
      <xdr:rowOff>720</xdr:rowOff>
    </xdr:from>
    <xdr:to>
      <xdr:col>36</xdr:col>
      <xdr:colOff>351720</xdr:colOff>
      <xdr:row>32</xdr:row>
      <xdr:rowOff>173160</xdr:rowOff>
    </xdr:to>
    <xdr:graphicFrame macro="">
      <xdr:nvGraphicFramePr>
        <xdr:cNvPr id="5" name="Chart 1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224838</xdr:colOff>
      <xdr:row>33</xdr:row>
      <xdr:rowOff>34337</xdr:rowOff>
    </xdr:from>
    <xdr:to>
      <xdr:col>33</xdr:col>
      <xdr:colOff>447103</xdr:colOff>
      <xdr:row>49</xdr:row>
      <xdr:rowOff>127577</xdr:rowOff>
    </xdr:to>
    <xdr:graphicFrame macro="">
      <xdr:nvGraphicFramePr>
        <xdr:cNvPr id="6" name="Chart 1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418320</xdr:colOff>
      <xdr:row>48</xdr:row>
      <xdr:rowOff>91440</xdr:rowOff>
    </xdr:from>
    <xdr:to>
      <xdr:col>21</xdr:col>
      <xdr:colOff>586080</xdr:colOff>
      <xdr:row>66</xdr:row>
      <xdr:rowOff>57960</xdr:rowOff>
    </xdr:to>
    <xdr:graphicFrame macro="">
      <xdr:nvGraphicFramePr>
        <xdr:cNvPr id="7" name="Chart 3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21</xdr:col>
      <xdr:colOff>1224223</xdr:colOff>
      <xdr:row>48</xdr:row>
      <xdr:rowOff>160514</xdr:rowOff>
    </xdr:from>
    <xdr:to>
      <xdr:col>29</xdr:col>
      <xdr:colOff>274345</xdr:colOff>
      <xdr:row>66</xdr:row>
      <xdr:rowOff>145754</xdr:rowOff>
    </xdr:to>
    <xdr:graphicFrame macro="">
      <xdr:nvGraphicFramePr>
        <xdr:cNvPr id="8" name="Chart 3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31</xdr:col>
      <xdr:colOff>89647</xdr:colOff>
      <xdr:row>48</xdr:row>
      <xdr:rowOff>112778</xdr:rowOff>
    </xdr:from>
    <xdr:to>
      <xdr:col>40</xdr:col>
      <xdr:colOff>297367</xdr:colOff>
      <xdr:row>66</xdr:row>
      <xdr:rowOff>103764</xdr:rowOff>
    </xdr:to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605116</xdr:colOff>
      <xdr:row>67</xdr:row>
      <xdr:rowOff>73958</xdr:rowOff>
    </xdr:from>
    <xdr:to>
      <xdr:col>37</xdr:col>
      <xdr:colOff>403587</xdr:colOff>
      <xdr:row>83</xdr:row>
      <xdr:rowOff>85252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B42958-8FBF-475F-84D4-9FA13F80D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638735</xdr:colOff>
      <xdr:row>84</xdr:row>
      <xdr:rowOff>56030</xdr:rowOff>
    </xdr:from>
    <xdr:to>
      <xdr:col>37</xdr:col>
      <xdr:colOff>437206</xdr:colOff>
      <xdr:row>100</xdr:row>
      <xdr:rowOff>67324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AEDCD01-AA8D-4740-BD48-5438D27A9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647640</xdr:colOff>
      <xdr:row>1</xdr:row>
      <xdr:rowOff>0</xdr:rowOff>
    </xdr:from>
    <xdr:to>
      <xdr:col>32</xdr:col>
      <xdr:colOff>500400</xdr:colOff>
      <xdr:row>17</xdr:row>
      <xdr:rowOff>84240</xdr:rowOff>
    </xdr:to>
    <xdr:graphicFrame macro="">
      <xdr:nvGraphicFramePr>
        <xdr:cNvPr id="8" name="Chart 15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647640</xdr:colOff>
      <xdr:row>17</xdr:row>
      <xdr:rowOff>0</xdr:rowOff>
    </xdr:from>
    <xdr:to>
      <xdr:col>29</xdr:col>
      <xdr:colOff>198720</xdr:colOff>
      <xdr:row>32</xdr:row>
      <xdr:rowOff>115200</xdr:rowOff>
    </xdr:to>
    <xdr:graphicFrame macro="">
      <xdr:nvGraphicFramePr>
        <xdr:cNvPr id="9" name="Chart 16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85680</xdr:colOff>
      <xdr:row>1</xdr:row>
      <xdr:rowOff>15840</xdr:rowOff>
    </xdr:from>
    <xdr:to>
      <xdr:col>40</xdr:col>
      <xdr:colOff>436680</xdr:colOff>
      <xdr:row>16</xdr:row>
      <xdr:rowOff>131040</xdr:rowOff>
    </xdr:to>
    <xdr:graphicFrame macro="">
      <xdr:nvGraphicFramePr>
        <xdr:cNvPr id="10" name="Chart 17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514440</xdr:colOff>
      <xdr:row>17</xdr:row>
      <xdr:rowOff>0</xdr:rowOff>
    </xdr:from>
    <xdr:to>
      <xdr:col>36</xdr:col>
      <xdr:colOff>294120</xdr:colOff>
      <xdr:row>32</xdr:row>
      <xdr:rowOff>115200</xdr:rowOff>
    </xdr:to>
    <xdr:graphicFrame macro="">
      <xdr:nvGraphicFramePr>
        <xdr:cNvPr id="11" name="Chart 18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0</xdr:colOff>
      <xdr:row>51</xdr:row>
      <xdr:rowOff>0</xdr:rowOff>
    </xdr:from>
    <xdr:to>
      <xdr:col>21</xdr:col>
      <xdr:colOff>921960</xdr:colOff>
      <xdr:row>68</xdr:row>
      <xdr:rowOff>96120</xdr:rowOff>
    </xdr:to>
    <xdr:graphicFrame macro="">
      <xdr:nvGraphicFramePr>
        <xdr:cNvPr id="12" name="Chart 19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108000</xdr:colOff>
      <xdr:row>51</xdr:row>
      <xdr:rowOff>79200</xdr:rowOff>
    </xdr:from>
    <xdr:to>
      <xdr:col>31</xdr:col>
      <xdr:colOff>87120</xdr:colOff>
      <xdr:row>68</xdr:row>
      <xdr:rowOff>181800</xdr:rowOff>
    </xdr:to>
    <xdr:graphicFrame macro="">
      <xdr:nvGraphicFramePr>
        <xdr:cNvPr id="13" name="Chart 20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123840</xdr:colOff>
      <xdr:row>34</xdr:row>
      <xdr:rowOff>31680</xdr:rowOff>
    </xdr:from>
    <xdr:to>
      <xdr:col>31</xdr:col>
      <xdr:colOff>547920</xdr:colOff>
      <xdr:row>50</xdr:row>
      <xdr:rowOff>115920</xdr:rowOff>
    </xdr:to>
    <xdr:graphicFrame macro="">
      <xdr:nvGraphicFramePr>
        <xdr:cNvPr id="14" name="Chart 2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0</xdr:colOff>
      <xdr:row>34</xdr:row>
      <xdr:rowOff>0</xdr:rowOff>
    </xdr:from>
    <xdr:to>
      <xdr:col>41</xdr:col>
      <xdr:colOff>169560</xdr:colOff>
      <xdr:row>51</xdr:row>
      <xdr:rowOff>96120</xdr:rowOff>
    </xdr:to>
    <xdr:graphicFrame macro="">
      <xdr:nvGraphicFramePr>
        <xdr:cNvPr id="15" name="Chart 9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401040</xdr:colOff>
      <xdr:row>3</xdr:row>
      <xdr:rowOff>165960</xdr:rowOff>
    </xdr:from>
    <xdr:to>
      <xdr:col>32</xdr:col>
      <xdr:colOff>280800</xdr:colOff>
      <xdr:row>20</xdr:row>
      <xdr:rowOff>37080</xdr:rowOff>
    </xdr:to>
    <xdr:graphicFrame macro="">
      <xdr:nvGraphicFramePr>
        <xdr:cNvPr id="16" name="Chart 1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387360</xdr:colOff>
      <xdr:row>20</xdr:row>
      <xdr:rowOff>88920</xdr:rowOff>
    </xdr:from>
    <xdr:to>
      <xdr:col>28</xdr:col>
      <xdr:colOff>605160</xdr:colOff>
      <xdr:row>34</xdr:row>
      <xdr:rowOff>156600</xdr:rowOff>
    </xdr:to>
    <xdr:graphicFrame macro="">
      <xdr:nvGraphicFramePr>
        <xdr:cNvPr id="17" name="Chart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256680</xdr:colOff>
      <xdr:row>4</xdr:row>
      <xdr:rowOff>111600</xdr:rowOff>
    </xdr:from>
    <xdr:to>
      <xdr:col>41</xdr:col>
      <xdr:colOff>36360</xdr:colOff>
      <xdr:row>18</xdr:row>
      <xdr:rowOff>165600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29</xdr:col>
      <xdr:colOff>216000</xdr:colOff>
      <xdr:row>20</xdr:row>
      <xdr:rowOff>88920</xdr:rowOff>
    </xdr:from>
    <xdr:to>
      <xdr:col>35</xdr:col>
      <xdr:colOff>567000</xdr:colOff>
      <xdr:row>34</xdr:row>
      <xdr:rowOff>156600</xdr:rowOff>
    </xdr:to>
    <xdr:graphicFrame macro="">
      <xdr:nvGraphicFramePr>
        <xdr:cNvPr id="19" name="Chart 4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324000</xdr:colOff>
      <xdr:row>51</xdr:row>
      <xdr:rowOff>120600</xdr:rowOff>
    </xdr:from>
    <xdr:to>
      <xdr:col>21</xdr:col>
      <xdr:colOff>603000</xdr:colOff>
      <xdr:row>67</xdr:row>
      <xdr:rowOff>137520</xdr:rowOff>
    </xdr:to>
    <xdr:graphicFrame macro="">
      <xdr:nvGraphicFramePr>
        <xdr:cNvPr id="20" name="Chart 5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387360</xdr:colOff>
      <xdr:row>51</xdr:row>
      <xdr:rowOff>120600</xdr:rowOff>
    </xdr:from>
    <xdr:to>
      <xdr:col>31</xdr:col>
      <xdr:colOff>328320</xdr:colOff>
      <xdr:row>67</xdr:row>
      <xdr:rowOff>137520</xdr:rowOff>
    </xdr:to>
    <xdr:graphicFrame macro="">
      <xdr:nvGraphicFramePr>
        <xdr:cNvPr id="21" name="Chart 6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530280</xdr:colOff>
      <xdr:row>35</xdr:row>
      <xdr:rowOff>45360</xdr:rowOff>
    </xdr:from>
    <xdr:to>
      <xdr:col>31</xdr:col>
      <xdr:colOff>311400</xdr:colOff>
      <xdr:row>51</xdr:row>
      <xdr:rowOff>66240</xdr:rowOff>
    </xdr:to>
    <xdr:graphicFrame macro="">
      <xdr:nvGraphicFramePr>
        <xdr:cNvPr id="22" name="Chart 7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0</xdr:colOff>
      <xdr:row>36</xdr:row>
      <xdr:rowOff>0</xdr:rowOff>
    </xdr:from>
    <xdr:to>
      <xdr:col>42</xdr:col>
      <xdr:colOff>43200</xdr:colOff>
      <xdr:row>52</xdr:row>
      <xdr:rowOff>47880</xdr:rowOff>
    </xdr:to>
    <xdr:graphicFrame macro="">
      <xdr:nvGraphicFramePr>
        <xdr:cNvPr id="23" name="Chart 8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242640</xdr:colOff>
      <xdr:row>7</xdr:row>
      <xdr:rowOff>133920</xdr:rowOff>
    </xdr:from>
    <xdr:to>
      <xdr:col>34</xdr:col>
      <xdr:colOff>287280</xdr:colOff>
      <xdr:row>23</xdr:row>
      <xdr:rowOff>156240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460440</xdr:colOff>
      <xdr:row>25</xdr:row>
      <xdr:rowOff>22680</xdr:rowOff>
    </xdr:from>
    <xdr:to>
      <xdr:col>31</xdr:col>
      <xdr:colOff>169920</xdr:colOff>
      <xdr:row>38</xdr:row>
      <xdr:rowOff>150840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153000</xdr:colOff>
      <xdr:row>11</xdr:row>
      <xdr:rowOff>147600</xdr:rowOff>
    </xdr:from>
    <xdr:to>
      <xdr:col>41</xdr:col>
      <xdr:colOff>504360</xdr:colOff>
      <xdr:row>26</xdr:row>
      <xdr:rowOff>24480</xdr:rowOff>
    </xdr:to>
    <xdr:graphicFrame macro="">
      <xdr:nvGraphicFramePr>
        <xdr:cNvPr id="26" name="Chart 3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479520</xdr:colOff>
      <xdr:row>25</xdr:row>
      <xdr:rowOff>22680</xdr:rowOff>
    </xdr:from>
    <xdr:to>
      <xdr:col>38</xdr:col>
      <xdr:colOff>259200</xdr:colOff>
      <xdr:row>38</xdr:row>
      <xdr:rowOff>150840</xdr:rowOff>
    </xdr:to>
    <xdr:graphicFrame macro="">
      <xdr:nvGraphicFramePr>
        <xdr:cNvPr id="27" name="Chart 4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229320</xdr:colOff>
      <xdr:row>53</xdr:row>
      <xdr:rowOff>133200</xdr:rowOff>
    </xdr:from>
    <xdr:to>
      <xdr:col>21</xdr:col>
      <xdr:colOff>423360</xdr:colOff>
      <xdr:row>68</xdr:row>
      <xdr:rowOff>144360</xdr:rowOff>
    </xdr:to>
    <xdr:graphicFrame macro="">
      <xdr:nvGraphicFramePr>
        <xdr:cNvPr id="28" name="Chart 5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460440</xdr:colOff>
      <xdr:row>56</xdr:row>
      <xdr:rowOff>160560</xdr:rowOff>
    </xdr:from>
    <xdr:to>
      <xdr:col>34</xdr:col>
      <xdr:colOff>20520</xdr:colOff>
      <xdr:row>71</xdr:row>
      <xdr:rowOff>171720</xdr:rowOff>
    </xdr:to>
    <xdr:graphicFrame macro="">
      <xdr:nvGraphicFramePr>
        <xdr:cNvPr id="29" name="Chart 6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460440</xdr:colOff>
      <xdr:row>39</xdr:row>
      <xdr:rowOff>70560</xdr:rowOff>
    </xdr:from>
    <xdr:to>
      <xdr:col>34</xdr:col>
      <xdr:colOff>505080</xdr:colOff>
      <xdr:row>55</xdr:row>
      <xdr:rowOff>119880</xdr:rowOff>
    </xdr:to>
    <xdr:graphicFrame macro="">
      <xdr:nvGraphicFramePr>
        <xdr:cNvPr id="30" name="Chart 7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228600</xdr:colOff>
      <xdr:row>0</xdr:row>
      <xdr:rowOff>176760</xdr:rowOff>
    </xdr:from>
    <xdr:to>
      <xdr:col>34</xdr:col>
      <xdr:colOff>271800</xdr:colOff>
      <xdr:row>17</xdr:row>
      <xdr:rowOff>47880</xdr:rowOff>
    </xdr:to>
    <xdr:graphicFrame macro="">
      <xdr:nvGraphicFramePr>
        <xdr:cNvPr id="31" name="Chart 1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228600</xdr:colOff>
      <xdr:row>17</xdr:row>
      <xdr:rowOff>0</xdr:rowOff>
    </xdr:from>
    <xdr:to>
      <xdr:col>31</xdr:col>
      <xdr:colOff>8280</xdr:colOff>
      <xdr:row>32</xdr:row>
      <xdr:rowOff>115200</xdr:rowOff>
    </xdr:to>
    <xdr:graphicFrame macro="">
      <xdr:nvGraphicFramePr>
        <xdr:cNvPr id="32" name="Chart 2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500760</xdr:colOff>
      <xdr:row>1</xdr:row>
      <xdr:rowOff>54360</xdr:rowOff>
    </xdr:from>
    <xdr:to>
      <xdr:col>42</xdr:col>
      <xdr:colOff>280440</xdr:colOff>
      <xdr:row>16</xdr:row>
      <xdr:rowOff>169560</xdr:rowOff>
    </xdr:to>
    <xdr:graphicFrame macro="">
      <xdr:nvGraphicFramePr>
        <xdr:cNvPr id="33" name="Chart 3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324000</xdr:colOff>
      <xdr:row>17</xdr:row>
      <xdr:rowOff>0</xdr:rowOff>
    </xdr:from>
    <xdr:to>
      <xdr:col>38</xdr:col>
      <xdr:colOff>103680</xdr:colOff>
      <xdr:row>32</xdr:row>
      <xdr:rowOff>115200</xdr:rowOff>
    </xdr:to>
    <xdr:graphicFrame macro="">
      <xdr:nvGraphicFramePr>
        <xdr:cNvPr id="34" name="Chart 4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228600</xdr:colOff>
      <xdr:row>34</xdr:row>
      <xdr:rowOff>0</xdr:rowOff>
    </xdr:from>
    <xdr:to>
      <xdr:col>33</xdr:col>
      <xdr:colOff>422640</xdr:colOff>
      <xdr:row>50</xdr:row>
      <xdr:rowOff>6120</xdr:rowOff>
    </xdr:to>
    <xdr:graphicFrame macro="">
      <xdr:nvGraphicFramePr>
        <xdr:cNvPr id="35" name="Chart 5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54</xdr:row>
      <xdr:rowOff>0</xdr:rowOff>
    </xdr:from>
    <xdr:to>
      <xdr:col>21</xdr:col>
      <xdr:colOff>91800</xdr:colOff>
      <xdr:row>71</xdr:row>
      <xdr:rowOff>96120</xdr:rowOff>
    </xdr:to>
    <xdr:graphicFrame macro="">
      <xdr:nvGraphicFramePr>
        <xdr:cNvPr id="36" name="Chart 6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228600</xdr:colOff>
      <xdr:row>54</xdr:row>
      <xdr:rowOff>0</xdr:rowOff>
    </xdr:from>
    <xdr:to>
      <xdr:col>33</xdr:col>
      <xdr:colOff>436320</xdr:colOff>
      <xdr:row>71</xdr:row>
      <xdr:rowOff>96120</xdr:rowOff>
    </xdr:to>
    <xdr:graphicFrame macro="">
      <xdr:nvGraphicFramePr>
        <xdr:cNvPr id="37" name="Chart 7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343080</xdr:colOff>
      <xdr:row>42</xdr:row>
      <xdr:rowOff>0</xdr:rowOff>
    </xdr:from>
    <xdr:to>
      <xdr:col>44</xdr:col>
      <xdr:colOff>386280</xdr:colOff>
      <xdr:row>58</xdr:row>
      <xdr:rowOff>47880</xdr:rowOff>
    </xdr:to>
    <xdr:graphicFrame macro="">
      <xdr:nvGraphicFramePr>
        <xdr:cNvPr id="38" name="Chart 8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438120</xdr:colOff>
      <xdr:row>0</xdr:row>
      <xdr:rowOff>176760</xdr:rowOff>
    </xdr:from>
    <xdr:to>
      <xdr:col>33</xdr:col>
      <xdr:colOff>481320</xdr:colOff>
      <xdr:row>17</xdr:row>
      <xdr:rowOff>47880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438120</xdr:colOff>
      <xdr:row>17</xdr:row>
      <xdr:rowOff>0</xdr:rowOff>
    </xdr:from>
    <xdr:to>
      <xdr:col>30</xdr:col>
      <xdr:colOff>217800</xdr:colOff>
      <xdr:row>32</xdr:row>
      <xdr:rowOff>115200</xdr:rowOff>
    </xdr:to>
    <xdr:graphicFrame macro="">
      <xdr:nvGraphicFramePr>
        <xdr:cNvPr id="40" name="Chart 2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35</xdr:col>
      <xdr:colOff>193320</xdr:colOff>
      <xdr:row>1</xdr:row>
      <xdr:rowOff>13680</xdr:rowOff>
    </xdr:from>
    <xdr:to>
      <xdr:col>41</xdr:col>
      <xdr:colOff>544320</xdr:colOff>
      <xdr:row>16</xdr:row>
      <xdr:rowOff>128880</xdr:rowOff>
    </xdr:to>
    <xdr:graphicFrame macro="">
      <xdr:nvGraphicFramePr>
        <xdr:cNvPr id="41" name="Chart 3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30</xdr:col>
      <xdr:colOff>533520</xdr:colOff>
      <xdr:row>17</xdr:row>
      <xdr:rowOff>0</xdr:rowOff>
    </xdr:from>
    <xdr:to>
      <xdr:col>37</xdr:col>
      <xdr:colOff>313200</xdr:colOff>
      <xdr:row>32</xdr:row>
      <xdr:rowOff>115200</xdr:rowOff>
    </xdr:to>
    <xdr:graphicFrame macro="">
      <xdr:nvGraphicFramePr>
        <xdr:cNvPr id="42" name="Chart 4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438120</xdr:colOff>
      <xdr:row>34</xdr:row>
      <xdr:rowOff>0</xdr:rowOff>
    </xdr:from>
    <xdr:to>
      <xdr:col>33</xdr:col>
      <xdr:colOff>60840</xdr:colOff>
      <xdr:row>50</xdr:row>
      <xdr:rowOff>6120</xdr:rowOff>
    </xdr:to>
    <xdr:graphicFrame macro="">
      <xdr:nvGraphicFramePr>
        <xdr:cNvPr id="43" name="Chart 5"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0</xdr:colOff>
      <xdr:row>54</xdr:row>
      <xdr:rowOff>0</xdr:rowOff>
    </xdr:from>
    <xdr:to>
      <xdr:col>21</xdr:col>
      <xdr:colOff>579240</xdr:colOff>
      <xdr:row>71</xdr:row>
      <xdr:rowOff>96120</xdr:rowOff>
    </xdr:to>
    <xdr:graphicFrame macro="">
      <xdr:nvGraphicFramePr>
        <xdr:cNvPr id="44" name="Chart 6"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23</xdr:col>
      <xdr:colOff>438120</xdr:colOff>
      <xdr:row>54</xdr:row>
      <xdr:rowOff>0</xdr:rowOff>
    </xdr:from>
    <xdr:to>
      <xdr:col>33</xdr:col>
      <xdr:colOff>74520</xdr:colOff>
      <xdr:row>71</xdr:row>
      <xdr:rowOff>96120</xdr:rowOff>
    </xdr:to>
    <xdr:graphicFrame macro="">
      <xdr:nvGraphicFramePr>
        <xdr:cNvPr id="45" name="Chart 7"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33</xdr:col>
      <xdr:colOff>476280</xdr:colOff>
      <xdr:row>33</xdr:row>
      <xdr:rowOff>171360</xdr:rowOff>
    </xdr:from>
    <xdr:to>
      <xdr:col>43</xdr:col>
      <xdr:colOff>519480</xdr:colOff>
      <xdr:row>50</xdr:row>
      <xdr:rowOff>42480</xdr:rowOff>
    </xdr:to>
    <xdr:graphicFrame macro="">
      <xdr:nvGraphicFramePr>
        <xdr:cNvPr id="46" name="Chart 8"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0</xdr:colOff>
      <xdr:row>54</xdr:row>
      <xdr:rowOff>0</xdr:rowOff>
    </xdr:from>
    <xdr:to>
      <xdr:col>44</xdr:col>
      <xdr:colOff>43200</xdr:colOff>
      <xdr:row>70</xdr:row>
      <xdr:rowOff>47880</xdr:rowOff>
    </xdr:to>
    <xdr:graphicFrame macro="">
      <xdr:nvGraphicFramePr>
        <xdr:cNvPr id="47" name="Chart 9"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0</xdr:row>
      <xdr:rowOff>0</xdr:rowOff>
    </xdr:from>
    <xdr:to>
      <xdr:col>34</xdr:col>
      <xdr:colOff>43200</xdr:colOff>
      <xdr:row>16</xdr:row>
      <xdr:rowOff>47880</xdr:rowOff>
    </xdr:to>
    <xdr:graphicFrame macro="">
      <xdr:nvGraphicFramePr>
        <xdr:cNvPr id="48" name="Chart 8">
          <a:extLst>
            <a:ext uri="{FF2B5EF4-FFF2-40B4-BE49-F238E27FC236}">
              <a16:creationId xmlns:a16="http://schemas.microsoft.com/office/drawing/2014/main" id="{00000000-0008-0000-07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0</xdr:colOff>
      <xdr:row>16</xdr:row>
      <xdr:rowOff>0</xdr:rowOff>
    </xdr:from>
    <xdr:to>
      <xdr:col>30</xdr:col>
      <xdr:colOff>351000</xdr:colOff>
      <xdr:row>31</xdr:row>
      <xdr:rowOff>115200</xdr:rowOff>
    </xdr:to>
    <xdr:graphicFrame macro="">
      <xdr:nvGraphicFramePr>
        <xdr:cNvPr id="49" name="Chart 9">
          <a:extLst>
            <a:ext uri="{FF2B5EF4-FFF2-40B4-BE49-F238E27FC236}">
              <a16:creationId xmlns:a16="http://schemas.microsoft.com/office/drawing/2014/main" id="{00000000-0008-0000-07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34</xdr:col>
      <xdr:colOff>457200</xdr:colOff>
      <xdr:row>0</xdr:row>
      <xdr:rowOff>57240</xdr:rowOff>
    </xdr:from>
    <xdr:to>
      <xdr:col>41</xdr:col>
      <xdr:colOff>236880</xdr:colOff>
      <xdr:row>15</xdr:row>
      <xdr:rowOff>172440</xdr:rowOff>
    </xdr:to>
    <xdr:graphicFrame macro="">
      <xdr:nvGraphicFramePr>
        <xdr:cNvPr id="50" name="Chart 10">
          <a:extLst>
            <a:ext uri="{FF2B5EF4-FFF2-40B4-BE49-F238E27FC236}">
              <a16:creationId xmlns:a16="http://schemas.microsoft.com/office/drawing/2014/main" id="{00000000-0008-0000-07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95400</xdr:colOff>
      <xdr:row>16</xdr:row>
      <xdr:rowOff>0</xdr:rowOff>
    </xdr:from>
    <xdr:to>
      <xdr:col>37</xdr:col>
      <xdr:colOff>446400</xdr:colOff>
      <xdr:row>31</xdr:row>
      <xdr:rowOff>115200</xdr:rowOff>
    </xdr:to>
    <xdr:graphicFrame macro="">
      <xdr:nvGraphicFramePr>
        <xdr:cNvPr id="51" name="Chart 11">
          <a:extLst>
            <a:ext uri="{FF2B5EF4-FFF2-40B4-BE49-F238E27FC236}">
              <a16:creationId xmlns:a16="http://schemas.microsoft.com/office/drawing/2014/main" id="{00000000-0008-0000-07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0</xdr:colOff>
      <xdr:row>33</xdr:row>
      <xdr:rowOff>0</xdr:rowOff>
    </xdr:from>
    <xdr:to>
      <xdr:col>34</xdr:col>
      <xdr:colOff>44640</xdr:colOff>
      <xdr:row>49</xdr:row>
      <xdr:rowOff>49320</xdr:rowOff>
    </xdr:to>
    <xdr:graphicFrame macro="">
      <xdr:nvGraphicFramePr>
        <xdr:cNvPr id="52" name="Chart 12">
          <a:extLst>
            <a:ext uri="{FF2B5EF4-FFF2-40B4-BE49-F238E27FC236}">
              <a16:creationId xmlns:a16="http://schemas.microsoft.com/office/drawing/2014/main" id="{00000000-0008-0000-07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14</xdr:col>
      <xdr:colOff>152280</xdr:colOff>
      <xdr:row>53</xdr:row>
      <xdr:rowOff>0</xdr:rowOff>
    </xdr:from>
    <xdr:to>
      <xdr:col>21</xdr:col>
      <xdr:colOff>712440</xdr:colOff>
      <xdr:row>70</xdr:row>
      <xdr:rowOff>96120</xdr:rowOff>
    </xdr:to>
    <xdr:graphicFrame macro="">
      <xdr:nvGraphicFramePr>
        <xdr:cNvPr id="53" name="Chart 13">
          <a:extLst>
            <a:ext uri="{FF2B5EF4-FFF2-40B4-BE49-F238E27FC236}">
              <a16:creationId xmlns:a16="http://schemas.microsoft.com/office/drawing/2014/main" id="{00000000-0008-0000-07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22</xdr:col>
      <xdr:colOff>0</xdr:colOff>
      <xdr:row>53</xdr:row>
      <xdr:rowOff>57240</xdr:rowOff>
    </xdr:from>
    <xdr:to>
      <xdr:col>31</xdr:col>
      <xdr:colOff>207720</xdr:colOff>
      <xdr:row>70</xdr:row>
      <xdr:rowOff>153360</xdr:rowOff>
    </xdr:to>
    <xdr:graphicFrame macro="">
      <xdr:nvGraphicFramePr>
        <xdr:cNvPr id="54" name="Chart 14">
          <a:extLst>
            <a:ext uri="{FF2B5EF4-FFF2-40B4-BE49-F238E27FC236}">
              <a16:creationId xmlns:a16="http://schemas.microsoft.com/office/drawing/2014/main" id="{00000000-0008-0000-07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32</xdr:col>
      <xdr:colOff>324000</xdr:colOff>
      <xdr:row>53</xdr:row>
      <xdr:rowOff>171360</xdr:rowOff>
    </xdr:from>
    <xdr:to>
      <xdr:col>42</xdr:col>
      <xdr:colOff>367200</xdr:colOff>
      <xdr:row>69</xdr:row>
      <xdr:rowOff>1440</xdr:rowOff>
    </xdr:to>
    <xdr:graphicFrame macro="">
      <xdr:nvGraphicFramePr>
        <xdr:cNvPr id="55" name="Chart 16">
          <a:extLst>
            <a:ext uri="{FF2B5EF4-FFF2-40B4-BE49-F238E27FC236}">
              <a16:creationId xmlns:a16="http://schemas.microsoft.com/office/drawing/2014/main" id="{00000000-0008-0000-07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0</xdr:colOff>
      <xdr:row>32</xdr:row>
      <xdr:rowOff>176760</xdr:rowOff>
    </xdr:from>
    <xdr:to>
      <xdr:col>44</xdr:col>
      <xdr:colOff>43200</xdr:colOff>
      <xdr:row>49</xdr:row>
      <xdr:rowOff>47880</xdr:rowOff>
    </xdr:to>
    <xdr:graphicFrame macro="">
      <xdr:nvGraphicFramePr>
        <xdr:cNvPr id="56" name="Chart 1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247680</xdr:colOff>
      <xdr:row>2</xdr:row>
      <xdr:rowOff>0</xdr:rowOff>
    </xdr:from>
    <xdr:to>
      <xdr:col>34</xdr:col>
      <xdr:colOff>290880</xdr:colOff>
      <xdr:row>17</xdr:row>
      <xdr:rowOff>115920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247680</xdr:colOff>
      <xdr:row>35</xdr:row>
      <xdr:rowOff>95400</xdr:rowOff>
    </xdr:from>
    <xdr:to>
      <xdr:col>33</xdr:col>
      <xdr:colOff>441720</xdr:colOff>
      <xdr:row>51</xdr:row>
      <xdr:rowOff>87840</xdr:rowOff>
    </xdr:to>
    <xdr:graphicFrame macro="">
      <xdr:nvGraphicFramePr>
        <xdr:cNvPr id="58" name="Chart 5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76320</xdr:colOff>
      <xdr:row>55</xdr:row>
      <xdr:rowOff>95400</xdr:rowOff>
    </xdr:from>
    <xdr:to>
      <xdr:col>21</xdr:col>
      <xdr:colOff>750600</xdr:colOff>
      <xdr:row>73</xdr:row>
      <xdr:rowOff>1080</xdr:rowOff>
    </xdr:to>
    <xdr:graphicFrame macro="">
      <xdr:nvGraphicFramePr>
        <xdr:cNvPr id="59" name="Chart 6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247680</xdr:colOff>
      <xdr:row>55</xdr:row>
      <xdr:rowOff>152280</xdr:rowOff>
    </xdr:from>
    <xdr:to>
      <xdr:col>31</xdr:col>
      <xdr:colOff>455400</xdr:colOff>
      <xdr:row>73</xdr:row>
      <xdr:rowOff>57960</xdr:rowOff>
    </xdr:to>
    <xdr:graphicFrame macro="">
      <xdr:nvGraphicFramePr>
        <xdr:cNvPr id="60" name="Chart 7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34</xdr:col>
      <xdr:colOff>0</xdr:colOff>
      <xdr:row>55</xdr:row>
      <xdr:rowOff>0</xdr:rowOff>
    </xdr:from>
    <xdr:to>
      <xdr:col>44</xdr:col>
      <xdr:colOff>43200</xdr:colOff>
      <xdr:row>70</xdr:row>
      <xdr:rowOff>20880</xdr:rowOff>
    </xdr:to>
    <xdr:graphicFrame macro="">
      <xdr:nvGraphicFramePr>
        <xdr:cNvPr id="61" name="Chart 9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262080</xdr:colOff>
      <xdr:row>3</xdr:row>
      <xdr:rowOff>47520</xdr:rowOff>
    </xdr:from>
    <xdr:to>
      <xdr:col>34</xdr:col>
      <xdr:colOff>305280</xdr:colOff>
      <xdr:row>18</xdr:row>
      <xdr:rowOff>68400</xdr:rowOff>
    </xdr:to>
    <xdr:graphicFrame macro="">
      <xdr:nvGraphicFramePr>
        <xdr:cNvPr id="62" name="Chart 1"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237960</xdr:colOff>
      <xdr:row>56</xdr:row>
      <xdr:rowOff>47520</xdr:rowOff>
    </xdr:from>
    <xdr:to>
      <xdr:col>22</xdr:col>
      <xdr:colOff>158400</xdr:colOff>
      <xdr:row>73</xdr:row>
      <xdr:rowOff>143640</xdr:rowOff>
    </xdr:to>
    <xdr:graphicFrame macro="">
      <xdr:nvGraphicFramePr>
        <xdr:cNvPr id="63" name="Chart 3"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1071720</xdr:colOff>
      <xdr:row>56</xdr:row>
      <xdr:rowOff>104760</xdr:rowOff>
    </xdr:from>
    <xdr:to>
      <xdr:col>31</xdr:col>
      <xdr:colOff>469800</xdr:colOff>
      <xdr:row>74</xdr:row>
      <xdr:rowOff>10440</xdr:rowOff>
    </xdr:to>
    <xdr:graphicFrame macro="">
      <xdr:nvGraphicFramePr>
        <xdr:cNvPr id="64" name="Chart 4"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500040</xdr:colOff>
      <xdr:row>37</xdr:row>
      <xdr:rowOff>83520</xdr:rowOff>
    </xdr:from>
    <xdr:to>
      <xdr:col>33</xdr:col>
      <xdr:colOff>543240</xdr:colOff>
      <xdr:row>52</xdr:row>
      <xdr:rowOff>104400</xdr:rowOff>
    </xdr:to>
    <xdr:graphicFrame macro="">
      <xdr:nvGraphicFramePr>
        <xdr:cNvPr id="65" name="Chart 6"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zoomScale="85" zoomScaleNormal="85" workbookViewId="0">
      <selection activeCell="A3" activeCellId="1" sqref="O74:Q110 A3"/>
    </sheetView>
  </sheetViews>
  <sheetFormatPr defaultColWidth="8.5" defaultRowHeight="14.25"/>
  <cols>
    <col min="1" max="1" width="21" customWidth="1"/>
  </cols>
  <sheetData>
    <row r="1" spans="1:1">
      <c r="A1" s="1" t="s">
        <v>0</v>
      </c>
    </row>
    <row r="2" spans="1:1">
      <c r="A2" s="1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75"/>
  <sheetViews>
    <sheetView topLeftCell="V1" zoomScale="85" zoomScaleNormal="85" workbookViewId="0">
      <selection activeCell="Y3" activeCellId="1" sqref="O74:Q110 Y3"/>
    </sheetView>
  </sheetViews>
  <sheetFormatPr defaultColWidth="7.5" defaultRowHeight="14.25"/>
  <cols>
    <col min="1" max="11" width="9.125" style="1" customWidth="1"/>
    <col min="16" max="16" width="10.75" style="1" customWidth="1"/>
    <col min="19" max="19" width="10.125" style="1" customWidth="1"/>
    <col min="21" max="21" width="12.125" style="1" customWidth="1"/>
    <col min="22" max="22" width="15.5" style="1" customWidth="1"/>
    <col min="23" max="23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20000000</v>
      </c>
      <c r="C3" s="1">
        <v>1.7178</v>
      </c>
      <c r="D3" s="1">
        <v>1.7012</v>
      </c>
      <c r="E3" s="1">
        <v>1.7105999999999999</v>
      </c>
      <c r="F3" s="1">
        <v>1.7071000000000001</v>
      </c>
      <c r="G3" s="1">
        <v>1.7079</v>
      </c>
      <c r="H3" s="1">
        <v>1.7015</v>
      </c>
      <c r="I3" s="1">
        <v>1.7123999999999999</v>
      </c>
      <c r="J3" s="1">
        <v>1.7091000000000001</v>
      </c>
      <c r="K3" s="1">
        <v>1.7050000000000001</v>
      </c>
      <c r="L3" s="1">
        <v>1.7219</v>
      </c>
      <c r="M3" s="1">
        <v>1.6978</v>
      </c>
      <c r="N3" s="1">
        <v>1.7108000000000001</v>
      </c>
      <c r="O3" s="1">
        <f t="shared" ref="O3:O9" si="0">MIN(C3:N3)</f>
        <v>1.6978</v>
      </c>
      <c r="P3" s="1">
        <f t="shared" ref="P3:P9" si="1">MAX(C3:N3)</f>
        <v>1.7219</v>
      </c>
      <c r="Q3" s="1">
        <f t="shared" ref="Q3:Q9" si="2">(SUM(C3:N3)-O3-P3)/10</f>
        <v>1.7083399999999997</v>
      </c>
      <c r="S3" s="1">
        <v>20000000</v>
      </c>
      <c r="T3" s="1">
        <v>14.9</v>
      </c>
      <c r="U3" s="1">
        <v>14.9</v>
      </c>
      <c r="V3" s="1">
        <v>14.9</v>
      </c>
      <c r="W3" s="1">
        <f t="shared" ref="W3:W9" si="3">AVERAGE(T3:V3)</f>
        <v>14.9</v>
      </c>
    </row>
    <row r="4" spans="1:23">
      <c r="B4" s="1">
        <v>40000000</v>
      </c>
      <c r="C4" s="1">
        <v>3.3639999999999999</v>
      </c>
      <c r="D4" s="1">
        <v>3.4194</v>
      </c>
      <c r="E4" s="1">
        <v>3.4182000000000001</v>
      </c>
      <c r="F4" s="1">
        <v>3.3915000000000002</v>
      </c>
      <c r="G4" s="1">
        <v>3.3940999999999999</v>
      </c>
      <c r="H4" s="1">
        <v>3.3896999999999999</v>
      </c>
      <c r="I4" s="1">
        <v>3.3980999999999999</v>
      </c>
      <c r="J4" s="1">
        <v>3.3818999999999999</v>
      </c>
      <c r="K4" s="1">
        <v>3.39</v>
      </c>
      <c r="L4" s="1">
        <v>3.3856000000000002</v>
      </c>
      <c r="M4" s="1">
        <v>3.4247999999999998</v>
      </c>
      <c r="N4" s="1">
        <v>3.3982000000000001</v>
      </c>
      <c r="O4" s="1">
        <f t="shared" si="0"/>
        <v>3.3639999999999999</v>
      </c>
      <c r="P4" s="1">
        <f t="shared" si="1"/>
        <v>3.4247999999999998</v>
      </c>
      <c r="Q4" s="1">
        <f t="shared" si="2"/>
        <v>3.3966700000000012</v>
      </c>
      <c r="S4" s="1">
        <v>40000000</v>
      </c>
      <c r="T4" s="1">
        <v>29.9</v>
      </c>
      <c r="U4" s="1">
        <v>29.9</v>
      </c>
      <c r="V4" s="1">
        <v>29.9</v>
      </c>
      <c r="W4" s="1">
        <f t="shared" si="3"/>
        <v>29.899999999999995</v>
      </c>
    </row>
    <row r="5" spans="1:23">
      <c r="B5" s="1">
        <v>60000000</v>
      </c>
      <c r="C5" s="1">
        <v>5.0525000000000002</v>
      </c>
      <c r="D5" s="1">
        <v>5.0727000000000002</v>
      </c>
      <c r="E5" s="1">
        <v>5.0213000000000001</v>
      </c>
      <c r="F5" s="1">
        <v>5.0998000000000001</v>
      </c>
      <c r="G5" s="1">
        <v>5.0547000000000004</v>
      </c>
      <c r="H5" s="1">
        <v>5.0117000000000003</v>
      </c>
      <c r="I5" s="1">
        <v>5.0610999999999997</v>
      </c>
      <c r="J5" s="1">
        <v>5.0595999999999997</v>
      </c>
      <c r="K5" s="1">
        <v>5.0528000000000004</v>
      </c>
      <c r="L5" s="1">
        <v>5.0353000000000003</v>
      </c>
      <c r="M5" s="1">
        <v>5.0670999999999999</v>
      </c>
      <c r="N5" s="1">
        <v>5.1146000000000003</v>
      </c>
      <c r="O5" s="1">
        <f t="shared" si="0"/>
        <v>5.0117000000000003</v>
      </c>
      <c r="P5" s="1">
        <f t="shared" si="1"/>
        <v>5.1146000000000003</v>
      </c>
      <c r="Q5" s="1">
        <f t="shared" si="2"/>
        <v>5.05769</v>
      </c>
      <c r="S5" s="1">
        <v>60000000</v>
      </c>
      <c r="T5" s="1">
        <v>44.8</v>
      </c>
      <c r="U5" s="1">
        <v>44.8</v>
      </c>
      <c r="V5" s="1">
        <v>44.8</v>
      </c>
      <c r="W5" s="1">
        <f t="shared" si="3"/>
        <v>44.79999999999999</v>
      </c>
    </row>
    <row r="6" spans="1:23">
      <c r="B6" s="1">
        <v>80000000</v>
      </c>
      <c r="C6" s="1">
        <v>6.8520000000000003</v>
      </c>
      <c r="D6" s="1">
        <v>6.8471000000000002</v>
      </c>
      <c r="E6" s="1">
        <v>6.8483999999999998</v>
      </c>
      <c r="F6" s="1">
        <v>6.8358999999999996</v>
      </c>
      <c r="G6" s="1">
        <v>6.8117000000000001</v>
      </c>
      <c r="H6" s="1">
        <v>6.8211000000000004</v>
      </c>
      <c r="I6" s="1">
        <v>6.7641</v>
      </c>
      <c r="J6" s="1">
        <v>6.8324999999999996</v>
      </c>
      <c r="K6" s="1">
        <v>6.8244999999999996</v>
      </c>
      <c r="L6" s="1">
        <v>6.8456000000000001</v>
      </c>
      <c r="M6" s="1">
        <v>6.7561999999999998</v>
      </c>
      <c r="N6" s="1">
        <v>6.8346999999999998</v>
      </c>
      <c r="O6" s="1">
        <f t="shared" si="0"/>
        <v>6.7561999999999998</v>
      </c>
      <c r="P6" s="1">
        <f t="shared" si="1"/>
        <v>6.8520000000000003</v>
      </c>
      <c r="Q6" s="1">
        <f t="shared" si="2"/>
        <v>6.826559999999998</v>
      </c>
      <c r="S6" s="1">
        <v>80000000</v>
      </c>
      <c r="T6" s="1">
        <v>59.7</v>
      </c>
      <c r="U6" s="1">
        <v>59.7</v>
      </c>
      <c r="V6" s="1">
        <v>59.7</v>
      </c>
      <c r="W6" s="1">
        <f t="shared" si="3"/>
        <v>59.70000000000001</v>
      </c>
    </row>
    <row r="7" spans="1:23">
      <c r="B7" s="1">
        <v>100000000</v>
      </c>
      <c r="C7" s="1">
        <v>8.4816000000000003</v>
      </c>
      <c r="D7" s="1">
        <v>8.5681999999999992</v>
      </c>
      <c r="E7" s="1">
        <v>8.5147999999999993</v>
      </c>
      <c r="F7" s="1">
        <v>8.5099</v>
      </c>
      <c r="G7" s="1">
        <v>8.5350000000000001</v>
      </c>
      <c r="H7" s="1">
        <v>8.4503000000000004</v>
      </c>
      <c r="I7" s="1">
        <v>8.5063999999999993</v>
      </c>
      <c r="J7" s="1">
        <v>8.4618000000000002</v>
      </c>
      <c r="K7" s="1">
        <v>8.5431000000000008</v>
      </c>
      <c r="L7" s="1">
        <v>8.5668000000000006</v>
      </c>
      <c r="M7" s="1">
        <v>8.6006999999999998</v>
      </c>
      <c r="N7" s="1">
        <v>8.5268999999999995</v>
      </c>
      <c r="O7" s="1">
        <f t="shared" si="0"/>
        <v>8.4503000000000004</v>
      </c>
      <c r="P7" s="1">
        <f t="shared" si="1"/>
        <v>8.6006999999999998</v>
      </c>
      <c r="Q7" s="1">
        <f t="shared" si="2"/>
        <v>8.521449999999998</v>
      </c>
      <c r="S7" s="1">
        <v>100000000</v>
      </c>
      <c r="T7" s="1">
        <v>74.599999999999994</v>
      </c>
      <c r="U7" s="1">
        <v>74.599999999999994</v>
      </c>
      <c r="V7" s="1">
        <v>74.599999999999994</v>
      </c>
      <c r="W7" s="1">
        <f t="shared" si="3"/>
        <v>74.599999999999994</v>
      </c>
    </row>
    <row r="8" spans="1:23">
      <c r="B8" s="1">
        <v>120000000</v>
      </c>
      <c r="C8" s="1">
        <v>10.273099999999999</v>
      </c>
      <c r="D8" s="1">
        <v>10.2812</v>
      </c>
      <c r="E8" s="1">
        <v>10.265599999999999</v>
      </c>
      <c r="F8" s="1">
        <v>10.332800000000001</v>
      </c>
      <c r="G8" s="1">
        <v>10.222099999999999</v>
      </c>
      <c r="H8" s="1">
        <v>10.217700000000001</v>
      </c>
      <c r="I8" s="1">
        <v>10.4064</v>
      </c>
      <c r="J8" s="1">
        <v>10.290100000000001</v>
      </c>
      <c r="K8" s="1">
        <v>10.305400000000001</v>
      </c>
      <c r="L8" s="1">
        <v>10.3118</v>
      </c>
      <c r="M8" s="1">
        <v>10.383699999999999</v>
      </c>
      <c r="N8" s="1">
        <v>10.332700000000001</v>
      </c>
      <c r="O8" s="1">
        <f t="shared" si="0"/>
        <v>10.217700000000001</v>
      </c>
      <c r="P8" s="1">
        <f t="shared" si="1"/>
        <v>10.4064</v>
      </c>
      <c r="Q8" s="1">
        <f t="shared" si="2"/>
        <v>10.299849999999999</v>
      </c>
      <c r="S8" s="1">
        <v>120000000</v>
      </c>
      <c r="T8" s="1">
        <v>89.6</v>
      </c>
      <c r="U8" s="1">
        <v>89.6</v>
      </c>
      <c r="V8" s="1">
        <v>89.6</v>
      </c>
      <c r="W8" s="1">
        <f t="shared" si="3"/>
        <v>89.59999999999998</v>
      </c>
    </row>
    <row r="9" spans="1:23">
      <c r="B9" s="1">
        <v>140000000</v>
      </c>
      <c r="O9" s="1">
        <f t="shared" si="0"/>
        <v>0</v>
      </c>
      <c r="P9" s="1">
        <f t="shared" si="1"/>
        <v>0</v>
      </c>
      <c r="Q9" s="1">
        <f t="shared" si="2"/>
        <v>0</v>
      </c>
      <c r="S9" s="1">
        <v>140000000</v>
      </c>
      <c r="W9" s="1" t="e">
        <f t="shared" si="3"/>
        <v>#DIV/0!</v>
      </c>
    </row>
    <row r="10" spans="1:23">
      <c r="O10" s="1"/>
      <c r="Q10" s="1"/>
      <c r="T10" s="1"/>
    </row>
    <row r="11" spans="1:23">
      <c r="O11" s="1"/>
      <c r="Q11" s="1"/>
      <c r="T11" s="1"/>
    </row>
    <row r="12" spans="1:23">
      <c r="O12" s="1"/>
      <c r="Q12" s="1"/>
      <c r="T12" s="1"/>
    </row>
    <row r="13" spans="1:23">
      <c r="O13" s="1"/>
      <c r="Q13" s="1"/>
      <c r="T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20000000</v>
      </c>
      <c r="C16" s="1">
        <v>0.58899999999999997</v>
      </c>
      <c r="D16" s="1">
        <v>0.60099999999999998</v>
      </c>
      <c r="E16" s="1">
        <v>0.59599999999999997</v>
      </c>
      <c r="F16" s="1">
        <v>0.59899999999999998</v>
      </c>
      <c r="G16" s="1">
        <v>0.60299999999999998</v>
      </c>
      <c r="H16" s="1">
        <v>0.59899999999999998</v>
      </c>
      <c r="I16" s="1">
        <v>0.59699999999999998</v>
      </c>
      <c r="J16" s="1">
        <v>0.59599999999999997</v>
      </c>
      <c r="K16" s="1">
        <v>0.59499999999999997</v>
      </c>
      <c r="L16" s="1">
        <v>0.59799999999999998</v>
      </c>
      <c r="M16" s="1">
        <v>0.60299999999999998</v>
      </c>
      <c r="N16" s="1">
        <v>0.59599999999999997</v>
      </c>
      <c r="O16" s="1">
        <f t="shared" ref="O16:O22" si="4">MIN(C16:N16)</f>
        <v>0.58899999999999997</v>
      </c>
      <c r="P16" s="1">
        <f t="shared" ref="P16:P22" si="5">MAX(C16:N16)</f>
        <v>0.60299999999999998</v>
      </c>
      <c r="Q16" s="1">
        <f t="shared" ref="Q16:Q22" si="6">(SUM(C16:N16)-O16-P16)/10</f>
        <v>0.59799999999999986</v>
      </c>
      <c r="S16" s="1">
        <v>20000000</v>
      </c>
      <c r="T16" s="1">
        <v>12.9</v>
      </c>
      <c r="U16" s="1">
        <v>12.9</v>
      </c>
      <c r="V16" s="1">
        <v>12.9</v>
      </c>
      <c r="W16" s="1">
        <f t="shared" ref="W16:W22" si="7">AVERAGE(T16:V16)</f>
        <v>12.9</v>
      </c>
    </row>
    <row r="17" spans="1:23">
      <c r="B17" s="1">
        <v>40000000</v>
      </c>
      <c r="C17" s="1">
        <v>1.288</v>
      </c>
      <c r="D17" s="1">
        <v>1.2150000000000001</v>
      </c>
      <c r="E17" s="1">
        <v>1.2130000000000001</v>
      </c>
      <c r="F17" s="1">
        <v>1.226</v>
      </c>
      <c r="G17" s="1">
        <v>1.1859999999999999</v>
      </c>
      <c r="H17" s="1">
        <v>1.2010000000000001</v>
      </c>
      <c r="I17" s="1">
        <v>1.212</v>
      </c>
      <c r="J17" s="1">
        <v>1.2090000000000001</v>
      </c>
      <c r="K17" s="1">
        <v>1.224</v>
      </c>
      <c r="L17" s="1">
        <v>1.222</v>
      </c>
      <c r="M17" s="1">
        <v>1.2190000000000001</v>
      </c>
      <c r="N17" s="1">
        <v>1.248</v>
      </c>
      <c r="O17" s="1">
        <f t="shared" si="4"/>
        <v>1.1859999999999999</v>
      </c>
      <c r="P17" s="1">
        <f t="shared" si="5"/>
        <v>1.288</v>
      </c>
      <c r="Q17" s="1">
        <f t="shared" si="6"/>
        <v>1.2188999999999999</v>
      </c>
      <c r="S17" s="1">
        <v>40000000</v>
      </c>
      <c r="T17" s="1">
        <v>25.7</v>
      </c>
      <c r="U17" s="1">
        <v>25.7</v>
      </c>
      <c r="V17" s="1">
        <v>25.7</v>
      </c>
      <c r="W17" s="1">
        <f t="shared" si="7"/>
        <v>25.7</v>
      </c>
    </row>
    <row r="18" spans="1:23">
      <c r="B18" s="1">
        <v>60000000</v>
      </c>
      <c r="C18" s="1">
        <v>1.9350000000000001</v>
      </c>
      <c r="D18" s="1">
        <v>1.788</v>
      </c>
      <c r="E18" s="1">
        <v>1.8540000000000001</v>
      </c>
      <c r="F18" s="1">
        <v>1.81</v>
      </c>
      <c r="G18" s="1">
        <v>1.8380000000000001</v>
      </c>
      <c r="H18" s="1">
        <v>1.83</v>
      </c>
      <c r="I18" s="1">
        <v>1.821</v>
      </c>
      <c r="J18" s="1">
        <v>1.8460000000000001</v>
      </c>
      <c r="K18" s="1">
        <v>1.8480000000000001</v>
      </c>
      <c r="L18" s="1">
        <v>1.847</v>
      </c>
      <c r="M18" s="1">
        <v>1.8140000000000001</v>
      </c>
      <c r="N18" s="1">
        <v>1.827</v>
      </c>
      <c r="O18" s="1">
        <f t="shared" si="4"/>
        <v>1.788</v>
      </c>
      <c r="P18" s="1">
        <f t="shared" si="5"/>
        <v>1.9350000000000001</v>
      </c>
      <c r="Q18" s="1">
        <f t="shared" si="6"/>
        <v>1.8335000000000001</v>
      </c>
      <c r="S18" s="1">
        <v>60000000</v>
      </c>
      <c r="T18" s="1">
        <v>38.5</v>
      </c>
      <c r="U18" s="1">
        <v>38.5</v>
      </c>
      <c r="V18" s="1">
        <v>38.5</v>
      </c>
      <c r="W18" s="1">
        <f t="shared" si="7"/>
        <v>38.5</v>
      </c>
    </row>
    <row r="19" spans="1:23">
      <c r="B19" s="1">
        <v>80000000</v>
      </c>
      <c r="C19" s="1">
        <v>2.3959999999999999</v>
      </c>
      <c r="D19" s="1">
        <v>2.4129999999999998</v>
      </c>
      <c r="E19" s="1">
        <v>2.3919999999999999</v>
      </c>
      <c r="F19" s="1">
        <v>2.488</v>
      </c>
      <c r="G19" s="1">
        <v>2.4209999999999998</v>
      </c>
      <c r="H19" s="1">
        <v>2.4359999999999999</v>
      </c>
      <c r="I19" s="1">
        <v>2.4710000000000001</v>
      </c>
      <c r="J19" s="1">
        <v>2.4780000000000002</v>
      </c>
      <c r="K19" s="1">
        <v>2.4279999999999999</v>
      </c>
      <c r="L19" s="1">
        <v>2.444</v>
      </c>
      <c r="M19" s="1">
        <v>2.5990000000000002</v>
      </c>
      <c r="N19" s="1">
        <v>2.556</v>
      </c>
      <c r="O19" s="1">
        <f t="shared" si="4"/>
        <v>2.3919999999999999</v>
      </c>
      <c r="P19" s="1">
        <f t="shared" si="5"/>
        <v>2.5990000000000002</v>
      </c>
      <c r="Q19" s="1">
        <f t="shared" si="6"/>
        <v>2.4531000000000001</v>
      </c>
      <c r="S19" s="1">
        <v>80000000</v>
      </c>
      <c r="T19" s="1">
        <v>51.4</v>
      </c>
      <c r="U19" s="1">
        <v>51.4</v>
      </c>
      <c r="V19" s="1">
        <v>51.4</v>
      </c>
      <c r="W19" s="1">
        <f t="shared" si="7"/>
        <v>51.4</v>
      </c>
    </row>
    <row r="20" spans="1:23">
      <c r="B20" s="1">
        <v>100000000</v>
      </c>
      <c r="C20" s="1">
        <v>2.996</v>
      </c>
      <c r="D20" s="1">
        <v>3.0419999999999998</v>
      </c>
      <c r="E20" s="1">
        <v>3.0990000000000002</v>
      </c>
      <c r="F20" s="1">
        <v>3.0750000000000002</v>
      </c>
      <c r="G20" s="1">
        <v>3.08</v>
      </c>
      <c r="H20" s="1">
        <v>3.0110000000000001</v>
      </c>
      <c r="I20" s="1">
        <v>3.1139999999999999</v>
      </c>
      <c r="J20" s="1">
        <v>2.9910000000000001</v>
      </c>
      <c r="K20" s="1">
        <v>3.05</v>
      </c>
      <c r="L20" s="1">
        <v>3.04</v>
      </c>
      <c r="M20" s="1">
        <v>3.0259999999999998</v>
      </c>
      <c r="N20" s="1">
        <v>3.0880000000000001</v>
      </c>
      <c r="O20" s="1">
        <f t="shared" si="4"/>
        <v>2.9910000000000001</v>
      </c>
      <c r="P20" s="1">
        <f t="shared" si="5"/>
        <v>3.1139999999999999</v>
      </c>
      <c r="Q20" s="1">
        <f t="shared" si="6"/>
        <v>3.0507</v>
      </c>
      <c r="S20" s="1">
        <v>100000000</v>
      </c>
      <c r="T20" s="1">
        <v>64.2</v>
      </c>
      <c r="U20" s="1">
        <v>64.2</v>
      </c>
      <c r="V20" s="1">
        <v>64.2</v>
      </c>
      <c r="W20" s="1">
        <f t="shared" si="7"/>
        <v>64.2</v>
      </c>
    </row>
    <row r="21" spans="1:23">
      <c r="B21" s="1">
        <v>120000000</v>
      </c>
      <c r="C21" s="1">
        <v>3.6030000000000002</v>
      </c>
      <c r="D21" s="1">
        <v>3.6309999999999998</v>
      </c>
      <c r="E21" s="1">
        <v>3.6829999999999998</v>
      </c>
      <c r="F21" s="1">
        <v>3.589</v>
      </c>
      <c r="G21" s="1">
        <v>3.661</v>
      </c>
      <c r="H21" s="1">
        <v>3.6509999999999998</v>
      </c>
      <c r="I21" s="1">
        <v>3.5880000000000001</v>
      </c>
      <c r="J21" s="1">
        <v>3.6629999999999998</v>
      </c>
      <c r="K21" s="1">
        <v>3.7</v>
      </c>
      <c r="L21" s="1">
        <v>3.5659999999999998</v>
      </c>
      <c r="M21" s="1">
        <v>3.6219999999999999</v>
      </c>
      <c r="N21" s="1">
        <v>3.5920000000000001</v>
      </c>
      <c r="O21" s="1">
        <f t="shared" si="4"/>
        <v>3.5659999999999998</v>
      </c>
      <c r="P21" s="1">
        <f t="shared" si="5"/>
        <v>3.7</v>
      </c>
      <c r="Q21" s="1">
        <f t="shared" si="6"/>
        <v>3.6283000000000003</v>
      </c>
      <c r="S21" s="1">
        <v>120000000</v>
      </c>
      <c r="T21" s="1">
        <v>77</v>
      </c>
      <c r="U21" s="1">
        <v>77</v>
      </c>
      <c r="V21" s="1">
        <v>77</v>
      </c>
      <c r="W21" s="1">
        <f t="shared" si="7"/>
        <v>77</v>
      </c>
    </row>
    <row r="22" spans="1:23">
      <c r="B22" s="1">
        <v>140000000</v>
      </c>
      <c r="C22" s="1">
        <v>4.2329999999999997</v>
      </c>
      <c r="D22" s="1">
        <v>4.367</v>
      </c>
      <c r="E22" s="1">
        <v>4.2859999999999996</v>
      </c>
      <c r="F22" s="1">
        <v>4.2699999999999996</v>
      </c>
      <c r="G22" s="1">
        <v>4.2359999999999998</v>
      </c>
      <c r="H22" s="1">
        <v>4.2699999999999996</v>
      </c>
      <c r="I22" s="1">
        <v>4.22</v>
      </c>
      <c r="J22" s="1">
        <v>4.2229999999999999</v>
      </c>
      <c r="K22" s="1">
        <v>4.1879999999999997</v>
      </c>
      <c r="L22" s="1">
        <v>4.2320000000000002</v>
      </c>
      <c r="M22" s="1">
        <v>4.2409999999999997</v>
      </c>
      <c r="N22" s="1">
        <v>4.2190000000000003</v>
      </c>
      <c r="O22" s="1">
        <f t="shared" si="4"/>
        <v>4.1879999999999997</v>
      </c>
      <c r="P22" s="1">
        <f t="shared" si="5"/>
        <v>4.367</v>
      </c>
      <c r="Q22" s="1">
        <f t="shared" si="6"/>
        <v>4.2430000000000003</v>
      </c>
      <c r="S22" s="1">
        <v>140000000</v>
      </c>
      <c r="T22" s="1">
        <v>89.9</v>
      </c>
      <c r="U22" s="1">
        <v>89.9</v>
      </c>
      <c r="V22" s="1">
        <v>89.9</v>
      </c>
      <c r="W22" s="1">
        <f t="shared" si="7"/>
        <v>89.90000000000002</v>
      </c>
    </row>
    <row r="23" spans="1:23">
      <c r="L23" s="1"/>
      <c r="M23" s="1"/>
      <c r="N23" s="1"/>
      <c r="O23" s="1"/>
      <c r="Q23" s="1"/>
      <c r="T23" s="1"/>
    </row>
    <row r="24" spans="1:23">
      <c r="L24" s="1"/>
      <c r="M24" s="1"/>
      <c r="N24" s="1"/>
      <c r="O24" s="1"/>
      <c r="Q24" s="1"/>
      <c r="T24" s="1"/>
    </row>
    <row r="25" spans="1:23">
      <c r="L25" s="1"/>
      <c r="M25" s="1"/>
      <c r="N25" s="1"/>
      <c r="O25" s="1"/>
      <c r="Q25" s="1"/>
      <c r="T25" s="1"/>
    </row>
    <row r="26" spans="1:23">
      <c r="L26" s="1"/>
      <c r="M26" s="1"/>
      <c r="N26" s="1"/>
      <c r="O26" s="1"/>
      <c r="Q26" s="1"/>
      <c r="T26" s="1"/>
    </row>
    <row r="28" spans="1:23">
      <c r="A28" s="1" t="s">
        <v>8</v>
      </c>
    </row>
    <row r="29" spans="1:23">
      <c r="A29" s="1" t="s">
        <v>2</v>
      </c>
      <c r="H29" s="1" t="s">
        <v>7</v>
      </c>
    </row>
    <row r="30" spans="1:23">
      <c r="F30" s="1" t="s">
        <v>6</v>
      </c>
      <c r="M30" s="1" t="s">
        <v>6</v>
      </c>
      <c r="O30" s="1" t="s">
        <v>2</v>
      </c>
      <c r="P30" s="1" t="s">
        <v>9</v>
      </c>
      <c r="Q30" s="1" t="s">
        <v>10</v>
      </c>
      <c r="R30" s="1" t="s">
        <v>11</v>
      </c>
      <c r="S30" s="1" t="s">
        <v>12</v>
      </c>
      <c r="T30" s="1" t="s">
        <v>21</v>
      </c>
      <c r="U30" s="1" t="s">
        <v>13</v>
      </c>
      <c r="V30" s="1" t="s">
        <v>14</v>
      </c>
      <c r="W30" s="1" t="s">
        <v>15</v>
      </c>
    </row>
    <row r="31" spans="1:23">
      <c r="F31" s="1">
        <f>SUM(C31:E31)/3</f>
        <v>0</v>
      </c>
      <c r="M31" s="1">
        <f>SUM(J31:L31)/3</f>
        <v>0</v>
      </c>
      <c r="P31" s="1">
        <v>20000000</v>
      </c>
      <c r="Q31" s="1">
        <f>F31</f>
        <v>0</v>
      </c>
      <c r="R31" s="1">
        <f>F32</f>
        <v>0</v>
      </c>
      <c r="S31" s="1">
        <f>F33</f>
        <v>0</v>
      </c>
      <c r="T31" s="1">
        <f t="shared" ref="T31:T36" si="8">AVERAGE(T3:V3)</f>
        <v>14.9</v>
      </c>
      <c r="U31" s="1">
        <f t="shared" ref="U31:U36" si="9">R31+S31+T31</f>
        <v>14.9</v>
      </c>
      <c r="V31" s="1">
        <f t="shared" ref="V31:V36" si="10">W3</f>
        <v>14.9</v>
      </c>
      <c r="W31" s="4">
        <f>V31*(Constants!$A$2/100)*1024*1024*1024</f>
        <v>2559800508.4159999</v>
      </c>
    </row>
    <row r="32" spans="1:23">
      <c r="F32" s="1">
        <f>SUM(C32:E32)/3</f>
        <v>0</v>
      </c>
      <c r="M32" s="1">
        <f>SUM(J32:L32)/3</f>
        <v>0</v>
      </c>
      <c r="P32" s="1">
        <v>40000000</v>
      </c>
      <c r="Q32" s="1">
        <f>F37</f>
        <v>0</v>
      </c>
      <c r="R32" s="1">
        <f>F38</f>
        <v>0</v>
      </c>
      <c r="S32" s="1">
        <f>F39</f>
        <v>0</v>
      </c>
      <c r="T32" s="1">
        <f t="shared" si="8"/>
        <v>29.899999999999995</v>
      </c>
      <c r="U32" s="1">
        <f t="shared" si="9"/>
        <v>29.899999999999995</v>
      </c>
      <c r="V32" s="1">
        <f t="shared" si="10"/>
        <v>29.899999999999995</v>
      </c>
      <c r="W32" s="4">
        <f>V32*(Constants!$A$2/100)*1024*1024*1024</f>
        <v>5136780886.0159988</v>
      </c>
    </row>
    <row r="33" spans="6:23">
      <c r="F33" s="1">
        <f>SUM(C33:E33)/3</f>
        <v>0</v>
      </c>
      <c r="M33" s="1">
        <f>SUM(J33:L33)/3</f>
        <v>0</v>
      </c>
      <c r="P33" s="1">
        <v>60000000</v>
      </c>
      <c r="Q33" s="1">
        <f>F43</f>
        <v>0</v>
      </c>
      <c r="R33" s="1">
        <f>F44</f>
        <v>0</v>
      </c>
      <c r="S33" s="1">
        <f>F45</f>
        <v>0</v>
      </c>
      <c r="T33" s="1">
        <f t="shared" si="8"/>
        <v>44.79999999999999</v>
      </c>
      <c r="U33" s="1">
        <f t="shared" si="9"/>
        <v>44.79999999999999</v>
      </c>
      <c r="V33" s="1">
        <f t="shared" si="10"/>
        <v>44.79999999999999</v>
      </c>
      <c r="W33" s="4">
        <f>V33*(Constants!$A$2/100)*1024*1024*1024</f>
        <v>7696581394.4319983</v>
      </c>
    </row>
    <row r="34" spans="6:23">
      <c r="P34" s="1">
        <v>80000000</v>
      </c>
      <c r="Q34" s="1">
        <f>F49</f>
        <v>0</v>
      </c>
      <c r="R34" s="1">
        <f>F50</f>
        <v>0</v>
      </c>
      <c r="S34" s="1">
        <f>F51</f>
        <v>0</v>
      </c>
      <c r="T34" s="1">
        <f t="shared" si="8"/>
        <v>59.70000000000001</v>
      </c>
      <c r="U34" s="1">
        <f t="shared" si="9"/>
        <v>59.70000000000001</v>
      </c>
      <c r="V34" s="1">
        <f t="shared" si="10"/>
        <v>59.70000000000001</v>
      </c>
      <c r="W34" s="4">
        <f>V34*(Constants!$A$2/100)*1024*1024*1024</f>
        <v>10256381902.848001</v>
      </c>
    </row>
    <row r="35" spans="6:23">
      <c r="P35" s="1">
        <v>100000000</v>
      </c>
      <c r="Q35" s="1">
        <f>F55</f>
        <v>0</v>
      </c>
      <c r="R35" s="1">
        <f>F56</f>
        <v>0</v>
      </c>
      <c r="S35" s="1">
        <f>F57</f>
        <v>0</v>
      </c>
      <c r="T35" s="1">
        <f t="shared" si="8"/>
        <v>74.599999999999994</v>
      </c>
      <c r="U35" s="1">
        <f t="shared" si="9"/>
        <v>74.599999999999994</v>
      </c>
      <c r="V35" s="1">
        <f t="shared" si="10"/>
        <v>74.599999999999994</v>
      </c>
      <c r="W35" s="4">
        <f>V35*(Constants!$A$2/100)*1024*1024*1024</f>
        <v>12816182411.264</v>
      </c>
    </row>
    <row r="36" spans="6:23">
      <c r="F36" s="1" t="s">
        <v>6</v>
      </c>
      <c r="M36" s="1" t="s">
        <v>6</v>
      </c>
      <c r="P36" s="1">
        <v>120000000</v>
      </c>
      <c r="Q36" s="1">
        <f>F61</f>
        <v>0</v>
      </c>
      <c r="R36" s="1">
        <f>F62</f>
        <v>0</v>
      </c>
      <c r="S36" s="1">
        <f>F63</f>
        <v>0</v>
      </c>
      <c r="T36" s="1">
        <f t="shared" si="8"/>
        <v>89.59999999999998</v>
      </c>
      <c r="U36" s="1">
        <f t="shared" si="9"/>
        <v>89.59999999999998</v>
      </c>
      <c r="V36" s="1">
        <f t="shared" si="10"/>
        <v>89.59999999999998</v>
      </c>
      <c r="W36" s="4">
        <f>V36*(Constants!$A$2/100)*1024*1024*1024</f>
        <v>15393162788.863997</v>
      </c>
    </row>
    <row r="37" spans="6:23">
      <c r="F37" s="1">
        <f>SUM(C37:E37)/3</f>
        <v>0</v>
      </c>
      <c r="M37" s="1">
        <f>SUM(J37:L37)/3</f>
        <v>0</v>
      </c>
      <c r="P37" s="1">
        <v>140000000</v>
      </c>
      <c r="Q37" s="1">
        <f>F67</f>
        <v>0</v>
      </c>
      <c r="R37" s="1">
        <f>F68</f>
        <v>0</v>
      </c>
      <c r="S37" s="1">
        <f>F69</f>
        <v>0</v>
      </c>
      <c r="T37" s="1"/>
      <c r="W37" s="4">
        <f>V37*(Constants!$A$2/100)*1024*1024*1024</f>
        <v>0</v>
      </c>
    </row>
    <row r="38" spans="6:23">
      <c r="F38" s="1">
        <f>SUM(C38:E38)/3</f>
        <v>0</v>
      </c>
      <c r="M38" s="1">
        <f>SUM(J38:L38)/3</f>
        <v>0</v>
      </c>
      <c r="Q38" s="1"/>
      <c r="R38" s="1"/>
      <c r="T38" s="1"/>
      <c r="W38" s="4"/>
    </row>
    <row r="39" spans="6:23">
      <c r="F39" s="1">
        <f>SUM(C39:E39)/3</f>
        <v>0</v>
      </c>
      <c r="M39" s="1">
        <f>SUM(J39:L39)/3</f>
        <v>0</v>
      </c>
      <c r="W39" s="4"/>
    </row>
    <row r="42" spans="6:23"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21</v>
      </c>
      <c r="U42" s="1" t="s">
        <v>13</v>
      </c>
      <c r="V42" s="1" t="s">
        <v>14</v>
      </c>
      <c r="W42" s="1" t="s">
        <v>15</v>
      </c>
    </row>
    <row r="43" spans="6:23">
      <c r="F43" s="1">
        <f>SUM(C43:E43)/3</f>
        <v>0</v>
      </c>
      <c r="M43" s="1">
        <f>SUM(J43:L43)/3</f>
        <v>0</v>
      </c>
      <c r="P43" s="1">
        <v>20000000</v>
      </c>
      <c r="Q43" s="1">
        <f>M31</f>
        <v>0</v>
      </c>
      <c r="R43" s="1">
        <f>M32</f>
        <v>0</v>
      </c>
      <c r="T43" s="1">
        <f t="shared" ref="T43:T49" si="11">AVERAGE(T16:V16)</f>
        <v>12.9</v>
      </c>
      <c r="U43" s="1">
        <f t="shared" ref="U43:U49" si="12">R43+S43+T43</f>
        <v>12.9</v>
      </c>
      <c r="V43" s="1">
        <f t="shared" ref="V43:V49" si="13">W16</f>
        <v>12.9</v>
      </c>
      <c r="W43" s="4">
        <f>V43*(Constants!$A$2/100)*1024*1024*1024</f>
        <v>2216203124.7360001</v>
      </c>
    </row>
    <row r="44" spans="6:23">
      <c r="F44" s="1">
        <f>SUM(C44:E44)/3</f>
        <v>0</v>
      </c>
      <c r="M44" s="1">
        <f>SUM(J44:L44)/3</f>
        <v>0</v>
      </c>
      <c r="P44" s="1">
        <v>40000000</v>
      </c>
      <c r="Q44" s="1">
        <f>M37</f>
        <v>0</v>
      </c>
      <c r="R44" s="1">
        <f>M38</f>
        <v>0</v>
      </c>
      <c r="T44" s="1">
        <f t="shared" si="11"/>
        <v>25.7</v>
      </c>
      <c r="U44" s="1">
        <f t="shared" si="12"/>
        <v>25.7</v>
      </c>
      <c r="V44" s="1">
        <f t="shared" si="13"/>
        <v>25.7</v>
      </c>
      <c r="W44" s="4">
        <f>V44*(Constants!$A$2/100)*1024*1024*1024</f>
        <v>4415226380.2880001</v>
      </c>
    </row>
    <row r="45" spans="6:23">
      <c r="F45" s="1">
        <f>SUM(C45:E45)/3</f>
        <v>0</v>
      </c>
      <c r="M45" s="1">
        <f>SUM(J45:L45)/3</f>
        <v>0</v>
      </c>
      <c r="P45" s="1">
        <v>60000000</v>
      </c>
      <c r="Q45" s="1">
        <f>M43</f>
        <v>0</v>
      </c>
      <c r="R45" s="1">
        <f>M44</f>
        <v>0</v>
      </c>
      <c r="T45" s="1">
        <f t="shared" si="11"/>
        <v>38.5</v>
      </c>
      <c r="U45" s="1">
        <f t="shared" si="12"/>
        <v>38.5</v>
      </c>
      <c r="V45" s="1">
        <f t="shared" si="13"/>
        <v>38.5</v>
      </c>
      <c r="W45" s="4">
        <f>V45*(Constants!$A$2/100)*1024*1024*1024</f>
        <v>6614249635.8400002</v>
      </c>
    </row>
    <row r="46" spans="6:23">
      <c r="P46" s="1">
        <v>80000000</v>
      </c>
      <c r="Q46" s="1">
        <f>M49</f>
        <v>0</v>
      </c>
      <c r="R46" s="1">
        <f>M50</f>
        <v>0</v>
      </c>
      <c r="T46" s="1">
        <f t="shared" si="11"/>
        <v>51.4</v>
      </c>
      <c r="U46" s="1">
        <f t="shared" si="12"/>
        <v>51.4</v>
      </c>
      <c r="V46" s="1">
        <f t="shared" si="13"/>
        <v>51.4</v>
      </c>
      <c r="W46" s="4">
        <f>V46*(Constants!$A$2/100)*1024*1024*1024</f>
        <v>8830452760.5760002</v>
      </c>
    </row>
    <row r="47" spans="6:23">
      <c r="P47" s="1">
        <v>100000000</v>
      </c>
      <c r="Q47" s="1">
        <f>M55</f>
        <v>0</v>
      </c>
      <c r="R47" s="1">
        <f>M56</f>
        <v>0</v>
      </c>
      <c r="T47" s="1">
        <f t="shared" si="11"/>
        <v>64.2</v>
      </c>
      <c r="U47" s="1">
        <f t="shared" si="12"/>
        <v>64.2</v>
      </c>
      <c r="V47" s="1">
        <f t="shared" si="13"/>
        <v>64.2</v>
      </c>
      <c r="W47" s="4">
        <f>V47*(Constants!$A$2/100)*1024*1024*1024</f>
        <v>11029476016.128</v>
      </c>
    </row>
    <row r="48" spans="6:23">
      <c r="F48" s="1" t="s">
        <v>6</v>
      </c>
      <c r="M48" s="1" t="s">
        <v>6</v>
      </c>
      <c r="P48" s="1">
        <v>120000000</v>
      </c>
      <c r="Q48" s="1">
        <f>M61</f>
        <v>0</v>
      </c>
      <c r="R48" s="1">
        <f>M62</f>
        <v>0</v>
      </c>
      <c r="T48" s="1">
        <f t="shared" si="11"/>
        <v>77</v>
      </c>
      <c r="U48" s="1">
        <f t="shared" si="12"/>
        <v>77</v>
      </c>
      <c r="V48" s="1">
        <f t="shared" si="13"/>
        <v>77</v>
      </c>
      <c r="W48" s="4">
        <f>V48*(Constants!$A$2/100)*1024*1024*1024</f>
        <v>13228499271.68</v>
      </c>
    </row>
    <row r="49" spans="6:23">
      <c r="F49" s="1">
        <f>SUM(C49:E49)/3</f>
        <v>0</v>
      </c>
      <c r="M49" s="1">
        <f>SUM(J49:L49)/3</f>
        <v>0</v>
      </c>
      <c r="P49" s="1">
        <v>140000000</v>
      </c>
      <c r="Q49" s="1">
        <f>M67</f>
        <v>0</v>
      </c>
      <c r="R49" s="1">
        <f>M68</f>
        <v>0</v>
      </c>
      <c r="T49" s="1">
        <f t="shared" si="11"/>
        <v>89.90000000000002</v>
      </c>
      <c r="U49" s="1">
        <f t="shared" si="12"/>
        <v>89.90000000000002</v>
      </c>
      <c r="V49" s="1">
        <f t="shared" si="13"/>
        <v>89.90000000000002</v>
      </c>
      <c r="W49" s="4">
        <f>V49*(Constants!$A$2/100)*1024*1024*1024</f>
        <v>15444702396.416004</v>
      </c>
    </row>
    <row r="50" spans="6:23">
      <c r="F50" s="1">
        <f>SUM(C50:E50)/3</f>
        <v>0</v>
      </c>
      <c r="M50" s="1">
        <f>SUM(J50:L50)/3</f>
        <v>0</v>
      </c>
      <c r="Q50" s="1"/>
      <c r="R50" s="1"/>
      <c r="T50" s="1"/>
      <c r="W50" s="4"/>
    </row>
    <row r="51" spans="6:23">
      <c r="F51" s="1">
        <f>SUM(C51:E51)/3</f>
        <v>0</v>
      </c>
      <c r="M51" s="1">
        <f>SUM(J51:L51)/3</f>
        <v>0</v>
      </c>
    </row>
    <row r="54" spans="6:23">
      <c r="F54" s="1" t="s">
        <v>6</v>
      </c>
      <c r="M54" s="1" t="s">
        <v>6</v>
      </c>
    </row>
    <row r="55" spans="6:23">
      <c r="F55" s="1">
        <f>SUM(C55:E55)/3</f>
        <v>0</v>
      </c>
      <c r="M55" s="1">
        <f>SUM(J55:L55)/3</f>
        <v>0</v>
      </c>
    </row>
    <row r="56" spans="6:23">
      <c r="F56" s="1">
        <f>SUM(C56:E56)/3</f>
        <v>0</v>
      </c>
      <c r="M56" s="1">
        <f>SUM(J56:L56)/3</f>
        <v>0</v>
      </c>
    </row>
    <row r="57" spans="6:23">
      <c r="F57" s="1">
        <f>SUM(C57:E57)/3</f>
        <v>0</v>
      </c>
      <c r="M57" s="1">
        <f>SUM(J57:L57)/3</f>
        <v>0</v>
      </c>
    </row>
    <row r="60" spans="6:23">
      <c r="F60" s="1" t="s">
        <v>6</v>
      </c>
      <c r="M60" s="1" t="s">
        <v>6</v>
      </c>
    </row>
    <row r="61" spans="6:23">
      <c r="F61" s="1">
        <f>SUM(C61:E61)/3</f>
        <v>0</v>
      </c>
      <c r="M61" s="1">
        <f>SUM(J61:L61)/3</f>
        <v>0</v>
      </c>
    </row>
    <row r="62" spans="6:23">
      <c r="F62" s="1">
        <f>SUM(C62:E62)/3</f>
        <v>0</v>
      </c>
      <c r="M62" s="1">
        <f>SUM(J62:L62)/3</f>
        <v>0</v>
      </c>
    </row>
    <row r="63" spans="6:23">
      <c r="F63" s="1">
        <f>SUM(C63:E63)/3</f>
        <v>0</v>
      </c>
      <c r="M63" s="1">
        <f>SUM(J63:L63)/3</f>
        <v>0</v>
      </c>
    </row>
    <row r="66" spans="6:13">
      <c r="F66" s="1" t="s">
        <v>6</v>
      </c>
      <c r="M66" s="1" t="s">
        <v>6</v>
      </c>
    </row>
    <row r="67" spans="6:13">
      <c r="F67" s="1">
        <f>SUM(C67:E67)/3</f>
        <v>0</v>
      </c>
      <c r="M67" s="1">
        <f>SUM(J67:L67)/3</f>
        <v>0</v>
      </c>
    </row>
    <row r="68" spans="6:13">
      <c r="F68" s="1">
        <f>SUM(C68:E68)/3</f>
        <v>0</v>
      </c>
      <c r="M68" s="1">
        <f>SUM(J68:L68)/3</f>
        <v>0</v>
      </c>
    </row>
    <row r="69" spans="6:13">
      <c r="F69" s="1">
        <f>SUM(C69:E69)/3</f>
        <v>0</v>
      </c>
      <c r="M69" s="1">
        <f>SUM(J69:L69)/3</f>
        <v>0</v>
      </c>
    </row>
    <row r="72" spans="6:13">
      <c r="F72" s="1" t="s">
        <v>6</v>
      </c>
      <c r="M72" s="1" t="s">
        <v>6</v>
      </c>
    </row>
    <row r="73" spans="6:13">
      <c r="F73" s="1">
        <f>SUM(C73:E73)/3</f>
        <v>0</v>
      </c>
      <c r="M73" s="1">
        <f>SUM(J73:L73)/3</f>
        <v>0</v>
      </c>
    </row>
    <row r="74" spans="6:13">
      <c r="F74" s="1">
        <f>SUM(C74:E74)/3</f>
        <v>0</v>
      </c>
      <c r="M74" s="1">
        <f>SUM(J74:L74)/3</f>
        <v>0</v>
      </c>
    </row>
    <row r="75" spans="6:13">
      <c r="F75" s="1">
        <f>SUM(C75:E75)/3</f>
        <v>0</v>
      </c>
      <c r="M75" s="1">
        <f>SUM(J75:L75)/3</f>
        <v>0</v>
      </c>
    </row>
  </sheetData>
  <pageMargins left="0.7" right="0.7" top="0.3" bottom="0.3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5"/>
  <sheetViews>
    <sheetView tabSelected="1" topLeftCell="N54" zoomScale="85" zoomScaleNormal="85" workbookViewId="0">
      <selection activeCell="U82" sqref="U82"/>
    </sheetView>
  </sheetViews>
  <sheetFormatPr defaultColWidth="7.5" defaultRowHeight="14.25"/>
  <cols>
    <col min="1" max="19" width="9.125" style="1" customWidth="1"/>
    <col min="20" max="20" width="12.125" style="1" customWidth="1"/>
    <col min="21" max="21" width="15.5" style="1" customWidth="1"/>
    <col min="22" max="22" width="18" style="1" customWidth="1"/>
    <col min="23" max="29" width="9.125" style="1" customWidth="1"/>
  </cols>
  <sheetData>
    <row r="1" spans="1:23" ht="15">
      <c r="A1" s="2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W2" s="1" t="s">
        <v>6</v>
      </c>
    </row>
    <row r="3" spans="1:23">
      <c r="B3" s="1">
        <v>500</v>
      </c>
      <c r="C3" s="1">
        <v>1.6000000000000001E-3</v>
      </c>
      <c r="D3" s="1">
        <v>1.6999999999999999E-3</v>
      </c>
      <c r="E3" s="1">
        <v>1.6000000000000001E-3</v>
      </c>
      <c r="F3" s="1">
        <v>1.9E-3</v>
      </c>
      <c r="G3" s="1">
        <v>1.6000000000000001E-3</v>
      </c>
      <c r="H3" s="1">
        <v>1.1000000000000001E-3</v>
      </c>
      <c r="I3" s="1">
        <v>1.1000000000000001E-3</v>
      </c>
      <c r="J3" s="1">
        <v>1.1000000000000001E-3</v>
      </c>
      <c r="K3" s="1">
        <v>1.1000000000000001E-3</v>
      </c>
      <c r="L3" s="1">
        <v>1.1000000000000001E-3</v>
      </c>
      <c r="M3" s="1">
        <v>1.1000000000000001E-3</v>
      </c>
      <c r="N3" s="1">
        <v>2E-3</v>
      </c>
      <c r="O3" s="1">
        <f t="shared" ref="O3:O8" si="0">MIN(C3:N3)</f>
        <v>1.1000000000000001E-3</v>
      </c>
      <c r="P3" s="1">
        <f t="shared" ref="P3:P8" si="1">MAX(C3:N3)</f>
        <v>2E-3</v>
      </c>
      <c r="Q3" s="1">
        <f t="shared" ref="Q3:Q8" si="2">(SUM(C3:N3)-O3-P3)/10</f>
        <v>1.3900000000000002E-3</v>
      </c>
      <c r="S3" s="1">
        <v>500</v>
      </c>
      <c r="W3" s="1" t="e">
        <f t="shared" ref="W3:W8" si="3">AVERAGE(T3:V3)</f>
        <v>#DIV/0!</v>
      </c>
    </row>
    <row r="4" spans="1:23">
      <c r="B4" s="1">
        <v>1000</v>
      </c>
      <c r="C4" s="1">
        <v>6.6E-3</v>
      </c>
      <c r="D4" s="1">
        <v>8.0000000000000002E-3</v>
      </c>
      <c r="E4" s="1">
        <v>4.8999999999999998E-3</v>
      </c>
      <c r="F4" s="1">
        <v>4.7000000000000002E-3</v>
      </c>
      <c r="G4" s="1">
        <v>4.5999999999999999E-3</v>
      </c>
      <c r="H4" s="1">
        <v>4.5999999999999999E-3</v>
      </c>
      <c r="I4" s="1">
        <v>4.5999999999999999E-3</v>
      </c>
      <c r="J4" s="1">
        <v>4.7999999999999996E-3</v>
      </c>
      <c r="K4" s="1">
        <v>4.5999999999999999E-3</v>
      </c>
      <c r="L4" s="1">
        <v>7.7999999999999996E-3</v>
      </c>
      <c r="M4" s="1">
        <v>7.7999999999999996E-3</v>
      </c>
      <c r="N4" s="1">
        <v>5.1000000000000004E-3</v>
      </c>
      <c r="O4" s="1">
        <f t="shared" si="0"/>
        <v>4.5999999999999999E-3</v>
      </c>
      <c r="P4" s="1">
        <f t="shared" si="1"/>
        <v>8.0000000000000002E-3</v>
      </c>
      <c r="Q4" s="1">
        <f t="shared" si="2"/>
        <v>5.5500000000000002E-3</v>
      </c>
      <c r="S4" s="1">
        <v>1000</v>
      </c>
      <c r="W4" s="1" t="e">
        <f t="shared" si="3"/>
        <v>#DIV/0!</v>
      </c>
    </row>
    <row r="5" spans="1:23">
      <c r="B5" s="1">
        <v>1500</v>
      </c>
      <c r="C5" s="1">
        <v>1.09E-2</v>
      </c>
      <c r="D5" s="1">
        <v>1.0699999999999999E-2</v>
      </c>
      <c r="E5" s="1">
        <v>1.06E-2</v>
      </c>
      <c r="F5" s="1">
        <v>1.0699999999999999E-2</v>
      </c>
      <c r="G5" s="1">
        <v>1.06E-2</v>
      </c>
      <c r="H5" s="1">
        <v>1.54E-2</v>
      </c>
      <c r="I5" s="1">
        <v>1.2999999999999999E-2</v>
      </c>
      <c r="J5" s="1">
        <v>1.43E-2</v>
      </c>
      <c r="K5" s="1">
        <v>1.2699999999999999E-2</v>
      </c>
      <c r="L5" s="1">
        <v>1.44E-2</v>
      </c>
      <c r="M5" s="1">
        <v>1.4500000000000001E-2</v>
      </c>
      <c r="N5" s="1">
        <v>1.44E-2</v>
      </c>
      <c r="O5" s="1">
        <f t="shared" si="0"/>
        <v>1.06E-2</v>
      </c>
      <c r="P5" s="1">
        <f t="shared" si="1"/>
        <v>1.54E-2</v>
      </c>
      <c r="Q5" s="1">
        <f t="shared" si="2"/>
        <v>1.2620000000000001E-2</v>
      </c>
      <c r="S5" s="1">
        <v>1500</v>
      </c>
      <c r="W5" s="1" t="e">
        <f t="shared" si="3"/>
        <v>#DIV/0!</v>
      </c>
    </row>
    <row r="6" spans="1:23">
      <c r="B6" s="1">
        <v>2000</v>
      </c>
      <c r="C6" s="1">
        <v>1.9E-2</v>
      </c>
      <c r="D6" s="1">
        <v>2.2200000000000001E-2</v>
      </c>
      <c r="E6" s="1">
        <v>2.2800000000000001E-2</v>
      </c>
      <c r="F6" s="1">
        <v>2.1999999999999999E-2</v>
      </c>
      <c r="G6" s="1">
        <v>1.9E-2</v>
      </c>
      <c r="H6" s="1">
        <v>1.89E-2</v>
      </c>
      <c r="I6" s="1">
        <v>1.9199999999999998E-2</v>
      </c>
      <c r="J6" s="1">
        <v>1.89E-2</v>
      </c>
      <c r="K6" s="1">
        <v>1.9E-2</v>
      </c>
      <c r="L6" s="1">
        <v>1.89E-2</v>
      </c>
      <c r="M6" s="1">
        <v>1.9E-2</v>
      </c>
      <c r="N6" s="1">
        <v>1.9E-2</v>
      </c>
      <c r="O6" s="1">
        <f t="shared" si="0"/>
        <v>1.89E-2</v>
      </c>
      <c r="P6" s="1">
        <f t="shared" si="1"/>
        <v>2.2800000000000001E-2</v>
      </c>
      <c r="Q6" s="1">
        <f t="shared" si="2"/>
        <v>1.9619999999999999E-2</v>
      </c>
      <c r="S6" s="1">
        <v>2000</v>
      </c>
      <c r="W6" s="1" t="e">
        <f t="shared" si="3"/>
        <v>#DIV/0!</v>
      </c>
    </row>
    <row r="7" spans="1:23">
      <c r="B7" s="1">
        <v>2500</v>
      </c>
      <c r="C7" s="1">
        <v>2.9899999999999999E-2</v>
      </c>
      <c r="D7" s="1">
        <v>2.9600000000000001E-2</v>
      </c>
      <c r="E7" s="1">
        <v>2.98E-2</v>
      </c>
      <c r="F7" s="1">
        <v>2.9700000000000001E-2</v>
      </c>
      <c r="G7" s="1">
        <v>2.9600000000000001E-2</v>
      </c>
      <c r="H7" s="1">
        <v>2.9499999999999998E-2</v>
      </c>
      <c r="I7" s="1">
        <v>2.98E-2</v>
      </c>
      <c r="J7" s="1">
        <v>2.9499999999999998E-2</v>
      </c>
      <c r="K7" s="1">
        <v>3.3099999999999997E-2</v>
      </c>
      <c r="L7" s="1">
        <v>3.1899999999999998E-2</v>
      </c>
      <c r="M7" s="1">
        <v>3.4000000000000002E-2</v>
      </c>
      <c r="N7" s="1">
        <v>3.3700000000000001E-2</v>
      </c>
      <c r="O7" s="1">
        <f t="shared" si="0"/>
        <v>2.9499999999999998E-2</v>
      </c>
      <c r="P7" s="1">
        <f t="shared" si="1"/>
        <v>3.4000000000000002E-2</v>
      </c>
      <c r="Q7" s="1">
        <f t="shared" si="2"/>
        <v>3.066E-2</v>
      </c>
      <c r="S7" s="1">
        <v>2500</v>
      </c>
      <c r="W7" s="1" t="e">
        <f t="shared" si="3"/>
        <v>#DIV/0!</v>
      </c>
    </row>
    <row r="8" spans="1:23">
      <c r="B8" s="1">
        <v>3000</v>
      </c>
      <c r="C8" s="1">
        <v>4.6100000000000002E-2</v>
      </c>
      <c r="D8" s="1">
        <v>4.2500000000000003E-2</v>
      </c>
      <c r="E8" s="1">
        <v>4.65E-2</v>
      </c>
      <c r="F8" s="1">
        <v>4.5400000000000003E-2</v>
      </c>
      <c r="G8" s="1">
        <v>4.2299999999999997E-2</v>
      </c>
      <c r="H8" s="1">
        <v>4.24E-2</v>
      </c>
      <c r="I8" s="1">
        <v>4.2500000000000003E-2</v>
      </c>
      <c r="J8" s="1">
        <v>4.4299999999999999E-2</v>
      </c>
      <c r="K8" s="1">
        <v>4.4699999999999997E-2</v>
      </c>
      <c r="L8" s="1">
        <v>4.2099999999999999E-2</v>
      </c>
      <c r="M8" s="1">
        <v>4.2599999999999999E-2</v>
      </c>
      <c r="N8" s="1">
        <v>4.24E-2</v>
      </c>
      <c r="O8" s="1">
        <f t="shared" si="0"/>
        <v>4.2099999999999999E-2</v>
      </c>
      <c r="P8" s="1">
        <f t="shared" si="1"/>
        <v>4.65E-2</v>
      </c>
      <c r="Q8" s="1">
        <f t="shared" si="2"/>
        <v>4.3519999999999989E-2</v>
      </c>
      <c r="S8" s="1">
        <v>3000</v>
      </c>
      <c r="W8" s="1" t="e">
        <f t="shared" si="3"/>
        <v>#DIV/0!</v>
      </c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W15" s="1" t="s">
        <v>6</v>
      </c>
    </row>
    <row r="16" spans="1:23">
      <c r="B16" s="1">
        <v>500</v>
      </c>
      <c r="C16" s="1">
        <v>0.10299999999999999</v>
      </c>
      <c r="D16" s="1">
        <v>0.108</v>
      </c>
      <c r="E16" s="1">
        <v>0.107</v>
      </c>
      <c r="F16" s="1">
        <v>0.104</v>
      </c>
      <c r="G16" s="1">
        <v>0.104</v>
      </c>
      <c r="H16" s="1">
        <v>0.10100000000000001</v>
      </c>
      <c r="I16" s="1">
        <v>9.8000000000000004E-2</v>
      </c>
      <c r="J16" s="1">
        <v>9.8000000000000004E-2</v>
      </c>
      <c r="K16" s="1">
        <v>9.7000000000000003E-2</v>
      </c>
      <c r="L16" s="1">
        <v>9.6000000000000002E-2</v>
      </c>
      <c r="M16" s="1">
        <v>0.1</v>
      </c>
      <c r="N16" s="1">
        <v>9.6000000000000002E-2</v>
      </c>
      <c r="O16" s="1">
        <f t="shared" ref="O16:O21" si="4">MIN(C16:N16)</f>
        <v>9.6000000000000002E-2</v>
      </c>
      <c r="P16" s="1">
        <f t="shared" ref="P16:P21" si="5">MAX(C16:N16)</f>
        <v>0.108</v>
      </c>
      <c r="Q16" s="1">
        <f t="shared" ref="Q16:Q21" si="6">(SUM(C16:N16)-O16-P16)/10</f>
        <v>0.1008</v>
      </c>
      <c r="S16" s="1">
        <v>500</v>
      </c>
      <c r="W16" s="3" t="e">
        <f t="shared" ref="W16:W21" si="7">AVERAGE(T16:V16)</f>
        <v>#DIV/0!</v>
      </c>
    </row>
    <row r="17" spans="1:23">
      <c r="B17" s="1">
        <v>1000</v>
      </c>
      <c r="C17" s="1">
        <v>0.76400000000000001</v>
      </c>
      <c r="D17" s="1">
        <v>0.76400000000000001</v>
      </c>
      <c r="E17" s="1">
        <v>0.76</v>
      </c>
      <c r="F17" s="1">
        <v>0.76400000000000001</v>
      </c>
      <c r="G17" s="1">
        <v>0.77200000000000002</v>
      </c>
      <c r="H17" s="1">
        <v>0.76200000000000001</v>
      </c>
      <c r="I17" s="1">
        <v>0.76400000000000001</v>
      </c>
      <c r="J17" s="1">
        <v>0.76400000000000001</v>
      </c>
      <c r="K17" s="1">
        <v>0.76900000000000002</v>
      </c>
      <c r="L17" s="1">
        <v>0.71399999999999997</v>
      </c>
      <c r="M17" s="1">
        <v>0.57299999999999995</v>
      </c>
      <c r="N17" s="1">
        <v>0.50900000000000001</v>
      </c>
      <c r="O17" s="1">
        <f t="shared" si="4"/>
        <v>0.50900000000000001</v>
      </c>
      <c r="P17" s="1">
        <f t="shared" si="5"/>
        <v>0.77200000000000002</v>
      </c>
      <c r="Q17" s="1">
        <f t="shared" si="6"/>
        <v>0.73980000000000012</v>
      </c>
      <c r="S17" s="1">
        <v>1000</v>
      </c>
      <c r="T17" s="1">
        <v>0.1</v>
      </c>
      <c r="U17" s="1">
        <v>0.1</v>
      </c>
      <c r="V17" s="1">
        <v>0.1</v>
      </c>
      <c r="W17" s="3">
        <f t="shared" si="7"/>
        <v>0.10000000000000002</v>
      </c>
    </row>
    <row r="18" spans="1:23">
      <c r="B18" s="1">
        <v>1500</v>
      </c>
      <c r="C18" s="1">
        <v>3.07</v>
      </c>
      <c r="D18" s="1">
        <v>3.198</v>
      </c>
      <c r="E18" s="1">
        <v>3.0950000000000002</v>
      </c>
      <c r="F18" s="1">
        <v>3.1309999999999998</v>
      </c>
      <c r="G18" s="1">
        <v>3.1890000000000001</v>
      </c>
      <c r="H18" s="1">
        <v>3.2269999999999999</v>
      </c>
      <c r="I18" s="1">
        <v>3.2610000000000001</v>
      </c>
      <c r="J18" s="1">
        <v>3.028</v>
      </c>
      <c r="K18" s="1">
        <v>3.1230000000000002</v>
      </c>
      <c r="L18" s="1">
        <v>3.0720000000000001</v>
      </c>
      <c r="M18" s="1">
        <v>3.0790000000000002</v>
      </c>
      <c r="N18" s="1">
        <v>3.1440000000000001</v>
      </c>
      <c r="O18" s="1">
        <f t="shared" si="4"/>
        <v>3.028</v>
      </c>
      <c r="P18" s="1">
        <f t="shared" si="5"/>
        <v>3.2610000000000001</v>
      </c>
      <c r="Q18" s="1">
        <f t="shared" si="6"/>
        <v>3.1328</v>
      </c>
      <c r="S18" s="1">
        <v>1500</v>
      </c>
      <c r="T18" s="1">
        <v>0.2</v>
      </c>
      <c r="U18" s="1">
        <v>0.2</v>
      </c>
      <c r="V18" s="1">
        <v>0.2</v>
      </c>
      <c r="W18" s="3">
        <f t="shared" si="7"/>
        <v>0.20000000000000004</v>
      </c>
    </row>
    <row r="19" spans="1:23">
      <c r="B19" s="1">
        <v>2000</v>
      </c>
      <c r="C19" s="1">
        <v>7.9969999999999999</v>
      </c>
      <c r="D19" s="1">
        <v>8.2080000000000002</v>
      </c>
      <c r="E19" s="1">
        <v>8.07</v>
      </c>
      <c r="F19" s="1">
        <v>7.8869999999999996</v>
      </c>
      <c r="G19" s="1">
        <v>7.8550000000000004</v>
      </c>
      <c r="H19" s="1">
        <v>7.8369999999999997</v>
      </c>
      <c r="I19" s="1">
        <v>7.9370000000000003</v>
      </c>
      <c r="J19" s="1">
        <v>8.0269999999999992</v>
      </c>
      <c r="K19" s="1">
        <v>8.2919999999999998</v>
      </c>
      <c r="L19" s="1">
        <v>8.1140000000000008</v>
      </c>
      <c r="M19" s="1">
        <v>8.2170000000000005</v>
      </c>
      <c r="N19" s="1">
        <v>7.8860000000000001</v>
      </c>
      <c r="O19" s="1">
        <f t="shared" si="4"/>
        <v>7.8369999999999997</v>
      </c>
      <c r="P19" s="1">
        <f t="shared" si="5"/>
        <v>8.2919999999999998</v>
      </c>
      <c r="Q19" s="1">
        <f t="shared" si="6"/>
        <v>8.0198</v>
      </c>
      <c r="S19" s="1">
        <v>2000</v>
      </c>
      <c r="T19" s="1">
        <v>0.3</v>
      </c>
      <c r="U19" s="1">
        <v>0.3</v>
      </c>
      <c r="V19" s="1">
        <v>0.3</v>
      </c>
      <c r="W19" s="3">
        <f t="shared" si="7"/>
        <v>0.3</v>
      </c>
    </row>
    <row r="20" spans="1:23">
      <c r="B20" s="1">
        <v>2500</v>
      </c>
      <c r="C20" s="1">
        <v>15.925000000000001</v>
      </c>
      <c r="D20" s="1">
        <v>15.843</v>
      </c>
      <c r="E20" s="1">
        <v>15.849</v>
      </c>
      <c r="F20" s="1">
        <v>15.894</v>
      </c>
      <c r="G20" s="1">
        <v>16.149999999999999</v>
      </c>
      <c r="H20" s="1">
        <v>16.041</v>
      </c>
      <c r="I20" s="1">
        <v>16.042000000000002</v>
      </c>
      <c r="J20" s="1">
        <v>16.093</v>
      </c>
      <c r="K20" s="1">
        <v>15.917999999999999</v>
      </c>
      <c r="L20" s="1">
        <v>16.09</v>
      </c>
      <c r="M20" s="1">
        <v>16.082999999999998</v>
      </c>
      <c r="N20" s="1">
        <v>15.978</v>
      </c>
      <c r="O20" s="1">
        <f t="shared" si="4"/>
        <v>15.843</v>
      </c>
      <c r="P20" s="1">
        <f t="shared" si="5"/>
        <v>16.149999999999999</v>
      </c>
      <c r="Q20" s="1">
        <f t="shared" si="6"/>
        <v>15.991300000000001</v>
      </c>
      <c r="S20" s="1">
        <v>2500</v>
      </c>
      <c r="T20" s="1">
        <v>0.4</v>
      </c>
      <c r="U20" s="1">
        <v>0.4</v>
      </c>
      <c r="V20" s="1">
        <v>0.4</v>
      </c>
      <c r="W20" s="3">
        <f t="shared" si="7"/>
        <v>0.40000000000000008</v>
      </c>
    </row>
    <row r="21" spans="1:23">
      <c r="B21" s="1">
        <v>3000</v>
      </c>
      <c r="C21" s="1">
        <v>28.623999999999999</v>
      </c>
      <c r="D21" s="1">
        <v>28.64</v>
      </c>
      <c r="E21" s="1">
        <v>28.724</v>
      </c>
      <c r="F21" s="1">
        <v>28.428000000000001</v>
      </c>
      <c r="G21" s="1">
        <v>28.285</v>
      </c>
      <c r="H21" s="1">
        <v>28.027999999999999</v>
      </c>
      <c r="I21" s="1">
        <v>27.968</v>
      </c>
      <c r="J21" s="1">
        <v>28.401</v>
      </c>
      <c r="K21" s="1">
        <v>28.526</v>
      </c>
      <c r="L21" s="1">
        <v>28.63</v>
      </c>
      <c r="M21" s="1">
        <v>28.503</v>
      </c>
      <c r="N21" s="1">
        <v>28.916</v>
      </c>
      <c r="O21" s="1">
        <f t="shared" si="4"/>
        <v>27.968</v>
      </c>
      <c r="P21" s="1">
        <f t="shared" si="5"/>
        <v>28.916</v>
      </c>
      <c r="Q21" s="1">
        <f t="shared" si="6"/>
        <v>28.478899999999999</v>
      </c>
      <c r="S21" s="1">
        <v>3000</v>
      </c>
      <c r="T21" s="1">
        <v>0.6</v>
      </c>
      <c r="U21" s="1">
        <v>0.6</v>
      </c>
      <c r="V21" s="1">
        <v>0.6</v>
      </c>
      <c r="W21" s="3">
        <f t="shared" si="7"/>
        <v>0.6</v>
      </c>
    </row>
    <row r="22" spans="1:23">
      <c r="W22" s="3"/>
    </row>
    <row r="23" spans="1:23">
      <c r="W23" s="3"/>
    </row>
    <row r="24" spans="1:23">
      <c r="W24" s="3"/>
    </row>
    <row r="25" spans="1:23">
      <c r="W25" s="3"/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500</v>
      </c>
      <c r="H29" s="1" t="s">
        <v>7</v>
      </c>
      <c r="I29" s="1" t="s">
        <v>9</v>
      </c>
      <c r="J29" s="1">
        <v>500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I30" s="1" t="s">
        <v>3</v>
      </c>
      <c r="J30" s="1">
        <v>1</v>
      </c>
      <c r="K30" s="1">
        <v>2</v>
      </c>
      <c r="L30" s="1">
        <v>3</v>
      </c>
      <c r="M30" s="1" t="s">
        <v>6</v>
      </c>
      <c r="P30" s="1">
        <v>500</v>
      </c>
      <c r="Q30" s="1">
        <f>F31</f>
        <v>1088432</v>
      </c>
      <c r="R30" s="1">
        <f>F32</f>
        <v>8568</v>
      </c>
      <c r="S30" s="1">
        <f>F33</f>
        <v>7496</v>
      </c>
      <c r="T30" s="1">
        <f t="shared" ref="T30:T35" si="8">Q30+R30+S30</f>
        <v>1104496</v>
      </c>
      <c r="U30" s="1" t="e">
        <f t="shared" ref="U30:U35" si="9">W3</f>
        <v>#DIV/0!</v>
      </c>
      <c r="V30" s="4" t="e">
        <f>U30*(Constants!$A$2/100)*1024*1024*1024</f>
        <v>#DIV/0!</v>
      </c>
    </row>
    <row r="31" spans="1:23">
      <c r="B31" s="1" t="s">
        <v>10</v>
      </c>
      <c r="C31" s="1">
        <v>1088432</v>
      </c>
      <c r="D31" s="1">
        <v>1088432</v>
      </c>
      <c r="E31" s="1">
        <v>1088432</v>
      </c>
      <c r="F31" s="1">
        <f>SUM(C31:E31)/3</f>
        <v>1088432</v>
      </c>
      <c r="I31" s="1" t="s">
        <v>10</v>
      </c>
      <c r="J31" s="1">
        <v>2550758</v>
      </c>
      <c r="K31" s="1">
        <v>2550758</v>
      </c>
      <c r="L31" s="1">
        <v>2550758</v>
      </c>
      <c r="M31" s="1">
        <f>SUM(J31:L31)/3</f>
        <v>2550758</v>
      </c>
      <c r="P31" s="1">
        <v>1000</v>
      </c>
      <c r="Q31" s="1">
        <f>F37</f>
        <v>4118505</v>
      </c>
      <c r="R31" s="1">
        <f>F38</f>
        <v>8543</v>
      </c>
      <c r="S31" s="1">
        <f>F39</f>
        <v>3888</v>
      </c>
      <c r="T31" s="1">
        <f t="shared" si="8"/>
        <v>4130936</v>
      </c>
      <c r="U31" s="1" t="e">
        <f t="shared" si="9"/>
        <v>#DIV/0!</v>
      </c>
      <c r="V31" s="4" t="e">
        <f>U31*(Constants!$A$2/100)*1024*1024*1024</f>
        <v>#DIV/0!</v>
      </c>
    </row>
    <row r="32" spans="1:23">
      <c r="B32" s="1" t="s">
        <v>16</v>
      </c>
      <c r="C32" s="1">
        <v>8568</v>
      </c>
      <c r="D32" s="1">
        <v>8568</v>
      </c>
      <c r="E32" s="1">
        <v>8568</v>
      </c>
      <c r="F32" s="1">
        <f>SUM(C32:E32)/3</f>
        <v>8568</v>
      </c>
      <c r="I32" s="1" t="s">
        <v>16</v>
      </c>
      <c r="J32" s="1">
        <v>61002</v>
      </c>
      <c r="K32" s="1">
        <v>61002</v>
      </c>
      <c r="L32" s="1">
        <v>61002</v>
      </c>
      <c r="M32" s="1">
        <f>SUM(J32:L32)/3</f>
        <v>61002</v>
      </c>
      <c r="P32" s="1">
        <v>1500</v>
      </c>
      <c r="Q32" s="1">
        <f>F43</f>
        <v>9104409</v>
      </c>
      <c r="R32" s="1">
        <f>F44</f>
        <v>30535</v>
      </c>
      <c r="S32" s="1">
        <f>F45</f>
        <v>4352</v>
      </c>
      <c r="T32" s="1">
        <f t="shared" si="8"/>
        <v>9139296</v>
      </c>
      <c r="U32" s="1" t="e">
        <f t="shared" si="9"/>
        <v>#DIV/0!</v>
      </c>
      <c r="V32" s="4" t="e">
        <f>U32*(Constants!$A$2/100)*1024*1024*1024</f>
        <v>#DIV/0!</v>
      </c>
    </row>
    <row r="33" spans="2:22">
      <c r="B33" s="1" t="s">
        <v>12</v>
      </c>
      <c r="C33" s="1">
        <v>7496</v>
      </c>
      <c r="D33" s="1">
        <v>7496</v>
      </c>
      <c r="E33" s="1">
        <v>7496</v>
      </c>
      <c r="F33" s="1">
        <f>SUM(C33:E33)/3</f>
        <v>7496</v>
      </c>
      <c r="I33" s="1" t="s">
        <v>12</v>
      </c>
      <c r="J33" s="1">
        <v>269216</v>
      </c>
      <c r="K33" s="1">
        <v>269216</v>
      </c>
      <c r="L33" s="1">
        <v>269216</v>
      </c>
      <c r="M33" s="1">
        <f>SUM(J33:L33)/3</f>
        <v>269216</v>
      </c>
      <c r="P33" s="1">
        <v>2000</v>
      </c>
      <c r="Q33" s="1">
        <f>F49</f>
        <v>16114409</v>
      </c>
      <c r="R33" s="1">
        <f>F50</f>
        <v>40583</v>
      </c>
      <c r="S33" s="1">
        <f>F51</f>
        <v>4808</v>
      </c>
      <c r="T33" s="1">
        <f t="shared" si="8"/>
        <v>16159800</v>
      </c>
      <c r="U33" s="1" t="e">
        <f t="shared" si="9"/>
        <v>#DIV/0!</v>
      </c>
      <c r="V33" s="4" t="e">
        <f>U33*(Constants!$A$2/100)*1024*1024*1024</f>
        <v>#DIV/0!</v>
      </c>
    </row>
    <row r="34" spans="2:22">
      <c r="P34" s="1">
        <v>2500</v>
      </c>
      <c r="Q34" s="1">
        <f>F55</f>
        <v>25144433</v>
      </c>
      <c r="R34" s="1">
        <f>F56</f>
        <v>40567</v>
      </c>
      <c r="S34" s="1">
        <f>F57</f>
        <v>5320</v>
      </c>
      <c r="T34" s="1">
        <f t="shared" si="8"/>
        <v>25190320</v>
      </c>
      <c r="U34" s="1" t="e">
        <f t="shared" si="9"/>
        <v>#DIV/0!</v>
      </c>
      <c r="V34" s="4" t="e">
        <f>U34*(Constants!$A$2/100)*1024*1024*1024</f>
        <v>#DIV/0!</v>
      </c>
    </row>
    <row r="35" spans="2:22">
      <c r="B35" s="1" t="s">
        <v>9</v>
      </c>
      <c r="C35" s="1">
        <v>1000</v>
      </c>
      <c r="I35" s="1" t="s">
        <v>9</v>
      </c>
      <c r="J35" s="1">
        <v>1000</v>
      </c>
      <c r="P35" s="1">
        <v>3000</v>
      </c>
      <c r="Q35" s="1">
        <f>F61</f>
        <v>36206505</v>
      </c>
      <c r="R35" s="1">
        <f>F62</f>
        <v>24543</v>
      </c>
      <c r="S35" s="1">
        <f>F63</f>
        <v>5816</v>
      </c>
      <c r="T35" s="1">
        <f t="shared" si="8"/>
        <v>36236864</v>
      </c>
      <c r="U35" s="1" t="e">
        <f t="shared" si="9"/>
        <v>#DIV/0!</v>
      </c>
      <c r="V35" s="4" t="e">
        <f>U35*(Constants!$A$2/100)*1024*1024*1024</f>
        <v>#DIV/0!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I36" s="1" t="s">
        <v>3</v>
      </c>
      <c r="J36" s="1">
        <v>1</v>
      </c>
      <c r="K36" s="1">
        <v>2</v>
      </c>
      <c r="L36" s="1">
        <v>3</v>
      </c>
      <c r="M36" s="1" t="s">
        <v>6</v>
      </c>
      <c r="V36" s="4"/>
    </row>
    <row r="37" spans="2:22">
      <c r="B37" s="1" t="s">
        <v>10</v>
      </c>
      <c r="C37" s="1">
        <v>4118505</v>
      </c>
      <c r="D37" s="1">
        <v>4118505</v>
      </c>
      <c r="E37" s="1">
        <v>4118505</v>
      </c>
      <c r="F37" s="1">
        <f>SUM(C37:E37)/3</f>
        <v>4118505</v>
      </c>
      <c r="I37" s="1" t="s">
        <v>10</v>
      </c>
      <c r="J37" s="1">
        <v>9915601</v>
      </c>
      <c r="K37" s="1">
        <v>9915601</v>
      </c>
      <c r="L37" s="1">
        <v>9915601</v>
      </c>
      <c r="M37" s="1">
        <f>SUM(J37:L37)/3</f>
        <v>9915601</v>
      </c>
      <c r="V37" s="4"/>
    </row>
    <row r="38" spans="2:22">
      <c r="B38" s="1" t="s">
        <v>16</v>
      </c>
      <c r="C38" s="1">
        <v>8543</v>
      </c>
      <c r="D38" s="1">
        <v>8543</v>
      </c>
      <c r="E38" s="1">
        <v>8543</v>
      </c>
      <c r="F38" s="1">
        <f>SUM(C38:E38)/3</f>
        <v>8543</v>
      </c>
      <c r="I38" s="1" t="s">
        <v>16</v>
      </c>
      <c r="J38" s="1">
        <v>77831</v>
      </c>
      <c r="K38" s="1">
        <v>77831</v>
      </c>
      <c r="L38" s="1">
        <v>77831</v>
      </c>
      <c r="M38" s="1">
        <f>SUM(J38:L38)/3</f>
        <v>77831</v>
      </c>
    </row>
    <row r="39" spans="2:22">
      <c r="B39" s="1" t="s">
        <v>12</v>
      </c>
      <c r="C39" s="1">
        <v>3888</v>
      </c>
      <c r="D39" s="1">
        <v>3888</v>
      </c>
      <c r="E39" s="1">
        <v>3888</v>
      </c>
      <c r="F39" s="1">
        <f>SUM(C39:E39)/3</f>
        <v>3888</v>
      </c>
      <c r="I39" s="1" t="s">
        <v>12</v>
      </c>
      <c r="J39" s="1">
        <v>532240</v>
      </c>
      <c r="K39" s="1">
        <v>532240</v>
      </c>
      <c r="L39" s="1">
        <v>532240</v>
      </c>
      <c r="M39" s="1">
        <f>SUM(J39:L39)/3</f>
        <v>532240</v>
      </c>
    </row>
    <row r="41" spans="2:22">
      <c r="B41" s="1" t="s">
        <v>9</v>
      </c>
      <c r="C41" s="1">
        <v>1500</v>
      </c>
      <c r="I41" s="1" t="s">
        <v>9</v>
      </c>
      <c r="J41" s="1">
        <v>1500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 t="s">
        <v>6</v>
      </c>
      <c r="I42" s="1" t="s">
        <v>3</v>
      </c>
      <c r="J42" s="1">
        <v>1</v>
      </c>
      <c r="K42" s="1">
        <v>2</v>
      </c>
      <c r="L42" s="1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B43" s="1" t="s">
        <v>10</v>
      </c>
      <c r="C43" s="1">
        <v>9104409</v>
      </c>
      <c r="D43" s="1">
        <v>9104409</v>
      </c>
      <c r="E43" s="1">
        <v>9104409</v>
      </c>
      <c r="F43" s="1">
        <f>SUM(C43:E43)/3</f>
        <v>9104409</v>
      </c>
      <c r="I43" s="1" t="s">
        <v>10</v>
      </c>
      <c r="J43" s="1">
        <v>22109073</v>
      </c>
      <c r="K43" s="1">
        <v>22109073</v>
      </c>
      <c r="L43" s="1">
        <v>22109073</v>
      </c>
      <c r="M43" s="1">
        <f>SUM(J43:L43)/3</f>
        <v>22109073</v>
      </c>
      <c r="P43" s="1">
        <v>500</v>
      </c>
      <c r="Q43" s="1">
        <f>M31</f>
        <v>2550758</v>
      </c>
      <c r="R43" s="1">
        <f>M32</f>
        <v>61002</v>
      </c>
      <c r="S43" s="1">
        <f>M33</f>
        <v>269216</v>
      </c>
      <c r="T43" s="1">
        <f t="shared" ref="T43:T48" si="10">Q43+R43+S43</f>
        <v>2880976</v>
      </c>
      <c r="U43" s="3" t="e">
        <f t="shared" ref="U43:U48" si="11">W16</f>
        <v>#DIV/0!</v>
      </c>
      <c r="V43" s="4" t="e">
        <f>U43*(Constants!$A$2/100)*1024*1024*1024</f>
        <v>#DIV/0!</v>
      </c>
    </row>
    <row r="44" spans="2:22">
      <c r="B44" s="1" t="s">
        <v>16</v>
      </c>
      <c r="C44" s="1">
        <v>30535</v>
      </c>
      <c r="D44" s="1">
        <v>30535</v>
      </c>
      <c r="E44" s="1">
        <v>30535</v>
      </c>
      <c r="F44" s="1">
        <f>SUM(C44:E44)/3</f>
        <v>30535</v>
      </c>
      <c r="I44" s="1" t="s">
        <v>16</v>
      </c>
      <c r="J44" s="1">
        <v>125839</v>
      </c>
      <c r="K44" s="1">
        <v>125839</v>
      </c>
      <c r="L44" s="1">
        <v>125839</v>
      </c>
      <c r="M44" s="1">
        <f>SUM(J44:L44)/3</f>
        <v>125839</v>
      </c>
      <c r="P44" s="1">
        <v>1000</v>
      </c>
      <c r="Q44" s="1">
        <f>M37</f>
        <v>9915601</v>
      </c>
      <c r="R44" s="1">
        <f>M38</f>
        <v>77831</v>
      </c>
      <c r="S44" s="1">
        <f>M39</f>
        <v>532240</v>
      </c>
      <c r="T44" s="1">
        <f t="shared" si="10"/>
        <v>10525672</v>
      </c>
      <c r="U44" s="3">
        <f t="shared" si="11"/>
        <v>0.10000000000000002</v>
      </c>
      <c r="V44" s="4">
        <f>U44*(Constants!$A$2/100)*1024*1024*1024</f>
        <v>17179869.184000004</v>
      </c>
    </row>
    <row r="45" spans="2:22">
      <c r="B45" s="1" t="s">
        <v>12</v>
      </c>
      <c r="C45" s="1">
        <v>4352</v>
      </c>
      <c r="D45" s="1">
        <v>4352</v>
      </c>
      <c r="E45" s="1">
        <v>4352</v>
      </c>
      <c r="F45" s="1">
        <f>SUM(C45:E45)/3</f>
        <v>4352</v>
      </c>
      <c r="I45" s="1" t="s">
        <v>12</v>
      </c>
      <c r="J45" s="1">
        <v>796352</v>
      </c>
      <c r="K45" s="1">
        <v>796352</v>
      </c>
      <c r="L45" s="1">
        <v>796352</v>
      </c>
      <c r="M45" s="1">
        <f>SUM(J45:L45)/3</f>
        <v>796352</v>
      </c>
      <c r="P45" s="1">
        <v>1500</v>
      </c>
      <c r="Q45" s="1">
        <f>M43</f>
        <v>22109073</v>
      </c>
      <c r="R45" s="1">
        <f>M44</f>
        <v>125839</v>
      </c>
      <c r="S45" s="1">
        <f>M45</f>
        <v>796352</v>
      </c>
      <c r="T45" s="1">
        <f t="shared" si="10"/>
        <v>23031264</v>
      </c>
      <c r="U45" s="3">
        <f t="shared" si="11"/>
        <v>0.20000000000000004</v>
      </c>
      <c r="V45" s="4">
        <f>U45*(Constants!$A$2/100)*1024*1024*1024</f>
        <v>34359738.368000008</v>
      </c>
    </row>
    <row r="46" spans="2:22">
      <c r="P46" s="1">
        <v>2000</v>
      </c>
      <c r="Q46" s="1">
        <f>M49</f>
        <v>39442067</v>
      </c>
      <c r="R46" s="1">
        <f>M50</f>
        <v>308717</v>
      </c>
      <c r="S46" s="1">
        <f>M51</f>
        <v>1067808</v>
      </c>
      <c r="T46" s="1">
        <f t="shared" si="10"/>
        <v>40818592</v>
      </c>
      <c r="U46" s="3">
        <f t="shared" si="11"/>
        <v>0.3</v>
      </c>
      <c r="V46" s="4">
        <f>U46*(Constants!$A$2/100)*1024*1024*1024</f>
        <v>51539607.552000001</v>
      </c>
    </row>
    <row r="47" spans="2:22">
      <c r="B47" s="1" t="s">
        <v>9</v>
      </c>
      <c r="C47" s="1">
        <v>2000</v>
      </c>
      <c r="I47" s="1" t="s">
        <v>9</v>
      </c>
      <c r="J47" s="1">
        <v>2000</v>
      </c>
      <c r="P47" s="1">
        <v>2500</v>
      </c>
      <c r="Q47" s="1">
        <f>M55</f>
        <v>61435943</v>
      </c>
      <c r="R47" s="1">
        <f>M56</f>
        <v>301657</v>
      </c>
      <c r="S47" s="1">
        <f>M57</f>
        <v>1329744</v>
      </c>
      <c r="T47" s="1">
        <f t="shared" si="10"/>
        <v>63067344</v>
      </c>
      <c r="U47" s="3">
        <f t="shared" si="11"/>
        <v>0.40000000000000008</v>
      </c>
      <c r="V47" s="4">
        <f>U47*(Constants!$A$2/100)*1024*1024*1024</f>
        <v>68719476.736000016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 t="s">
        <v>6</v>
      </c>
      <c r="I48" s="1" t="s">
        <v>3</v>
      </c>
      <c r="J48" s="1">
        <v>1</v>
      </c>
      <c r="K48" s="1">
        <v>2</v>
      </c>
      <c r="L48" s="1">
        <v>3</v>
      </c>
      <c r="M48" s="1" t="s">
        <v>6</v>
      </c>
      <c r="P48" s="1">
        <v>3000</v>
      </c>
      <c r="Q48" s="1">
        <f>M61</f>
        <v>88064557</v>
      </c>
      <c r="R48" s="1">
        <f>M62</f>
        <v>231699</v>
      </c>
      <c r="S48" s="1">
        <f>M63</f>
        <v>1585424</v>
      </c>
      <c r="T48" s="1">
        <f t="shared" si="10"/>
        <v>89881680</v>
      </c>
      <c r="U48" s="3">
        <f t="shared" si="11"/>
        <v>0.6</v>
      </c>
      <c r="V48" s="4">
        <f>U48*(Constants!$A$2/100)*1024*1024*1024</f>
        <v>103079215.104</v>
      </c>
    </row>
    <row r="49" spans="2:22">
      <c r="B49" s="1" t="s">
        <v>10</v>
      </c>
      <c r="C49" s="1">
        <v>16114409</v>
      </c>
      <c r="D49" s="1">
        <v>16114409</v>
      </c>
      <c r="E49" s="1">
        <v>16114409</v>
      </c>
      <c r="F49" s="1">
        <f>SUM(C49:E49)/3</f>
        <v>16114409</v>
      </c>
      <c r="I49" s="1" t="s">
        <v>10</v>
      </c>
      <c r="J49" s="1">
        <v>39442067</v>
      </c>
      <c r="K49" s="1">
        <v>39442067</v>
      </c>
      <c r="L49" s="1">
        <v>39442067</v>
      </c>
      <c r="M49" s="1">
        <f>SUM(J49:L49)/3</f>
        <v>39442067</v>
      </c>
      <c r="U49" s="3"/>
      <c r="V49" s="4"/>
    </row>
    <row r="50" spans="2:22">
      <c r="B50" s="1" t="s">
        <v>16</v>
      </c>
      <c r="C50" s="1">
        <v>40583</v>
      </c>
      <c r="D50" s="1">
        <v>40583</v>
      </c>
      <c r="E50" s="1">
        <v>40583</v>
      </c>
      <c r="F50" s="1">
        <f>SUM(C50:E50)/3</f>
        <v>40583</v>
      </c>
      <c r="I50" s="1" t="s">
        <v>16</v>
      </c>
      <c r="J50" s="1">
        <v>308717</v>
      </c>
      <c r="K50" s="1">
        <v>308717</v>
      </c>
      <c r="L50" s="1">
        <v>308717</v>
      </c>
      <c r="M50" s="1">
        <f>SUM(J50:L50)/3</f>
        <v>308717</v>
      </c>
      <c r="U50" s="3"/>
      <c r="V50" s="4"/>
    </row>
    <row r="51" spans="2:22">
      <c r="B51" s="1" t="s">
        <v>12</v>
      </c>
      <c r="C51" s="1">
        <v>4808</v>
      </c>
      <c r="D51" s="1">
        <v>4808</v>
      </c>
      <c r="E51" s="1">
        <v>4808</v>
      </c>
      <c r="F51" s="1">
        <f>SUM(C51:E51)/3</f>
        <v>4808</v>
      </c>
      <c r="I51" s="1" t="s">
        <v>12</v>
      </c>
      <c r="J51" s="1">
        <v>1067808</v>
      </c>
      <c r="K51" s="1">
        <v>1067808</v>
      </c>
      <c r="L51" s="1">
        <v>1067808</v>
      </c>
      <c r="M51" s="1">
        <f>SUM(J51:L51)/3</f>
        <v>1067808</v>
      </c>
    </row>
    <row r="53" spans="2:22">
      <c r="B53" s="1" t="s">
        <v>9</v>
      </c>
      <c r="C53" s="1">
        <v>2500</v>
      </c>
      <c r="I53" s="1" t="s">
        <v>9</v>
      </c>
      <c r="J53" s="1">
        <v>2500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 t="s">
        <v>6</v>
      </c>
      <c r="I54" s="1" t="s">
        <v>3</v>
      </c>
      <c r="J54" s="1">
        <v>1</v>
      </c>
      <c r="K54" s="1">
        <v>2</v>
      </c>
      <c r="L54" s="1">
        <v>3</v>
      </c>
      <c r="M54" s="1" t="s">
        <v>6</v>
      </c>
    </row>
    <row r="55" spans="2:22">
      <c r="B55" s="1" t="s">
        <v>10</v>
      </c>
      <c r="C55" s="1">
        <v>25144433</v>
      </c>
      <c r="D55" s="1">
        <v>25144433</v>
      </c>
      <c r="E55" s="1">
        <v>25144433</v>
      </c>
      <c r="F55" s="1">
        <f>SUM(C55:E55)/3</f>
        <v>25144433</v>
      </c>
      <c r="I55" s="1" t="s">
        <v>10</v>
      </c>
      <c r="J55" s="1">
        <v>61435943</v>
      </c>
      <c r="K55" s="1">
        <v>61435943</v>
      </c>
      <c r="L55" s="1">
        <v>61435943</v>
      </c>
      <c r="M55" s="1">
        <f>SUM(J55:L55)/3</f>
        <v>61435943</v>
      </c>
    </row>
    <row r="56" spans="2:22">
      <c r="B56" s="1" t="s">
        <v>16</v>
      </c>
      <c r="C56" s="1">
        <v>40567</v>
      </c>
      <c r="D56" s="1">
        <v>40567</v>
      </c>
      <c r="E56" s="1">
        <v>40567</v>
      </c>
      <c r="F56" s="1">
        <f>SUM(C56:E56)/3</f>
        <v>40567</v>
      </c>
      <c r="I56" s="1" t="s">
        <v>16</v>
      </c>
      <c r="J56" s="1">
        <v>301657</v>
      </c>
      <c r="K56" s="1">
        <v>301657</v>
      </c>
      <c r="L56" s="1">
        <v>301657</v>
      </c>
      <c r="M56" s="1">
        <f>SUM(J56:L56)/3</f>
        <v>301657</v>
      </c>
    </row>
    <row r="57" spans="2:22">
      <c r="B57" s="1" t="s">
        <v>12</v>
      </c>
      <c r="C57" s="1">
        <v>5320</v>
      </c>
      <c r="D57" s="1">
        <v>5320</v>
      </c>
      <c r="E57" s="1">
        <v>5320</v>
      </c>
      <c r="F57" s="1">
        <f>SUM(C57:E57)/3</f>
        <v>5320</v>
      </c>
      <c r="I57" s="1" t="s">
        <v>12</v>
      </c>
      <c r="J57" s="1">
        <v>1329744</v>
      </c>
      <c r="K57" s="1">
        <v>1329744</v>
      </c>
      <c r="L57" s="1">
        <v>1329744</v>
      </c>
      <c r="M57" s="1">
        <f>SUM(J57:L57)/3</f>
        <v>1329744</v>
      </c>
    </row>
    <row r="59" spans="2:22">
      <c r="B59" s="1" t="s">
        <v>9</v>
      </c>
      <c r="C59" s="1">
        <v>3000</v>
      </c>
      <c r="I59" s="1" t="s">
        <v>9</v>
      </c>
      <c r="J59" s="1">
        <v>3000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 t="s">
        <v>6</v>
      </c>
      <c r="I60" s="1" t="s">
        <v>3</v>
      </c>
      <c r="J60" s="1">
        <v>1</v>
      </c>
      <c r="K60" s="1">
        <v>2</v>
      </c>
      <c r="L60" s="1">
        <v>3</v>
      </c>
      <c r="M60" s="1" t="s">
        <v>6</v>
      </c>
    </row>
    <row r="61" spans="2:22">
      <c r="B61" s="1" t="s">
        <v>10</v>
      </c>
      <c r="C61" s="1">
        <v>36206505</v>
      </c>
      <c r="D61" s="1">
        <v>36206505</v>
      </c>
      <c r="E61" s="1">
        <v>36206505</v>
      </c>
      <c r="F61" s="1">
        <f>SUM(C61:E61)/3</f>
        <v>36206505</v>
      </c>
      <c r="I61" s="1" t="s">
        <v>10</v>
      </c>
      <c r="J61" s="1">
        <v>88064557</v>
      </c>
      <c r="K61" s="1">
        <v>88064557</v>
      </c>
      <c r="L61" s="1">
        <v>88064557</v>
      </c>
      <c r="M61" s="1">
        <f>SUM(J61:L61)/3</f>
        <v>88064557</v>
      </c>
    </row>
    <row r="62" spans="2:22">
      <c r="B62" s="1" t="s">
        <v>16</v>
      </c>
      <c r="C62" s="1">
        <v>24543</v>
      </c>
      <c r="D62" s="1">
        <v>24543</v>
      </c>
      <c r="E62" s="1">
        <v>24543</v>
      </c>
      <c r="F62" s="1">
        <f>SUM(C62:E62)/3</f>
        <v>24543</v>
      </c>
      <c r="I62" s="1" t="s">
        <v>16</v>
      </c>
      <c r="J62" s="1">
        <v>231699</v>
      </c>
      <c r="K62" s="1">
        <v>231699</v>
      </c>
      <c r="L62" s="1">
        <v>231699</v>
      </c>
      <c r="M62" s="1">
        <f>SUM(J62:L62)/3</f>
        <v>231699</v>
      </c>
    </row>
    <row r="63" spans="2:22">
      <c r="B63" s="1" t="s">
        <v>12</v>
      </c>
      <c r="C63" s="1">
        <v>5816</v>
      </c>
      <c r="D63" s="1">
        <v>5816</v>
      </c>
      <c r="E63" s="1">
        <v>5816</v>
      </c>
      <c r="F63" s="1">
        <f>SUM(C63:E63)/3</f>
        <v>5816</v>
      </c>
      <c r="I63" s="1" t="s">
        <v>12</v>
      </c>
      <c r="J63" s="1">
        <v>1585424</v>
      </c>
      <c r="K63" s="1">
        <v>1585424</v>
      </c>
      <c r="L63" s="1">
        <v>1585424</v>
      </c>
      <c r="M63" s="1">
        <f>SUM(J63:L63)/3</f>
        <v>1585424</v>
      </c>
    </row>
    <row r="68" spans="1:26">
      <c r="B68" s="1" t="s">
        <v>3</v>
      </c>
      <c r="C68" s="1">
        <v>1</v>
      </c>
      <c r="D68" s="1">
        <v>2</v>
      </c>
      <c r="E68" s="1">
        <v>3</v>
      </c>
      <c r="F68" s="1">
        <v>4</v>
      </c>
      <c r="G68" s="1">
        <v>5</v>
      </c>
      <c r="H68" s="1">
        <v>6</v>
      </c>
      <c r="I68" s="1">
        <v>7</v>
      </c>
      <c r="J68" s="1">
        <v>8</v>
      </c>
      <c r="K68" s="1">
        <v>9</v>
      </c>
      <c r="L68" s="1">
        <v>10</v>
      </c>
      <c r="M68" s="1">
        <v>11</v>
      </c>
      <c r="N68" s="1">
        <v>12</v>
      </c>
      <c r="O68" s="1" t="s">
        <v>4</v>
      </c>
      <c r="P68" s="1" t="s">
        <v>5</v>
      </c>
      <c r="Q68" s="1" t="s">
        <v>6</v>
      </c>
      <c r="S68" s="1" t="s">
        <v>22</v>
      </c>
      <c r="T68" s="1">
        <v>1</v>
      </c>
      <c r="U68" s="1">
        <v>2</v>
      </c>
      <c r="V68" s="1">
        <v>6</v>
      </c>
      <c r="W68" s="1">
        <v>11</v>
      </c>
      <c r="X68" s="1">
        <v>16</v>
      </c>
      <c r="Y68" s="1">
        <v>21</v>
      </c>
      <c r="Z68" s="1">
        <v>26</v>
      </c>
    </row>
    <row r="69" spans="1:26">
      <c r="A69" s="1">
        <v>1</v>
      </c>
      <c r="B69" s="1">
        <v>500</v>
      </c>
      <c r="C69" s="1">
        <v>1.1000000000000001E-3</v>
      </c>
      <c r="D69" s="1">
        <v>8.9999999999999998E-4</v>
      </c>
      <c r="E69" s="1">
        <v>1.1000000000000001E-3</v>
      </c>
      <c r="F69" s="1">
        <v>1.1000000000000001E-3</v>
      </c>
      <c r="G69" s="1">
        <v>1E-3</v>
      </c>
      <c r="H69" s="1">
        <v>8.9999999999999998E-4</v>
      </c>
      <c r="I69" s="1">
        <v>1E-3</v>
      </c>
      <c r="J69" s="1">
        <v>4.0000000000000002E-4</v>
      </c>
      <c r="K69" s="1">
        <v>4.0000000000000002E-4</v>
      </c>
      <c r="L69" s="1">
        <v>8.0000000000000004E-4</v>
      </c>
      <c r="M69" s="1">
        <v>8.0000000000000004E-4</v>
      </c>
      <c r="N69" s="1">
        <v>1.1000000000000001E-3</v>
      </c>
      <c r="O69" s="1">
        <f t="shared" ref="O69:O110" si="12">MIN(C69:N69)</f>
        <v>4.0000000000000002E-4</v>
      </c>
      <c r="P69" s="1">
        <f t="shared" ref="P69:P110" si="13">MAX(C69:N69)</f>
        <v>1.1000000000000001E-3</v>
      </c>
      <c r="Q69" s="1">
        <f t="shared" ref="Q69:Q110" si="14">(SUM(C69:N69)-O69-P69)/10</f>
        <v>9.1000000000000022E-4</v>
      </c>
      <c r="S69" s="1">
        <v>500</v>
      </c>
      <c r="T69" s="1">
        <f>Q69</f>
        <v>9.1000000000000022E-4</v>
      </c>
      <c r="U69" s="1">
        <f>Q75</f>
        <v>1.0200000000000003E-3</v>
      </c>
      <c r="V69" s="1">
        <f>Q81</f>
        <v>9.7000000000000016E-4</v>
      </c>
      <c r="W69" s="1">
        <f>Q87</f>
        <v>1.2499999999999998E-3</v>
      </c>
      <c r="X69" s="1">
        <f>Q93</f>
        <v>1.0199999999999999E-3</v>
      </c>
      <c r="Y69" s="1">
        <f>Q99</f>
        <v>1.1099999999999999E-3</v>
      </c>
      <c r="Z69" s="1">
        <f>Q105</f>
        <v>1.1099999999999999E-3</v>
      </c>
    </row>
    <row r="70" spans="1:26">
      <c r="B70" s="1">
        <v>1000</v>
      </c>
      <c r="C70" s="1">
        <v>4.0000000000000001E-3</v>
      </c>
      <c r="D70" s="1">
        <v>1.6000000000000001E-3</v>
      </c>
      <c r="E70" s="1">
        <v>3.3999999999999998E-3</v>
      </c>
      <c r="F70" s="1">
        <v>3.3999999999999998E-3</v>
      </c>
      <c r="G70" s="1">
        <v>3.3999999999999998E-3</v>
      </c>
      <c r="H70" s="1">
        <v>3.3999999999999998E-3</v>
      </c>
      <c r="I70" s="1">
        <v>1.5E-3</v>
      </c>
      <c r="J70" s="1">
        <v>1.5E-3</v>
      </c>
      <c r="K70" s="1">
        <v>1.6000000000000001E-3</v>
      </c>
      <c r="L70" s="1">
        <v>3.5000000000000001E-3</v>
      </c>
      <c r="M70" s="1">
        <v>4.0000000000000001E-3</v>
      </c>
      <c r="N70" s="1">
        <v>3.7000000000000002E-3</v>
      </c>
      <c r="O70" s="1">
        <f t="shared" si="12"/>
        <v>1.5E-3</v>
      </c>
      <c r="P70" s="1">
        <f t="shared" si="13"/>
        <v>4.0000000000000001E-3</v>
      </c>
      <c r="Q70" s="1">
        <f t="shared" si="14"/>
        <v>2.9500000000000004E-3</v>
      </c>
      <c r="S70" s="1">
        <v>1000</v>
      </c>
      <c r="T70" s="1">
        <f t="shared" ref="T70:T74" si="15">Q70</f>
        <v>2.9500000000000004E-3</v>
      </c>
      <c r="U70" s="1">
        <f t="shared" ref="U70:U74" si="16">Q76</f>
        <v>3.4200000000000003E-3</v>
      </c>
      <c r="V70" s="1">
        <f t="shared" ref="V70:V74" si="17">Q82</f>
        <v>3.5800000000000012E-3</v>
      </c>
      <c r="W70" s="1">
        <f t="shared" ref="W70:W74" si="18">Q88</f>
        <v>4.8900000000000002E-3</v>
      </c>
      <c r="X70" s="1">
        <f t="shared" ref="X70:X74" si="19">Q94</f>
        <v>6.0800000000000003E-3</v>
      </c>
      <c r="Y70" s="1">
        <f t="shared" ref="Y70:Y74" si="20">Q100</f>
        <v>6.3E-3</v>
      </c>
      <c r="Z70" s="1">
        <f t="shared" ref="Z70:Z74" si="21">Q106</f>
        <v>5.899999999999999E-3</v>
      </c>
    </row>
    <row r="71" spans="1:26">
      <c r="B71" s="1">
        <v>1500</v>
      </c>
      <c r="C71" s="1">
        <v>4.4000000000000003E-3</v>
      </c>
      <c r="D71" s="1">
        <v>3.5999999999999999E-3</v>
      </c>
      <c r="E71" s="1">
        <v>8.0000000000000002E-3</v>
      </c>
      <c r="F71" s="1">
        <v>8.2000000000000007E-3</v>
      </c>
      <c r="G71" s="1">
        <v>8.2000000000000007E-3</v>
      </c>
      <c r="H71" s="1">
        <v>8.2000000000000007E-3</v>
      </c>
      <c r="I71" s="1">
        <v>8.3000000000000001E-3</v>
      </c>
      <c r="J71" s="1">
        <v>8.3999999999999995E-3</v>
      </c>
      <c r="K71" s="1">
        <v>7.7999999999999996E-3</v>
      </c>
      <c r="L71" s="1">
        <v>6.7999999999999996E-3</v>
      </c>
      <c r="M71" s="1">
        <v>8.2000000000000007E-3</v>
      </c>
      <c r="N71" s="1">
        <v>7.7999999999999996E-3</v>
      </c>
      <c r="O71" s="1">
        <f t="shared" si="12"/>
        <v>3.5999999999999999E-3</v>
      </c>
      <c r="P71" s="1">
        <f t="shared" si="13"/>
        <v>8.3999999999999995E-3</v>
      </c>
      <c r="Q71" s="1">
        <f t="shared" si="14"/>
        <v>7.5899999999999978E-3</v>
      </c>
      <c r="S71" s="1">
        <v>1500</v>
      </c>
      <c r="T71" s="1">
        <f t="shared" si="15"/>
        <v>7.5899999999999978E-3</v>
      </c>
      <c r="U71" s="1">
        <f t="shared" si="16"/>
        <v>1.0160000000000002E-2</v>
      </c>
      <c r="V71" s="1">
        <f t="shared" si="17"/>
        <v>7.9399999999999991E-3</v>
      </c>
      <c r="W71" s="1">
        <f t="shared" si="18"/>
        <v>6.8900000000000003E-3</v>
      </c>
      <c r="X71" s="1">
        <f t="shared" si="19"/>
        <v>9.1999999999999981E-3</v>
      </c>
      <c r="Y71" s="1">
        <f t="shared" si="20"/>
        <v>9.7800000000000005E-3</v>
      </c>
      <c r="Z71" s="1">
        <f t="shared" si="21"/>
        <v>1.2260000000000002E-2</v>
      </c>
    </row>
    <row r="72" spans="1:26">
      <c r="B72" s="1">
        <v>2000</v>
      </c>
      <c r="C72" s="1">
        <v>8.9999999999999993E-3</v>
      </c>
      <c r="D72" s="1">
        <v>1.38E-2</v>
      </c>
      <c r="E72" s="1">
        <v>1.1599999999999999E-2</v>
      </c>
      <c r="F72" s="1">
        <v>1.35E-2</v>
      </c>
      <c r="G72" s="1">
        <v>1.15E-2</v>
      </c>
      <c r="H72" s="1">
        <v>9.9000000000000008E-3</v>
      </c>
      <c r="I72" s="1">
        <v>6.7000000000000002E-3</v>
      </c>
      <c r="J72" s="1">
        <v>6.6E-3</v>
      </c>
      <c r="K72" s="1">
        <v>9.5999999999999992E-3</v>
      </c>
      <c r="L72" s="1">
        <v>6.6E-3</v>
      </c>
      <c r="M72" s="1">
        <v>1.0800000000000001E-2</v>
      </c>
      <c r="N72" s="1">
        <v>1.2200000000000001E-2</v>
      </c>
      <c r="O72" s="1">
        <f t="shared" si="12"/>
        <v>6.6E-3</v>
      </c>
      <c r="P72" s="1">
        <f t="shared" si="13"/>
        <v>1.38E-2</v>
      </c>
      <c r="Q72" s="1">
        <f t="shared" si="14"/>
        <v>1.014E-2</v>
      </c>
      <c r="S72" s="1">
        <v>2000</v>
      </c>
      <c r="T72" s="1">
        <f t="shared" si="15"/>
        <v>1.014E-2</v>
      </c>
      <c r="U72" s="1">
        <f t="shared" si="16"/>
        <v>1.422E-2</v>
      </c>
      <c r="V72" s="1">
        <f t="shared" si="17"/>
        <v>1.1410000000000003E-2</v>
      </c>
      <c r="W72" s="1">
        <f t="shared" si="18"/>
        <v>9.6100000000000005E-3</v>
      </c>
      <c r="X72" s="1">
        <f t="shared" si="19"/>
        <v>1.421E-2</v>
      </c>
      <c r="Y72" s="1">
        <f t="shared" si="20"/>
        <v>1.2330000000000001E-2</v>
      </c>
      <c r="Z72" s="1">
        <f t="shared" si="21"/>
        <v>1.538E-2</v>
      </c>
    </row>
    <row r="73" spans="1:26">
      <c r="B73" s="1">
        <v>2500</v>
      </c>
      <c r="C73" s="1">
        <v>1.5100000000000001E-2</v>
      </c>
      <c r="D73" s="1">
        <v>1.0200000000000001E-2</v>
      </c>
      <c r="E73" s="1">
        <v>1.04E-2</v>
      </c>
      <c r="F73" s="1">
        <v>1.0500000000000001E-2</v>
      </c>
      <c r="G73" s="1">
        <v>1.03E-2</v>
      </c>
      <c r="H73" s="1">
        <v>1.03E-2</v>
      </c>
      <c r="I73" s="1">
        <v>1.0200000000000001E-2</v>
      </c>
      <c r="J73" s="1">
        <v>1.04E-2</v>
      </c>
      <c r="K73" s="1">
        <v>1.5100000000000001E-2</v>
      </c>
      <c r="L73" s="1">
        <v>1.46E-2</v>
      </c>
      <c r="M73" s="1">
        <v>1.0200000000000001E-2</v>
      </c>
      <c r="N73" s="1">
        <v>1.03E-2</v>
      </c>
      <c r="O73" s="1">
        <f t="shared" si="12"/>
        <v>1.0200000000000001E-2</v>
      </c>
      <c r="P73" s="1">
        <f t="shared" si="13"/>
        <v>1.5100000000000001E-2</v>
      </c>
      <c r="Q73" s="1">
        <f t="shared" si="14"/>
        <v>1.123E-2</v>
      </c>
      <c r="S73" s="1">
        <v>2500</v>
      </c>
      <c r="T73" s="1">
        <f t="shared" si="15"/>
        <v>1.123E-2</v>
      </c>
      <c r="U73" s="1">
        <f t="shared" si="16"/>
        <v>1.4700000000000001E-2</v>
      </c>
      <c r="V73" s="1">
        <f t="shared" si="17"/>
        <v>1.7390000000000003E-2</v>
      </c>
      <c r="W73" s="1">
        <f t="shared" si="18"/>
        <v>1.6499999999999997E-2</v>
      </c>
      <c r="X73" s="1">
        <f t="shared" si="19"/>
        <v>1.8629999999999997E-2</v>
      </c>
      <c r="Y73" s="1">
        <f t="shared" si="20"/>
        <v>1.9220000000000001E-2</v>
      </c>
      <c r="Z73" s="1">
        <f t="shared" si="21"/>
        <v>1.9590000000000003E-2</v>
      </c>
    </row>
    <row r="74" spans="1:26">
      <c r="B74" s="1">
        <v>3000</v>
      </c>
      <c r="C74" s="1">
        <v>2.0299999999999999E-2</v>
      </c>
      <c r="D74" s="1">
        <v>2.0899999999999998E-2</v>
      </c>
      <c r="E74" s="1">
        <v>2.23E-2</v>
      </c>
      <c r="F74" s="1">
        <v>2.3300000000000001E-2</v>
      </c>
      <c r="G74" s="1">
        <v>1.83E-2</v>
      </c>
      <c r="H74" s="1">
        <v>1.9E-2</v>
      </c>
      <c r="I74" s="1">
        <v>0.02</v>
      </c>
      <c r="J74" s="1">
        <v>1.4800000000000001E-2</v>
      </c>
      <c r="K74" s="1">
        <v>1.84E-2</v>
      </c>
      <c r="L74" s="1">
        <v>2.3099999999999999E-2</v>
      </c>
      <c r="M74" s="1">
        <v>1.9699999999999999E-2</v>
      </c>
      <c r="N74" s="1">
        <v>1.46E-2</v>
      </c>
      <c r="O74" s="1">
        <f t="shared" si="12"/>
        <v>1.46E-2</v>
      </c>
      <c r="P74" s="1">
        <f t="shared" si="13"/>
        <v>2.3300000000000001E-2</v>
      </c>
      <c r="Q74" s="1">
        <f t="shared" si="14"/>
        <v>1.9680000000000003E-2</v>
      </c>
      <c r="S74" s="1">
        <v>3000</v>
      </c>
      <c r="T74" s="1">
        <f t="shared" si="15"/>
        <v>1.9680000000000003E-2</v>
      </c>
      <c r="U74" s="1">
        <f t="shared" si="16"/>
        <v>2.4830000000000005E-2</v>
      </c>
      <c r="V74" s="1">
        <f t="shared" si="17"/>
        <v>2.0820000000000005E-2</v>
      </c>
      <c r="W74" s="1">
        <f t="shared" si="18"/>
        <v>2.1780000000000004E-2</v>
      </c>
      <c r="X74" s="1">
        <f t="shared" si="19"/>
        <v>2.5700000000000001E-2</v>
      </c>
      <c r="Y74" s="1">
        <f t="shared" si="20"/>
        <v>2.7099999999999996E-2</v>
      </c>
      <c r="Z74" s="1">
        <f t="shared" si="21"/>
        <v>2.6980000000000004E-2</v>
      </c>
    </row>
    <row r="75" spans="1:26">
      <c r="A75" s="1">
        <v>2</v>
      </c>
      <c r="B75" s="1">
        <v>500</v>
      </c>
      <c r="C75" s="1">
        <v>1.5E-3</v>
      </c>
      <c r="D75" s="1">
        <v>1.1000000000000001E-3</v>
      </c>
      <c r="E75" s="1">
        <v>1.1000000000000001E-3</v>
      </c>
      <c r="F75" s="1">
        <v>1.2999999999999999E-3</v>
      </c>
      <c r="G75" s="1">
        <v>1.1000000000000001E-3</v>
      </c>
      <c r="H75" s="1">
        <v>1.1000000000000001E-3</v>
      </c>
      <c r="I75" s="1">
        <v>8.0000000000000004E-4</v>
      </c>
      <c r="J75" s="1">
        <v>5.0000000000000001E-4</v>
      </c>
      <c r="K75" s="1">
        <v>5.0000000000000001E-4</v>
      </c>
      <c r="L75" s="1">
        <v>1E-3</v>
      </c>
      <c r="M75" s="1">
        <v>1.1000000000000001E-3</v>
      </c>
      <c r="N75" s="1">
        <v>1.1000000000000001E-3</v>
      </c>
      <c r="O75" s="1">
        <f t="shared" si="12"/>
        <v>5.0000000000000001E-4</v>
      </c>
      <c r="P75" s="1">
        <f t="shared" si="13"/>
        <v>1.5E-3</v>
      </c>
      <c r="Q75" s="1">
        <f t="shared" si="14"/>
        <v>1.0200000000000003E-3</v>
      </c>
    </row>
    <row r="76" spans="1:26">
      <c r="B76" s="1">
        <v>1000</v>
      </c>
      <c r="C76" s="1">
        <v>4.8999999999999998E-3</v>
      </c>
      <c r="D76" s="1">
        <v>4.4000000000000003E-3</v>
      </c>
      <c r="E76" s="1">
        <v>5.4999999999999997E-3</v>
      </c>
      <c r="F76" s="1">
        <v>4.7999999999999996E-3</v>
      </c>
      <c r="G76" s="1">
        <v>4.7999999999999996E-3</v>
      </c>
      <c r="H76" s="1">
        <v>5.1999999999999998E-3</v>
      </c>
      <c r="I76" s="1">
        <v>2E-3</v>
      </c>
      <c r="J76" s="1">
        <v>2.0999999999999999E-3</v>
      </c>
      <c r="K76" s="1">
        <v>1.9E-3</v>
      </c>
      <c r="L76" s="1">
        <v>2E-3</v>
      </c>
      <c r="M76" s="1">
        <v>2E-3</v>
      </c>
      <c r="N76" s="1">
        <v>2E-3</v>
      </c>
      <c r="O76" s="1">
        <f t="shared" si="12"/>
        <v>1.9E-3</v>
      </c>
      <c r="P76" s="1">
        <f t="shared" si="13"/>
        <v>5.4999999999999997E-3</v>
      </c>
      <c r="Q76" s="1">
        <f t="shared" si="14"/>
        <v>3.4200000000000003E-3</v>
      </c>
      <c r="S76" s="1" t="s">
        <v>23</v>
      </c>
      <c r="T76" s="1">
        <v>1</v>
      </c>
      <c r="U76" s="1">
        <v>2</v>
      </c>
      <c r="V76" s="1">
        <v>6</v>
      </c>
      <c r="W76" s="1">
        <v>11</v>
      </c>
      <c r="X76" s="1">
        <v>16</v>
      </c>
      <c r="Y76" s="1">
        <v>21</v>
      </c>
      <c r="Z76" s="1">
        <v>26</v>
      </c>
    </row>
    <row r="77" spans="1:26">
      <c r="B77" s="1">
        <v>1500</v>
      </c>
      <c r="C77" s="1">
        <v>1.0999999999999999E-2</v>
      </c>
      <c r="D77" s="1">
        <v>9.9000000000000008E-3</v>
      </c>
      <c r="E77" s="1">
        <v>1.06E-2</v>
      </c>
      <c r="F77" s="1">
        <v>1.04E-2</v>
      </c>
      <c r="G77" s="1">
        <v>1.0500000000000001E-2</v>
      </c>
      <c r="H77" s="1">
        <v>9.4999999999999998E-3</v>
      </c>
      <c r="I77" s="1">
        <v>1.0500000000000001E-2</v>
      </c>
      <c r="J77" s="1">
        <v>1.0200000000000001E-2</v>
      </c>
      <c r="K77" s="1">
        <v>9.2999999999999992E-3</v>
      </c>
      <c r="L77" s="1">
        <v>1.0699999999999999E-2</v>
      </c>
      <c r="M77" s="1">
        <v>9.4000000000000004E-3</v>
      </c>
      <c r="N77" s="1">
        <v>9.9000000000000008E-3</v>
      </c>
      <c r="O77" s="1">
        <f t="shared" si="12"/>
        <v>9.2999999999999992E-3</v>
      </c>
      <c r="P77" s="1">
        <f t="shared" si="13"/>
        <v>1.0999999999999999E-2</v>
      </c>
      <c r="Q77" s="1">
        <f t="shared" si="14"/>
        <v>1.0160000000000002E-2</v>
      </c>
      <c r="S77" s="1">
        <v>500</v>
      </c>
      <c r="T77" s="1">
        <f>Q114</f>
        <v>0</v>
      </c>
      <c r="U77" s="1">
        <f>Q120</f>
        <v>1.9599999999999999E-2</v>
      </c>
      <c r="V77" s="1">
        <f>Q126</f>
        <v>4.8299999999999996E-2</v>
      </c>
      <c r="W77" s="1">
        <f>Q132</f>
        <v>5.3699999999999991E-2</v>
      </c>
      <c r="X77" s="1">
        <f>Q138</f>
        <v>6.0400000000000009E-2</v>
      </c>
      <c r="Y77" s="1">
        <f>Q144</f>
        <v>6.0499999999999998E-2</v>
      </c>
      <c r="Z77" s="1">
        <f>Q150</f>
        <v>6.3899999999999998E-2</v>
      </c>
    </row>
    <row r="78" spans="1:26">
      <c r="B78" s="1">
        <v>2000</v>
      </c>
      <c r="C78" s="1">
        <v>1.66E-2</v>
      </c>
      <c r="D78" s="1">
        <v>1.83E-2</v>
      </c>
      <c r="E78" s="1">
        <v>1.2200000000000001E-2</v>
      </c>
      <c r="F78" s="1">
        <v>1.7000000000000001E-2</v>
      </c>
      <c r="G78" s="1">
        <v>1.2E-2</v>
      </c>
      <c r="H78" s="1">
        <v>1.2500000000000001E-2</v>
      </c>
      <c r="I78" s="1">
        <v>1.7000000000000001E-2</v>
      </c>
      <c r="J78" s="1">
        <v>1.66E-2</v>
      </c>
      <c r="K78" s="1">
        <v>1.18E-2</v>
      </c>
      <c r="L78" s="1">
        <v>1.2800000000000001E-2</v>
      </c>
      <c r="M78" s="1">
        <v>1.37E-2</v>
      </c>
      <c r="N78" s="1">
        <v>8.0999999999999996E-3</v>
      </c>
      <c r="O78" s="1">
        <f t="shared" si="12"/>
        <v>8.0999999999999996E-3</v>
      </c>
      <c r="P78" s="1">
        <f t="shared" si="13"/>
        <v>1.83E-2</v>
      </c>
      <c r="Q78" s="1">
        <f t="shared" si="14"/>
        <v>1.422E-2</v>
      </c>
      <c r="S78" s="1">
        <v>1000</v>
      </c>
      <c r="T78" s="1">
        <f t="shared" ref="T78:T82" si="22">Q115</f>
        <v>2.3000000000000004E-3</v>
      </c>
      <c r="U78" s="1">
        <f t="shared" ref="U78:U82" si="23">Q121</f>
        <v>0.12439999999999998</v>
      </c>
      <c r="V78" s="1">
        <f t="shared" ref="V78:V82" si="24">Q127</f>
        <v>0.30519999999999997</v>
      </c>
      <c r="W78" s="1">
        <f t="shared" ref="W78:W82" si="25">Q133</f>
        <v>0.39490000000000008</v>
      </c>
      <c r="X78" s="1">
        <f t="shared" ref="X78:X82" si="26">Q139</f>
        <v>0.42720000000000002</v>
      </c>
      <c r="Y78" s="1">
        <f t="shared" ref="Y78:Y82" si="27">Q145</f>
        <v>0.44720000000000004</v>
      </c>
      <c r="Z78" s="1">
        <f t="shared" ref="Z78:Z82" si="28">Q151</f>
        <v>0.48209999999999997</v>
      </c>
    </row>
    <row r="79" spans="1:26">
      <c r="B79" s="1">
        <v>2500</v>
      </c>
      <c r="C79" s="1">
        <v>1.34E-2</v>
      </c>
      <c r="D79" s="1">
        <v>1.3599999999999999E-2</v>
      </c>
      <c r="E79" s="1">
        <v>1.34E-2</v>
      </c>
      <c r="F79" s="1">
        <v>1.3599999999999999E-2</v>
      </c>
      <c r="G79" s="1">
        <v>2.1999999999999999E-2</v>
      </c>
      <c r="H79" s="1">
        <v>1.6299999999999999E-2</v>
      </c>
      <c r="I79" s="1">
        <v>1.37E-2</v>
      </c>
      <c r="J79" s="1">
        <v>1.3599999999999999E-2</v>
      </c>
      <c r="K79" s="1">
        <v>1.35E-2</v>
      </c>
      <c r="L79" s="1">
        <v>1.35E-2</v>
      </c>
      <c r="M79" s="1">
        <v>1.7100000000000001E-2</v>
      </c>
      <c r="N79" s="1">
        <v>1.8700000000000001E-2</v>
      </c>
      <c r="O79" s="1">
        <f t="shared" si="12"/>
        <v>1.34E-2</v>
      </c>
      <c r="P79" s="1">
        <f t="shared" si="13"/>
        <v>2.1999999999999999E-2</v>
      </c>
      <c r="Q79" s="1">
        <f t="shared" si="14"/>
        <v>1.4700000000000001E-2</v>
      </c>
      <c r="S79" s="1">
        <v>1500</v>
      </c>
      <c r="T79" s="1">
        <f t="shared" si="22"/>
        <v>6.5000000000000014E-3</v>
      </c>
      <c r="U79" s="1">
        <f t="shared" si="23"/>
        <v>0.68930000000000002</v>
      </c>
      <c r="V79" s="1">
        <f t="shared" si="24"/>
        <v>1.7818999999999996</v>
      </c>
      <c r="W79" s="1">
        <f t="shared" si="25"/>
        <v>2.2754000000000003</v>
      </c>
      <c r="X79" s="1">
        <f t="shared" si="26"/>
        <v>2.6263999999999998</v>
      </c>
      <c r="Y79" s="1">
        <f t="shared" si="27"/>
        <v>2.8685999999999998</v>
      </c>
      <c r="Z79" s="1">
        <f t="shared" si="28"/>
        <v>3.0584000000000007</v>
      </c>
    </row>
    <row r="80" spans="1:26">
      <c r="B80" s="1">
        <v>3000</v>
      </c>
      <c r="C80" s="1">
        <v>2.3E-2</v>
      </c>
      <c r="D80" s="1">
        <v>2.5700000000000001E-2</v>
      </c>
      <c r="E80" s="1">
        <v>2.58E-2</v>
      </c>
      <c r="F80" s="1">
        <v>2.3E-2</v>
      </c>
      <c r="G80" s="1">
        <v>2.2700000000000001E-2</v>
      </c>
      <c r="H80" s="1">
        <v>2.69E-2</v>
      </c>
      <c r="I80" s="1">
        <v>2.52E-2</v>
      </c>
      <c r="J80" s="1">
        <v>2.7900000000000001E-2</v>
      </c>
      <c r="K80" s="1">
        <v>2.0199999999999999E-2</v>
      </c>
      <c r="L80" s="1">
        <v>2.5100000000000001E-2</v>
      </c>
      <c r="M80" s="1">
        <v>2.7400000000000001E-2</v>
      </c>
      <c r="N80" s="1">
        <v>2.35E-2</v>
      </c>
      <c r="O80" s="1">
        <f t="shared" si="12"/>
        <v>2.0199999999999999E-2</v>
      </c>
      <c r="P80" s="1">
        <f t="shared" si="13"/>
        <v>2.7900000000000001E-2</v>
      </c>
      <c r="Q80" s="1">
        <f t="shared" si="14"/>
        <v>2.4830000000000005E-2</v>
      </c>
      <c r="S80" s="1">
        <v>2000</v>
      </c>
      <c r="T80" s="1">
        <f t="shared" si="22"/>
        <v>1.04E-2</v>
      </c>
      <c r="U80" s="1">
        <f t="shared" si="23"/>
        <v>1.7604000000000006</v>
      </c>
      <c r="V80" s="1">
        <f t="shared" si="24"/>
        <v>4.5082000000000004</v>
      </c>
      <c r="W80" s="1">
        <f t="shared" si="25"/>
        <v>5.7244000000000002</v>
      </c>
      <c r="X80" s="1">
        <f t="shared" si="26"/>
        <v>6.4731999999999985</v>
      </c>
      <c r="Y80" s="1">
        <f t="shared" si="27"/>
        <v>7.1060999999999996</v>
      </c>
      <c r="Z80" s="1">
        <f t="shared" si="28"/>
        <v>7.6425000000000001</v>
      </c>
    </row>
    <row r="81" spans="1:26">
      <c r="A81" s="1">
        <v>6</v>
      </c>
      <c r="B81" s="1">
        <v>500</v>
      </c>
      <c r="C81" s="1">
        <v>1.4E-3</v>
      </c>
      <c r="D81" s="1">
        <v>1.2999999999999999E-3</v>
      </c>
      <c r="E81" s="1">
        <v>5.0000000000000001E-4</v>
      </c>
      <c r="F81" s="1">
        <v>5.0000000000000001E-4</v>
      </c>
      <c r="G81" s="1">
        <v>5.0000000000000001E-4</v>
      </c>
      <c r="H81" s="1">
        <v>5.0000000000000001E-4</v>
      </c>
      <c r="I81" s="1">
        <v>1.1000000000000001E-3</v>
      </c>
      <c r="J81" s="1">
        <v>1.5E-3</v>
      </c>
      <c r="K81" s="1">
        <v>1.1000000000000001E-3</v>
      </c>
      <c r="L81" s="1">
        <v>1.1000000000000001E-3</v>
      </c>
      <c r="M81" s="1">
        <v>1.1000000000000001E-3</v>
      </c>
      <c r="N81" s="1">
        <v>1.1000000000000001E-3</v>
      </c>
      <c r="O81" s="1">
        <f t="shared" si="12"/>
        <v>5.0000000000000001E-4</v>
      </c>
      <c r="P81" s="1">
        <f t="shared" si="13"/>
        <v>1.5E-3</v>
      </c>
      <c r="Q81" s="1">
        <f t="shared" si="14"/>
        <v>9.7000000000000016E-4</v>
      </c>
      <c r="S81" s="1">
        <v>2500</v>
      </c>
      <c r="T81" s="1">
        <f t="shared" si="22"/>
        <v>1.4400000000000001E-2</v>
      </c>
      <c r="U81" s="1">
        <f t="shared" si="23"/>
        <v>3.5289999999999999</v>
      </c>
      <c r="V81" s="1">
        <f t="shared" si="24"/>
        <v>9.2144999999999975</v>
      </c>
      <c r="W81" s="1">
        <f t="shared" si="25"/>
        <v>11.811700000000002</v>
      </c>
      <c r="X81" s="1">
        <f t="shared" si="26"/>
        <v>13.280100000000001</v>
      </c>
      <c r="Y81" s="1">
        <f t="shared" si="27"/>
        <v>14.5928</v>
      </c>
      <c r="Z81" s="1">
        <f t="shared" si="28"/>
        <v>15.696799999999996</v>
      </c>
    </row>
    <row r="82" spans="1:26">
      <c r="B82" s="1">
        <v>1000</v>
      </c>
      <c r="C82" s="1">
        <v>2E-3</v>
      </c>
      <c r="D82" s="1">
        <v>5.1000000000000004E-3</v>
      </c>
      <c r="E82" s="1">
        <v>2.0999999999999999E-3</v>
      </c>
      <c r="F82" s="1">
        <v>4.7000000000000002E-3</v>
      </c>
      <c r="G82" s="1">
        <v>3.3999999999999998E-3</v>
      </c>
      <c r="H82" s="1">
        <v>5.0000000000000001E-3</v>
      </c>
      <c r="I82" s="1">
        <v>2E-3</v>
      </c>
      <c r="J82" s="1">
        <v>1.9E-3</v>
      </c>
      <c r="K82" s="1">
        <v>4.8999999999999998E-3</v>
      </c>
      <c r="L82" s="1">
        <v>1.9E-3</v>
      </c>
      <c r="M82" s="1">
        <v>4.7000000000000002E-3</v>
      </c>
      <c r="N82" s="1">
        <v>5.1999999999999998E-3</v>
      </c>
      <c r="O82" s="1">
        <f t="shared" si="12"/>
        <v>1.9E-3</v>
      </c>
      <c r="P82" s="1">
        <f t="shared" si="13"/>
        <v>5.1999999999999998E-3</v>
      </c>
      <c r="Q82" s="1">
        <f t="shared" si="14"/>
        <v>3.5800000000000012E-3</v>
      </c>
      <c r="S82" s="1">
        <v>3000</v>
      </c>
      <c r="T82" s="1">
        <f t="shared" si="22"/>
        <v>1.6900000000000005E-2</v>
      </c>
      <c r="U82" s="1">
        <f t="shared" si="23"/>
        <v>6.5735000000000001</v>
      </c>
      <c r="V82" s="1">
        <f t="shared" si="24"/>
        <v>16.683600000000002</v>
      </c>
      <c r="W82" s="1">
        <f t="shared" si="25"/>
        <v>21.635299999999997</v>
      </c>
      <c r="X82" s="1">
        <f t="shared" si="26"/>
        <v>24.6234</v>
      </c>
      <c r="Y82" s="1">
        <f t="shared" si="27"/>
        <v>26.496500000000005</v>
      </c>
      <c r="Z82" s="1">
        <f t="shared" si="28"/>
        <v>28.2315</v>
      </c>
    </row>
    <row r="83" spans="1:26">
      <c r="B83" s="1">
        <v>1500</v>
      </c>
      <c r="C83" s="1">
        <v>1.1299999999999999E-2</v>
      </c>
      <c r="D83" s="1">
        <v>9.4999999999999998E-3</v>
      </c>
      <c r="E83" s="1">
        <v>5.0000000000000001E-3</v>
      </c>
      <c r="F83" s="1">
        <v>9.4999999999999998E-3</v>
      </c>
      <c r="G83" s="1">
        <v>4.4000000000000003E-3</v>
      </c>
      <c r="H83" s="1">
        <v>4.5999999999999999E-3</v>
      </c>
      <c r="I83" s="1">
        <v>9.4999999999999998E-3</v>
      </c>
      <c r="J83" s="1">
        <v>9.7000000000000003E-3</v>
      </c>
      <c r="K83" s="1">
        <v>9.4999999999999998E-3</v>
      </c>
      <c r="L83" s="1">
        <v>4.4999999999999997E-3</v>
      </c>
      <c r="M83" s="1">
        <v>8.8000000000000005E-3</v>
      </c>
      <c r="N83" s="1">
        <v>8.8000000000000005E-3</v>
      </c>
      <c r="O83" s="1">
        <f t="shared" si="12"/>
        <v>4.4000000000000003E-3</v>
      </c>
      <c r="P83" s="1">
        <f t="shared" si="13"/>
        <v>1.1299999999999999E-2</v>
      </c>
      <c r="Q83" s="1">
        <f t="shared" si="14"/>
        <v>7.9399999999999991E-3</v>
      </c>
    </row>
    <row r="84" spans="1:26">
      <c r="B84" s="1">
        <v>2000</v>
      </c>
      <c r="C84" s="1">
        <v>1.3100000000000001E-2</v>
      </c>
      <c r="D84" s="1">
        <v>1.35E-2</v>
      </c>
      <c r="E84" s="1">
        <v>7.9000000000000008E-3</v>
      </c>
      <c r="F84" s="1">
        <v>8.0000000000000002E-3</v>
      </c>
      <c r="G84" s="1">
        <v>1.3899999999999999E-2</v>
      </c>
      <c r="H84" s="1">
        <v>1.32E-2</v>
      </c>
      <c r="I84" s="1">
        <v>1.77E-2</v>
      </c>
      <c r="J84" s="1">
        <v>1.23E-2</v>
      </c>
      <c r="K84" s="1">
        <v>8.0999999999999996E-3</v>
      </c>
      <c r="L84" s="1">
        <v>7.9000000000000008E-3</v>
      </c>
      <c r="M84" s="1">
        <v>1.61E-2</v>
      </c>
      <c r="N84" s="1">
        <v>8.0000000000000002E-3</v>
      </c>
      <c r="O84" s="1">
        <f t="shared" si="12"/>
        <v>7.9000000000000008E-3</v>
      </c>
      <c r="P84" s="1">
        <f t="shared" si="13"/>
        <v>1.77E-2</v>
      </c>
      <c r="Q84" s="1">
        <f t="shared" si="14"/>
        <v>1.1410000000000003E-2</v>
      </c>
    </row>
    <row r="85" spans="1:26">
      <c r="B85" s="1">
        <v>2500</v>
      </c>
      <c r="C85" s="1">
        <v>1.66E-2</v>
      </c>
      <c r="D85" s="1">
        <v>2.0400000000000001E-2</v>
      </c>
      <c r="E85" s="1">
        <v>1.61E-2</v>
      </c>
      <c r="F85" s="1">
        <v>1.6199999999999999E-2</v>
      </c>
      <c r="G85" s="1">
        <v>1.55E-2</v>
      </c>
      <c r="H85" s="1">
        <v>1.2699999999999999E-2</v>
      </c>
      <c r="I85" s="1">
        <v>2.0299999999999999E-2</v>
      </c>
      <c r="J85" s="1">
        <v>2.0899999999999998E-2</v>
      </c>
      <c r="K85" s="1">
        <v>1.8100000000000002E-2</v>
      </c>
      <c r="L85" s="1">
        <v>1.6500000000000001E-2</v>
      </c>
      <c r="M85" s="1">
        <v>1.6400000000000001E-2</v>
      </c>
      <c r="N85" s="1">
        <v>1.78E-2</v>
      </c>
      <c r="O85" s="1">
        <f t="shared" si="12"/>
        <v>1.2699999999999999E-2</v>
      </c>
      <c r="P85" s="1">
        <f t="shared" si="13"/>
        <v>2.0899999999999998E-2</v>
      </c>
      <c r="Q85" s="1">
        <f t="shared" si="14"/>
        <v>1.7390000000000003E-2</v>
      </c>
    </row>
    <row r="86" spans="1:26">
      <c r="B86" s="1">
        <v>3000</v>
      </c>
      <c r="C86" s="1">
        <v>1.8599999999999998E-2</v>
      </c>
      <c r="D86" s="1">
        <v>1.8599999999999998E-2</v>
      </c>
      <c r="E86" s="1">
        <v>1.84E-2</v>
      </c>
      <c r="F86" s="1">
        <v>1.83E-2</v>
      </c>
      <c r="G86" s="1">
        <v>2.24E-2</v>
      </c>
      <c r="H86" s="1">
        <v>2.46E-2</v>
      </c>
      <c r="I86" s="1">
        <v>2.3199999999999998E-2</v>
      </c>
      <c r="J86" s="1">
        <v>1.83E-2</v>
      </c>
      <c r="K86" s="1">
        <v>1.83E-2</v>
      </c>
      <c r="L86" s="1">
        <v>2.7900000000000001E-2</v>
      </c>
      <c r="M86" s="1">
        <v>2.18E-2</v>
      </c>
      <c r="N86" s="1">
        <v>2.4E-2</v>
      </c>
      <c r="O86" s="1">
        <f t="shared" si="12"/>
        <v>1.83E-2</v>
      </c>
      <c r="P86" s="1">
        <f t="shared" si="13"/>
        <v>2.7900000000000001E-2</v>
      </c>
      <c r="Q86" s="1">
        <f t="shared" si="14"/>
        <v>2.0820000000000005E-2</v>
      </c>
    </row>
    <row r="87" spans="1:26">
      <c r="A87" s="1">
        <v>11</v>
      </c>
      <c r="B87" s="1">
        <v>500</v>
      </c>
      <c r="C87" s="1">
        <v>1.5E-3</v>
      </c>
      <c r="D87" s="1">
        <v>5.9999999999999995E-4</v>
      </c>
      <c r="E87" s="1">
        <v>1.2999999999999999E-3</v>
      </c>
      <c r="F87" s="1">
        <v>1.6999999999999999E-3</v>
      </c>
      <c r="G87" s="1">
        <v>1.1999999999999999E-3</v>
      </c>
      <c r="H87" s="1">
        <v>1.1999999999999999E-3</v>
      </c>
      <c r="I87" s="1">
        <v>1.1999999999999999E-3</v>
      </c>
      <c r="J87" s="1">
        <v>1.1000000000000001E-3</v>
      </c>
      <c r="K87" s="1">
        <v>1.1999999999999999E-3</v>
      </c>
      <c r="L87" s="1">
        <v>1.1999999999999999E-3</v>
      </c>
      <c r="M87" s="1">
        <v>1.2999999999999999E-3</v>
      </c>
      <c r="N87" s="1">
        <v>1.2999999999999999E-3</v>
      </c>
      <c r="O87" s="1">
        <f t="shared" si="12"/>
        <v>5.9999999999999995E-4</v>
      </c>
      <c r="P87" s="1">
        <f t="shared" si="13"/>
        <v>1.6999999999999999E-3</v>
      </c>
      <c r="Q87" s="1">
        <f t="shared" si="14"/>
        <v>1.2499999999999998E-3</v>
      </c>
    </row>
    <row r="88" spans="1:26">
      <c r="B88" s="1">
        <v>1000</v>
      </c>
      <c r="C88" s="1">
        <v>4.8999999999999998E-3</v>
      </c>
      <c r="D88" s="1">
        <v>6.0000000000000001E-3</v>
      </c>
      <c r="E88" s="1">
        <v>5.4000000000000003E-3</v>
      </c>
      <c r="F88" s="1">
        <v>6.1000000000000004E-3</v>
      </c>
      <c r="G88" s="1">
        <v>5.0000000000000001E-3</v>
      </c>
      <c r="H88" s="1">
        <v>6.1000000000000004E-3</v>
      </c>
      <c r="I88" s="1">
        <v>5.5999999999999999E-3</v>
      </c>
      <c r="J88" s="1">
        <v>2.3E-3</v>
      </c>
      <c r="K88" s="1">
        <v>5.3E-3</v>
      </c>
      <c r="L88" s="1">
        <v>6.0000000000000001E-3</v>
      </c>
      <c r="M88" s="1">
        <v>2.2000000000000001E-3</v>
      </c>
      <c r="N88" s="1">
        <v>2.3E-3</v>
      </c>
      <c r="O88" s="1">
        <f t="shared" si="12"/>
        <v>2.2000000000000001E-3</v>
      </c>
      <c r="P88" s="1">
        <f t="shared" si="13"/>
        <v>6.1000000000000004E-3</v>
      </c>
      <c r="Q88" s="1">
        <f t="shared" si="14"/>
        <v>4.8900000000000002E-3</v>
      </c>
    </row>
    <row r="89" spans="1:26">
      <c r="B89" s="1">
        <v>1500</v>
      </c>
      <c r="C89" s="1">
        <v>5.0000000000000001E-3</v>
      </c>
      <c r="D89" s="1">
        <v>5.0000000000000001E-3</v>
      </c>
      <c r="E89" s="1">
        <v>5.1000000000000004E-3</v>
      </c>
      <c r="F89" s="1">
        <v>5.0000000000000001E-3</v>
      </c>
      <c r="G89" s="1">
        <v>5.4000000000000003E-3</v>
      </c>
      <c r="H89" s="1">
        <v>5.1000000000000004E-3</v>
      </c>
      <c r="I89" s="1">
        <v>5.0000000000000001E-3</v>
      </c>
      <c r="J89" s="1">
        <v>5.0000000000000001E-3</v>
      </c>
      <c r="K89" s="1">
        <v>1.09E-2</v>
      </c>
      <c r="L89" s="1">
        <v>1.11E-2</v>
      </c>
      <c r="M89" s="1">
        <v>1.17E-2</v>
      </c>
      <c r="N89" s="1">
        <v>1.1299999999999999E-2</v>
      </c>
      <c r="O89" s="1">
        <f t="shared" si="12"/>
        <v>5.0000000000000001E-3</v>
      </c>
      <c r="P89" s="1">
        <f t="shared" si="13"/>
        <v>1.17E-2</v>
      </c>
      <c r="Q89" s="1">
        <f t="shared" si="14"/>
        <v>6.8900000000000003E-3</v>
      </c>
    </row>
    <row r="90" spans="1:26">
      <c r="B90" s="1">
        <v>2000</v>
      </c>
      <c r="C90" s="1">
        <v>1.3899999999999999E-2</v>
      </c>
      <c r="D90" s="1">
        <v>9.1000000000000004E-3</v>
      </c>
      <c r="E90" s="1">
        <v>1.2999999999999999E-2</v>
      </c>
      <c r="F90" s="1">
        <v>9.2999999999999992E-3</v>
      </c>
      <c r="G90" s="1">
        <v>9.1999999999999998E-3</v>
      </c>
      <c r="H90" s="1">
        <v>9.2999999999999992E-3</v>
      </c>
      <c r="I90" s="1">
        <v>9.1000000000000004E-3</v>
      </c>
      <c r="J90" s="1">
        <v>9.2999999999999992E-3</v>
      </c>
      <c r="K90" s="1">
        <v>9.2999999999999992E-3</v>
      </c>
      <c r="L90" s="1">
        <v>9.1999999999999998E-3</v>
      </c>
      <c r="M90" s="1">
        <v>9.1999999999999998E-3</v>
      </c>
      <c r="N90" s="1">
        <v>9.1999999999999998E-3</v>
      </c>
      <c r="O90" s="1">
        <f t="shared" si="12"/>
        <v>9.1000000000000004E-3</v>
      </c>
      <c r="P90" s="1">
        <f t="shared" si="13"/>
        <v>1.3899999999999999E-2</v>
      </c>
      <c r="Q90" s="1">
        <f t="shared" si="14"/>
        <v>9.6100000000000005E-3</v>
      </c>
    </row>
    <row r="91" spans="1:26">
      <c r="B91" s="1">
        <v>2500</v>
      </c>
      <c r="C91" s="1">
        <v>1.4500000000000001E-2</v>
      </c>
      <c r="D91" s="1">
        <v>1.4500000000000001E-2</v>
      </c>
      <c r="E91" s="1">
        <v>1.4500000000000001E-2</v>
      </c>
      <c r="F91" s="1">
        <v>1.6400000000000001E-2</v>
      </c>
      <c r="G91" s="1">
        <v>1.4500000000000001E-2</v>
      </c>
      <c r="H91" s="1">
        <v>1.44E-2</v>
      </c>
      <c r="I91" s="1">
        <v>2.1100000000000001E-2</v>
      </c>
      <c r="J91" s="1">
        <v>2.1399999999999999E-2</v>
      </c>
      <c r="K91" s="1">
        <v>2.2499999999999999E-2</v>
      </c>
      <c r="L91" s="1">
        <v>1.9E-2</v>
      </c>
      <c r="M91" s="1">
        <v>1.43E-2</v>
      </c>
      <c r="N91" s="1">
        <v>1.47E-2</v>
      </c>
      <c r="O91" s="1">
        <f t="shared" si="12"/>
        <v>1.43E-2</v>
      </c>
      <c r="P91" s="1">
        <f t="shared" si="13"/>
        <v>2.2499999999999999E-2</v>
      </c>
      <c r="Q91" s="1">
        <f t="shared" si="14"/>
        <v>1.6499999999999997E-2</v>
      </c>
    </row>
    <row r="92" spans="1:26">
      <c r="B92" s="1">
        <v>3000</v>
      </c>
      <c r="C92" s="1">
        <v>2.1299999999999999E-2</v>
      </c>
      <c r="D92" s="1">
        <v>2.76E-2</v>
      </c>
      <c r="E92" s="1">
        <v>2.1399999999999999E-2</v>
      </c>
      <c r="F92" s="1">
        <v>2.7300000000000001E-2</v>
      </c>
      <c r="G92" s="1">
        <v>2.1100000000000001E-2</v>
      </c>
      <c r="H92" s="1">
        <v>2.0899999999999998E-2</v>
      </c>
      <c r="I92" s="1">
        <v>2.1499999999999998E-2</v>
      </c>
      <c r="J92" s="1">
        <v>2.1100000000000001E-2</v>
      </c>
      <c r="K92" s="1">
        <v>2.0899999999999998E-2</v>
      </c>
      <c r="L92" s="1">
        <v>2.0899999999999998E-2</v>
      </c>
      <c r="M92" s="1">
        <v>2.1100000000000001E-2</v>
      </c>
      <c r="N92" s="1">
        <v>2.12E-2</v>
      </c>
      <c r="O92" s="1">
        <f t="shared" si="12"/>
        <v>2.0899999999999998E-2</v>
      </c>
      <c r="P92" s="1">
        <f t="shared" si="13"/>
        <v>2.76E-2</v>
      </c>
      <c r="Q92" s="1">
        <f t="shared" si="14"/>
        <v>2.1780000000000004E-2</v>
      </c>
    </row>
    <row r="93" spans="1:26">
      <c r="A93" s="1">
        <v>16</v>
      </c>
      <c r="B93" s="1">
        <v>500</v>
      </c>
      <c r="C93" s="1">
        <v>5.9999999999999995E-4</v>
      </c>
      <c r="D93" s="1">
        <v>5.9999999999999995E-4</v>
      </c>
      <c r="E93" s="1">
        <v>5.9999999999999995E-4</v>
      </c>
      <c r="F93" s="1">
        <v>1.6999999999999999E-3</v>
      </c>
      <c r="G93" s="1">
        <v>5.9999999999999995E-4</v>
      </c>
      <c r="H93" s="1">
        <v>5.9999999999999995E-4</v>
      </c>
      <c r="I93" s="1">
        <v>1.6000000000000001E-3</v>
      </c>
      <c r="J93" s="1">
        <v>1.6000000000000001E-3</v>
      </c>
      <c r="K93" s="1">
        <v>1.4E-3</v>
      </c>
      <c r="L93" s="1">
        <v>1.4E-3</v>
      </c>
      <c r="M93" s="1">
        <v>1.1999999999999999E-3</v>
      </c>
      <c r="N93" s="1">
        <v>5.9999999999999995E-4</v>
      </c>
      <c r="O93" s="1">
        <f t="shared" si="12"/>
        <v>5.9999999999999995E-4</v>
      </c>
      <c r="P93" s="1">
        <f t="shared" si="13"/>
        <v>1.6999999999999999E-3</v>
      </c>
      <c r="Q93" s="1">
        <f t="shared" si="14"/>
        <v>1.0199999999999999E-3</v>
      </c>
    </row>
    <row r="94" spans="1:26">
      <c r="B94" s="1">
        <v>1000</v>
      </c>
      <c r="C94" s="1">
        <v>5.3E-3</v>
      </c>
      <c r="D94" s="1">
        <v>5.1999999999999998E-3</v>
      </c>
      <c r="E94" s="1">
        <v>5.1999999999999998E-3</v>
      </c>
      <c r="F94" s="1">
        <v>5.7999999999999996E-3</v>
      </c>
      <c r="G94" s="1">
        <v>7.1000000000000004E-3</v>
      </c>
      <c r="H94" s="1">
        <v>6.6E-3</v>
      </c>
      <c r="I94" s="1">
        <v>6.3E-3</v>
      </c>
      <c r="J94" s="1">
        <v>6.4999999999999997E-3</v>
      </c>
      <c r="K94" s="1">
        <v>6.4999999999999997E-3</v>
      </c>
      <c r="L94" s="1">
        <v>5.7999999999999996E-3</v>
      </c>
      <c r="M94" s="1">
        <v>6.7000000000000002E-3</v>
      </c>
      <c r="N94" s="1">
        <v>6.1000000000000004E-3</v>
      </c>
      <c r="O94" s="1">
        <f t="shared" si="12"/>
        <v>5.1999999999999998E-3</v>
      </c>
      <c r="P94" s="1">
        <f t="shared" si="13"/>
        <v>7.1000000000000004E-3</v>
      </c>
      <c r="Q94" s="1">
        <f t="shared" si="14"/>
        <v>6.0800000000000003E-3</v>
      </c>
    </row>
    <row r="95" spans="1:26">
      <c r="B95" s="1">
        <v>1500</v>
      </c>
      <c r="C95" s="1">
        <v>1.03E-2</v>
      </c>
      <c r="D95" s="1">
        <v>1.32E-2</v>
      </c>
      <c r="E95" s="1">
        <v>1.11E-2</v>
      </c>
      <c r="F95" s="1">
        <v>1.2699999999999999E-2</v>
      </c>
      <c r="G95" s="1">
        <v>5.4999999999999997E-3</v>
      </c>
      <c r="H95" s="1">
        <v>5.4999999999999997E-3</v>
      </c>
      <c r="I95" s="1">
        <v>1.24E-2</v>
      </c>
      <c r="J95" s="1">
        <v>1.26E-2</v>
      </c>
      <c r="K95" s="1">
        <v>1.0800000000000001E-2</v>
      </c>
      <c r="L95" s="1">
        <v>5.5999999999999999E-3</v>
      </c>
      <c r="M95" s="1">
        <v>5.4999999999999997E-3</v>
      </c>
      <c r="N95" s="1">
        <v>5.4999999999999997E-3</v>
      </c>
      <c r="O95" s="1">
        <f t="shared" si="12"/>
        <v>5.4999999999999997E-3</v>
      </c>
      <c r="P95" s="1">
        <f t="shared" si="13"/>
        <v>1.32E-2</v>
      </c>
      <c r="Q95" s="1">
        <f t="shared" si="14"/>
        <v>9.1999999999999981E-3</v>
      </c>
    </row>
    <row r="96" spans="1:26">
      <c r="B96" s="1">
        <v>2000</v>
      </c>
      <c r="C96" s="1">
        <v>9.7999999999999997E-3</v>
      </c>
      <c r="D96" s="1">
        <v>9.7999999999999997E-3</v>
      </c>
      <c r="E96" s="1">
        <v>0.01</v>
      </c>
      <c r="F96" s="1">
        <v>1.5100000000000001E-2</v>
      </c>
      <c r="G96" s="1">
        <v>2.0400000000000001E-2</v>
      </c>
      <c r="H96" s="1">
        <v>1.5599999999999999E-2</v>
      </c>
      <c r="I96" s="1">
        <v>1.6199999999999999E-2</v>
      </c>
      <c r="J96" s="1">
        <v>1.43E-2</v>
      </c>
      <c r="K96" s="1">
        <v>1.5599999999999999E-2</v>
      </c>
      <c r="L96" s="1">
        <v>1.8200000000000001E-2</v>
      </c>
      <c r="M96" s="1">
        <v>1.41E-2</v>
      </c>
      <c r="N96" s="1">
        <v>1.32E-2</v>
      </c>
      <c r="O96" s="1">
        <f t="shared" si="12"/>
        <v>9.7999999999999997E-3</v>
      </c>
      <c r="P96" s="1">
        <f t="shared" si="13"/>
        <v>2.0400000000000001E-2</v>
      </c>
      <c r="Q96" s="1">
        <f t="shared" si="14"/>
        <v>1.421E-2</v>
      </c>
    </row>
    <row r="97" spans="1:17">
      <c r="B97" s="1">
        <v>2500</v>
      </c>
      <c r="C97" s="1">
        <v>1.54E-2</v>
      </c>
      <c r="D97" s="1">
        <v>1.5599999999999999E-2</v>
      </c>
      <c r="E97" s="1">
        <v>2.3800000000000002E-2</v>
      </c>
      <c r="F97" s="1">
        <v>2.5100000000000001E-2</v>
      </c>
      <c r="G97" s="1">
        <v>1.54E-2</v>
      </c>
      <c r="H97" s="1">
        <v>2.3599999999999999E-2</v>
      </c>
      <c r="I97" s="1">
        <v>1.55E-2</v>
      </c>
      <c r="J97" s="1">
        <v>2.01E-2</v>
      </c>
      <c r="K97" s="1">
        <v>1.54E-2</v>
      </c>
      <c r="L97" s="1">
        <v>1.9900000000000001E-2</v>
      </c>
      <c r="M97" s="1">
        <v>1.8499999999999999E-2</v>
      </c>
      <c r="N97" s="1">
        <v>1.8499999999999999E-2</v>
      </c>
      <c r="O97" s="1">
        <f t="shared" si="12"/>
        <v>1.54E-2</v>
      </c>
      <c r="P97" s="1">
        <f t="shared" si="13"/>
        <v>2.5100000000000001E-2</v>
      </c>
      <c r="Q97" s="1">
        <f t="shared" si="14"/>
        <v>1.8629999999999997E-2</v>
      </c>
    </row>
    <row r="98" spans="1:17">
      <c r="B98" s="1">
        <v>3000</v>
      </c>
      <c r="C98" s="1">
        <v>2.63E-2</v>
      </c>
      <c r="D98" s="1">
        <v>2.23E-2</v>
      </c>
      <c r="E98" s="1">
        <v>2.2599999999999999E-2</v>
      </c>
      <c r="F98" s="1">
        <v>2.24E-2</v>
      </c>
      <c r="G98" s="1">
        <v>2.24E-2</v>
      </c>
      <c r="H98" s="1">
        <v>3.1899999999999998E-2</v>
      </c>
      <c r="I98" s="1">
        <v>2.7199999999999998E-2</v>
      </c>
      <c r="J98" s="1">
        <v>2.2700000000000001E-2</v>
      </c>
      <c r="K98" s="1">
        <v>3.0499999999999999E-2</v>
      </c>
      <c r="L98" s="1">
        <v>2.4899999999999999E-2</v>
      </c>
      <c r="M98" s="1">
        <v>3.0599999999999999E-2</v>
      </c>
      <c r="N98" s="1">
        <v>2.7400000000000001E-2</v>
      </c>
      <c r="O98" s="1">
        <f t="shared" si="12"/>
        <v>2.23E-2</v>
      </c>
      <c r="P98" s="1">
        <f t="shared" si="13"/>
        <v>3.1899999999999998E-2</v>
      </c>
      <c r="Q98" s="1">
        <f t="shared" si="14"/>
        <v>2.5700000000000001E-2</v>
      </c>
    </row>
    <row r="99" spans="1:17">
      <c r="A99" s="1">
        <v>21</v>
      </c>
      <c r="B99" s="1">
        <v>500</v>
      </c>
      <c r="C99" s="1">
        <v>6.9999999999999999E-4</v>
      </c>
      <c r="D99" s="1">
        <v>1.4E-3</v>
      </c>
      <c r="E99" s="1">
        <v>1.4E-3</v>
      </c>
      <c r="F99" s="1">
        <v>5.9999999999999995E-4</v>
      </c>
      <c r="G99" s="1">
        <v>5.9999999999999995E-4</v>
      </c>
      <c r="H99" s="1">
        <v>5.9999999999999995E-4</v>
      </c>
      <c r="I99" s="1">
        <v>1.4E-3</v>
      </c>
      <c r="J99" s="1">
        <v>1.8E-3</v>
      </c>
      <c r="K99" s="1">
        <v>1.6999999999999999E-3</v>
      </c>
      <c r="L99" s="1">
        <v>8.9999999999999998E-4</v>
      </c>
      <c r="M99" s="1">
        <v>6.9999999999999999E-4</v>
      </c>
      <c r="N99" s="1">
        <v>1.6999999999999999E-3</v>
      </c>
      <c r="O99" s="1">
        <f t="shared" si="12"/>
        <v>5.9999999999999995E-4</v>
      </c>
      <c r="P99" s="1">
        <f t="shared" si="13"/>
        <v>1.8E-3</v>
      </c>
      <c r="Q99" s="1">
        <f t="shared" si="14"/>
        <v>1.1099999999999999E-3</v>
      </c>
    </row>
    <row r="100" spans="1:17">
      <c r="B100" s="1">
        <v>1000</v>
      </c>
      <c r="C100" s="1">
        <v>5.7000000000000002E-3</v>
      </c>
      <c r="D100" s="1">
        <v>2.5000000000000001E-3</v>
      </c>
      <c r="E100" s="1">
        <v>6.1000000000000004E-3</v>
      </c>
      <c r="F100" s="1">
        <v>5.7999999999999996E-3</v>
      </c>
      <c r="G100" s="1">
        <v>5.7999999999999996E-3</v>
      </c>
      <c r="H100" s="1">
        <v>6.4000000000000003E-3</v>
      </c>
      <c r="I100" s="1">
        <v>6.4999999999999997E-3</v>
      </c>
      <c r="J100" s="1">
        <v>7.1000000000000004E-3</v>
      </c>
      <c r="K100" s="1">
        <v>6.6E-3</v>
      </c>
      <c r="L100" s="1">
        <v>7.0000000000000001E-3</v>
      </c>
      <c r="M100" s="1">
        <v>6.3E-3</v>
      </c>
      <c r="N100" s="1">
        <v>6.7999999999999996E-3</v>
      </c>
      <c r="O100" s="1">
        <f t="shared" si="12"/>
        <v>2.5000000000000001E-3</v>
      </c>
      <c r="P100" s="1">
        <f t="shared" si="13"/>
        <v>7.1000000000000004E-3</v>
      </c>
      <c r="Q100" s="1">
        <f t="shared" si="14"/>
        <v>6.3E-3</v>
      </c>
    </row>
    <row r="101" spans="1:17">
      <c r="B101" s="1">
        <v>1500</v>
      </c>
      <c r="C101" s="1">
        <v>5.7999999999999996E-3</v>
      </c>
      <c r="D101" s="1">
        <v>9.5999999999999992E-3</v>
      </c>
      <c r="E101" s="1">
        <v>5.7999999999999996E-3</v>
      </c>
      <c r="F101" s="1">
        <v>6.0000000000000001E-3</v>
      </c>
      <c r="G101" s="1">
        <v>1.12E-2</v>
      </c>
      <c r="H101" s="1">
        <v>1.35E-2</v>
      </c>
      <c r="I101" s="1">
        <v>1.11E-2</v>
      </c>
      <c r="J101" s="1">
        <v>9.4000000000000004E-3</v>
      </c>
      <c r="K101" s="1">
        <v>1.29E-2</v>
      </c>
      <c r="L101" s="1">
        <v>1.3599999999999999E-2</v>
      </c>
      <c r="M101" s="1">
        <v>5.7000000000000002E-3</v>
      </c>
      <c r="N101" s="1">
        <v>1.2500000000000001E-2</v>
      </c>
      <c r="O101" s="1">
        <f t="shared" si="12"/>
        <v>5.7000000000000002E-3</v>
      </c>
      <c r="P101" s="1">
        <f t="shared" si="13"/>
        <v>1.3599999999999999E-2</v>
      </c>
      <c r="Q101" s="1">
        <f t="shared" si="14"/>
        <v>9.7800000000000005E-3</v>
      </c>
    </row>
    <row r="102" spans="1:17">
      <c r="B102" s="1">
        <v>2000</v>
      </c>
      <c r="C102" s="1">
        <v>1.03E-2</v>
      </c>
      <c r="D102" s="1">
        <v>1.04E-2</v>
      </c>
      <c r="E102" s="1">
        <v>1.03E-2</v>
      </c>
      <c r="F102" s="1">
        <v>1.03E-2</v>
      </c>
      <c r="G102" s="1">
        <v>1.03E-2</v>
      </c>
      <c r="H102" s="1">
        <v>1.4800000000000001E-2</v>
      </c>
      <c r="I102" s="1">
        <v>1.5599999999999999E-2</v>
      </c>
      <c r="J102" s="1">
        <v>1.6E-2</v>
      </c>
      <c r="K102" s="1">
        <v>1.37E-2</v>
      </c>
      <c r="L102" s="1">
        <v>1.04E-2</v>
      </c>
      <c r="M102" s="1">
        <v>1.46E-2</v>
      </c>
      <c r="N102" s="1">
        <v>1.29E-2</v>
      </c>
      <c r="O102" s="1">
        <f t="shared" si="12"/>
        <v>1.03E-2</v>
      </c>
      <c r="P102" s="1">
        <f t="shared" si="13"/>
        <v>1.6E-2</v>
      </c>
      <c r="Q102" s="1">
        <f t="shared" si="14"/>
        <v>1.2330000000000001E-2</v>
      </c>
    </row>
    <row r="103" spans="1:17">
      <c r="B103" s="1">
        <v>2500</v>
      </c>
      <c r="C103" s="1">
        <v>2.07E-2</v>
      </c>
      <c r="D103" s="1">
        <v>1.6400000000000001E-2</v>
      </c>
      <c r="E103" s="1">
        <v>2.0500000000000001E-2</v>
      </c>
      <c r="F103" s="1">
        <v>2.18E-2</v>
      </c>
      <c r="G103" s="1">
        <v>2.1299999999999999E-2</v>
      </c>
      <c r="H103" s="1">
        <v>2.47E-2</v>
      </c>
      <c r="I103" s="1">
        <v>1.6299999999999999E-2</v>
      </c>
      <c r="J103" s="1">
        <v>1.9300000000000001E-2</v>
      </c>
      <c r="K103" s="1">
        <v>2.35E-2</v>
      </c>
      <c r="L103" s="1">
        <v>1.6199999999999999E-2</v>
      </c>
      <c r="M103" s="1">
        <v>1.6199999999999999E-2</v>
      </c>
      <c r="N103" s="1">
        <v>1.61E-2</v>
      </c>
      <c r="O103" s="1">
        <f t="shared" si="12"/>
        <v>1.61E-2</v>
      </c>
      <c r="P103" s="1">
        <f t="shared" si="13"/>
        <v>2.47E-2</v>
      </c>
      <c r="Q103" s="1">
        <f t="shared" si="14"/>
        <v>1.9220000000000001E-2</v>
      </c>
    </row>
    <row r="104" spans="1:17">
      <c r="B104" s="1">
        <v>3000</v>
      </c>
      <c r="C104" s="1">
        <v>2.3199999999999998E-2</v>
      </c>
      <c r="D104" s="1">
        <v>2.5899999999999999E-2</v>
      </c>
      <c r="E104" s="1">
        <v>2.7099999999999999E-2</v>
      </c>
      <c r="F104" s="1">
        <v>2.8400000000000002E-2</v>
      </c>
      <c r="G104" s="1">
        <v>2.3300000000000001E-2</v>
      </c>
      <c r="H104" s="1">
        <v>3.0599999999999999E-2</v>
      </c>
      <c r="I104" s="1">
        <v>2.76E-2</v>
      </c>
      <c r="J104" s="1">
        <v>2.9399999999999999E-2</v>
      </c>
      <c r="K104" s="1">
        <v>2.6499999999999999E-2</v>
      </c>
      <c r="L104" s="1">
        <v>2.7799999999999998E-2</v>
      </c>
      <c r="M104" s="1">
        <v>2.6599999999999999E-2</v>
      </c>
      <c r="N104" s="1">
        <v>2.8400000000000002E-2</v>
      </c>
      <c r="O104" s="1">
        <f t="shared" si="12"/>
        <v>2.3199999999999998E-2</v>
      </c>
      <c r="P104" s="1">
        <f t="shared" si="13"/>
        <v>3.0599999999999999E-2</v>
      </c>
      <c r="Q104" s="1">
        <f t="shared" si="14"/>
        <v>2.7099999999999996E-2</v>
      </c>
    </row>
    <row r="105" spans="1:17">
      <c r="A105" s="1">
        <v>26</v>
      </c>
      <c r="B105" s="1">
        <v>500</v>
      </c>
      <c r="C105" s="1">
        <v>6.9999999999999999E-4</v>
      </c>
      <c r="D105" s="1">
        <v>1.5E-3</v>
      </c>
      <c r="E105" s="1">
        <v>1E-3</v>
      </c>
      <c r="F105" s="1">
        <v>6.9999999999999999E-4</v>
      </c>
      <c r="G105" s="1">
        <v>5.9999999999999995E-4</v>
      </c>
      <c r="H105" s="1">
        <v>5.9999999999999995E-4</v>
      </c>
      <c r="I105" s="1">
        <v>1.8E-3</v>
      </c>
      <c r="J105" s="1">
        <v>5.9999999999999995E-4</v>
      </c>
      <c r="K105" s="1">
        <v>1.5E-3</v>
      </c>
      <c r="L105" s="1">
        <v>1.5E-3</v>
      </c>
      <c r="M105" s="1">
        <v>1.5E-3</v>
      </c>
      <c r="N105" s="1">
        <v>1.5E-3</v>
      </c>
      <c r="O105" s="1">
        <f t="shared" si="12"/>
        <v>5.9999999999999995E-4</v>
      </c>
      <c r="P105" s="1">
        <f t="shared" si="13"/>
        <v>1.8E-3</v>
      </c>
      <c r="Q105" s="1">
        <f t="shared" si="14"/>
        <v>1.1099999999999999E-3</v>
      </c>
    </row>
    <row r="106" spans="1:17">
      <c r="B106" s="1">
        <v>1000</v>
      </c>
      <c r="C106" s="1">
        <v>6.1999999999999998E-3</v>
      </c>
      <c r="D106" s="1">
        <v>5.4999999999999997E-3</v>
      </c>
      <c r="E106" s="1">
        <v>6.4999999999999997E-3</v>
      </c>
      <c r="F106" s="1">
        <v>6.4000000000000003E-3</v>
      </c>
      <c r="G106" s="1">
        <v>5.8999999999999999E-3</v>
      </c>
      <c r="H106" s="1">
        <v>6.0000000000000001E-3</v>
      </c>
      <c r="I106" s="1">
        <v>7.4999999999999997E-3</v>
      </c>
      <c r="J106" s="1">
        <v>2.5999999999999999E-3</v>
      </c>
      <c r="K106" s="1">
        <v>6.0000000000000001E-3</v>
      </c>
      <c r="L106" s="1">
        <v>7.6E-3</v>
      </c>
      <c r="M106" s="1">
        <v>2.8E-3</v>
      </c>
      <c r="N106" s="1">
        <v>6.1999999999999998E-3</v>
      </c>
      <c r="O106" s="1">
        <f t="shared" si="12"/>
        <v>2.5999999999999999E-3</v>
      </c>
      <c r="P106" s="1">
        <f t="shared" si="13"/>
        <v>7.6E-3</v>
      </c>
      <c r="Q106" s="1">
        <f t="shared" si="14"/>
        <v>5.899999999999999E-3</v>
      </c>
    </row>
    <row r="107" spans="1:17">
      <c r="B107" s="1">
        <v>1500</v>
      </c>
      <c r="C107" s="1">
        <v>1.3299999999999999E-2</v>
      </c>
      <c r="D107" s="1">
        <v>1.14E-2</v>
      </c>
      <c r="E107" s="1">
        <v>1.34E-2</v>
      </c>
      <c r="F107" s="1">
        <v>1.17E-2</v>
      </c>
      <c r="G107" s="1">
        <v>9.7000000000000003E-3</v>
      </c>
      <c r="H107" s="1">
        <v>1.44E-2</v>
      </c>
      <c r="I107" s="1">
        <v>1.03E-2</v>
      </c>
      <c r="J107" s="1">
        <v>1.18E-2</v>
      </c>
      <c r="K107" s="1">
        <v>9.7000000000000003E-3</v>
      </c>
      <c r="L107" s="1">
        <v>1.32E-2</v>
      </c>
      <c r="M107" s="1">
        <v>1.41E-2</v>
      </c>
      <c r="N107" s="1">
        <v>1.37E-2</v>
      </c>
      <c r="O107" s="1">
        <f t="shared" si="12"/>
        <v>9.7000000000000003E-3</v>
      </c>
      <c r="P107" s="1">
        <f t="shared" si="13"/>
        <v>1.44E-2</v>
      </c>
      <c r="Q107" s="1">
        <f t="shared" si="14"/>
        <v>1.2260000000000002E-2</v>
      </c>
    </row>
    <row r="108" spans="1:17">
      <c r="B108" s="1">
        <v>2000</v>
      </c>
      <c r="C108" s="1">
        <v>1.52E-2</v>
      </c>
      <c r="D108" s="1">
        <v>1.6E-2</v>
      </c>
      <c r="E108" s="1">
        <v>2.0299999999999999E-2</v>
      </c>
      <c r="F108" s="1">
        <v>1.7899999999999999E-2</v>
      </c>
      <c r="G108" s="1">
        <v>0.02</v>
      </c>
      <c r="H108" s="1">
        <v>1.5599999999999999E-2</v>
      </c>
      <c r="I108" s="1">
        <v>1.5699999999999999E-2</v>
      </c>
      <c r="J108" s="1">
        <v>1.06E-2</v>
      </c>
      <c r="K108" s="1">
        <v>1.0699999999999999E-2</v>
      </c>
      <c r="L108" s="1">
        <v>1.0699999999999999E-2</v>
      </c>
      <c r="M108" s="1">
        <v>1.5800000000000002E-2</v>
      </c>
      <c r="N108" s="1">
        <v>1.6199999999999999E-2</v>
      </c>
      <c r="O108" s="1">
        <f t="shared" si="12"/>
        <v>1.06E-2</v>
      </c>
      <c r="P108" s="1">
        <f t="shared" si="13"/>
        <v>2.0299999999999999E-2</v>
      </c>
      <c r="Q108" s="1">
        <f t="shared" si="14"/>
        <v>1.538E-2</v>
      </c>
    </row>
    <row r="109" spans="1:17">
      <c r="B109" s="1">
        <v>2500</v>
      </c>
      <c r="C109" s="1">
        <v>1.6899999999999998E-2</v>
      </c>
      <c r="D109" s="1">
        <v>1.67E-2</v>
      </c>
      <c r="E109" s="1">
        <v>2.4299999999999999E-2</v>
      </c>
      <c r="F109" s="1">
        <v>1.8200000000000001E-2</v>
      </c>
      <c r="G109" s="1">
        <v>2.1000000000000001E-2</v>
      </c>
      <c r="H109" s="1">
        <v>1.6799999999999999E-2</v>
      </c>
      <c r="I109" s="1">
        <v>1.67E-2</v>
      </c>
      <c r="J109" s="1">
        <v>2.1399999999999999E-2</v>
      </c>
      <c r="K109" s="1">
        <v>2.01E-2</v>
      </c>
      <c r="L109" s="1">
        <v>2.0199999999999999E-2</v>
      </c>
      <c r="M109" s="1">
        <v>2.4299999999999999E-2</v>
      </c>
      <c r="N109" s="1">
        <v>2.0299999999999999E-2</v>
      </c>
      <c r="O109" s="1">
        <f t="shared" si="12"/>
        <v>1.67E-2</v>
      </c>
      <c r="P109" s="1">
        <f t="shared" si="13"/>
        <v>2.4299999999999999E-2</v>
      </c>
      <c r="Q109" s="1">
        <f t="shared" si="14"/>
        <v>1.9590000000000003E-2</v>
      </c>
    </row>
    <row r="110" spans="1:17">
      <c r="B110" s="1">
        <v>3000</v>
      </c>
      <c r="C110" s="1">
        <v>2.98E-2</v>
      </c>
      <c r="D110" s="1">
        <v>2.6700000000000002E-2</v>
      </c>
      <c r="E110" s="1">
        <v>2.4E-2</v>
      </c>
      <c r="F110" s="1">
        <v>2.4199999999999999E-2</v>
      </c>
      <c r="G110" s="1">
        <v>3.0200000000000001E-2</v>
      </c>
      <c r="H110" s="1">
        <v>3.09E-2</v>
      </c>
      <c r="I110" s="1">
        <v>3.1600000000000003E-2</v>
      </c>
      <c r="J110" s="1">
        <v>3.1699999999999999E-2</v>
      </c>
      <c r="K110" s="1">
        <v>2.41E-2</v>
      </c>
      <c r="L110" s="1">
        <v>2.4E-2</v>
      </c>
      <c r="M110" s="1">
        <v>2.41E-2</v>
      </c>
      <c r="N110" s="1">
        <v>2.4199999999999999E-2</v>
      </c>
      <c r="O110" s="1">
        <f t="shared" si="12"/>
        <v>2.4E-2</v>
      </c>
      <c r="P110" s="1">
        <f t="shared" si="13"/>
        <v>3.1699999999999999E-2</v>
      </c>
      <c r="Q110" s="1">
        <f t="shared" si="14"/>
        <v>2.6980000000000004E-2</v>
      </c>
    </row>
    <row r="113" spans="1:17">
      <c r="B113" t="s">
        <v>3</v>
      </c>
      <c r="C113">
        <v>1</v>
      </c>
      <c r="D113">
        <v>2</v>
      </c>
      <c r="E113">
        <v>3</v>
      </c>
      <c r="F113">
        <v>4</v>
      </c>
      <c r="G113">
        <v>5</v>
      </c>
      <c r="H113">
        <v>6</v>
      </c>
      <c r="I113">
        <v>7</v>
      </c>
      <c r="J113">
        <v>8</v>
      </c>
      <c r="K113">
        <v>9</v>
      </c>
      <c r="L113">
        <v>10</v>
      </c>
      <c r="M113">
        <v>11</v>
      </c>
      <c r="N113">
        <v>12</v>
      </c>
      <c r="O113" s="1" t="s">
        <v>4</v>
      </c>
      <c r="P113" s="1" t="s">
        <v>5</v>
      </c>
      <c r="Q113" s="1" t="s">
        <v>6</v>
      </c>
    </row>
    <row r="114" spans="1:17">
      <c r="A114" s="1">
        <v>1</v>
      </c>
      <c r="B114">
        <v>500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1E-3</v>
      </c>
      <c r="O114" s="1">
        <f t="shared" ref="O114:O155" si="29">MIN(C114:N114)</f>
        <v>0</v>
      </c>
      <c r="P114" s="1">
        <f t="shared" ref="P114:P155" si="30">MAX(C114:N114)</f>
        <v>1E-3</v>
      </c>
      <c r="Q114" s="1">
        <f t="shared" ref="Q114:Q155" si="31">(SUM(C114:N114)-O114-P114)/10</f>
        <v>0</v>
      </c>
    </row>
    <row r="115" spans="1:17">
      <c r="B115">
        <v>1000</v>
      </c>
      <c r="C115">
        <v>3.0000000000000001E-3</v>
      </c>
      <c r="D115">
        <v>2E-3</v>
      </c>
      <c r="E115">
        <v>2E-3</v>
      </c>
      <c r="F115">
        <v>3.0000000000000001E-3</v>
      </c>
      <c r="G115">
        <v>3.0000000000000001E-3</v>
      </c>
      <c r="H115">
        <v>2E-3</v>
      </c>
      <c r="I115">
        <v>2E-3</v>
      </c>
      <c r="J115">
        <v>2E-3</v>
      </c>
      <c r="K115">
        <v>3.0000000000000001E-3</v>
      </c>
      <c r="L115">
        <v>2E-3</v>
      </c>
      <c r="M115">
        <v>2E-3</v>
      </c>
      <c r="N115">
        <v>2E-3</v>
      </c>
      <c r="O115" s="1">
        <f t="shared" si="29"/>
        <v>2E-3</v>
      </c>
      <c r="P115" s="1">
        <f t="shared" si="30"/>
        <v>3.0000000000000001E-3</v>
      </c>
      <c r="Q115" s="1">
        <f t="shared" si="31"/>
        <v>2.3000000000000004E-3</v>
      </c>
    </row>
    <row r="116" spans="1:17">
      <c r="B116">
        <v>1500</v>
      </c>
      <c r="C116">
        <v>4.0000000000000001E-3</v>
      </c>
      <c r="D116">
        <v>4.0000000000000001E-3</v>
      </c>
      <c r="E116">
        <v>8.9999999999999993E-3</v>
      </c>
      <c r="F116">
        <v>8.0000000000000002E-3</v>
      </c>
      <c r="G116">
        <v>4.0000000000000001E-3</v>
      </c>
      <c r="H116">
        <v>8.0000000000000002E-3</v>
      </c>
      <c r="I116">
        <v>8.0000000000000002E-3</v>
      </c>
      <c r="J116">
        <v>4.0000000000000001E-3</v>
      </c>
      <c r="K116">
        <v>7.0000000000000001E-3</v>
      </c>
      <c r="L116">
        <v>8.0000000000000002E-3</v>
      </c>
      <c r="M116">
        <v>7.0000000000000001E-3</v>
      </c>
      <c r="N116">
        <v>7.0000000000000001E-3</v>
      </c>
      <c r="O116" s="1">
        <f t="shared" si="29"/>
        <v>4.0000000000000001E-3</v>
      </c>
      <c r="P116" s="1">
        <f t="shared" si="30"/>
        <v>8.9999999999999993E-3</v>
      </c>
      <c r="Q116" s="1">
        <f t="shared" si="31"/>
        <v>6.5000000000000014E-3</v>
      </c>
    </row>
    <row r="117" spans="1:17">
      <c r="B117">
        <v>2000</v>
      </c>
      <c r="C117">
        <v>0.01</v>
      </c>
      <c r="D117">
        <v>1.4E-2</v>
      </c>
      <c r="E117">
        <v>1.2999999999999999E-2</v>
      </c>
      <c r="F117">
        <v>7.0000000000000001E-3</v>
      </c>
      <c r="G117">
        <v>1.4999999999999999E-2</v>
      </c>
      <c r="H117">
        <v>7.0000000000000001E-3</v>
      </c>
      <c r="I117">
        <v>1.2E-2</v>
      </c>
      <c r="J117">
        <v>1.2999999999999999E-2</v>
      </c>
      <c r="K117">
        <v>8.9999999999999993E-3</v>
      </c>
      <c r="L117">
        <v>0.01</v>
      </c>
      <c r="M117">
        <v>7.0000000000000001E-3</v>
      </c>
      <c r="N117">
        <v>8.9999999999999993E-3</v>
      </c>
      <c r="O117" s="1">
        <f t="shared" si="29"/>
        <v>7.0000000000000001E-3</v>
      </c>
      <c r="P117" s="1">
        <f t="shared" si="30"/>
        <v>1.4999999999999999E-2</v>
      </c>
      <c r="Q117" s="1">
        <f t="shared" si="31"/>
        <v>1.04E-2</v>
      </c>
    </row>
    <row r="118" spans="1:17">
      <c r="B118">
        <v>2500</v>
      </c>
      <c r="C118">
        <v>1.0999999999999999E-2</v>
      </c>
      <c r="D118">
        <v>1.7000000000000001E-2</v>
      </c>
      <c r="E118">
        <v>1.4999999999999999E-2</v>
      </c>
      <c r="F118">
        <v>1.2E-2</v>
      </c>
      <c r="G118">
        <v>1.6E-2</v>
      </c>
      <c r="H118">
        <v>1.0999999999999999E-2</v>
      </c>
      <c r="I118">
        <v>1.7000000000000001E-2</v>
      </c>
      <c r="J118">
        <v>1.7999999999999999E-2</v>
      </c>
      <c r="K118">
        <v>1.0999999999999999E-2</v>
      </c>
      <c r="L118">
        <v>1.0999999999999999E-2</v>
      </c>
      <c r="M118">
        <v>1.6E-2</v>
      </c>
      <c r="N118">
        <v>1.9E-2</v>
      </c>
      <c r="O118" s="1">
        <f t="shared" si="29"/>
        <v>1.0999999999999999E-2</v>
      </c>
      <c r="P118" s="1">
        <f t="shared" si="30"/>
        <v>1.9E-2</v>
      </c>
      <c r="Q118" s="1">
        <f t="shared" si="31"/>
        <v>1.4400000000000001E-2</v>
      </c>
    </row>
    <row r="119" spans="1:17">
      <c r="B119">
        <v>3000</v>
      </c>
      <c r="C119">
        <v>1.6E-2</v>
      </c>
      <c r="D119">
        <v>1.6E-2</v>
      </c>
      <c r="E119">
        <v>2.1000000000000001E-2</v>
      </c>
      <c r="F119">
        <v>2.4E-2</v>
      </c>
      <c r="G119">
        <v>1.6E-2</v>
      </c>
      <c r="H119">
        <v>1.6E-2</v>
      </c>
      <c r="I119">
        <v>1.6E-2</v>
      </c>
      <c r="J119">
        <v>1.6E-2</v>
      </c>
      <c r="K119">
        <v>1.6E-2</v>
      </c>
      <c r="L119">
        <v>1.6E-2</v>
      </c>
      <c r="M119">
        <v>1.6E-2</v>
      </c>
      <c r="N119">
        <v>0.02</v>
      </c>
      <c r="O119" s="1">
        <f t="shared" si="29"/>
        <v>1.6E-2</v>
      </c>
      <c r="P119" s="1">
        <f t="shared" si="30"/>
        <v>2.4E-2</v>
      </c>
      <c r="Q119" s="1">
        <f t="shared" si="31"/>
        <v>1.6900000000000005E-2</v>
      </c>
    </row>
    <row r="120" spans="1:17">
      <c r="A120" s="1">
        <v>2</v>
      </c>
      <c r="B120">
        <v>500</v>
      </c>
      <c r="C120">
        <v>3.2000000000000001E-2</v>
      </c>
      <c r="D120">
        <v>1.7000000000000001E-2</v>
      </c>
      <c r="E120">
        <v>1.6E-2</v>
      </c>
      <c r="F120">
        <v>1.6E-2</v>
      </c>
      <c r="G120">
        <v>2.1999999999999999E-2</v>
      </c>
      <c r="H120">
        <v>2.5000000000000001E-2</v>
      </c>
      <c r="I120">
        <v>2.4E-2</v>
      </c>
      <c r="J120">
        <v>2.1999999999999999E-2</v>
      </c>
      <c r="K120">
        <v>2.1000000000000001E-2</v>
      </c>
      <c r="L120">
        <v>1.6E-2</v>
      </c>
      <c r="M120">
        <v>1.6E-2</v>
      </c>
      <c r="N120">
        <v>1.7000000000000001E-2</v>
      </c>
      <c r="O120" s="1">
        <f t="shared" si="29"/>
        <v>1.6E-2</v>
      </c>
      <c r="P120" s="1">
        <f t="shared" si="30"/>
        <v>3.2000000000000001E-2</v>
      </c>
      <c r="Q120" s="1">
        <f t="shared" si="31"/>
        <v>1.9599999999999999E-2</v>
      </c>
    </row>
    <row r="121" spans="1:17">
      <c r="B121">
        <v>1000</v>
      </c>
      <c r="C121">
        <v>0.124</v>
      </c>
      <c r="D121">
        <v>0.11600000000000001</v>
      </c>
      <c r="E121">
        <v>0.128</v>
      </c>
      <c r="F121">
        <v>0.123</v>
      </c>
      <c r="G121">
        <v>0.127</v>
      </c>
      <c r="H121">
        <v>0.124</v>
      </c>
      <c r="I121">
        <v>0.127</v>
      </c>
      <c r="J121">
        <v>0.127</v>
      </c>
      <c r="K121">
        <v>0.123</v>
      </c>
      <c r="L121">
        <v>0.125</v>
      </c>
      <c r="M121">
        <v>0.125</v>
      </c>
      <c r="N121">
        <v>0.11899999999999999</v>
      </c>
      <c r="O121" s="1">
        <f t="shared" si="29"/>
        <v>0.11600000000000001</v>
      </c>
      <c r="P121" s="1">
        <f t="shared" si="30"/>
        <v>0.128</v>
      </c>
      <c r="Q121" s="1">
        <f t="shared" si="31"/>
        <v>0.12439999999999998</v>
      </c>
    </row>
    <row r="122" spans="1:17">
      <c r="B122">
        <v>1500</v>
      </c>
      <c r="C122">
        <v>0.68500000000000005</v>
      </c>
      <c r="D122">
        <v>0.68899999999999995</v>
      </c>
      <c r="E122">
        <v>0.69199999999999995</v>
      </c>
      <c r="F122">
        <v>0.69599999999999995</v>
      </c>
      <c r="G122">
        <v>0.69</v>
      </c>
      <c r="H122">
        <v>0.69199999999999995</v>
      </c>
      <c r="I122">
        <v>0.68</v>
      </c>
      <c r="J122">
        <v>0.69699999999999995</v>
      </c>
      <c r="K122">
        <v>0.69399999999999995</v>
      </c>
      <c r="L122">
        <v>0.68700000000000006</v>
      </c>
      <c r="M122">
        <v>0.68400000000000005</v>
      </c>
      <c r="N122">
        <v>0.68400000000000005</v>
      </c>
      <c r="O122" s="1">
        <f t="shared" si="29"/>
        <v>0.68</v>
      </c>
      <c r="P122" s="1">
        <f t="shared" si="30"/>
        <v>0.69699999999999995</v>
      </c>
      <c r="Q122" s="1">
        <f t="shared" si="31"/>
        <v>0.68930000000000002</v>
      </c>
    </row>
    <row r="123" spans="1:17">
      <c r="B123">
        <v>2000</v>
      </c>
      <c r="C123">
        <v>1.774</v>
      </c>
      <c r="D123">
        <v>1.758</v>
      </c>
      <c r="E123">
        <v>1.756</v>
      </c>
      <c r="F123">
        <v>1.7529999999999999</v>
      </c>
      <c r="G123">
        <v>1.762</v>
      </c>
      <c r="H123">
        <v>1.7569999999999999</v>
      </c>
      <c r="I123">
        <v>1.74</v>
      </c>
      <c r="J123">
        <v>1.768</v>
      </c>
      <c r="K123">
        <v>1.7749999999999999</v>
      </c>
      <c r="L123">
        <v>1.7629999999999999</v>
      </c>
      <c r="M123">
        <v>1.7529999999999999</v>
      </c>
      <c r="N123">
        <v>1.76</v>
      </c>
      <c r="O123" s="1">
        <f t="shared" si="29"/>
        <v>1.74</v>
      </c>
      <c r="P123" s="1">
        <f t="shared" si="30"/>
        <v>1.7749999999999999</v>
      </c>
      <c r="Q123" s="1">
        <f t="shared" si="31"/>
        <v>1.7604000000000006</v>
      </c>
    </row>
    <row r="124" spans="1:17">
      <c r="B124">
        <v>2500</v>
      </c>
      <c r="C124">
        <v>3.5550000000000002</v>
      </c>
      <c r="D124">
        <v>3.53</v>
      </c>
      <c r="E124">
        <v>3.5019999999999998</v>
      </c>
      <c r="F124">
        <v>3.5979999999999999</v>
      </c>
      <c r="G124">
        <v>3.52</v>
      </c>
      <c r="H124">
        <v>3.5169999999999999</v>
      </c>
      <c r="I124">
        <v>3.5129999999999999</v>
      </c>
      <c r="J124">
        <v>3.5059999999999998</v>
      </c>
      <c r="K124">
        <v>3.5459999999999998</v>
      </c>
      <c r="L124">
        <v>3.512</v>
      </c>
      <c r="M124">
        <v>3.589</v>
      </c>
      <c r="N124">
        <v>3.4750000000000001</v>
      </c>
      <c r="O124" s="1">
        <f t="shared" si="29"/>
        <v>3.4750000000000001</v>
      </c>
      <c r="P124" s="1">
        <f t="shared" si="30"/>
        <v>3.5979999999999999</v>
      </c>
      <c r="Q124" s="1">
        <f t="shared" si="31"/>
        <v>3.5289999999999999</v>
      </c>
    </row>
    <row r="125" spans="1:17">
      <c r="B125">
        <v>3000</v>
      </c>
      <c r="C125">
        <v>6.6689999999999996</v>
      </c>
      <c r="D125">
        <v>6.5309999999999997</v>
      </c>
      <c r="E125">
        <v>6.593</v>
      </c>
      <c r="F125">
        <v>6.5919999999999996</v>
      </c>
      <c r="G125">
        <v>6.5910000000000002</v>
      </c>
      <c r="H125">
        <v>6.5919999999999996</v>
      </c>
      <c r="I125">
        <v>6.5510000000000002</v>
      </c>
      <c r="J125">
        <v>6.5449999999999999</v>
      </c>
      <c r="K125">
        <v>6.5780000000000003</v>
      </c>
      <c r="L125">
        <v>6.5730000000000004</v>
      </c>
      <c r="M125">
        <v>6.5010000000000003</v>
      </c>
      <c r="N125">
        <v>6.5890000000000004</v>
      </c>
      <c r="O125" s="1">
        <f t="shared" si="29"/>
        <v>6.5010000000000003</v>
      </c>
      <c r="P125" s="1">
        <f t="shared" si="30"/>
        <v>6.6689999999999996</v>
      </c>
      <c r="Q125" s="1">
        <f t="shared" si="31"/>
        <v>6.5735000000000001</v>
      </c>
    </row>
    <row r="126" spans="1:17">
      <c r="A126" s="1">
        <v>6</v>
      </c>
      <c r="B126">
        <v>500</v>
      </c>
      <c r="C126">
        <v>5.0999999999999997E-2</v>
      </c>
      <c r="D126">
        <v>4.8000000000000001E-2</v>
      </c>
      <c r="E126">
        <v>4.2000000000000003E-2</v>
      </c>
      <c r="F126">
        <v>4.8000000000000001E-2</v>
      </c>
      <c r="G126">
        <v>5.1999999999999998E-2</v>
      </c>
      <c r="H126">
        <v>4.2999999999999997E-2</v>
      </c>
      <c r="I126">
        <v>5.0999999999999997E-2</v>
      </c>
      <c r="J126">
        <v>0.05</v>
      </c>
      <c r="K126">
        <v>4.2000000000000003E-2</v>
      </c>
      <c r="L126">
        <v>5.0999999999999997E-2</v>
      </c>
      <c r="M126">
        <v>4.7E-2</v>
      </c>
      <c r="N126">
        <v>5.2999999999999999E-2</v>
      </c>
      <c r="O126" s="1">
        <f t="shared" si="29"/>
        <v>4.2000000000000003E-2</v>
      </c>
      <c r="P126" s="1">
        <f t="shared" si="30"/>
        <v>5.2999999999999999E-2</v>
      </c>
      <c r="Q126" s="1">
        <f t="shared" si="31"/>
        <v>4.8299999999999996E-2</v>
      </c>
    </row>
    <row r="127" spans="1:17">
      <c r="B127">
        <v>1000</v>
      </c>
      <c r="C127">
        <v>0.311</v>
      </c>
      <c r="D127">
        <v>0.30499999999999999</v>
      </c>
      <c r="E127">
        <v>0.30499999999999999</v>
      </c>
      <c r="F127">
        <v>0.30299999999999999</v>
      </c>
      <c r="G127">
        <v>0.311</v>
      </c>
      <c r="H127">
        <v>0.29799999999999999</v>
      </c>
      <c r="I127">
        <v>0.314</v>
      </c>
      <c r="J127">
        <v>0.307</v>
      </c>
      <c r="K127">
        <v>0.29699999999999999</v>
      </c>
      <c r="L127">
        <v>0.29899999999999999</v>
      </c>
      <c r="M127">
        <v>0.311</v>
      </c>
      <c r="N127">
        <v>0.30199999999999999</v>
      </c>
      <c r="O127" s="1">
        <f t="shared" si="29"/>
        <v>0.29699999999999999</v>
      </c>
      <c r="P127" s="1">
        <f t="shared" si="30"/>
        <v>0.314</v>
      </c>
      <c r="Q127" s="1">
        <f t="shared" si="31"/>
        <v>0.30519999999999997</v>
      </c>
    </row>
    <row r="128" spans="1:17">
      <c r="B128">
        <v>1500</v>
      </c>
      <c r="C128">
        <v>1.7769999999999999</v>
      </c>
      <c r="D128">
        <v>1.7809999999999999</v>
      </c>
      <c r="E128">
        <v>1.778</v>
      </c>
      <c r="F128">
        <v>1.774</v>
      </c>
      <c r="G128">
        <v>1.7689999999999999</v>
      </c>
      <c r="H128">
        <v>1.7609999999999999</v>
      </c>
      <c r="I128">
        <v>1.831</v>
      </c>
      <c r="J128">
        <v>1.8080000000000001</v>
      </c>
      <c r="K128">
        <v>1.762</v>
      </c>
      <c r="L128">
        <v>1.8009999999999999</v>
      </c>
      <c r="M128">
        <v>1.7949999999999999</v>
      </c>
      <c r="N128">
        <v>1.774</v>
      </c>
      <c r="O128" s="1">
        <f t="shared" si="29"/>
        <v>1.7609999999999999</v>
      </c>
      <c r="P128" s="1">
        <f t="shared" si="30"/>
        <v>1.831</v>
      </c>
      <c r="Q128" s="1">
        <f t="shared" si="31"/>
        <v>1.7818999999999996</v>
      </c>
    </row>
    <row r="129" spans="1:17">
      <c r="B129">
        <v>2000</v>
      </c>
      <c r="C129">
        <v>4.4939999999999998</v>
      </c>
      <c r="D129">
        <v>4.5620000000000003</v>
      </c>
      <c r="E129">
        <v>4.5570000000000004</v>
      </c>
      <c r="F129">
        <v>4.5449999999999999</v>
      </c>
      <c r="G129">
        <v>4.5060000000000002</v>
      </c>
      <c r="H129">
        <v>4.4800000000000004</v>
      </c>
      <c r="I129">
        <v>4.5060000000000002</v>
      </c>
      <c r="J129">
        <v>4.4950000000000001</v>
      </c>
      <c r="K129">
        <v>4.5110000000000001</v>
      </c>
      <c r="L129">
        <v>4.4660000000000002</v>
      </c>
      <c r="M129">
        <v>4.5119999999999996</v>
      </c>
      <c r="N129">
        <v>4.476</v>
      </c>
      <c r="O129" s="1">
        <f t="shared" si="29"/>
        <v>4.4660000000000002</v>
      </c>
      <c r="P129" s="1">
        <f t="shared" si="30"/>
        <v>4.5620000000000003</v>
      </c>
      <c r="Q129" s="1">
        <f t="shared" si="31"/>
        <v>4.5082000000000004</v>
      </c>
    </row>
    <row r="130" spans="1:17">
      <c r="B130">
        <v>2500</v>
      </c>
      <c r="C130">
        <v>9.2989999999999995</v>
      </c>
      <c r="D130">
        <v>9.4390000000000001</v>
      </c>
      <c r="E130">
        <v>9.327</v>
      </c>
      <c r="F130">
        <v>9.1479999999999997</v>
      </c>
      <c r="G130">
        <v>9.2590000000000003</v>
      </c>
      <c r="H130">
        <v>9.1129999999999995</v>
      </c>
      <c r="I130">
        <v>9.1489999999999991</v>
      </c>
      <c r="J130">
        <v>9.1140000000000008</v>
      </c>
      <c r="K130">
        <v>9.2940000000000005</v>
      </c>
      <c r="L130">
        <v>9.1240000000000006</v>
      </c>
      <c r="M130">
        <v>9.2729999999999997</v>
      </c>
      <c r="N130">
        <v>9.1579999999999995</v>
      </c>
      <c r="O130" s="1">
        <f t="shared" si="29"/>
        <v>9.1129999999999995</v>
      </c>
      <c r="P130" s="1">
        <f t="shared" si="30"/>
        <v>9.4390000000000001</v>
      </c>
      <c r="Q130" s="1">
        <f t="shared" si="31"/>
        <v>9.2144999999999975</v>
      </c>
    </row>
    <row r="131" spans="1:17">
      <c r="B131">
        <v>3000</v>
      </c>
      <c r="C131">
        <v>16.82</v>
      </c>
      <c r="D131">
        <v>16.843</v>
      </c>
      <c r="E131">
        <v>16.928000000000001</v>
      </c>
      <c r="F131">
        <v>16.611000000000001</v>
      </c>
      <c r="G131">
        <v>16.527000000000001</v>
      </c>
      <c r="H131">
        <v>16.745000000000001</v>
      </c>
      <c r="I131">
        <v>16.666</v>
      </c>
      <c r="J131">
        <v>16.558</v>
      </c>
      <c r="K131">
        <v>16.617999999999999</v>
      </c>
      <c r="L131">
        <v>16.585999999999999</v>
      </c>
      <c r="M131">
        <v>16.641999999999999</v>
      </c>
      <c r="N131">
        <v>16.747</v>
      </c>
      <c r="O131" s="1">
        <f t="shared" si="29"/>
        <v>16.527000000000001</v>
      </c>
      <c r="P131" s="1">
        <f t="shared" si="30"/>
        <v>16.928000000000001</v>
      </c>
      <c r="Q131" s="1">
        <f t="shared" si="31"/>
        <v>16.683600000000002</v>
      </c>
    </row>
    <row r="132" spans="1:17">
      <c r="A132" s="1">
        <v>11</v>
      </c>
      <c r="B132">
        <v>500</v>
      </c>
      <c r="C132">
        <v>5.5E-2</v>
      </c>
      <c r="D132">
        <v>5.5E-2</v>
      </c>
      <c r="E132">
        <v>0.05</v>
      </c>
      <c r="F132">
        <v>5.2999999999999999E-2</v>
      </c>
      <c r="G132">
        <v>5.6000000000000001E-2</v>
      </c>
      <c r="H132">
        <v>5.0999999999999997E-2</v>
      </c>
      <c r="I132">
        <v>5.0999999999999997E-2</v>
      </c>
      <c r="J132">
        <v>5.0999999999999997E-2</v>
      </c>
      <c r="K132">
        <v>5.0999999999999997E-2</v>
      </c>
      <c r="L132">
        <v>5.8999999999999997E-2</v>
      </c>
      <c r="M132">
        <v>6.0999999999999999E-2</v>
      </c>
      <c r="N132">
        <v>5.5E-2</v>
      </c>
      <c r="O132" s="1">
        <f t="shared" si="29"/>
        <v>0.05</v>
      </c>
      <c r="P132" s="1">
        <f t="shared" si="30"/>
        <v>6.0999999999999999E-2</v>
      </c>
      <c r="Q132" s="1">
        <f t="shared" si="31"/>
        <v>5.3699999999999991E-2</v>
      </c>
    </row>
    <row r="133" spans="1:17">
      <c r="B133">
        <v>1000</v>
      </c>
      <c r="C133">
        <v>0.39600000000000002</v>
      </c>
      <c r="D133">
        <v>0.39800000000000002</v>
      </c>
      <c r="E133">
        <v>0.39400000000000002</v>
      </c>
      <c r="F133">
        <v>0.39700000000000002</v>
      </c>
      <c r="G133">
        <v>0.39700000000000002</v>
      </c>
      <c r="H133">
        <v>0.39800000000000002</v>
      </c>
      <c r="I133">
        <v>0.39500000000000002</v>
      </c>
      <c r="J133">
        <v>0.39200000000000002</v>
      </c>
      <c r="K133">
        <v>0.40100000000000002</v>
      </c>
      <c r="L133">
        <v>0.38900000000000001</v>
      </c>
      <c r="M133">
        <v>0.39100000000000001</v>
      </c>
      <c r="N133">
        <v>0.39100000000000001</v>
      </c>
      <c r="O133" s="1">
        <f t="shared" si="29"/>
        <v>0.38900000000000001</v>
      </c>
      <c r="P133" s="1">
        <f t="shared" si="30"/>
        <v>0.40100000000000002</v>
      </c>
      <c r="Q133" s="1">
        <f t="shared" si="31"/>
        <v>0.39490000000000008</v>
      </c>
    </row>
    <row r="134" spans="1:17">
      <c r="B134">
        <v>1500</v>
      </c>
      <c r="C134">
        <v>2.2759999999999998</v>
      </c>
      <c r="D134">
        <v>2.262</v>
      </c>
      <c r="E134">
        <v>2.2639999999999998</v>
      </c>
      <c r="F134">
        <v>2.298</v>
      </c>
      <c r="G134">
        <v>2.27</v>
      </c>
      <c r="H134">
        <v>2.3130000000000002</v>
      </c>
      <c r="I134">
        <v>2.2879999999999998</v>
      </c>
      <c r="J134">
        <v>2.2759999999999998</v>
      </c>
      <c r="K134">
        <v>2.2770000000000001</v>
      </c>
      <c r="L134">
        <v>2.266</v>
      </c>
      <c r="M134">
        <v>2.2570000000000001</v>
      </c>
      <c r="N134">
        <v>2.2770000000000001</v>
      </c>
      <c r="O134" s="1">
        <f t="shared" si="29"/>
        <v>2.2570000000000001</v>
      </c>
      <c r="P134" s="1">
        <f t="shared" si="30"/>
        <v>2.3130000000000002</v>
      </c>
      <c r="Q134" s="1">
        <f t="shared" si="31"/>
        <v>2.2754000000000003</v>
      </c>
    </row>
    <row r="135" spans="1:17">
      <c r="B135">
        <v>2000</v>
      </c>
      <c r="C135">
        <v>5.6959999999999997</v>
      </c>
      <c r="D135">
        <v>5.69</v>
      </c>
      <c r="E135">
        <v>5.758</v>
      </c>
      <c r="F135">
        <v>5.7590000000000003</v>
      </c>
      <c r="G135">
        <v>5.6970000000000001</v>
      </c>
      <c r="H135">
        <v>5.72</v>
      </c>
      <c r="I135">
        <v>5.7430000000000003</v>
      </c>
      <c r="J135">
        <v>5.7450000000000001</v>
      </c>
      <c r="K135">
        <v>5.7130000000000001</v>
      </c>
      <c r="L135">
        <v>5.7229999999999999</v>
      </c>
      <c r="M135">
        <v>5.7759999999999998</v>
      </c>
      <c r="N135">
        <v>5.681</v>
      </c>
      <c r="O135" s="1">
        <f t="shared" si="29"/>
        <v>5.681</v>
      </c>
      <c r="P135" s="1">
        <f t="shared" si="30"/>
        <v>5.7759999999999998</v>
      </c>
      <c r="Q135" s="1">
        <f t="shared" si="31"/>
        <v>5.7244000000000002</v>
      </c>
    </row>
    <row r="136" spans="1:17">
      <c r="B136">
        <v>2500</v>
      </c>
      <c r="C136">
        <v>12.04</v>
      </c>
      <c r="D136">
        <v>11.85</v>
      </c>
      <c r="E136">
        <v>11.722</v>
      </c>
      <c r="F136">
        <v>11.785</v>
      </c>
      <c r="G136">
        <v>11.802</v>
      </c>
      <c r="H136">
        <v>11.766999999999999</v>
      </c>
      <c r="I136">
        <v>11.885</v>
      </c>
      <c r="J136">
        <v>11.585000000000001</v>
      </c>
      <c r="K136">
        <v>11.896000000000001</v>
      </c>
      <c r="L136">
        <v>11.847</v>
      </c>
      <c r="M136">
        <v>11.722</v>
      </c>
      <c r="N136">
        <v>11.840999999999999</v>
      </c>
      <c r="O136" s="1">
        <f t="shared" si="29"/>
        <v>11.585000000000001</v>
      </c>
      <c r="P136" s="1">
        <f t="shared" si="30"/>
        <v>12.04</v>
      </c>
      <c r="Q136" s="1">
        <f t="shared" si="31"/>
        <v>11.811700000000002</v>
      </c>
    </row>
    <row r="137" spans="1:17">
      <c r="B137">
        <v>3000</v>
      </c>
      <c r="C137">
        <v>21.478000000000002</v>
      </c>
      <c r="D137">
        <v>21.414999999999999</v>
      </c>
      <c r="E137">
        <v>21.77</v>
      </c>
      <c r="F137">
        <v>21.582000000000001</v>
      </c>
      <c r="G137">
        <v>21.702999999999999</v>
      </c>
      <c r="H137">
        <v>21.398</v>
      </c>
      <c r="I137">
        <v>21.667000000000002</v>
      </c>
      <c r="J137">
        <v>21.658000000000001</v>
      </c>
      <c r="K137">
        <v>21.94</v>
      </c>
      <c r="L137">
        <v>21.4</v>
      </c>
      <c r="M137">
        <v>21.74</v>
      </c>
      <c r="N137">
        <v>21.975999999999999</v>
      </c>
      <c r="O137" s="1">
        <f t="shared" si="29"/>
        <v>21.398</v>
      </c>
      <c r="P137" s="1">
        <f t="shared" si="30"/>
        <v>21.975999999999999</v>
      </c>
      <c r="Q137" s="1">
        <f t="shared" si="31"/>
        <v>21.635299999999997</v>
      </c>
    </row>
    <row r="138" spans="1:17">
      <c r="A138" s="1">
        <v>16</v>
      </c>
      <c r="B138">
        <v>500</v>
      </c>
      <c r="C138">
        <v>0.06</v>
      </c>
      <c r="D138">
        <v>5.8999999999999997E-2</v>
      </c>
      <c r="E138">
        <v>6.3E-2</v>
      </c>
      <c r="F138">
        <v>6.0999999999999999E-2</v>
      </c>
      <c r="G138">
        <v>6.4000000000000001E-2</v>
      </c>
      <c r="H138">
        <v>0.06</v>
      </c>
      <c r="I138">
        <v>5.8999999999999997E-2</v>
      </c>
      <c r="J138">
        <v>5.8000000000000003E-2</v>
      </c>
      <c r="K138">
        <v>5.7000000000000002E-2</v>
      </c>
      <c r="L138">
        <v>0.06</v>
      </c>
      <c r="M138">
        <v>6.4000000000000001E-2</v>
      </c>
      <c r="N138">
        <v>0.06</v>
      </c>
      <c r="O138" s="1">
        <f t="shared" si="29"/>
        <v>5.7000000000000002E-2</v>
      </c>
      <c r="P138" s="1">
        <f t="shared" si="30"/>
        <v>6.4000000000000001E-2</v>
      </c>
      <c r="Q138" s="1">
        <f t="shared" si="31"/>
        <v>6.0400000000000009E-2</v>
      </c>
    </row>
    <row r="139" spans="1:17">
      <c r="B139">
        <v>1000</v>
      </c>
      <c r="C139">
        <v>0.42099999999999999</v>
      </c>
      <c r="D139">
        <v>0.42799999999999999</v>
      </c>
      <c r="E139">
        <v>0.436</v>
      </c>
      <c r="F139">
        <v>0.42899999999999999</v>
      </c>
      <c r="G139">
        <v>0.42799999999999999</v>
      </c>
      <c r="H139">
        <v>0.432</v>
      </c>
      <c r="I139">
        <v>0.42799999999999999</v>
      </c>
      <c r="J139">
        <v>0.43</v>
      </c>
      <c r="K139">
        <v>0.42099999999999999</v>
      </c>
      <c r="L139">
        <v>0.42899999999999999</v>
      </c>
      <c r="M139">
        <v>0.41799999999999998</v>
      </c>
      <c r="N139">
        <v>0.42599999999999999</v>
      </c>
      <c r="O139" s="1">
        <f t="shared" si="29"/>
        <v>0.41799999999999998</v>
      </c>
      <c r="P139" s="1">
        <f t="shared" si="30"/>
        <v>0.436</v>
      </c>
      <c r="Q139" s="1">
        <f t="shared" si="31"/>
        <v>0.42720000000000002</v>
      </c>
    </row>
    <row r="140" spans="1:17">
      <c r="B140">
        <v>1500</v>
      </c>
      <c r="C140">
        <v>2.573</v>
      </c>
      <c r="D140">
        <v>2.581</v>
      </c>
      <c r="E140">
        <v>2.6389999999999998</v>
      </c>
      <c r="F140">
        <v>2.6419999999999999</v>
      </c>
      <c r="G140">
        <v>2.6339999999999999</v>
      </c>
      <c r="H140">
        <v>2.6259999999999999</v>
      </c>
      <c r="I140">
        <v>2.6560000000000001</v>
      </c>
      <c r="J140">
        <v>2.6440000000000001</v>
      </c>
      <c r="K140">
        <v>2.6150000000000002</v>
      </c>
      <c r="L140">
        <v>2.64</v>
      </c>
      <c r="M140">
        <v>2.5950000000000002</v>
      </c>
      <c r="N140">
        <v>2.6480000000000001</v>
      </c>
      <c r="O140" s="1">
        <f t="shared" si="29"/>
        <v>2.573</v>
      </c>
      <c r="P140" s="1">
        <f t="shared" si="30"/>
        <v>2.6560000000000001</v>
      </c>
      <c r="Q140" s="1">
        <f t="shared" si="31"/>
        <v>2.6263999999999998</v>
      </c>
    </row>
    <row r="141" spans="1:17">
      <c r="B141">
        <v>2000</v>
      </c>
      <c r="C141">
        <v>6.4509999999999996</v>
      </c>
      <c r="D141">
        <v>6.5110000000000001</v>
      </c>
      <c r="E141">
        <v>6.5030000000000001</v>
      </c>
      <c r="F141">
        <v>6.4859999999999998</v>
      </c>
      <c r="G141">
        <v>6.4539999999999997</v>
      </c>
      <c r="H141">
        <v>6.46</v>
      </c>
      <c r="I141">
        <v>6.4340000000000002</v>
      </c>
      <c r="J141">
        <v>6.4459999999999997</v>
      </c>
      <c r="K141">
        <v>6.4829999999999997</v>
      </c>
      <c r="L141">
        <v>6.4720000000000004</v>
      </c>
      <c r="M141">
        <v>6.4749999999999996</v>
      </c>
      <c r="N141">
        <v>6.5019999999999998</v>
      </c>
      <c r="O141" s="1">
        <f t="shared" si="29"/>
        <v>6.4340000000000002</v>
      </c>
      <c r="P141" s="1">
        <f t="shared" si="30"/>
        <v>6.5110000000000001</v>
      </c>
      <c r="Q141" s="1">
        <f t="shared" si="31"/>
        <v>6.4731999999999985</v>
      </c>
    </row>
    <row r="142" spans="1:17">
      <c r="B142">
        <v>2500</v>
      </c>
      <c r="C142">
        <v>13.241</v>
      </c>
      <c r="D142">
        <v>13.2</v>
      </c>
      <c r="E142">
        <v>13.243</v>
      </c>
      <c r="F142">
        <v>13.241</v>
      </c>
      <c r="G142">
        <v>13.247999999999999</v>
      </c>
      <c r="H142">
        <v>13.433999999999999</v>
      </c>
      <c r="I142">
        <v>13.301</v>
      </c>
      <c r="J142">
        <v>13.375999999999999</v>
      </c>
      <c r="K142">
        <v>13.132</v>
      </c>
      <c r="L142">
        <v>13.356999999999999</v>
      </c>
      <c r="M142">
        <v>13.237</v>
      </c>
      <c r="N142">
        <v>13.356999999999999</v>
      </c>
      <c r="O142" s="1">
        <f t="shared" si="29"/>
        <v>13.132</v>
      </c>
      <c r="P142" s="1">
        <f t="shared" si="30"/>
        <v>13.433999999999999</v>
      </c>
      <c r="Q142" s="1">
        <f t="shared" si="31"/>
        <v>13.280100000000001</v>
      </c>
    </row>
    <row r="143" spans="1:17">
      <c r="B143">
        <v>3000</v>
      </c>
      <c r="C143">
        <v>24.802</v>
      </c>
      <c r="D143">
        <v>24.728999999999999</v>
      </c>
      <c r="E143">
        <v>24.45</v>
      </c>
      <c r="F143">
        <v>24.646000000000001</v>
      </c>
      <c r="G143">
        <v>24.516999999999999</v>
      </c>
      <c r="H143">
        <v>24.338000000000001</v>
      </c>
      <c r="I143">
        <v>24.364000000000001</v>
      </c>
      <c r="J143">
        <v>24.699000000000002</v>
      </c>
      <c r="K143">
        <v>24.696999999999999</v>
      </c>
      <c r="L143">
        <v>24.721</v>
      </c>
      <c r="M143">
        <v>24.756</v>
      </c>
      <c r="N143">
        <v>24.655000000000001</v>
      </c>
      <c r="O143" s="1">
        <f t="shared" si="29"/>
        <v>24.338000000000001</v>
      </c>
      <c r="P143" s="1">
        <f t="shared" si="30"/>
        <v>24.802</v>
      </c>
      <c r="Q143" s="1">
        <f t="shared" si="31"/>
        <v>24.6234</v>
      </c>
    </row>
    <row r="144" spans="1:17">
      <c r="A144" s="1">
        <v>21</v>
      </c>
      <c r="B144">
        <v>500</v>
      </c>
      <c r="C144">
        <v>5.6000000000000001E-2</v>
      </c>
      <c r="D144">
        <v>5.6000000000000001E-2</v>
      </c>
      <c r="E144">
        <v>5.8000000000000003E-2</v>
      </c>
      <c r="F144">
        <v>6.6000000000000003E-2</v>
      </c>
      <c r="G144">
        <v>7.0000000000000007E-2</v>
      </c>
      <c r="H144">
        <v>6.2E-2</v>
      </c>
      <c r="I144">
        <v>5.6000000000000001E-2</v>
      </c>
      <c r="J144">
        <v>6.5000000000000002E-2</v>
      </c>
      <c r="K144">
        <v>6.2E-2</v>
      </c>
      <c r="L144">
        <v>6.4000000000000001E-2</v>
      </c>
      <c r="M144">
        <v>5.6000000000000001E-2</v>
      </c>
      <c r="N144">
        <v>0.06</v>
      </c>
      <c r="O144" s="1">
        <f t="shared" si="29"/>
        <v>5.6000000000000001E-2</v>
      </c>
      <c r="P144" s="1">
        <f t="shared" si="30"/>
        <v>7.0000000000000007E-2</v>
      </c>
      <c r="Q144" s="1">
        <f t="shared" si="31"/>
        <v>6.0499999999999998E-2</v>
      </c>
    </row>
    <row r="145" spans="1:17">
      <c r="B145">
        <v>1000</v>
      </c>
      <c r="C145">
        <v>0.45300000000000001</v>
      </c>
      <c r="D145">
        <v>0.45100000000000001</v>
      </c>
      <c r="E145">
        <v>0.44700000000000001</v>
      </c>
      <c r="F145">
        <v>0.45500000000000002</v>
      </c>
      <c r="G145">
        <v>0.441</v>
      </c>
      <c r="H145">
        <v>0.44700000000000001</v>
      </c>
      <c r="I145">
        <v>0.44700000000000001</v>
      </c>
      <c r="J145">
        <v>0.44500000000000001</v>
      </c>
      <c r="K145">
        <v>0.44900000000000001</v>
      </c>
      <c r="L145">
        <v>0.44600000000000001</v>
      </c>
      <c r="M145">
        <v>0.442</v>
      </c>
      <c r="N145">
        <v>0.44500000000000001</v>
      </c>
      <c r="O145" s="1">
        <f t="shared" si="29"/>
        <v>0.441</v>
      </c>
      <c r="P145" s="1">
        <f t="shared" si="30"/>
        <v>0.45500000000000002</v>
      </c>
      <c r="Q145" s="1">
        <f t="shared" si="31"/>
        <v>0.44720000000000004</v>
      </c>
    </row>
    <row r="146" spans="1:17">
      <c r="B146">
        <v>1500</v>
      </c>
      <c r="C146">
        <v>2.8759999999999999</v>
      </c>
      <c r="D146">
        <v>2.8889999999999998</v>
      </c>
      <c r="E146">
        <v>2.8220000000000001</v>
      </c>
      <c r="F146">
        <v>2.8109999999999999</v>
      </c>
      <c r="G146">
        <v>2.802</v>
      </c>
      <c r="H146">
        <v>2.8730000000000002</v>
      </c>
      <c r="I146">
        <v>2.9079999999999999</v>
      </c>
      <c r="J146">
        <v>2.87</v>
      </c>
      <c r="K146">
        <v>2.895</v>
      </c>
      <c r="L146">
        <v>2.8839999999999999</v>
      </c>
      <c r="M146">
        <v>2.8690000000000002</v>
      </c>
      <c r="N146">
        <v>2.8969999999999998</v>
      </c>
      <c r="O146" s="1">
        <f t="shared" si="29"/>
        <v>2.802</v>
      </c>
      <c r="P146" s="1">
        <f t="shared" si="30"/>
        <v>2.9079999999999999</v>
      </c>
      <c r="Q146" s="1">
        <f t="shared" si="31"/>
        <v>2.8685999999999998</v>
      </c>
    </row>
    <row r="147" spans="1:17">
      <c r="B147">
        <v>2000</v>
      </c>
      <c r="C147">
        <v>7.101</v>
      </c>
      <c r="D147">
        <v>7.0910000000000002</v>
      </c>
      <c r="E147">
        <v>7.093</v>
      </c>
      <c r="F147">
        <v>7.0979999999999999</v>
      </c>
      <c r="G147">
        <v>7.1420000000000003</v>
      </c>
      <c r="H147">
        <v>7.0830000000000002</v>
      </c>
      <c r="I147">
        <v>7.1150000000000002</v>
      </c>
      <c r="J147">
        <v>7.1619999999999999</v>
      </c>
      <c r="K147">
        <v>7.0789999999999997</v>
      </c>
      <c r="L147">
        <v>7.085</v>
      </c>
      <c r="M147">
        <v>7.0910000000000002</v>
      </c>
      <c r="N147">
        <v>7.5490000000000004</v>
      </c>
      <c r="O147" s="1">
        <f t="shared" si="29"/>
        <v>7.0789999999999997</v>
      </c>
      <c r="P147" s="1">
        <f t="shared" si="30"/>
        <v>7.5490000000000004</v>
      </c>
      <c r="Q147" s="1">
        <f t="shared" si="31"/>
        <v>7.1060999999999996</v>
      </c>
    </row>
    <row r="148" spans="1:17">
      <c r="B148">
        <v>2500</v>
      </c>
      <c r="C148">
        <v>14.457000000000001</v>
      </c>
      <c r="D148">
        <v>14.65</v>
      </c>
      <c r="E148">
        <v>14.657999999999999</v>
      </c>
      <c r="F148">
        <v>14.675000000000001</v>
      </c>
      <c r="G148">
        <v>14.634</v>
      </c>
      <c r="H148">
        <v>14.404999999999999</v>
      </c>
      <c r="I148">
        <v>14.722</v>
      </c>
      <c r="J148">
        <v>14.86</v>
      </c>
      <c r="K148">
        <v>14.51</v>
      </c>
      <c r="L148">
        <v>14.401999999999999</v>
      </c>
      <c r="M148">
        <v>14.726000000000001</v>
      </c>
      <c r="N148">
        <v>14.491</v>
      </c>
      <c r="O148" s="1">
        <f t="shared" si="29"/>
        <v>14.401999999999999</v>
      </c>
      <c r="P148" s="1">
        <f t="shared" si="30"/>
        <v>14.86</v>
      </c>
      <c r="Q148" s="1">
        <f t="shared" si="31"/>
        <v>14.5928</v>
      </c>
    </row>
    <row r="149" spans="1:17">
      <c r="B149">
        <v>3000</v>
      </c>
      <c r="C149">
        <v>26.556000000000001</v>
      </c>
      <c r="D149">
        <v>26.588000000000001</v>
      </c>
      <c r="E149">
        <v>26.361000000000001</v>
      </c>
      <c r="F149">
        <v>26.285</v>
      </c>
      <c r="G149">
        <v>26.417999999999999</v>
      </c>
      <c r="H149">
        <v>26.452000000000002</v>
      </c>
      <c r="I149">
        <v>26.722999999999999</v>
      </c>
      <c r="J149">
        <v>26.77</v>
      </c>
      <c r="K149">
        <v>26.506</v>
      </c>
      <c r="L149">
        <v>26.638999999999999</v>
      </c>
      <c r="M149">
        <v>26.437000000000001</v>
      </c>
      <c r="N149">
        <v>26.265000000000001</v>
      </c>
      <c r="O149" s="1">
        <f t="shared" si="29"/>
        <v>26.265000000000001</v>
      </c>
      <c r="P149" s="1">
        <f t="shared" si="30"/>
        <v>26.77</v>
      </c>
      <c r="Q149" s="1">
        <f t="shared" si="31"/>
        <v>26.496500000000005</v>
      </c>
    </row>
    <row r="150" spans="1:17">
      <c r="A150" s="1">
        <v>26</v>
      </c>
      <c r="B150">
        <v>500</v>
      </c>
      <c r="C150">
        <v>6.4000000000000001E-2</v>
      </c>
      <c r="D150">
        <v>6.4000000000000001E-2</v>
      </c>
      <c r="E150">
        <v>6.5000000000000002E-2</v>
      </c>
      <c r="F150">
        <v>6.7000000000000004E-2</v>
      </c>
      <c r="G150">
        <v>6.5000000000000002E-2</v>
      </c>
      <c r="H150">
        <v>6.8000000000000005E-2</v>
      </c>
      <c r="I150">
        <v>5.8999999999999997E-2</v>
      </c>
      <c r="J150">
        <v>5.8000000000000003E-2</v>
      </c>
      <c r="K150">
        <v>5.8999999999999997E-2</v>
      </c>
      <c r="L150">
        <v>6.9000000000000006E-2</v>
      </c>
      <c r="M150">
        <v>6.4000000000000001E-2</v>
      </c>
      <c r="N150">
        <v>6.4000000000000001E-2</v>
      </c>
      <c r="O150" s="1">
        <f t="shared" si="29"/>
        <v>5.8000000000000003E-2</v>
      </c>
      <c r="P150" s="1">
        <f t="shared" si="30"/>
        <v>6.9000000000000006E-2</v>
      </c>
      <c r="Q150" s="1">
        <f t="shared" si="31"/>
        <v>6.3899999999999998E-2</v>
      </c>
    </row>
    <row r="151" spans="1:17">
      <c r="B151">
        <v>1000</v>
      </c>
      <c r="C151">
        <v>0.47099999999999997</v>
      </c>
      <c r="D151">
        <v>0.47199999999999998</v>
      </c>
      <c r="E151">
        <v>0.48499999999999999</v>
      </c>
      <c r="F151">
        <v>0.47499999999999998</v>
      </c>
      <c r="G151">
        <v>0.49399999999999999</v>
      </c>
      <c r="H151">
        <v>0.48899999999999999</v>
      </c>
      <c r="I151">
        <v>0.48399999999999999</v>
      </c>
      <c r="J151">
        <v>0.48199999999999998</v>
      </c>
      <c r="K151">
        <v>0.48199999999999998</v>
      </c>
      <c r="L151">
        <v>0.47799999999999998</v>
      </c>
      <c r="M151">
        <v>0.49099999999999999</v>
      </c>
      <c r="N151">
        <v>0.48299999999999998</v>
      </c>
      <c r="O151" s="1">
        <f t="shared" si="29"/>
        <v>0.47099999999999997</v>
      </c>
      <c r="P151" s="1">
        <f t="shared" si="30"/>
        <v>0.49399999999999999</v>
      </c>
      <c r="Q151" s="1">
        <f t="shared" si="31"/>
        <v>0.48209999999999997</v>
      </c>
    </row>
    <row r="152" spans="1:17">
      <c r="B152">
        <v>1500</v>
      </c>
      <c r="C152">
        <v>3.0329999999999999</v>
      </c>
      <c r="D152">
        <v>3.0630000000000002</v>
      </c>
      <c r="E152">
        <v>3.0489999999999999</v>
      </c>
      <c r="F152">
        <v>3.0449999999999999</v>
      </c>
      <c r="G152">
        <v>3.0579999999999998</v>
      </c>
      <c r="H152">
        <v>3.0390000000000001</v>
      </c>
      <c r="I152">
        <v>3.0750000000000002</v>
      </c>
      <c r="J152">
        <v>3.0819999999999999</v>
      </c>
      <c r="K152">
        <v>3.0990000000000002</v>
      </c>
      <c r="L152">
        <v>3.093</v>
      </c>
      <c r="M152">
        <v>3.0470000000000002</v>
      </c>
      <c r="N152">
        <v>3.0289999999999999</v>
      </c>
      <c r="O152" s="1">
        <f t="shared" si="29"/>
        <v>3.0289999999999999</v>
      </c>
      <c r="P152" s="1">
        <f t="shared" si="30"/>
        <v>3.0990000000000002</v>
      </c>
      <c r="Q152" s="1">
        <f t="shared" si="31"/>
        <v>3.0584000000000007</v>
      </c>
    </row>
    <row r="153" spans="1:17">
      <c r="B153">
        <v>2000</v>
      </c>
      <c r="C153">
        <v>7.5869999999999997</v>
      </c>
      <c r="D153">
        <v>7.617</v>
      </c>
      <c r="E153">
        <v>7.59</v>
      </c>
      <c r="F153">
        <v>7.6020000000000003</v>
      </c>
      <c r="G153">
        <v>7.6619999999999999</v>
      </c>
      <c r="H153">
        <v>7.6459999999999999</v>
      </c>
      <c r="I153">
        <v>7.67</v>
      </c>
      <c r="J153">
        <v>7.6449999999999996</v>
      </c>
      <c r="K153">
        <v>7.6550000000000002</v>
      </c>
      <c r="L153">
        <v>7.7359999999999998</v>
      </c>
      <c r="M153">
        <v>7.681</v>
      </c>
      <c r="N153">
        <v>7.657</v>
      </c>
      <c r="O153" s="1">
        <f t="shared" si="29"/>
        <v>7.5869999999999997</v>
      </c>
      <c r="P153" s="1">
        <f t="shared" si="30"/>
        <v>7.7359999999999998</v>
      </c>
      <c r="Q153" s="1">
        <f t="shared" si="31"/>
        <v>7.6425000000000001</v>
      </c>
    </row>
    <row r="154" spans="1:17">
      <c r="B154">
        <v>2500</v>
      </c>
      <c r="C154">
        <v>15.645</v>
      </c>
      <c r="D154">
        <v>15.727</v>
      </c>
      <c r="E154">
        <v>15.564</v>
      </c>
      <c r="F154">
        <v>15.532</v>
      </c>
      <c r="G154">
        <v>15.984</v>
      </c>
      <c r="H154">
        <v>15.818</v>
      </c>
      <c r="I154">
        <v>15.88</v>
      </c>
      <c r="J154">
        <v>15.6</v>
      </c>
      <c r="K154">
        <v>15.727</v>
      </c>
      <c r="L154">
        <v>15.507999999999999</v>
      </c>
      <c r="M154">
        <v>15.815</v>
      </c>
      <c r="N154">
        <v>15.66</v>
      </c>
      <c r="O154" s="1">
        <f t="shared" si="29"/>
        <v>15.507999999999999</v>
      </c>
      <c r="P154" s="1">
        <f t="shared" si="30"/>
        <v>15.984</v>
      </c>
      <c r="Q154" s="1">
        <f t="shared" si="31"/>
        <v>15.696799999999996</v>
      </c>
    </row>
    <row r="155" spans="1:17">
      <c r="B155">
        <v>3000</v>
      </c>
      <c r="C155">
        <v>28.364999999999998</v>
      </c>
      <c r="D155">
        <v>28.03</v>
      </c>
      <c r="E155">
        <v>28.402999999999999</v>
      </c>
      <c r="F155">
        <v>28.07</v>
      </c>
      <c r="G155">
        <v>27.981000000000002</v>
      </c>
      <c r="H155">
        <v>28.31</v>
      </c>
      <c r="I155">
        <v>28.433</v>
      </c>
      <c r="J155">
        <v>28.282</v>
      </c>
      <c r="K155">
        <v>28.178000000000001</v>
      </c>
      <c r="L155">
        <v>28.128</v>
      </c>
      <c r="M155">
        <v>28.241</v>
      </c>
      <c r="N155">
        <v>28.308</v>
      </c>
      <c r="O155" s="1">
        <f t="shared" si="29"/>
        <v>27.981000000000002</v>
      </c>
      <c r="P155" s="1">
        <f t="shared" si="30"/>
        <v>28.433</v>
      </c>
      <c r="Q155" s="1">
        <f t="shared" si="31"/>
        <v>28.2315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9"/>
  <sheetViews>
    <sheetView topLeftCell="X1" zoomScale="85" zoomScaleNormal="85" workbookViewId="0">
      <selection activeCell="AF56" activeCellId="1" sqref="O74:Q110 AF56"/>
    </sheetView>
  </sheetViews>
  <sheetFormatPr defaultColWidth="7.5" defaultRowHeight="14.25"/>
  <cols>
    <col min="1" max="17" width="9.125" style="1" customWidth="1"/>
    <col min="18" max="18" width="6.875" style="1" customWidth="1"/>
    <col min="19" max="19" width="7.25" style="1" customWidth="1"/>
    <col min="20" max="20" width="8" style="1" customWidth="1"/>
    <col min="21" max="21" width="15.5" style="1" customWidth="1"/>
    <col min="22" max="22" width="18" style="1" customWidth="1"/>
    <col min="23" max="29" width="9.125" style="1" customWidth="1"/>
  </cols>
  <sheetData>
    <row r="1" spans="1:23" ht="15">
      <c r="A1" s="2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8000</v>
      </c>
      <c r="C3" s="1">
        <v>8.3500000000000005E-2</v>
      </c>
      <c r="D3" s="1">
        <v>7.0800000000000002E-2</v>
      </c>
      <c r="E3" s="1">
        <v>7.9299999999999995E-2</v>
      </c>
      <c r="F3" s="1">
        <v>8.09E-2</v>
      </c>
      <c r="G3" s="1">
        <v>7.22E-2</v>
      </c>
      <c r="H3" s="1">
        <v>8.5500000000000007E-2</v>
      </c>
      <c r="I3" s="1">
        <v>7.1999999999999995E-2</v>
      </c>
      <c r="J3" s="1">
        <v>8.3900000000000002E-2</v>
      </c>
      <c r="K3" s="1">
        <v>0.08</v>
      </c>
      <c r="L3" s="1">
        <v>8.4400000000000003E-2</v>
      </c>
      <c r="M3" s="1">
        <v>7.3400000000000007E-2</v>
      </c>
      <c r="N3" s="1">
        <v>8.3400000000000002E-2</v>
      </c>
      <c r="O3" s="1">
        <f t="shared" ref="O3:O9" si="0">MIN(C3:N3)</f>
        <v>7.0800000000000002E-2</v>
      </c>
      <c r="P3" s="1">
        <f t="shared" ref="P3:P9" si="1">MAX(C3:N3)</f>
        <v>8.5500000000000007E-2</v>
      </c>
      <c r="Q3" s="1">
        <f t="shared" ref="Q3:Q9" si="2">(SUM(C3:N3)-O3-P3)/10</f>
        <v>7.9300000000000009E-2</v>
      </c>
      <c r="S3" s="1">
        <v>8000</v>
      </c>
      <c r="T3" s="1">
        <v>0</v>
      </c>
      <c r="U3" s="1">
        <v>0</v>
      </c>
      <c r="V3" s="1">
        <v>0</v>
      </c>
      <c r="W3" s="1">
        <f t="shared" ref="W3:W9" si="3">AVERAGE(T3:V3)</f>
        <v>0</v>
      </c>
    </row>
    <row r="4" spans="1:23">
      <c r="B4" s="1">
        <v>16000</v>
      </c>
      <c r="C4" s="1">
        <v>0.3</v>
      </c>
      <c r="D4" s="1">
        <v>0.2964</v>
      </c>
      <c r="E4" s="1">
        <v>0.30759999999999998</v>
      </c>
      <c r="F4" s="1">
        <v>0.29780000000000001</v>
      </c>
      <c r="G4" s="1">
        <v>0.29499999999999998</v>
      </c>
      <c r="H4" s="1">
        <v>0.29399999999999998</v>
      </c>
      <c r="I4" s="1">
        <v>0.29609999999999997</v>
      </c>
      <c r="J4" s="1">
        <v>0.29409999999999997</v>
      </c>
      <c r="K4" s="1">
        <v>0.29680000000000001</v>
      </c>
      <c r="L4" s="1">
        <v>0.29570000000000002</v>
      </c>
      <c r="M4" s="1">
        <v>0.29720000000000002</v>
      </c>
      <c r="N4" s="1">
        <v>0.29330000000000001</v>
      </c>
      <c r="O4" s="1">
        <f t="shared" si="0"/>
        <v>0.29330000000000001</v>
      </c>
      <c r="P4" s="1">
        <f t="shared" si="1"/>
        <v>0.30759999999999998</v>
      </c>
      <c r="Q4" s="1">
        <f t="shared" si="2"/>
        <v>0.29631000000000002</v>
      </c>
      <c r="S4" s="1">
        <v>16000</v>
      </c>
      <c r="T4" s="1">
        <v>0</v>
      </c>
      <c r="U4" s="1">
        <v>0</v>
      </c>
      <c r="V4" s="1">
        <v>0</v>
      </c>
      <c r="W4" s="1">
        <f t="shared" si="3"/>
        <v>0</v>
      </c>
    </row>
    <row r="5" spans="1:23">
      <c r="B5" s="1">
        <v>24000</v>
      </c>
      <c r="C5" s="1">
        <v>0.67400000000000004</v>
      </c>
      <c r="D5" s="1">
        <v>0.67059999999999997</v>
      </c>
      <c r="E5" s="1">
        <v>0.67110000000000003</v>
      </c>
      <c r="F5" s="1">
        <v>0.65180000000000005</v>
      </c>
      <c r="G5" s="1">
        <v>0.67220000000000002</v>
      </c>
      <c r="H5" s="1">
        <v>0.67320000000000002</v>
      </c>
      <c r="I5" s="1">
        <v>0.65459999999999996</v>
      </c>
      <c r="J5" s="1">
        <v>0.6704</v>
      </c>
      <c r="K5" s="1">
        <v>0.66010000000000002</v>
      </c>
      <c r="L5" s="1">
        <v>0.68410000000000004</v>
      </c>
      <c r="M5" s="1">
        <v>0.6744</v>
      </c>
      <c r="N5" s="1">
        <v>0.66459999999999997</v>
      </c>
      <c r="O5" s="1">
        <f t="shared" si="0"/>
        <v>0.65180000000000005</v>
      </c>
      <c r="P5" s="1">
        <f t="shared" si="1"/>
        <v>0.68410000000000004</v>
      </c>
      <c r="Q5" s="1">
        <f t="shared" si="2"/>
        <v>0.66852000000000011</v>
      </c>
      <c r="S5" s="1">
        <v>24000</v>
      </c>
      <c r="T5" s="1">
        <v>0</v>
      </c>
      <c r="U5" s="1">
        <v>0</v>
      </c>
      <c r="V5" s="1">
        <v>0</v>
      </c>
      <c r="W5" s="1">
        <f t="shared" si="3"/>
        <v>0</v>
      </c>
    </row>
    <row r="6" spans="1:23">
      <c r="B6" s="1">
        <v>32000</v>
      </c>
      <c r="C6" s="1">
        <v>1.1846000000000001</v>
      </c>
      <c r="D6" s="1">
        <v>1.1748000000000001</v>
      </c>
      <c r="E6" s="1">
        <v>1.1854</v>
      </c>
      <c r="F6" s="1">
        <v>1.1748000000000001</v>
      </c>
      <c r="G6" s="1">
        <v>1.1796</v>
      </c>
      <c r="H6" s="1">
        <v>1.1782999999999999</v>
      </c>
      <c r="I6" s="1">
        <v>1.1982999999999999</v>
      </c>
      <c r="J6" s="1">
        <v>1.1880999999999999</v>
      </c>
      <c r="K6" s="1">
        <v>1.1869000000000001</v>
      </c>
      <c r="L6" s="1">
        <v>1.1791</v>
      </c>
      <c r="M6" s="1">
        <v>1.1996</v>
      </c>
      <c r="N6" s="1">
        <v>1.1941999999999999</v>
      </c>
      <c r="O6" s="1">
        <f t="shared" si="0"/>
        <v>1.1748000000000001</v>
      </c>
      <c r="P6" s="1">
        <f t="shared" si="1"/>
        <v>1.1996</v>
      </c>
      <c r="Q6" s="1">
        <f t="shared" si="2"/>
        <v>1.18493</v>
      </c>
      <c r="S6" s="1">
        <v>32000</v>
      </c>
      <c r="T6" s="1">
        <v>0</v>
      </c>
      <c r="U6" s="1">
        <v>0</v>
      </c>
      <c r="V6" s="1">
        <v>0</v>
      </c>
      <c r="W6" s="1">
        <f t="shared" si="3"/>
        <v>0</v>
      </c>
    </row>
    <row r="7" spans="1:23">
      <c r="B7" s="1">
        <v>40000</v>
      </c>
      <c r="C7" s="1">
        <v>1.8543000000000001</v>
      </c>
      <c r="D7" s="1">
        <v>1.8512</v>
      </c>
      <c r="E7" s="1">
        <v>1.827</v>
      </c>
      <c r="F7" s="1">
        <v>1.8238000000000001</v>
      </c>
      <c r="G7" s="1">
        <v>1.8348</v>
      </c>
      <c r="H7" s="1">
        <v>1.8519000000000001</v>
      </c>
      <c r="I7" s="1">
        <v>1.8680000000000001</v>
      </c>
      <c r="J7" s="1">
        <v>1.8278000000000001</v>
      </c>
      <c r="K7" s="1">
        <v>1.8740000000000001</v>
      </c>
      <c r="L7" s="1">
        <v>1.8287</v>
      </c>
      <c r="M7" s="1">
        <v>1.8253999999999999</v>
      </c>
      <c r="N7" s="1">
        <v>1.8062</v>
      </c>
      <c r="O7" s="1">
        <f t="shared" si="0"/>
        <v>1.8062</v>
      </c>
      <c r="P7" s="1">
        <f t="shared" si="1"/>
        <v>1.8740000000000001</v>
      </c>
      <c r="Q7" s="1">
        <f t="shared" si="2"/>
        <v>1.8392900000000001</v>
      </c>
      <c r="S7" s="1">
        <v>40000</v>
      </c>
      <c r="T7" s="1">
        <v>0</v>
      </c>
      <c r="U7" s="1">
        <v>0</v>
      </c>
      <c r="V7" s="1">
        <v>0</v>
      </c>
      <c r="W7" s="1">
        <f t="shared" si="3"/>
        <v>0</v>
      </c>
    </row>
    <row r="8" spans="1:23">
      <c r="B8" s="1">
        <v>48000</v>
      </c>
      <c r="C8" s="1">
        <v>2.6276999999999999</v>
      </c>
      <c r="D8" s="1">
        <v>2.5996999999999999</v>
      </c>
      <c r="E8" s="1">
        <v>2.6476000000000002</v>
      </c>
      <c r="F8" s="1">
        <v>2.6768999999999998</v>
      </c>
      <c r="G8" s="1">
        <v>2.6339999999999999</v>
      </c>
      <c r="H8" s="1">
        <v>2.5771999999999999</v>
      </c>
      <c r="I8" s="1">
        <v>2.5945999999999998</v>
      </c>
      <c r="J8" s="1">
        <v>2.6669</v>
      </c>
      <c r="K8" s="1">
        <v>2.6335000000000002</v>
      </c>
      <c r="L8" s="1">
        <v>2.6659999999999999</v>
      </c>
      <c r="M8" s="1">
        <v>2.5962999999999998</v>
      </c>
      <c r="N8" s="1">
        <v>2.6013000000000002</v>
      </c>
      <c r="O8" s="1">
        <f t="shared" si="0"/>
        <v>2.5771999999999999</v>
      </c>
      <c r="P8" s="1">
        <f t="shared" si="1"/>
        <v>2.6768999999999998</v>
      </c>
      <c r="Q8" s="1">
        <f t="shared" si="2"/>
        <v>2.62676</v>
      </c>
      <c r="S8" s="1">
        <v>48000</v>
      </c>
      <c r="T8" s="1">
        <v>0</v>
      </c>
      <c r="U8" s="1">
        <v>0</v>
      </c>
      <c r="V8" s="1">
        <v>0</v>
      </c>
      <c r="W8" s="1">
        <f t="shared" si="3"/>
        <v>0</v>
      </c>
    </row>
    <row r="9" spans="1:23">
      <c r="B9" s="1">
        <v>56000</v>
      </c>
      <c r="C9" s="1">
        <v>3.5592999999999999</v>
      </c>
      <c r="D9" s="1">
        <v>3.6252</v>
      </c>
      <c r="E9" s="1">
        <v>3.6475</v>
      </c>
      <c r="F9" s="1">
        <v>3.5444</v>
      </c>
      <c r="G9" s="1">
        <v>3.5596999999999999</v>
      </c>
      <c r="H9" s="1">
        <v>3.5926999999999998</v>
      </c>
      <c r="I9" s="1">
        <v>3.5943999999999998</v>
      </c>
      <c r="J9" s="1">
        <v>3.6242999999999999</v>
      </c>
      <c r="K9" s="1">
        <v>3.5912000000000002</v>
      </c>
      <c r="L9" s="1">
        <v>3.5484</v>
      </c>
      <c r="M9" s="1">
        <v>3.5977000000000001</v>
      </c>
      <c r="N9" s="1">
        <v>3.6034000000000002</v>
      </c>
      <c r="O9" s="1">
        <f t="shared" si="0"/>
        <v>3.5444</v>
      </c>
      <c r="P9" s="1">
        <f t="shared" si="1"/>
        <v>3.6475</v>
      </c>
      <c r="Q9" s="1">
        <f t="shared" si="2"/>
        <v>3.5896300000000005</v>
      </c>
      <c r="S9" s="1">
        <v>56000</v>
      </c>
      <c r="T9" s="1">
        <v>0</v>
      </c>
      <c r="U9" s="1">
        <v>0</v>
      </c>
      <c r="V9" s="1">
        <v>0</v>
      </c>
      <c r="W9" s="1">
        <f t="shared" si="3"/>
        <v>0</v>
      </c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8000</v>
      </c>
      <c r="C16" s="1">
        <v>7.4999999999999997E-2</v>
      </c>
      <c r="D16" s="1">
        <v>8.1000000000000003E-2</v>
      </c>
      <c r="E16" s="1">
        <v>8.5999999999999993E-2</v>
      </c>
      <c r="F16" s="1">
        <v>8.5999999999999993E-2</v>
      </c>
      <c r="G16" s="1">
        <v>7.8E-2</v>
      </c>
      <c r="H16" s="1">
        <v>8.4000000000000005E-2</v>
      </c>
      <c r="I16" s="1">
        <v>7.6999999999999999E-2</v>
      </c>
      <c r="J16" s="1">
        <v>7.6999999999999999E-2</v>
      </c>
      <c r="K16" s="1">
        <v>8.3000000000000004E-2</v>
      </c>
      <c r="L16" s="1">
        <v>8.5000000000000006E-2</v>
      </c>
      <c r="M16" s="1">
        <v>8.8999999999999996E-2</v>
      </c>
      <c r="N16" s="1">
        <v>8.6999999999999994E-2</v>
      </c>
      <c r="O16" s="1">
        <f t="shared" ref="O16:O22" si="4">MIN(C16:N16)</f>
        <v>7.4999999999999997E-2</v>
      </c>
      <c r="P16" s="1">
        <f t="shared" ref="P16:P22" si="5">MAX(C16:N16)</f>
        <v>8.8999999999999996E-2</v>
      </c>
      <c r="Q16" s="1">
        <f t="shared" ref="Q16:Q22" si="6">(SUM(C16:N16)-O16-P16)/10</f>
        <v>8.2399999999999987E-2</v>
      </c>
      <c r="S16" s="1">
        <v>8000</v>
      </c>
      <c r="T16" s="1">
        <v>0</v>
      </c>
      <c r="U16" s="1">
        <v>0</v>
      </c>
      <c r="V16" s="1">
        <v>0</v>
      </c>
      <c r="W16" s="1">
        <f t="shared" ref="W16:W22" si="7">AVERAGE(T16:V16)</f>
        <v>0</v>
      </c>
    </row>
    <row r="17" spans="1:23">
      <c r="B17" s="1">
        <v>16000</v>
      </c>
      <c r="C17" s="1">
        <v>0.33400000000000002</v>
      </c>
      <c r="D17" s="1">
        <v>0.32600000000000001</v>
      </c>
      <c r="E17" s="1">
        <v>0.318</v>
      </c>
      <c r="F17" s="1">
        <v>0.30599999999999999</v>
      </c>
      <c r="G17" s="1">
        <v>0.32900000000000001</v>
      </c>
      <c r="H17" s="1">
        <v>0.316</v>
      </c>
      <c r="I17" s="1">
        <v>0.32200000000000001</v>
      </c>
      <c r="J17" s="1">
        <v>0.32</v>
      </c>
      <c r="K17" s="1">
        <v>0.315</v>
      </c>
      <c r="L17" s="1">
        <v>0.33100000000000002</v>
      </c>
      <c r="M17" s="1">
        <v>0.32300000000000001</v>
      </c>
      <c r="N17" s="1">
        <v>0.312</v>
      </c>
      <c r="O17" s="1">
        <f t="shared" si="4"/>
        <v>0.30599999999999999</v>
      </c>
      <c r="P17" s="1">
        <f t="shared" si="5"/>
        <v>0.33400000000000002</v>
      </c>
      <c r="Q17" s="1">
        <f t="shared" si="6"/>
        <v>0.32119999999999993</v>
      </c>
      <c r="S17" s="1">
        <v>16000</v>
      </c>
      <c r="T17" s="1">
        <v>0</v>
      </c>
      <c r="U17" s="1">
        <v>0</v>
      </c>
      <c r="V17" s="1">
        <v>0</v>
      </c>
      <c r="W17" s="1">
        <f t="shared" si="7"/>
        <v>0</v>
      </c>
    </row>
    <row r="18" spans="1:23">
      <c r="B18" s="1">
        <v>24000</v>
      </c>
      <c r="C18" s="1">
        <v>0.71499999999999997</v>
      </c>
      <c r="D18" s="1">
        <v>0.71699999999999997</v>
      </c>
      <c r="E18" s="1">
        <v>0.72</v>
      </c>
      <c r="F18" s="1">
        <v>0.73</v>
      </c>
      <c r="G18" s="1">
        <v>0.71399999999999997</v>
      </c>
      <c r="H18" s="1">
        <v>0.73599999999999999</v>
      </c>
      <c r="I18" s="1">
        <v>0.71699999999999997</v>
      </c>
      <c r="J18" s="1">
        <v>0.70799999999999996</v>
      </c>
      <c r="K18" s="1">
        <v>0.71399999999999997</v>
      </c>
      <c r="L18" s="1">
        <v>0.72899999999999998</v>
      </c>
      <c r="M18" s="1">
        <v>0.70599999999999996</v>
      </c>
      <c r="N18" s="1">
        <v>0.71899999999999997</v>
      </c>
      <c r="O18" s="1">
        <f t="shared" si="4"/>
        <v>0.70599999999999996</v>
      </c>
      <c r="P18" s="1">
        <f t="shared" si="5"/>
        <v>0.73599999999999999</v>
      </c>
      <c r="Q18" s="1">
        <f t="shared" si="6"/>
        <v>0.71830000000000005</v>
      </c>
      <c r="S18" s="1">
        <v>24000</v>
      </c>
      <c r="T18" s="1">
        <v>0</v>
      </c>
      <c r="U18" s="1">
        <v>0</v>
      </c>
      <c r="V18" s="1">
        <v>0</v>
      </c>
      <c r="W18" s="1">
        <f t="shared" si="7"/>
        <v>0</v>
      </c>
    </row>
    <row r="19" spans="1:23">
      <c r="B19" s="1">
        <v>32000</v>
      </c>
      <c r="C19" s="1">
        <v>1.2709999999999999</v>
      </c>
      <c r="D19" s="1">
        <v>1.2629999999999999</v>
      </c>
      <c r="E19" s="1">
        <v>1.2729999999999999</v>
      </c>
      <c r="F19" s="1">
        <v>1.2729999999999999</v>
      </c>
      <c r="G19" s="1">
        <v>1.2789999999999999</v>
      </c>
      <c r="H19" s="1">
        <v>1.266</v>
      </c>
      <c r="I19" s="1">
        <v>1.2609999999999999</v>
      </c>
      <c r="J19" s="1">
        <v>1.272</v>
      </c>
      <c r="K19" s="1">
        <v>1.2729999999999999</v>
      </c>
      <c r="L19" s="1">
        <v>1.282</v>
      </c>
      <c r="M19" s="1">
        <v>1.284</v>
      </c>
      <c r="N19" s="1">
        <v>1.286</v>
      </c>
      <c r="O19" s="1">
        <f t="shared" si="4"/>
        <v>1.2609999999999999</v>
      </c>
      <c r="P19" s="1">
        <f t="shared" si="5"/>
        <v>1.286</v>
      </c>
      <c r="Q19" s="1">
        <f t="shared" si="6"/>
        <v>1.2736000000000001</v>
      </c>
      <c r="S19" s="1">
        <v>32000</v>
      </c>
      <c r="T19" s="1">
        <v>0</v>
      </c>
      <c r="U19" s="1">
        <v>0</v>
      </c>
      <c r="V19" s="1">
        <v>0</v>
      </c>
      <c r="W19" s="1">
        <f t="shared" si="7"/>
        <v>0</v>
      </c>
    </row>
    <row r="20" spans="1:23">
      <c r="B20" s="1">
        <v>40000</v>
      </c>
      <c r="C20" s="1">
        <v>1.994</v>
      </c>
      <c r="D20" s="1">
        <v>2</v>
      </c>
      <c r="E20" s="1">
        <v>1.976</v>
      </c>
      <c r="F20" s="1">
        <v>2</v>
      </c>
      <c r="G20" s="1">
        <v>1.9790000000000001</v>
      </c>
      <c r="H20" s="1">
        <v>1.9850000000000001</v>
      </c>
      <c r="I20" s="1">
        <v>1.98</v>
      </c>
      <c r="J20" s="1">
        <v>1.9870000000000001</v>
      </c>
      <c r="K20" s="1">
        <v>2.0339999999999998</v>
      </c>
      <c r="L20" s="1">
        <v>1.988</v>
      </c>
      <c r="M20" s="1">
        <v>2.012</v>
      </c>
      <c r="N20" s="1">
        <v>2.0329999999999999</v>
      </c>
      <c r="O20" s="1">
        <f t="shared" si="4"/>
        <v>1.976</v>
      </c>
      <c r="P20" s="1">
        <f t="shared" si="5"/>
        <v>2.0339999999999998</v>
      </c>
      <c r="Q20" s="1">
        <f t="shared" si="6"/>
        <v>1.9958000000000002</v>
      </c>
      <c r="S20" s="1">
        <v>40000</v>
      </c>
      <c r="T20" s="1">
        <v>0</v>
      </c>
      <c r="U20" s="1">
        <v>0</v>
      </c>
      <c r="V20" s="1">
        <v>0</v>
      </c>
      <c r="W20" s="1">
        <f t="shared" si="7"/>
        <v>0</v>
      </c>
    </row>
    <row r="21" spans="1:23">
      <c r="B21" s="1">
        <v>48000</v>
      </c>
      <c r="C21" s="1">
        <v>2.8570000000000002</v>
      </c>
      <c r="D21" s="1">
        <v>2.9039999999999999</v>
      </c>
      <c r="E21" s="1">
        <v>2.8650000000000002</v>
      </c>
      <c r="F21" s="1">
        <v>2.879</v>
      </c>
      <c r="G21" s="1">
        <v>2.9359999999999999</v>
      </c>
      <c r="H21" s="1">
        <v>2.8370000000000002</v>
      </c>
      <c r="I21" s="1">
        <v>2.82</v>
      </c>
      <c r="J21" s="1">
        <v>2.8460000000000001</v>
      </c>
      <c r="K21" s="1">
        <v>2.883</v>
      </c>
      <c r="L21" s="1">
        <v>2.907</v>
      </c>
      <c r="M21" s="1">
        <v>2.8759999999999999</v>
      </c>
      <c r="N21" s="1">
        <v>2.9660000000000002</v>
      </c>
      <c r="O21" s="1">
        <f t="shared" si="4"/>
        <v>2.82</v>
      </c>
      <c r="P21" s="1">
        <f t="shared" si="5"/>
        <v>2.9660000000000002</v>
      </c>
      <c r="Q21" s="1">
        <f t="shared" si="6"/>
        <v>2.879</v>
      </c>
      <c r="S21" s="1">
        <v>48000</v>
      </c>
      <c r="T21" s="1">
        <v>0</v>
      </c>
      <c r="U21" s="1">
        <v>0</v>
      </c>
      <c r="V21" s="1">
        <v>0</v>
      </c>
      <c r="W21" s="1">
        <f t="shared" si="7"/>
        <v>0</v>
      </c>
    </row>
    <row r="22" spans="1:23">
      <c r="B22" s="1">
        <v>56000</v>
      </c>
      <c r="C22" s="1">
        <v>3.9039999999999999</v>
      </c>
      <c r="D22" s="1">
        <v>3.847</v>
      </c>
      <c r="E22" s="1">
        <v>3.9049999999999998</v>
      </c>
      <c r="F22" s="1">
        <v>3.9319999999999999</v>
      </c>
      <c r="G22" s="1">
        <v>3.8889999999999998</v>
      </c>
      <c r="H22" s="1">
        <v>3.8330000000000002</v>
      </c>
      <c r="I22" s="1">
        <v>3.9209999999999998</v>
      </c>
      <c r="J22" s="1">
        <v>3.9350000000000001</v>
      </c>
      <c r="K22" s="1">
        <v>3.887</v>
      </c>
      <c r="L22" s="1">
        <v>3.9489999999999998</v>
      </c>
      <c r="M22" s="1">
        <v>3.94</v>
      </c>
      <c r="N22" s="1">
        <v>3.8530000000000002</v>
      </c>
      <c r="O22" s="1">
        <f t="shared" si="4"/>
        <v>3.8330000000000002</v>
      </c>
      <c r="P22" s="1">
        <f t="shared" si="5"/>
        <v>3.9489999999999998</v>
      </c>
      <c r="Q22" s="1">
        <f t="shared" si="6"/>
        <v>3.9013</v>
      </c>
      <c r="S22" s="1">
        <v>56000</v>
      </c>
      <c r="T22" s="1">
        <v>0</v>
      </c>
      <c r="U22" s="1">
        <v>0</v>
      </c>
      <c r="V22" s="1">
        <v>0</v>
      </c>
      <c r="W22" s="1">
        <f t="shared" si="7"/>
        <v>0</v>
      </c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8000</v>
      </c>
      <c r="H29" s="1" t="s">
        <v>7</v>
      </c>
      <c r="I29" s="1" t="s">
        <v>9</v>
      </c>
      <c r="J29" s="1">
        <v>8000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17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I30" s="1" t="s">
        <v>3</v>
      </c>
      <c r="J30" s="1">
        <v>1</v>
      </c>
      <c r="K30" s="1">
        <v>2</v>
      </c>
      <c r="L30" s="1">
        <v>3</v>
      </c>
      <c r="M30" s="1" t="s">
        <v>6</v>
      </c>
      <c r="P30" s="1">
        <v>8000</v>
      </c>
      <c r="Q30" s="1">
        <f>F31</f>
        <v>138389</v>
      </c>
      <c r="R30" s="1">
        <f>F32</f>
        <v>571</v>
      </c>
      <c r="S30" s="1">
        <f>F33</f>
        <v>4392</v>
      </c>
      <c r="T30" s="1">
        <f t="shared" ref="T30:T36" si="8">(Q30+R30+S30)/1024</f>
        <v>139.9921875</v>
      </c>
      <c r="U30" s="1">
        <f t="shared" ref="U30:U36" si="9">W3</f>
        <v>0</v>
      </c>
      <c r="V30" s="4">
        <f>U30*(Constants!$A$2/100)*1024*1024*1024</f>
        <v>0</v>
      </c>
    </row>
    <row r="31" spans="1:23">
      <c r="B31" s="1" t="s">
        <v>10</v>
      </c>
      <c r="C31" s="1">
        <v>138389</v>
      </c>
      <c r="D31" s="1">
        <v>138389</v>
      </c>
      <c r="E31" s="1">
        <v>138389</v>
      </c>
      <c r="F31" s="1">
        <f>SUM(C31:E31)/3</f>
        <v>138389</v>
      </c>
      <c r="I31" s="1" t="s">
        <v>10</v>
      </c>
      <c r="J31" s="1">
        <v>138389</v>
      </c>
      <c r="K31" s="1">
        <v>138389</v>
      </c>
      <c r="L31" s="1">
        <v>138389</v>
      </c>
      <c r="M31" s="1">
        <f>SUM(J31:L31)/3</f>
        <v>138389</v>
      </c>
      <c r="P31" s="1">
        <v>16000</v>
      </c>
      <c r="Q31" s="1">
        <f>F37</f>
        <v>202390</v>
      </c>
      <c r="R31" s="1">
        <f>F38</f>
        <v>571</v>
      </c>
      <c r="S31" s="1">
        <f>F39</f>
        <v>4392</v>
      </c>
      <c r="T31" s="1">
        <f t="shared" si="8"/>
        <v>202.4931640625</v>
      </c>
      <c r="U31" s="1">
        <f t="shared" si="9"/>
        <v>0</v>
      </c>
      <c r="V31" s="4">
        <f>U31*(Constants!$A$2/100)*1024*1024*1024</f>
        <v>0</v>
      </c>
    </row>
    <row r="32" spans="1:23">
      <c r="B32" s="1" t="s">
        <v>16</v>
      </c>
      <c r="C32" s="1">
        <v>571</v>
      </c>
      <c r="D32" s="1">
        <v>571</v>
      </c>
      <c r="E32" s="1">
        <v>571</v>
      </c>
      <c r="F32" s="1">
        <f>SUM(C32:E32)/3</f>
        <v>571</v>
      </c>
      <c r="I32" s="1" t="s">
        <v>16</v>
      </c>
      <c r="J32" s="1">
        <v>571</v>
      </c>
      <c r="K32" s="1">
        <v>571</v>
      </c>
      <c r="L32" s="1">
        <v>571</v>
      </c>
      <c r="M32" s="1">
        <f>SUM(J32:L32)/3</f>
        <v>571</v>
      </c>
      <c r="P32" s="1">
        <v>24000</v>
      </c>
      <c r="Q32" s="1">
        <f>F43</f>
        <v>266390</v>
      </c>
      <c r="R32" s="1">
        <f>F44</f>
        <v>506</v>
      </c>
      <c r="S32" s="1">
        <f>F45</f>
        <v>4392</v>
      </c>
      <c r="T32" s="1">
        <f t="shared" si="8"/>
        <v>264.9296875</v>
      </c>
      <c r="U32" s="1">
        <f t="shared" si="9"/>
        <v>0</v>
      </c>
      <c r="V32" s="4">
        <f>U32*(Constants!$A$2/100)*1024*1024*1024</f>
        <v>0</v>
      </c>
    </row>
    <row r="33" spans="2:22">
      <c r="B33" s="1" t="s">
        <v>12</v>
      </c>
      <c r="C33" s="1">
        <v>4392</v>
      </c>
      <c r="D33" s="1">
        <v>4392</v>
      </c>
      <c r="E33" s="1">
        <v>4392</v>
      </c>
      <c r="F33" s="1">
        <f>SUM(C33:E33)/3</f>
        <v>4392</v>
      </c>
      <c r="I33" s="1" t="s">
        <v>12</v>
      </c>
      <c r="J33" s="1">
        <v>4392</v>
      </c>
      <c r="K33" s="1">
        <v>4392</v>
      </c>
      <c r="L33" s="1">
        <v>4392</v>
      </c>
      <c r="M33" s="1">
        <f>SUM(J33:L33)/3</f>
        <v>4392</v>
      </c>
      <c r="P33" s="1">
        <v>32000</v>
      </c>
      <c r="Q33" s="1">
        <f>F49</f>
        <v>330390</v>
      </c>
      <c r="R33" s="1">
        <f>F50</f>
        <v>506</v>
      </c>
      <c r="S33" s="1">
        <f>F51</f>
        <v>2896</v>
      </c>
      <c r="T33" s="1">
        <f t="shared" si="8"/>
        <v>325.96875</v>
      </c>
      <c r="U33" s="1">
        <f t="shared" si="9"/>
        <v>0</v>
      </c>
      <c r="V33" s="4">
        <f>U33*(Constants!$A$2/100)*1024*1024*1024</f>
        <v>0</v>
      </c>
    </row>
    <row r="34" spans="2:22">
      <c r="P34" s="1">
        <v>40000</v>
      </c>
      <c r="Q34" s="1">
        <f>F55</f>
        <v>394390</v>
      </c>
      <c r="R34" s="1">
        <f>F56</f>
        <v>506</v>
      </c>
      <c r="S34" s="1">
        <f>F57</f>
        <v>2896</v>
      </c>
      <c r="T34" s="1">
        <f t="shared" si="8"/>
        <v>388.46875</v>
      </c>
      <c r="U34" s="1">
        <f t="shared" si="9"/>
        <v>0</v>
      </c>
      <c r="V34" s="4">
        <f>U34*(Constants!$A$2/100)*1024*1024*1024</f>
        <v>0</v>
      </c>
    </row>
    <row r="35" spans="2:22">
      <c r="B35" s="1" t="s">
        <v>9</v>
      </c>
      <c r="C35" s="1">
        <v>16000</v>
      </c>
      <c r="I35" s="1" t="s">
        <v>9</v>
      </c>
      <c r="J35" s="1">
        <v>16000</v>
      </c>
      <c r="P35" s="1">
        <v>48000</v>
      </c>
      <c r="Q35" s="1">
        <f>F61</f>
        <v>458390</v>
      </c>
      <c r="R35" s="1">
        <f>F62</f>
        <v>506</v>
      </c>
      <c r="S35" s="1">
        <f>F63</f>
        <v>2896</v>
      </c>
      <c r="T35" s="1">
        <f t="shared" si="8"/>
        <v>450.96875</v>
      </c>
      <c r="U35" s="1">
        <f t="shared" si="9"/>
        <v>0</v>
      </c>
      <c r="V35" s="4">
        <f>U35*(Constants!$A$2/100)*1024*1024*1024</f>
        <v>0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I36" s="1" t="s">
        <v>3</v>
      </c>
      <c r="J36" s="1">
        <v>1</v>
      </c>
      <c r="K36" s="1">
        <v>2</v>
      </c>
      <c r="L36" s="1">
        <v>3</v>
      </c>
      <c r="M36" s="1" t="s">
        <v>6</v>
      </c>
      <c r="P36" s="1">
        <v>56000</v>
      </c>
      <c r="Q36" s="1">
        <f>F67</f>
        <v>522390</v>
      </c>
      <c r="R36" s="1">
        <f>F68</f>
        <v>506</v>
      </c>
      <c r="S36" s="1">
        <f>F69</f>
        <v>2896</v>
      </c>
      <c r="T36" s="1">
        <f t="shared" si="8"/>
        <v>513.46875</v>
      </c>
      <c r="U36" s="1">
        <f t="shared" si="9"/>
        <v>0</v>
      </c>
      <c r="V36" s="4">
        <f>U36*(Constants!$A$2/100)*1024*1024*1024</f>
        <v>0</v>
      </c>
    </row>
    <row r="37" spans="2:22">
      <c r="B37" s="1" t="s">
        <v>10</v>
      </c>
      <c r="C37" s="1">
        <v>202390</v>
      </c>
      <c r="D37" s="1">
        <v>202390</v>
      </c>
      <c r="E37" s="1">
        <v>202390</v>
      </c>
      <c r="F37" s="1">
        <f>SUM(C37:E37)/3</f>
        <v>202390</v>
      </c>
      <c r="I37" s="1" t="s">
        <v>10</v>
      </c>
      <c r="J37" s="1">
        <v>202390</v>
      </c>
      <c r="K37" s="1">
        <v>202390</v>
      </c>
      <c r="L37" s="1">
        <v>202390</v>
      </c>
      <c r="M37" s="1">
        <f>SUM(J37:L37)/3</f>
        <v>202390</v>
      </c>
      <c r="V37" s="4"/>
    </row>
    <row r="38" spans="2:22">
      <c r="B38" s="1" t="s">
        <v>16</v>
      </c>
      <c r="C38" s="1">
        <v>571</v>
      </c>
      <c r="D38" s="1">
        <v>571</v>
      </c>
      <c r="E38" s="1">
        <v>571</v>
      </c>
      <c r="F38" s="1">
        <f>SUM(C38:E38)/3</f>
        <v>571</v>
      </c>
      <c r="I38" s="1" t="s">
        <v>16</v>
      </c>
      <c r="J38" s="1">
        <v>571</v>
      </c>
      <c r="K38" s="1">
        <v>571</v>
      </c>
      <c r="L38" s="1">
        <v>571</v>
      </c>
      <c r="M38" s="1">
        <f>SUM(J38:L38)/3</f>
        <v>571</v>
      </c>
    </row>
    <row r="39" spans="2:22">
      <c r="B39" s="1" t="s">
        <v>12</v>
      </c>
      <c r="C39" s="1">
        <v>4392</v>
      </c>
      <c r="D39" s="1">
        <v>4392</v>
      </c>
      <c r="E39" s="1">
        <v>4392</v>
      </c>
      <c r="F39" s="1">
        <f>SUM(C39:E39)/3</f>
        <v>4392</v>
      </c>
      <c r="I39" s="1" t="s">
        <v>12</v>
      </c>
      <c r="J39" s="1">
        <v>4392</v>
      </c>
      <c r="K39" s="1">
        <v>4392</v>
      </c>
      <c r="L39" s="1">
        <v>4392</v>
      </c>
      <c r="M39" s="1">
        <f>SUM(J39:L39)/3</f>
        <v>4392</v>
      </c>
    </row>
    <row r="41" spans="2:22">
      <c r="B41" s="1" t="s">
        <v>9</v>
      </c>
      <c r="C41" s="1">
        <v>24000</v>
      </c>
      <c r="I41" s="1" t="s">
        <v>9</v>
      </c>
      <c r="J41" s="1">
        <v>24000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 t="s">
        <v>6</v>
      </c>
      <c r="I42" s="1" t="s">
        <v>3</v>
      </c>
      <c r="J42" s="1">
        <v>1</v>
      </c>
      <c r="K42" s="1">
        <v>2</v>
      </c>
      <c r="L42" s="1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17</v>
      </c>
      <c r="U42" s="1" t="s">
        <v>14</v>
      </c>
      <c r="V42" s="1" t="s">
        <v>15</v>
      </c>
    </row>
    <row r="43" spans="2:22">
      <c r="B43" s="1" t="s">
        <v>10</v>
      </c>
      <c r="C43" s="1">
        <v>266390</v>
      </c>
      <c r="D43" s="1">
        <v>266390</v>
      </c>
      <c r="E43" s="1">
        <v>266390</v>
      </c>
      <c r="F43" s="1">
        <f>SUM(C43:E43)/3</f>
        <v>266390</v>
      </c>
      <c r="I43" s="1" t="s">
        <v>10</v>
      </c>
      <c r="J43" s="1">
        <v>266390</v>
      </c>
      <c r="K43" s="1">
        <v>266390</v>
      </c>
      <c r="L43" s="1">
        <v>266390</v>
      </c>
      <c r="M43" s="1">
        <f>SUM(J43:L43)/3</f>
        <v>266390</v>
      </c>
      <c r="P43" s="1">
        <v>8000</v>
      </c>
      <c r="Q43" s="1">
        <f>M31</f>
        <v>138389</v>
      </c>
      <c r="R43" s="1">
        <f>M32</f>
        <v>571</v>
      </c>
      <c r="S43" s="1">
        <f>M33</f>
        <v>4392</v>
      </c>
      <c r="T43" s="1">
        <f t="shared" ref="T43:T49" si="10">(Q43+R43+S43)/1024</f>
        <v>139.9921875</v>
      </c>
      <c r="U43" s="1">
        <f t="shared" ref="U43:U49" si="11">W16</f>
        <v>0</v>
      </c>
      <c r="V43" s="4">
        <f>U43*(Constants!$A$2/100)*1024*1024*1024</f>
        <v>0</v>
      </c>
    </row>
    <row r="44" spans="2:22">
      <c r="B44" s="1" t="s">
        <v>16</v>
      </c>
      <c r="C44" s="1">
        <v>506</v>
      </c>
      <c r="D44" s="1">
        <v>506</v>
      </c>
      <c r="E44" s="1">
        <v>506</v>
      </c>
      <c r="F44" s="1">
        <f>SUM(C44:E44)/3</f>
        <v>506</v>
      </c>
      <c r="I44" s="1" t="s">
        <v>16</v>
      </c>
      <c r="J44" s="1">
        <v>506</v>
      </c>
      <c r="K44" s="1">
        <v>506</v>
      </c>
      <c r="L44" s="1">
        <v>506</v>
      </c>
      <c r="M44" s="1">
        <f>SUM(J44:L44)/3</f>
        <v>506</v>
      </c>
      <c r="P44" s="1">
        <v>16000</v>
      </c>
      <c r="Q44" s="1">
        <f>M37</f>
        <v>202390</v>
      </c>
      <c r="R44" s="1">
        <f>M38</f>
        <v>571</v>
      </c>
      <c r="S44" s="1">
        <f>M39</f>
        <v>4392</v>
      </c>
      <c r="T44" s="1">
        <f t="shared" si="10"/>
        <v>202.4931640625</v>
      </c>
      <c r="U44" s="1">
        <f t="shared" si="11"/>
        <v>0</v>
      </c>
      <c r="V44" s="4">
        <f>U44*(Constants!$A$2/100)*1024*1024*1024</f>
        <v>0</v>
      </c>
    </row>
    <row r="45" spans="2:22">
      <c r="B45" s="1" t="s">
        <v>12</v>
      </c>
      <c r="C45" s="1">
        <v>4392</v>
      </c>
      <c r="D45" s="1">
        <v>4392</v>
      </c>
      <c r="E45" s="1">
        <v>4392</v>
      </c>
      <c r="F45" s="1">
        <f>SUM(C45:E45)/3</f>
        <v>4392</v>
      </c>
      <c r="I45" s="1" t="s">
        <v>12</v>
      </c>
      <c r="J45" s="1">
        <v>4392</v>
      </c>
      <c r="K45" s="1">
        <v>4392</v>
      </c>
      <c r="L45" s="1">
        <v>4392</v>
      </c>
      <c r="M45" s="1">
        <f>SUM(J45:L45)/3</f>
        <v>4392</v>
      </c>
      <c r="P45" s="1">
        <v>24000</v>
      </c>
      <c r="Q45" s="1">
        <f>M43</f>
        <v>266390</v>
      </c>
      <c r="R45" s="1">
        <f>M44</f>
        <v>506</v>
      </c>
      <c r="S45" s="1">
        <f>M45</f>
        <v>4392</v>
      </c>
      <c r="T45" s="1">
        <f t="shared" si="10"/>
        <v>264.9296875</v>
      </c>
      <c r="U45" s="1">
        <f t="shared" si="11"/>
        <v>0</v>
      </c>
      <c r="V45" s="4">
        <f>U45*(Constants!$A$2/100)*1024*1024*1024</f>
        <v>0</v>
      </c>
    </row>
    <row r="46" spans="2:22">
      <c r="P46" s="1">
        <v>32000</v>
      </c>
      <c r="Q46" s="1">
        <f>M49</f>
        <v>330390</v>
      </c>
      <c r="R46" s="1">
        <f>M50</f>
        <v>506</v>
      </c>
      <c r="S46" s="1">
        <f>M51</f>
        <v>3088</v>
      </c>
      <c r="T46" s="1">
        <f t="shared" si="10"/>
        <v>326.15625</v>
      </c>
      <c r="U46" s="1">
        <f t="shared" si="11"/>
        <v>0</v>
      </c>
      <c r="V46" s="4">
        <f>U46*(Constants!$A$2/100)*1024*1024*1024</f>
        <v>0</v>
      </c>
    </row>
    <row r="47" spans="2:22">
      <c r="B47" s="1" t="s">
        <v>9</v>
      </c>
      <c r="C47" s="1">
        <v>32000</v>
      </c>
      <c r="I47" s="1" t="s">
        <v>9</v>
      </c>
      <c r="J47" s="1">
        <v>32000</v>
      </c>
      <c r="P47" s="1">
        <v>40000</v>
      </c>
      <c r="Q47" s="1">
        <f>M55</f>
        <v>394390</v>
      </c>
      <c r="R47" s="1">
        <f>M56</f>
        <v>506</v>
      </c>
      <c r="S47" s="1">
        <f>M57</f>
        <v>3088</v>
      </c>
      <c r="T47" s="1">
        <f t="shared" si="10"/>
        <v>388.65625</v>
      </c>
      <c r="U47" s="1">
        <f t="shared" si="11"/>
        <v>0</v>
      </c>
      <c r="V47" s="4">
        <f>U47*(Constants!$A$2/100)*1024*1024*1024</f>
        <v>0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 t="s">
        <v>6</v>
      </c>
      <c r="I48" s="1" t="s">
        <v>3</v>
      </c>
      <c r="J48" s="1">
        <v>1</v>
      </c>
      <c r="K48" s="1">
        <v>2</v>
      </c>
      <c r="L48" s="1">
        <v>3</v>
      </c>
      <c r="M48" s="1" t="s">
        <v>6</v>
      </c>
      <c r="P48" s="1">
        <v>48000</v>
      </c>
      <c r="Q48" s="1">
        <f>M61</f>
        <v>458390</v>
      </c>
      <c r="R48" s="1">
        <f>M62</f>
        <v>506</v>
      </c>
      <c r="S48" s="1">
        <f>M63</f>
        <v>3088</v>
      </c>
      <c r="T48" s="1">
        <f t="shared" si="10"/>
        <v>451.15625</v>
      </c>
      <c r="U48" s="1">
        <f t="shared" si="11"/>
        <v>0</v>
      </c>
      <c r="V48" s="4">
        <f>U48*(Constants!$A$2/100)*1024*1024*1024</f>
        <v>0</v>
      </c>
    </row>
    <row r="49" spans="2:22">
      <c r="B49" s="1" t="s">
        <v>10</v>
      </c>
      <c r="C49" s="1">
        <v>330390</v>
      </c>
      <c r="D49" s="1">
        <v>330390</v>
      </c>
      <c r="E49" s="1">
        <v>330390</v>
      </c>
      <c r="F49" s="1">
        <f>SUM(C49:E49)/3</f>
        <v>330390</v>
      </c>
      <c r="I49" s="1" t="s">
        <v>10</v>
      </c>
      <c r="J49" s="1">
        <v>330390</v>
      </c>
      <c r="K49" s="1">
        <v>330390</v>
      </c>
      <c r="L49" s="1">
        <v>330390</v>
      </c>
      <c r="M49" s="1">
        <f>SUM(J49:L49)/3</f>
        <v>330390</v>
      </c>
      <c r="P49" s="1">
        <v>56000</v>
      </c>
      <c r="Q49" s="1">
        <f>M67</f>
        <v>522390</v>
      </c>
      <c r="R49" s="1">
        <f>M68</f>
        <v>506</v>
      </c>
      <c r="S49" s="1">
        <f>M69</f>
        <v>3088</v>
      </c>
      <c r="T49" s="1">
        <f t="shared" si="10"/>
        <v>513.65625</v>
      </c>
      <c r="U49" s="1">
        <f t="shared" si="11"/>
        <v>0</v>
      </c>
      <c r="V49" s="4">
        <f>U49*(Constants!$A$2/100)*1024*1024*1024</f>
        <v>0</v>
      </c>
    </row>
    <row r="50" spans="2:22">
      <c r="B50" s="1" t="s">
        <v>16</v>
      </c>
      <c r="C50" s="1">
        <v>506</v>
      </c>
      <c r="D50" s="1">
        <v>506</v>
      </c>
      <c r="E50" s="1">
        <v>506</v>
      </c>
      <c r="F50" s="1">
        <f>SUM(C50:E50)/3</f>
        <v>506</v>
      </c>
      <c r="I50" s="1" t="s">
        <v>16</v>
      </c>
      <c r="J50" s="1">
        <v>506</v>
      </c>
      <c r="K50" s="1">
        <v>506</v>
      </c>
      <c r="L50" s="1">
        <v>506</v>
      </c>
      <c r="M50" s="1">
        <f>SUM(J50:L50)/3</f>
        <v>506</v>
      </c>
    </row>
    <row r="51" spans="2:22">
      <c r="B51" s="1" t="s">
        <v>12</v>
      </c>
      <c r="C51" s="1">
        <v>2896</v>
      </c>
      <c r="D51" s="1">
        <v>2896</v>
      </c>
      <c r="E51" s="1">
        <v>2896</v>
      </c>
      <c r="F51" s="1">
        <f>SUM(C51:E51)/3</f>
        <v>2896</v>
      </c>
      <c r="I51" s="1" t="s">
        <v>12</v>
      </c>
      <c r="J51" s="1">
        <v>3088</v>
      </c>
      <c r="K51" s="1">
        <v>3088</v>
      </c>
      <c r="L51" s="1">
        <v>3088</v>
      </c>
      <c r="M51" s="1">
        <f>SUM(J51:L51)/3</f>
        <v>3088</v>
      </c>
    </row>
    <row r="53" spans="2:22">
      <c r="B53" s="1" t="s">
        <v>9</v>
      </c>
      <c r="C53" s="1">
        <v>40000</v>
      </c>
      <c r="I53" s="1" t="s">
        <v>9</v>
      </c>
      <c r="J53" s="1">
        <v>40000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 t="s">
        <v>6</v>
      </c>
      <c r="I54" s="1" t="s">
        <v>3</v>
      </c>
      <c r="J54" s="1">
        <v>1</v>
      </c>
      <c r="K54" s="1">
        <v>2</v>
      </c>
      <c r="L54" s="1">
        <v>3</v>
      </c>
      <c r="M54" s="1" t="s">
        <v>6</v>
      </c>
    </row>
    <row r="55" spans="2:22">
      <c r="B55" s="1" t="s">
        <v>10</v>
      </c>
      <c r="C55" s="1">
        <v>394390</v>
      </c>
      <c r="D55" s="1">
        <v>394390</v>
      </c>
      <c r="E55" s="1">
        <v>394390</v>
      </c>
      <c r="F55" s="1">
        <f>SUM(C55:E55)/3</f>
        <v>394390</v>
      </c>
      <c r="I55" s="1" t="s">
        <v>10</v>
      </c>
      <c r="J55" s="1">
        <v>394390</v>
      </c>
      <c r="K55" s="1">
        <v>394390</v>
      </c>
      <c r="L55" s="1">
        <v>394390</v>
      </c>
      <c r="M55" s="1">
        <f>SUM(J55:L55)/3</f>
        <v>394390</v>
      </c>
    </row>
    <row r="56" spans="2:22">
      <c r="B56" s="1" t="s">
        <v>16</v>
      </c>
      <c r="C56" s="1">
        <v>506</v>
      </c>
      <c r="D56" s="1">
        <v>506</v>
      </c>
      <c r="E56" s="1">
        <v>506</v>
      </c>
      <c r="F56" s="1">
        <f>SUM(C56:E56)/3</f>
        <v>506</v>
      </c>
      <c r="I56" s="1" t="s">
        <v>16</v>
      </c>
      <c r="J56" s="1">
        <v>506</v>
      </c>
      <c r="K56" s="1">
        <v>506</v>
      </c>
      <c r="L56" s="1">
        <v>506</v>
      </c>
      <c r="M56" s="1">
        <f>SUM(J56:L56)/3</f>
        <v>506</v>
      </c>
    </row>
    <row r="57" spans="2:22">
      <c r="B57" s="1" t="s">
        <v>12</v>
      </c>
      <c r="C57" s="1">
        <v>2896</v>
      </c>
      <c r="D57" s="1">
        <v>2896</v>
      </c>
      <c r="E57" s="1">
        <v>2896</v>
      </c>
      <c r="F57" s="1">
        <f>SUM(C57:E57)/3</f>
        <v>2896</v>
      </c>
      <c r="I57" s="1" t="s">
        <v>12</v>
      </c>
      <c r="J57" s="1">
        <v>3088</v>
      </c>
      <c r="K57" s="1">
        <v>3088</v>
      </c>
      <c r="L57" s="1">
        <v>3088</v>
      </c>
      <c r="M57" s="1">
        <f>SUM(J57:L57)/3</f>
        <v>3088</v>
      </c>
    </row>
    <row r="59" spans="2:22">
      <c r="B59" s="1" t="s">
        <v>9</v>
      </c>
      <c r="C59" s="1">
        <v>48000</v>
      </c>
      <c r="I59" s="1" t="s">
        <v>9</v>
      </c>
      <c r="J59" s="1">
        <v>48000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 t="s">
        <v>6</v>
      </c>
      <c r="I60" s="1" t="s">
        <v>3</v>
      </c>
      <c r="J60" s="1">
        <v>1</v>
      </c>
      <c r="K60" s="1">
        <v>2</v>
      </c>
      <c r="L60" s="1">
        <v>3</v>
      </c>
      <c r="M60" s="1" t="s">
        <v>6</v>
      </c>
    </row>
    <row r="61" spans="2:22">
      <c r="B61" s="1" t="s">
        <v>10</v>
      </c>
      <c r="C61" s="1">
        <v>458390</v>
      </c>
      <c r="D61" s="1">
        <v>458390</v>
      </c>
      <c r="E61" s="1">
        <v>458390</v>
      </c>
      <c r="F61" s="1">
        <f>SUM(C61:E61)/3</f>
        <v>458390</v>
      </c>
      <c r="I61" s="1" t="s">
        <v>10</v>
      </c>
      <c r="J61" s="1">
        <v>458390</v>
      </c>
      <c r="K61" s="1">
        <v>458390</v>
      </c>
      <c r="L61" s="1">
        <v>458390</v>
      </c>
      <c r="M61" s="1">
        <f>SUM(J61:L61)/3</f>
        <v>458390</v>
      </c>
    </row>
    <row r="62" spans="2:22">
      <c r="B62" s="1" t="s">
        <v>16</v>
      </c>
      <c r="C62" s="1">
        <v>506</v>
      </c>
      <c r="D62" s="1">
        <v>506</v>
      </c>
      <c r="E62" s="1">
        <v>506</v>
      </c>
      <c r="F62" s="1">
        <f>SUM(C62:E62)/3</f>
        <v>506</v>
      </c>
      <c r="I62" s="1" t="s">
        <v>16</v>
      </c>
      <c r="J62" s="1">
        <v>506</v>
      </c>
      <c r="K62" s="1">
        <v>506</v>
      </c>
      <c r="L62" s="1">
        <v>506</v>
      </c>
      <c r="M62" s="1">
        <f>SUM(J62:L62)/3</f>
        <v>506</v>
      </c>
    </row>
    <row r="63" spans="2:22">
      <c r="B63" s="1" t="s">
        <v>12</v>
      </c>
      <c r="C63" s="1">
        <v>2896</v>
      </c>
      <c r="D63" s="1">
        <v>2896</v>
      </c>
      <c r="E63" s="1">
        <v>2896</v>
      </c>
      <c r="F63" s="1">
        <f>SUM(C63:E63)/3</f>
        <v>2896</v>
      </c>
      <c r="I63" s="1" t="s">
        <v>12</v>
      </c>
      <c r="J63" s="1">
        <v>3088</v>
      </c>
      <c r="K63" s="1">
        <v>3088</v>
      </c>
      <c r="L63" s="1">
        <v>3088</v>
      </c>
      <c r="M63" s="1">
        <f>SUM(J63:L63)/3</f>
        <v>3088</v>
      </c>
    </row>
    <row r="65" spans="2:13">
      <c r="B65" s="1" t="s">
        <v>9</v>
      </c>
      <c r="C65" s="1">
        <v>56000</v>
      </c>
      <c r="I65" s="1" t="s">
        <v>9</v>
      </c>
      <c r="J65" s="1">
        <v>56000</v>
      </c>
    </row>
    <row r="66" spans="2:13">
      <c r="B66" s="1" t="s">
        <v>3</v>
      </c>
      <c r="C66" s="1">
        <v>1</v>
      </c>
      <c r="D66" s="1">
        <v>2</v>
      </c>
      <c r="E66" s="1">
        <v>3</v>
      </c>
      <c r="F66" s="1" t="s">
        <v>6</v>
      </c>
      <c r="I66" s="1" t="s">
        <v>3</v>
      </c>
      <c r="J66" s="1">
        <v>1</v>
      </c>
      <c r="K66" s="1">
        <v>2</v>
      </c>
      <c r="L66" s="1">
        <v>3</v>
      </c>
      <c r="M66" s="1" t="s">
        <v>6</v>
      </c>
    </row>
    <row r="67" spans="2:13">
      <c r="B67" s="1" t="s">
        <v>10</v>
      </c>
      <c r="C67" s="1">
        <v>522390</v>
      </c>
      <c r="D67" s="1">
        <v>522390</v>
      </c>
      <c r="E67" s="1">
        <v>522390</v>
      </c>
      <c r="F67" s="1">
        <f>SUM(C67:E67)/3</f>
        <v>522390</v>
      </c>
      <c r="I67" s="1" t="s">
        <v>10</v>
      </c>
      <c r="J67" s="1">
        <v>522390</v>
      </c>
      <c r="K67" s="1">
        <v>522390</v>
      </c>
      <c r="L67" s="1">
        <v>522390</v>
      </c>
      <c r="M67" s="1">
        <f>SUM(J67:L67)/3</f>
        <v>522390</v>
      </c>
    </row>
    <row r="68" spans="2:13">
      <c r="B68" s="1" t="s">
        <v>16</v>
      </c>
      <c r="C68" s="1">
        <v>506</v>
      </c>
      <c r="D68" s="1">
        <v>506</v>
      </c>
      <c r="E68" s="1">
        <v>506</v>
      </c>
      <c r="F68" s="1">
        <f>SUM(C68:E68)/3</f>
        <v>506</v>
      </c>
      <c r="I68" s="1" t="s">
        <v>16</v>
      </c>
      <c r="J68" s="1">
        <v>506</v>
      </c>
      <c r="K68" s="1">
        <v>506</v>
      </c>
      <c r="L68" s="1">
        <v>506</v>
      </c>
      <c r="M68" s="1">
        <f>SUM(J68:L68)/3</f>
        <v>506</v>
      </c>
    </row>
    <row r="69" spans="2:13">
      <c r="B69" s="1" t="s">
        <v>12</v>
      </c>
      <c r="C69" s="1">
        <v>2896</v>
      </c>
      <c r="D69" s="1">
        <v>2896</v>
      </c>
      <c r="E69" s="1">
        <v>2896</v>
      </c>
      <c r="F69" s="1">
        <f>SUM(C69:E69)/3</f>
        <v>2896</v>
      </c>
      <c r="I69" s="1" t="s">
        <v>12</v>
      </c>
      <c r="J69" s="1">
        <v>3088</v>
      </c>
      <c r="K69" s="1">
        <v>3088</v>
      </c>
      <c r="L69" s="1">
        <v>3088</v>
      </c>
      <c r="M69" s="1">
        <f>SUM(J69:L69)/3</f>
        <v>3088</v>
      </c>
    </row>
  </sheetData>
  <pageMargins left="0.7" right="0.7" top="0.3" bottom="0.3" header="0.51180555555555496" footer="0.51180555555555496"/>
  <pageSetup paperSize="9" orientation="portrait" useFirstPageNumber="1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9"/>
  <sheetViews>
    <sheetView topLeftCell="X1" zoomScale="85" zoomScaleNormal="85" workbookViewId="0">
      <selection activeCell="U36" activeCellId="1" sqref="O74:Q110 U36"/>
    </sheetView>
  </sheetViews>
  <sheetFormatPr defaultColWidth="7.5" defaultRowHeight="14.25"/>
  <cols>
    <col min="1" max="18" width="9.125" style="1" customWidth="1"/>
    <col min="19" max="19" width="8.75" style="1" customWidth="1"/>
    <col min="20" max="20" width="11.875" style="1" customWidth="1"/>
    <col min="21" max="21" width="15.5" style="1" customWidth="1"/>
    <col min="22" max="22" width="18" style="1" customWidth="1"/>
    <col min="23" max="29" width="9.125" style="1" customWidth="1"/>
  </cols>
  <sheetData>
    <row r="1" spans="1:23" ht="15">
      <c r="A1" s="2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8000</v>
      </c>
      <c r="C3" s="1">
        <v>0.23769999999999999</v>
      </c>
      <c r="D3" s="1">
        <v>0.23080000000000001</v>
      </c>
      <c r="E3" s="1">
        <v>0.23039999999999999</v>
      </c>
      <c r="F3" s="1">
        <v>0.22989999999999999</v>
      </c>
      <c r="G3" s="1">
        <v>0.22559999999999999</v>
      </c>
      <c r="H3" s="1">
        <v>0.22289999999999999</v>
      </c>
      <c r="I3" s="1">
        <v>0.22239999999999999</v>
      </c>
      <c r="J3" s="1">
        <v>0.2281</v>
      </c>
      <c r="K3" s="1">
        <v>0.223</v>
      </c>
      <c r="L3" s="1">
        <v>0.2258</v>
      </c>
      <c r="M3" s="1">
        <v>0.20319999999999999</v>
      </c>
      <c r="N3" s="1">
        <v>0.20569999999999999</v>
      </c>
      <c r="O3" s="1">
        <f t="shared" ref="O3:O9" si="0">MIN(C3:N3)</f>
        <v>0.20319999999999999</v>
      </c>
      <c r="P3" s="1">
        <f t="shared" ref="P3:P9" si="1">MAX(C3:N3)</f>
        <v>0.23769999999999999</v>
      </c>
      <c r="Q3" s="1">
        <f t="shared" ref="Q3:Q9" si="2">(SUM(C3:N3)-O3-P3)/10</f>
        <v>0.22445999999999997</v>
      </c>
      <c r="S3" s="1">
        <v>8000</v>
      </c>
      <c r="T3" s="1">
        <v>1.6</v>
      </c>
      <c r="U3" s="1">
        <v>1.6</v>
      </c>
      <c r="V3" s="1">
        <v>1.6</v>
      </c>
      <c r="W3" s="1">
        <f t="shared" ref="W3:W9" si="3">AVERAGE(T3:V3)</f>
        <v>1.6000000000000003</v>
      </c>
    </row>
    <row r="4" spans="1:23">
      <c r="B4" s="1">
        <v>16000</v>
      </c>
      <c r="C4" s="1">
        <v>0.79149999999999998</v>
      </c>
      <c r="D4" s="1">
        <v>0.80569999999999997</v>
      </c>
      <c r="E4" s="1">
        <v>0.7903</v>
      </c>
      <c r="F4" s="1">
        <v>0.78600000000000003</v>
      </c>
      <c r="G4" s="1">
        <v>0.79610000000000003</v>
      </c>
      <c r="H4" s="1">
        <v>0.78259999999999996</v>
      </c>
      <c r="I4" s="1">
        <v>0.7802</v>
      </c>
      <c r="J4" s="1">
        <v>0.78680000000000005</v>
      </c>
      <c r="K4" s="1">
        <v>0.74370000000000003</v>
      </c>
      <c r="L4" s="1">
        <v>0.59279999999999999</v>
      </c>
      <c r="M4" s="1">
        <v>0.52569999999999995</v>
      </c>
      <c r="N4" s="1">
        <v>0.51549999999999996</v>
      </c>
      <c r="O4" s="1">
        <f t="shared" si="0"/>
        <v>0.51549999999999996</v>
      </c>
      <c r="P4" s="1">
        <f t="shared" si="1"/>
        <v>0.80569999999999997</v>
      </c>
      <c r="Q4" s="1">
        <f t="shared" si="2"/>
        <v>0.73757000000000017</v>
      </c>
      <c r="S4" s="1">
        <v>16000</v>
      </c>
      <c r="T4" s="1">
        <v>6.1</v>
      </c>
      <c r="U4" s="1">
        <v>6.1</v>
      </c>
      <c r="V4" s="1">
        <v>6.1</v>
      </c>
      <c r="W4" s="1">
        <f t="shared" si="3"/>
        <v>6.0999999999999988</v>
      </c>
    </row>
    <row r="5" spans="1:23">
      <c r="B5" s="1">
        <v>24000</v>
      </c>
      <c r="C5" s="1">
        <v>1.1568000000000001</v>
      </c>
      <c r="D5" s="1">
        <v>1.1377999999999999</v>
      </c>
      <c r="E5" s="1">
        <v>1.1344000000000001</v>
      </c>
      <c r="F5" s="1">
        <v>1.1405000000000001</v>
      </c>
      <c r="G5" s="1">
        <v>1.1408</v>
      </c>
      <c r="H5" s="1">
        <v>1.1655</v>
      </c>
      <c r="I5" s="1">
        <v>1.1608000000000001</v>
      </c>
      <c r="J5" s="1">
        <v>1.1649</v>
      </c>
      <c r="K5" s="1">
        <v>1.1400999999999999</v>
      </c>
      <c r="L5" s="1">
        <v>1.1417999999999999</v>
      </c>
      <c r="M5" s="1">
        <v>1.1612</v>
      </c>
      <c r="N5" s="1">
        <v>1.1517999999999999</v>
      </c>
      <c r="O5" s="1">
        <f t="shared" si="0"/>
        <v>1.1344000000000001</v>
      </c>
      <c r="P5" s="1">
        <f t="shared" si="1"/>
        <v>1.1655</v>
      </c>
      <c r="Q5" s="1">
        <f t="shared" si="2"/>
        <v>1.1496500000000001</v>
      </c>
      <c r="S5" s="1">
        <v>24000</v>
      </c>
      <c r="T5" s="1">
        <v>13.8</v>
      </c>
      <c r="U5" s="1">
        <v>13.8</v>
      </c>
      <c r="V5" s="1">
        <v>13.8</v>
      </c>
      <c r="W5" s="1">
        <f t="shared" si="3"/>
        <v>13.800000000000002</v>
      </c>
    </row>
    <row r="6" spans="1:23">
      <c r="B6" s="1">
        <v>32000</v>
      </c>
      <c r="C6" s="1">
        <v>2.0417999999999998</v>
      </c>
      <c r="D6" s="1">
        <v>2.0284</v>
      </c>
      <c r="E6" s="1">
        <v>2.0440999999999998</v>
      </c>
      <c r="F6" s="1">
        <v>2.0163000000000002</v>
      </c>
      <c r="G6" s="1">
        <v>2.0501999999999998</v>
      </c>
      <c r="H6" s="1">
        <v>2.0156000000000001</v>
      </c>
      <c r="I6" s="1">
        <v>2.0137</v>
      </c>
      <c r="J6" s="1">
        <v>2.0297999999999998</v>
      </c>
      <c r="K6" s="1">
        <v>2.0179999999999998</v>
      </c>
      <c r="L6" s="1">
        <v>2.0173999999999999</v>
      </c>
      <c r="M6" s="1">
        <v>2.0198</v>
      </c>
      <c r="N6" s="1">
        <v>2.0329000000000002</v>
      </c>
      <c r="O6" s="1">
        <f t="shared" si="0"/>
        <v>2.0137</v>
      </c>
      <c r="P6" s="1">
        <f t="shared" si="1"/>
        <v>2.0501999999999998</v>
      </c>
      <c r="Q6" s="1">
        <f t="shared" si="2"/>
        <v>2.0264099999999998</v>
      </c>
      <c r="S6" s="1">
        <v>32000</v>
      </c>
      <c r="T6" s="1">
        <v>24.5</v>
      </c>
      <c r="U6" s="1">
        <v>24.5</v>
      </c>
      <c r="V6" s="1">
        <v>24.5</v>
      </c>
      <c r="W6" s="1">
        <f t="shared" si="3"/>
        <v>24.5</v>
      </c>
    </row>
    <row r="7" spans="1:23">
      <c r="B7" s="1">
        <v>40000</v>
      </c>
      <c r="C7" s="1">
        <v>3.2572999999999999</v>
      </c>
      <c r="D7" s="1">
        <v>3.2141999999999999</v>
      </c>
      <c r="E7" s="1">
        <v>3.2071000000000001</v>
      </c>
      <c r="F7" s="1">
        <v>3.2115</v>
      </c>
      <c r="G7" s="1">
        <v>3.2132999999999998</v>
      </c>
      <c r="H7" s="1">
        <v>3.2025999999999999</v>
      </c>
      <c r="I7" s="1">
        <v>3.1938</v>
      </c>
      <c r="J7" s="1">
        <v>3.2195999999999998</v>
      </c>
      <c r="K7" s="1">
        <v>3.1848999999999998</v>
      </c>
      <c r="L7" s="1">
        <v>3.1768000000000001</v>
      </c>
      <c r="M7" s="1">
        <v>3.2014</v>
      </c>
      <c r="N7" s="1">
        <v>3.2174</v>
      </c>
      <c r="O7" s="1">
        <f t="shared" si="0"/>
        <v>3.1768000000000001</v>
      </c>
      <c r="P7" s="1">
        <f t="shared" si="1"/>
        <v>3.2572999999999999</v>
      </c>
      <c r="Q7" s="1">
        <f t="shared" si="2"/>
        <v>3.2065799999999998</v>
      </c>
      <c r="S7" s="1">
        <v>40000</v>
      </c>
      <c r="T7" s="1">
        <v>39.200000000000003</v>
      </c>
      <c r="U7" s="1">
        <v>39.200000000000003</v>
      </c>
      <c r="V7" s="1">
        <v>39.200000000000003</v>
      </c>
      <c r="W7" s="1">
        <f t="shared" si="3"/>
        <v>39.200000000000003</v>
      </c>
    </row>
    <row r="8" spans="1:23">
      <c r="B8" s="1">
        <v>48000</v>
      </c>
      <c r="C8" s="1">
        <v>4.6215000000000002</v>
      </c>
      <c r="D8" s="1">
        <v>4.5659999999999998</v>
      </c>
      <c r="E8" s="1">
        <v>4.5316999999999998</v>
      </c>
      <c r="F8" s="1">
        <v>4.6356999999999999</v>
      </c>
      <c r="G8" s="1">
        <v>4.5914000000000001</v>
      </c>
      <c r="H8" s="1">
        <v>4.569</v>
      </c>
      <c r="I8" s="1">
        <v>4.5244</v>
      </c>
      <c r="J8" s="1">
        <v>4.6233000000000004</v>
      </c>
      <c r="K8" s="1">
        <v>4.5785</v>
      </c>
      <c r="L8" s="1">
        <v>4.6475999999999997</v>
      </c>
      <c r="M8" s="1">
        <v>4.6298000000000004</v>
      </c>
      <c r="N8" s="1">
        <v>4.6364000000000001</v>
      </c>
      <c r="O8" s="1">
        <f t="shared" si="0"/>
        <v>4.5244</v>
      </c>
      <c r="P8" s="1">
        <f t="shared" si="1"/>
        <v>4.6475999999999997</v>
      </c>
      <c r="Q8" s="1">
        <f t="shared" si="2"/>
        <v>4.5983299999999998</v>
      </c>
      <c r="S8" s="1">
        <v>48000</v>
      </c>
      <c r="T8" s="1">
        <v>55.3</v>
      </c>
      <c r="U8" s="1">
        <v>55.3</v>
      </c>
      <c r="V8" s="1">
        <v>55.3</v>
      </c>
      <c r="W8" s="1">
        <f t="shared" si="3"/>
        <v>55.29999999999999</v>
      </c>
    </row>
    <row r="9" spans="1:23">
      <c r="B9" s="1">
        <v>56000</v>
      </c>
      <c r="C9" s="1">
        <v>6.2880000000000003</v>
      </c>
      <c r="D9" s="1">
        <v>6.2803000000000004</v>
      </c>
      <c r="E9" s="1">
        <v>6.3247</v>
      </c>
      <c r="F9" s="1">
        <v>6.2976000000000001</v>
      </c>
      <c r="G9" s="1">
        <v>6.2988</v>
      </c>
      <c r="H9" s="1">
        <v>6.2582000000000004</v>
      </c>
      <c r="I9" s="1">
        <v>6.3376999999999999</v>
      </c>
      <c r="J9" s="1">
        <v>6.2850000000000001</v>
      </c>
      <c r="K9" s="1">
        <v>6.2911999999999999</v>
      </c>
      <c r="L9" s="1">
        <v>6.3018000000000001</v>
      </c>
      <c r="M9" s="1">
        <v>6.3390000000000004</v>
      </c>
      <c r="N9" s="1">
        <v>6.4343000000000004</v>
      </c>
      <c r="O9" s="1">
        <f t="shared" si="0"/>
        <v>6.2582000000000004</v>
      </c>
      <c r="P9" s="1">
        <f t="shared" si="1"/>
        <v>6.4343000000000004</v>
      </c>
      <c r="Q9" s="1">
        <f t="shared" si="2"/>
        <v>6.3044100000000007</v>
      </c>
      <c r="S9" s="1">
        <v>56000</v>
      </c>
      <c r="T9" s="1">
        <v>75.400000000000006</v>
      </c>
      <c r="U9" s="1">
        <v>75.400000000000006</v>
      </c>
      <c r="V9" s="1">
        <v>75.400000000000006</v>
      </c>
      <c r="W9" s="1">
        <f t="shared" si="3"/>
        <v>75.400000000000006</v>
      </c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8000</v>
      </c>
      <c r="C16" s="1">
        <v>0.14449999999999999</v>
      </c>
      <c r="D16" s="1">
        <v>0.14219999999999999</v>
      </c>
      <c r="E16" s="1">
        <v>0.14219999999999999</v>
      </c>
      <c r="F16" s="1">
        <v>0.1434</v>
      </c>
      <c r="G16" s="1">
        <v>0.14530000000000001</v>
      </c>
      <c r="H16" s="1">
        <v>0.1394</v>
      </c>
      <c r="I16" s="1">
        <v>0.13950000000000001</v>
      </c>
      <c r="J16" s="1">
        <v>0.1389</v>
      </c>
      <c r="K16" s="1">
        <v>0.13880000000000001</v>
      </c>
      <c r="L16" s="1">
        <v>0.14119999999999999</v>
      </c>
      <c r="M16" s="1">
        <v>0.14230000000000001</v>
      </c>
      <c r="N16" s="1">
        <v>0.1452</v>
      </c>
      <c r="O16" s="1">
        <f t="shared" ref="O16:O22" si="4">MIN(C16:N16)</f>
        <v>0.13880000000000001</v>
      </c>
      <c r="P16" s="1">
        <f t="shared" ref="P16:P22" si="5">MAX(C16:N16)</f>
        <v>0.14530000000000001</v>
      </c>
      <c r="Q16" s="1">
        <f t="shared" ref="Q16:Q22" si="6">(SUM(C16:N16)-O16-P16)/10</f>
        <v>0.14188000000000001</v>
      </c>
      <c r="S16" s="1">
        <v>8000</v>
      </c>
      <c r="T16" s="1">
        <v>1.6</v>
      </c>
      <c r="U16" s="1">
        <v>1.6</v>
      </c>
      <c r="V16" s="1">
        <v>1.6</v>
      </c>
      <c r="W16" s="1">
        <f t="shared" ref="W16:W22" si="7">AVERAGE(T16:V16)</f>
        <v>1.6000000000000003</v>
      </c>
    </row>
    <row r="17" spans="1:23">
      <c r="B17" s="1">
        <v>16000</v>
      </c>
      <c r="C17" s="1">
        <v>0.53859999999999997</v>
      </c>
      <c r="D17" s="1">
        <v>0.54649999999999999</v>
      </c>
      <c r="E17" s="1">
        <v>0.54239999999999999</v>
      </c>
      <c r="F17" s="1">
        <v>0.5413</v>
      </c>
      <c r="G17" s="1">
        <v>0.53879999999999995</v>
      </c>
      <c r="H17" s="1">
        <v>0.53810000000000002</v>
      </c>
      <c r="I17" s="1">
        <v>0.53510000000000002</v>
      </c>
      <c r="J17" s="1">
        <v>0.54339999999999999</v>
      </c>
      <c r="K17" s="1">
        <v>0.53959999999999997</v>
      </c>
      <c r="L17" s="1">
        <v>0.53700000000000003</v>
      </c>
      <c r="M17" s="1">
        <v>0.53659999999999997</v>
      </c>
      <c r="N17" s="1">
        <v>0.54679999999999995</v>
      </c>
      <c r="O17" s="1">
        <f t="shared" si="4"/>
        <v>0.53510000000000002</v>
      </c>
      <c r="P17" s="1">
        <f t="shared" si="5"/>
        <v>0.54679999999999995</v>
      </c>
      <c r="Q17" s="1">
        <f t="shared" si="6"/>
        <v>0.54022999999999999</v>
      </c>
      <c r="S17" s="1">
        <v>16000</v>
      </c>
      <c r="T17" s="1">
        <v>6.1</v>
      </c>
      <c r="U17" s="1">
        <v>6.1</v>
      </c>
      <c r="V17" s="1">
        <v>6.1</v>
      </c>
      <c r="W17" s="1">
        <f t="shared" si="7"/>
        <v>6.0999999999999988</v>
      </c>
    </row>
    <row r="18" spans="1:23">
      <c r="B18" s="1">
        <v>24000</v>
      </c>
      <c r="C18" s="1">
        <v>1.1977</v>
      </c>
      <c r="D18" s="1">
        <v>1.1969000000000001</v>
      </c>
      <c r="E18" s="1">
        <v>1.1957</v>
      </c>
      <c r="F18" s="1">
        <v>1.1949000000000001</v>
      </c>
      <c r="G18" s="1">
        <v>1.1914</v>
      </c>
      <c r="H18" s="1">
        <v>1.1915</v>
      </c>
      <c r="I18" s="1">
        <v>1.1901999999999999</v>
      </c>
      <c r="J18" s="1">
        <v>1.21</v>
      </c>
      <c r="K18" s="1">
        <v>1.1987000000000001</v>
      </c>
      <c r="L18" s="1">
        <v>1.1973</v>
      </c>
      <c r="M18" s="1">
        <v>1.2004999999999999</v>
      </c>
      <c r="N18" s="1">
        <v>1.1924999999999999</v>
      </c>
      <c r="O18" s="1">
        <f t="shared" si="4"/>
        <v>1.1901999999999999</v>
      </c>
      <c r="P18" s="1">
        <f t="shared" si="5"/>
        <v>1.21</v>
      </c>
      <c r="Q18" s="1">
        <f t="shared" si="6"/>
        <v>1.1957100000000001</v>
      </c>
      <c r="S18" s="1">
        <v>24000</v>
      </c>
      <c r="T18" s="1">
        <v>13.8</v>
      </c>
      <c r="U18" s="1">
        <v>13.8</v>
      </c>
      <c r="V18" s="1">
        <v>13.8</v>
      </c>
      <c r="W18" s="1">
        <f t="shared" si="7"/>
        <v>13.800000000000002</v>
      </c>
    </row>
    <row r="19" spans="1:23">
      <c r="B19" s="1">
        <v>32000</v>
      </c>
      <c r="C19" s="1">
        <v>2.1076999999999999</v>
      </c>
      <c r="D19" s="1">
        <v>2.1294</v>
      </c>
      <c r="E19" s="1">
        <v>2.1139000000000001</v>
      </c>
      <c r="F19" s="1">
        <v>2.1273</v>
      </c>
      <c r="G19" s="1">
        <v>2.1086999999999998</v>
      </c>
      <c r="H19" s="1">
        <v>2.1303999999999998</v>
      </c>
      <c r="I19" s="1">
        <v>2.1145999999999998</v>
      </c>
      <c r="J19" s="1">
        <v>2.1312000000000002</v>
      </c>
      <c r="K19" s="1">
        <v>2.1294</v>
      </c>
      <c r="L19" s="1">
        <v>2.1177000000000001</v>
      </c>
      <c r="M19" s="1">
        <v>2.1164999999999998</v>
      </c>
      <c r="N19" s="1">
        <v>2.1112000000000002</v>
      </c>
      <c r="O19" s="1">
        <f t="shared" si="4"/>
        <v>2.1076999999999999</v>
      </c>
      <c r="P19" s="1">
        <f t="shared" si="5"/>
        <v>2.1312000000000002</v>
      </c>
      <c r="Q19" s="1">
        <f t="shared" si="6"/>
        <v>2.11991</v>
      </c>
      <c r="S19" s="1">
        <v>32000</v>
      </c>
      <c r="T19" s="1">
        <v>24.5</v>
      </c>
      <c r="U19" s="1">
        <v>24.5</v>
      </c>
      <c r="V19" s="1">
        <v>24.5</v>
      </c>
      <c r="W19" s="1">
        <f t="shared" si="7"/>
        <v>24.5</v>
      </c>
    </row>
    <row r="20" spans="1:23">
      <c r="B20" s="1">
        <v>40000</v>
      </c>
      <c r="C20" s="1">
        <v>3.3239000000000001</v>
      </c>
      <c r="D20" s="1">
        <v>3.3258999999999999</v>
      </c>
      <c r="E20" s="1">
        <v>3.3271000000000002</v>
      </c>
      <c r="F20" s="1">
        <v>3.3517000000000001</v>
      </c>
      <c r="G20" s="1">
        <v>3.3542999999999998</v>
      </c>
      <c r="H20" s="1">
        <v>3.3673000000000002</v>
      </c>
      <c r="I20" s="1">
        <v>3.3231999999999999</v>
      </c>
      <c r="J20" s="1">
        <v>3.3613</v>
      </c>
      <c r="K20" s="1">
        <v>3.3279000000000001</v>
      </c>
      <c r="L20" s="1">
        <v>3.3496000000000001</v>
      </c>
      <c r="M20" s="1">
        <v>3.3260999999999998</v>
      </c>
      <c r="N20" s="1">
        <v>3.3247</v>
      </c>
      <c r="O20" s="1">
        <f t="shared" si="4"/>
        <v>3.3231999999999999</v>
      </c>
      <c r="P20" s="1">
        <f t="shared" si="5"/>
        <v>3.3673000000000002</v>
      </c>
      <c r="Q20" s="1">
        <f t="shared" si="6"/>
        <v>3.3372499999999996</v>
      </c>
      <c r="S20" s="1">
        <v>40000</v>
      </c>
      <c r="T20" s="1">
        <v>39.200000000000003</v>
      </c>
      <c r="U20" s="1">
        <v>39.200000000000003</v>
      </c>
      <c r="V20" s="1">
        <v>39.200000000000003</v>
      </c>
      <c r="W20" s="1">
        <f t="shared" si="7"/>
        <v>39.200000000000003</v>
      </c>
    </row>
    <row r="21" spans="1:23">
      <c r="B21" s="1">
        <v>48000</v>
      </c>
      <c r="C21" s="1">
        <v>4.7758000000000003</v>
      </c>
      <c r="D21" s="1">
        <v>4.7396000000000003</v>
      </c>
      <c r="E21" s="1">
        <v>4.7544000000000004</v>
      </c>
      <c r="F21" s="1">
        <v>4.7807000000000004</v>
      </c>
      <c r="G21" s="1">
        <v>4.7354000000000003</v>
      </c>
      <c r="H21" s="1">
        <v>4.7377000000000002</v>
      </c>
      <c r="I21" s="1">
        <v>4.7188999999999997</v>
      </c>
      <c r="J21" s="1">
        <v>4.7175000000000002</v>
      </c>
      <c r="K21" s="1">
        <v>4.7117000000000004</v>
      </c>
      <c r="L21" s="1">
        <v>4.7355999999999998</v>
      </c>
      <c r="M21" s="1">
        <v>4.7413999999999996</v>
      </c>
      <c r="N21" s="1">
        <v>4.7489999999999997</v>
      </c>
      <c r="O21" s="1">
        <f t="shared" si="4"/>
        <v>4.7117000000000004</v>
      </c>
      <c r="P21" s="1">
        <f t="shared" si="5"/>
        <v>4.7807000000000004</v>
      </c>
      <c r="Q21" s="1">
        <f t="shared" si="6"/>
        <v>4.7405299999999997</v>
      </c>
      <c r="S21" s="1">
        <v>48000</v>
      </c>
      <c r="T21" s="1">
        <v>55.3</v>
      </c>
      <c r="U21" s="1">
        <v>55.3</v>
      </c>
      <c r="V21" s="1">
        <v>55.3</v>
      </c>
      <c r="W21" s="1">
        <f t="shared" si="7"/>
        <v>55.29999999999999</v>
      </c>
    </row>
    <row r="22" spans="1:23">
      <c r="B22" s="1">
        <v>56000</v>
      </c>
      <c r="C22" s="1">
        <v>6.4470999999999998</v>
      </c>
      <c r="D22" s="1">
        <v>6.4535999999999998</v>
      </c>
      <c r="E22" s="1">
        <v>6.4396000000000004</v>
      </c>
      <c r="F22" s="1">
        <v>6.4610000000000003</v>
      </c>
      <c r="G22" s="1">
        <v>6.4314999999999998</v>
      </c>
      <c r="H22" s="1">
        <v>6.4542999999999999</v>
      </c>
      <c r="I22" s="1">
        <v>6.4356</v>
      </c>
      <c r="J22" s="1">
        <v>6.4554</v>
      </c>
      <c r="K22" s="1">
        <v>6.4653999999999998</v>
      </c>
      <c r="L22" s="1">
        <v>6.4516</v>
      </c>
      <c r="M22" s="1">
        <v>6.4462999999999999</v>
      </c>
      <c r="N22" s="1">
        <v>6.4629000000000003</v>
      </c>
      <c r="O22" s="1">
        <f t="shared" si="4"/>
        <v>6.4314999999999998</v>
      </c>
      <c r="P22" s="1">
        <f t="shared" si="5"/>
        <v>6.4653999999999998</v>
      </c>
      <c r="Q22" s="1">
        <f t="shared" si="6"/>
        <v>6.4507400000000006</v>
      </c>
      <c r="S22" s="1">
        <v>56000</v>
      </c>
      <c r="T22" s="1">
        <v>75.400000000000006</v>
      </c>
      <c r="U22" s="1">
        <v>75.400000000000006</v>
      </c>
      <c r="V22" s="1">
        <v>75.400000000000006</v>
      </c>
      <c r="W22" s="1">
        <f t="shared" si="7"/>
        <v>75.400000000000006</v>
      </c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8000</v>
      </c>
      <c r="H29" s="1" t="s">
        <v>7</v>
      </c>
      <c r="I29" s="1" t="s">
        <v>9</v>
      </c>
      <c r="J29" s="1">
        <v>8000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18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I30" s="1" t="s">
        <v>3</v>
      </c>
      <c r="J30" s="1">
        <v>1</v>
      </c>
      <c r="K30" s="1">
        <v>2</v>
      </c>
      <c r="L30" s="1">
        <v>3</v>
      </c>
      <c r="M30" s="1" t="s">
        <v>6</v>
      </c>
      <c r="P30" s="1">
        <v>8000</v>
      </c>
      <c r="Q30" s="1">
        <f>F31</f>
        <v>256170389</v>
      </c>
      <c r="R30" s="1">
        <f>F32</f>
        <v>64491</v>
      </c>
      <c r="S30" s="1">
        <f>F33</f>
        <v>2928</v>
      </c>
      <c r="T30" s="1">
        <f t="shared" ref="T30:T36" si="8">(Q30+R30+S30)/1024/1024/1024</f>
        <v>0.23864005506038666</v>
      </c>
      <c r="U30" s="1">
        <f t="shared" ref="U30:U36" si="9">W3</f>
        <v>1.6000000000000003</v>
      </c>
      <c r="V30" s="4">
        <f>U30*(Constants!$A$2/100)*1024*1024*1024</f>
        <v>274877906.94400007</v>
      </c>
    </row>
    <row r="31" spans="1:23">
      <c r="B31" s="1" t="s">
        <v>10</v>
      </c>
      <c r="C31" s="1">
        <v>256170389</v>
      </c>
      <c r="D31" s="1">
        <v>256170389</v>
      </c>
      <c r="E31" s="1">
        <v>256170389</v>
      </c>
      <c r="F31" s="1">
        <f>SUM(C31:E31)/3</f>
        <v>256170389</v>
      </c>
      <c r="I31" s="1" t="s">
        <v>10</v>
      </c>
      <c r="J31" s="1">
        <v>256170389</v>
      </c>
      <c r="K31" s="1">
        <v>256170389</v>
      </c>
      <c r="L31" s="1">
        <v>256170389</v>
      </c>
      <c r="M31" s="1">
        <f>SUM(J31:L31)/3</f>
        <v>256170389</v>
      </c>
      <c r="P31" s="1">
        <v>16000</v>
      </c>
      <c r="Q31" s="1">
        <f>F37</f>
        <v>1024266390</v>
      </c>
      <c r="R31" s="1">
        <f>F38</f>
        <v>128506</v>
      </c>
      <c r="S31" s="1">
        <f>F39</f>
        <v>2928</v>
      </c>
      <c r="T31" s="1">
        <f t="shared" si="8"/>
        <v>0.95404481887817383</v>
      </c>
      <c r="U31" s="1">
        <f t="shared" si="9"/>
        <v>6.0999999999999988</v>
      </c>
      <c r="V31" s="4">
        <f>U31*(Constants!$A$2/100)*1024*1024*1024</f>
        <v>1047972020.2239999</v>
      </c>
    </row>
    <row r="32" spans="1:23">
      <c r="B32" s="1" t="s">
        <v>16</v>
      </c>
      <c r="C32" s="1">
        <v>64491</v>
      </c>
      <c r="D32" s="1">
        <v>64491</v>
      </c>
      <c r="E32" s="1">
        <v>64491</v>
      </c>
      <c r="F32" s="1">
        <f>SUM(C32:E32)/3</f>
        <v>64491</v>
      </c>
      <c r="I32" s="1" t="s">
        <v>16</v>
      </c>
      <c r="J32" s="1">
        <v>64491</v>
      </c>
      <c r="K32" s="1">
        <v>64491</v>
      </c>
      <c r="L32" s="1">
        <v>64491</v>
      </c>
      <c r="M32" s="1">
        <f>SUM(J32:L32)/3</f>
        <v>64491</v>
      </c>
      <c r="P32" s="1">
        <v>24000</v>
      </c>
      <c r="Q32" s="1">
        <f>F43</f>
        <v>2304362390</v>
      </c>
      <c r="R32" s="1">
        <f>F44</f>
        <v>192506</v>
      </c>
      <c r="S32" s="1">
        <f>F45</f>
        <v>2928</v>
      </c>
      <c r="T32" s="1">
        <f t="shared" si="8"/>
        <v>2.1462867259979248</v>
      </c>
      <c r="U32" s="1">
        <f t="shared" si="9"/>
        <v>13.800000000000002</v>
      </c>
      <c r="V32" s="4">
        <f>U32*(Constants!$A$2/100)*1024*1024*1024</f>
        <v>2370821947.3920007</v>
      </c>
    </row>
    <row r="33" spans="2:22">
      <c r="B33" s="1" t="s">
        <v>12</v>
      </c>
      <c r="C33" s="1">
        <v>2928</v>
      </c>
      <c r="D33" s="1">
        <v>2928</v>
      </c>
      <c r="E33" s="1">
        <v>2928</v>
      </c>
      <c r="F33" s="1">
        <f>SUM(C33:E33)/3</f>
        <v>2928</v>
      </c>
      <c r="I33" s="1" t="s">
        <v>12</v>
      </c>
      <c r="J33" s="1">
        <v>638936</v>
      </c>
      <c r="K33" s="1">
        <v>638936</v>
      </c>
      <c r="L33" s="1">
        <v>638936</v>
      </c>
      <c r="M33" s="1">
        <f>SUM(J33:L33)/3</f>
        <v>638936</v>
      </c>
      <c r="P33" s="1">
        <v>32000</v>
      </c>
      <c r="Q33" s="1">
        <f>F49</f>
        <v>4096458390</v>
      </c>
      <c r="R33" s="1">
        <f>F50</f>
        <v>256506</v>
      </c>
      <c r="S33" s="1">
        <f>F51</f>
        <v>2928</v>
      </c>
      <c r="T33" s="1">
        <f t="shared" si="8"/>
        <v>3.8153657913208008</v>
      </c>
      <c r="U33" s="1">
        <f t="shared" si="9"/>
        <v>24.5</v>
      </c>
      <c r="V33" s="4">
        <f>U33*(Constants!$A$2/100)*1024*1024*1024</f>
        <v>4209067950.0799999</v>
      </c>
    </row>
    <row r="34" spans="2:22">
      <c r="P34" s="1">
        <v>40000</v>
      </c>
      <c r="Q34" s="1">
        <f>F55</f>
        <v>6400554390</v>
      </c>
      <c r="R34" s="1">
        <f>F56</f>
        <v>320506</v>
      </c>
      <c r="S34" s="1">
        <f>F57</f>
        <v>2928</v>
      </c>
      <c r="T34" s="1">
        <f t="shared" si="8"/>
        <v>5.9612820148468018</v>
      </c>
      <c r="U34" s="1">
        <f t="shared" si="9"/>
        <v>39.200000000000003</v>
      </c>
      <c r="V34" s="4">
        <f>U34*(Constants!$A$2/100)*1024*1024*1024</f>
        <v>6734508720.1280003</v>
      </c>
    </row>
    <row r="35" spans="2:22">
      <c r="B35" s="1" t="s">
        <v>9</v>
      </c>
      <c r="C35" s="1">
        <v>16000</v>
      </c>
      <c r="I35" s="1" t="s">
        <v>9</v>
      </c>
      <c r="J35" s="1">
        <v>16000</v>
      </c>
      <c r="P35" s="1">
        <v>48000</v>
      </c>
      <c r="Q35" s="1">
        <f>F61</f>
        <v>9216650390</v>
      </c>
      <c r="R35" s="1">
        <f>F62</f>
        <v>384506</v>
      </c>
      <c r="S35" s="1">
        <f>F63</f>
        <v>2928</v>
      </c>
      <c r="T35" s="1">
        <f t="shared" si="8"/>
        <v>8.5840353965759277</v>
      </c>
      <c r="U35" s="1">
        <f t="shared" si="9"/>
        <v>55.29999999999999</v>
      </c>
      <c r="V35" s="4">
        <f>U35*(Constants!$A$2/100)*1024*1024*1024</f>
        <v>9500467658.7519989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I36" s="1" t="s">
        <v>3</v>
      </c>
      <c r="J36" s="1">
        <v>1</v>
      </c>
      <c r="K36" s="1">
        <v>2</v>
      </c>
      <c r="L36" s="1">
        <v>3</v>
      </c>
      <c r="M36" s="1" t="s">
        <v>6</v>
      </c>
      <c r="P36" s="1">
        <v>56000</v>
      </c>
      <c r="Q36" s="1">
        <f>F67</f>
        <v>12544746390</v>
      </c>
      <c r="R36" s="1">
        <f>F68</f>
        <v>448506</v>
      </c>
      <c r="S36" s="1">
        <f>F69</f>
        <v>2928</v>
      </c>
      <c r="T36" s="1">
        <f t="shared" si="8"/>
        <v>11.683625936508179</v>
      </c>
      <c r="U36" s="1">
        <f t="shared" si="9"/>
        <v>75.400000000000006</v>
      </c>
      <c r="V36" s="4">
        <f>U36*(Constants!$A$2/100)*1024*1024*1024</f>
        <v>12953621364.736002</v>
      </c>
    </row>
    <row r="37" spans="2:22">
      <c r="B37" s="1" t="s">
        <v>10</v>
      </c>
      <c r="C37" s="1">
        <v>1024266390</v>
      </c>
      <c r="D37" s="1">
        <v>1024266390</v>
      </c>
      <c r="E37" s="1">
        <v>1024266390</v>
      </c>
      <c r="F37" s="1">
        <f>SUM(C37:E37)/3</f>
        <v>1024266390</v>
      </c>
      <c r="I37" s="1" t="s">
        <v>10</v>
      </c>
      <c r="J37" s="1">
        <v>1024266390</v>
      </c>
      <c r="K37" s="1">
        <v>1024266390</v>
      </c>
      <c r="L37" s="1">
        <v>1024266390</v>
      </c>
      <c r="M37" s="1">
        <f>SUM(J37:L37)/3</f>
        <v>1024266390</v>
      </c>
    </row>
    <row r="38" spans="2:22">
      <c r="B38" s="1" t="s">
        <v>16</v>
      </c>
      <c r="C38" s="1">
        <v>128506</v>
      </c>
      <c r="D38" s="1">
        <v>128506</v>
      </c>
      <c r="E38" s="1">
        <v>128506</v>
      </c>
      <c r="F38" s="1">
        <f>SUM(C38:E38)/3</f>
        <v>128506</v>
      </c>
      <c r="I38" s="1" t="s">
        <v>16</v>
      </c>
      <c r="J38" s="1">
        <v>128506</v>
      </c>
      <c r="K38" s="1">
        <v>128506</v>
      </c>
      <c r="L38" s="1">
        <v>128506</v>
      </c>
      <c r="M38" s="1">
        <f>SUM(J38:L38)/3</f>
        <v>128506</v>
      </c>
    </row>
    <row r="39" spans="2:22">
      <c r="B39" s="1" t="s">
        <v>12</v>
      </c>
      <c r="C39" s="1">
        <v>2928</v>
      </c>
      <c r="D39" s="1">
        <v>2928</v>
      </c>
      <c r="E39" s="1">
        <v>2928</v>
      </c>
      <c r="F39" s="1">
        <f>SUM(C39:E39)/3</f>
        <v>2928</v>
      </c>
      <c r="I39" s="1" t="s">
        <v>12</v>
      </c>
      <c r="J39" s="1">
        <v>1279768</v>
      </c>
      <c r="K39" s="1">
        <v>1279768</v>
      </c>
      <c r="L39" s="1">
        <v>1279768</v>
      </c>
      <c r="M39" s="1">
        <f>SUM(J39:L39)/3</f>
        <v>1279768</v>
      </c>
    </row>
    <row r="41" spans="2:22">
      <c r="B41" s="1" t="s">
        <v>9</v>
      </c>
      <c r="C41" s="1">
        <v>24000</v>
      </c>
      <c r="I41" s="1" t="s">
        <v>9</v>
      </c>
      <c r="J41" s="1">
        <v>24000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 t="s">
        <v>6</v>
      </c>
      <c r="I42" s="1" t="s">
        <v>3</v>
      </c>
      <c r="J42" s="1">
        <v>1</v>
      </c>
      <c r="K42" s="1">
        <v>2</v>
      </c>
      <c r="L42" s="1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18</v>
      </c>
      <c r="U42" s="1" t="s">
        <v>14</v>
      </c>
      <c r="V42" s="1" t="s">
        <v>15</v>
      </c>
    </row>
    <row r="43" spans="2:22">
      <c r="B43" s="1" t="s">
        <v>10</v>
      </c>
      <c r="C43" s="1">
        <v>2304362390</v>
      </c>
      <c r="D43" s="1">
        <v>2304362390</v>
      </c>
      <c r="E43" s="1">
        <v>2304362390</v>
      </c>
      <c r="F43" s="1">
        <f>SUM(C43:E43)/3</f>
        <v>2304362390</v>
      </c>
      <c r="I43" s="1" t="s">
        <v>10</v>
      </c>
      <c r="J43" s="1">
        <v>2304362390</v>
      </c>
      <c r="K43" s="1">
        <v>2304362390</v>
      </c>
      <c r="L43" s="1">
        <v>2304362390</v>
      </c>
      <c r="M43" s="1">
        <f>SUM(J43:L43)/3</f>
        <v>2304362390</v>
      </c>
      <c r="P43" s="1">
        <v>8000</v>
      </c>
      <c r="Q43" s="1">
        <f>M31</f>
        <v>256170389</v>
      </c>
      <c r="R43" s="1">
        <f>M32</f>
        <v>64491</v>
      </c>
      <c r="S43" s="1">
        <f>M33</f>
        <v>638936</v>
      </c>
      <c r="T43" s="1">
        <f t="shared" ref="T43:T49" si="10">(Q43+R43+S43)/1024/1024/1024</f>
        <v>0.2392323836684227</v>
      </c>
      <c r="U43" s="1">
        <f t="shared" ref="U43:U49" si="11">W16</f>
        <v>1.6000000000000003</v>
      </c>
      <c r="V43" s="4">
        <f>U43*(Constants!$A$2/100)*1024*1024*1024</f>
        <v>274877906.94400007</v>
      </c>
    </row>
    <row r="44" spans="2:22">
      <c r="B44" s="1" t="s">
        <v>16</v>
      </c>
      <c r="C44" s="1">
        <v>192506</v>
      </c>
      <c r="D44" s="1">
        <v>192506</v>
      </c>
      <c r="E44" s="1">
        <v>192506</v>
      </c>
      <c r="F44" s="1">
        <f>SUM(C44:E44)/3</f>
        <v>192506</v>
      </c>
      <c r="I44" s="1" t="s">
        <v>16</v>
      </c>
      <c r="J44" s="1">
        <v>192506</v>
      </c>
      <c r="K44" s="1">
        <v>192506</v>
      </c>
      <c r="L44" s="1">
        <v>192506</v>
      </c>
      <c r="M44" s="1">
        <f>SUM(J44:L44)/3</f>
        <v>192506</v>
      </c>
      <c r="P44" s="1">
        <v>16000</v>
      </c>
      <c r="Q44" s="1">
        <f>M37</f>
        <v>1024266390</v>
      </c>
      <c r="R44" s="1">
        <f>M38</f>
        <v>128506</v>
      </c>
      <c r="S44" s="1">
        <f>M39</f>
        <v>1279768</v>
      </c>
      <c r="T44" s="1">
        <f t="shared" si="10"/>
        <v>0.95523396879434586</v>
      </c>
      <c r="U44" s="1">
        <f t="shared" si="11"/>
        <v>6.0999999999999988</v>
      </c>
      <c r="V44" s="4">
        <f>U44*(Constants!$A$2/100)*1024*1024*1024</f>
        <v>1047972020.2239999</v>
      </c>
    </row>
    <row r="45" spans="2:22">
      <c r="B45" s="1" t="s">
        <v>12</v>
      </c>
      <c r="C45" s="1">
        <v>2928</v>
      </c>
      <c r="D45" s="1">
        <v>2928</v>
      </c>
      <c r="E45" s="1">
        <v>2928</v>
      </c>
      <c r="F45" s="1">
        <f>SUM(C45:E45)/3</f>
        <v>2928</v>
      </c>
      <c r="I45" s="1" t="s">
        <v>12</v>
      </c>
      <c r="J45" s="1">
        <v>1907608</v>
      </c>
      <c r="K45" s="1">
        <v>1907608</v>
      </c>
      <c r="L45" s="1">
        <v>1907608</v>
      </c>
      <c r="M45" s="1">
        <f>SUM(J45:L45)/3</f>
        <v>1907608</v>
      </c>
      <c r="P45" s="1">
        <v>24000</v>
      </c>
      <c r="Q45" s="1">
        <f>M43</f>
        <v>2304362390</v>
      </c>
      <c r="R45" s="1">
        <f>M44</f>
        <v>192506</v>
      </c>
      <c r="S45" s="1">
        <f>M45</f>
        <v>1907608</v>
      </c>
      <c r="T45" s="1">
        <f t="shared" si="10"/>
        <v>2.1480605974793434</v>
      </c>
      <c r="U45" s="1">
        <f t="shared" si="11"/>
        <v>13.800000000000002</v>
      </c>
      <c r="V45" s="4">
        <f>U45*(Constants!$A$2/100)*1024*1024*1024</f>
        <v>2370821947.3920007</v>
      </c>
    </row>
    <row r="46" spans="2:22">
      <c r="P46" s="1">
        <v>32000</v>
      </c>
      <c r="Q46" s="1">
        <f>M49</f>
        <v>4096458390</v>
      </c>
      <c r="R46" s="1">
        <f>M50</f>
        <v>256506</v>
      </c>
      <c r="S46" s="1">
        <f>M51</f>
        <v>2508408</v>
      </c>
      <c r="T46" s="1">
        <f t="shared" si="10"/>
        <v>3.8176992014050484</v>
      </c>
      <c r="U46" s="1">
        <f t="shared" si="11"/>
        <v>24.5</v>
      </c>
      <c r="V46" s="4">
        <f>U46*(Constants!$A$2/100)*1024*1024*1024</f>
        <v>4209067950.0799999</v>
      </c>
    </row>
    <row r="47" spans="2:22">
      <c r="B47" s="1" t="s">
        <v>9</v>
      </c>
      <c r="C47" s="1">
        <v>32000</v>
      </c>
      <c r="I47" s="1" t="s">
        <v>9</v>
      </c>
      <c r="J47" s="1">
        <v>32000</v>
      </c>
      <c r="P47" s="1">
        <v>40000</v>
      </c>
      <c r="Q47" s="1">
        <f>M55</f>
        <v>6400554390</v>
      </c>
      <c r="R47" s="1">
        <f>M56</f>
        <v>320506</v>
      </c>
      <c r="S47" s="1">
        <f>M57</f>
        <v>3194888</v>
      </c>
      <c r="T47" s="1">
        <f t="shared" si="10"/>
        <v>5.9642547592520714</v>
      </c>
      <c r="U47" s="1">
        <f t="shared" si="11"/>
        <v>39.200000000000003</v>
      </c>
      <c r="V47" s="4">
        <f>U47*(Constants!$A$2/100)*1024*1024*1024</f>
        <v>6734508720.1280003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 t="s">
        <v>6</v>
      </c>
      <c r="I48" s="1" t="s">
        <v>3</v>
      </c>
      <c r="J48" s="1">
        <v>1</v>
      </c>
      <c r="K48" s="1">
        <v>2</v>
      </c>
      <c r="L48" s="1">
        <v>3</v>
      </c>
      <c r="M48" s="1" t="s">
        <v>6</v>
      </c>
      <c r="P48" s="1">
        <v>48000</v>
      </c>
      <c r="Q48" s="1">
        <f>M61</f>
        <v>9216650390</v>
      </c>
      <c r="R48" s="1">
        <f>M62</f>
        <v>384506</v>
      </c>
      <c r="S48" s="1">
        <f>M63</f>
        <v>3780456</v>
      </c>
      <c r="T48" s="1">
        <f t="shared" si="10"/>
        <v>8.5875534936785698</v>
      </c>
      <c r="U48" s="1">
        <f t="shared" si="11"/>
        <v>55.29999999999999</v>
      </c>
      <c r="V48" s="4">
        <f>U48*(Constants!$A$2/100)*1024*1024*1024</f>
        <v>9500467658.7519989</v>
      </c>
    </row>
    <row r="49" spans="2:22">
      <c r="B49" s="1" t="s">
        <v>10</v>
      </c>
      <c r="C49" s="1">
        <v>4096458390</v>
      </c>
      <c r="D49" s="1">
        <v>4096458390</v>
      </c>
      <c r="E49" s="1">
        <v>4096458390</v>
      </c>
      <c r="F49" s="1">
        <f>SUM(C49:E49)/3</f>
        <v>4096458390</v>
      </c>
      <c r="I49" s="1" t="s">
        <v>10</v>
      </c>
      <c r="J49" s="1">
        <v>4096458390</v>
      </c>
      <c r="K49" s="1">
        <v>4096458390</v>
      </c>
      <c r="L49" s="1">
        <v>4096458390</v>
      </c>
      <c r="M49" s="1">
        <f>SUM(J49:L49)/3</f>
        <v>4096458390</v>
      </c>
      <c r="P49" s="1">
        <v>56000</v>
      </c>
      <c r="Q49" s="1">
        <f>M67</f>
        <v>12544746390</v>
      </c>
      <c r="R49" s="1">
        <f>M68</f>
        <v>448506</v>
      </c>
      <c r="S49" s="1">
        <f>M69</f>
        <v>4425128</v>
      </c>
      <c r="T49" s="1">
        <f t="shared" si="10"/>
        <v>11.687744431197643</v>
      </c>
      <c r="U49" s="1">
        <f t="shared" si="11"/>
        <v>75.400000000000006</v>
      </c>
      <c r="V49" s="4">
        <f>U49*(Constants!$A$2/100)*1024*1024*1024</f>
        <v>12953621364.736002</v>
      </c>
    </row>
    <row r="50" spans="2:22">
      <c r="B50" s="1" t="s">
        <v>16</v>
      </c>
      <c r="C50" s="1">
        <v>256506</v>
      </c>
      <c r="D50" s="1">
        <v>256506</v>
      </c>
      <c r="E50" s="1">
        <v>256506</v>
      </c>
      <c r="F50" s="1">
        <f>SUM(C50:E50)/3</f>
        <v>256506</v>
      </c>
      <c r="I50" s="1" t="s">
        <v>16</v>
      </c>
      <c r="J50" s="1">
        <v>256506</v>
      </c>
      <c r="K50" s="1">
        <v>256506</v>
      </c>
      <c r="L50" s="1">
        <v>256506</v>
      </c>
      <c r="M50" s="1">
        <f>SUM(J50:L50)/3</f>
        <v>256506</v>
      </c>
    </row>
    <row r="51" spans="2:22">
      <c r="B51" s="1" t="s">
        <v>12</v>
      </c>
      <c r="C51" s="1">
        <v>2928</v>
      </c>
      <c r="D51" s="1">
        <v>2928</v>
      </c>
      <c r="E51" s="1">
        <v>2928</v>
      </c>
      <c r="F51" s="1">
        <f>SUM(C51:E51)/3</f>
        <v>2928</v>
      </c>
      <c r="I51" s="1" t="s">
        <v>12</v>
      </c>
      <c r="J51" s="1">
        <v>2508408</v>
      </c>
      <c r="K51" s="1">
        <v>2508408</v>
      </c>
      <c r="L51" s="1">
        <v>2508408</v>
      </c>
      <c r="M51" s="1">
        <f>SUM(J51:L51)/3</f>
        <v>2508408</v>
      </c>
    </row>
    <row r="53" spans="2:22">
      <c r="B53" s="1" t="s">
        <v>9</v>
      </c>
      <c r="C53" s="1">
        <v>40000</v>
      </c>
      <c r="I53" s="1" t="s">
        <v>9</v>
      </c>
      <c r="J53" s="1">
        <v>40000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 t="s">
        <v>6</v>
      </c>
      <c r="I54" s="1" t="s">
        <v>3</v>
      </c>
      <c r="J54" s="1">
        <v>1</v>
      </c>
      <c r="K54" s="1">
        <v>2</v>
      </c>
      <c r="L54" s="1">
        <v>3</v>
      </c>
      <c r="M54" s="1" t="s">
        <v>6</v>
      </c>
    </row>
    <row r="55" spans="2:22">
      <c r="B55" s="1" t="s">
        <v>10</v>
      </c>
      <c r="C55" s="1">
        <v>6400554390</v>
      </c>
      <c r="D55" s="1">
        <v>6400554390</v>
      </c>
      <c r="E55" s="1">
        <v>6400554390</v>
      </c>
      <c r="F55" s="1">
        <f>SUM(C55:E55)/3</f>
        <v>6400554390</v>
      </c>
      <c r="I55" s="1" t="s">
        <v>10</v>
      </c>
      <c r="J55" s="1">
        <v>6400554390</v>
      </c>
      <c r="K55" s="1">
        <v>6400554390</v>
      </c>
      <c r="L55" s="1">
        <v>6400554390</v>
      </c>
      <c r="M55" s="1">
        <f>SUM(J55:L55)/3</f>
        <v>6400554390</v>
      </c>
    </row>
    <row r="56" spans="2:22">
      <c r="B56" s="1" t="s">
        <v>16</v>
      </c>
      <c r="C56" s="1">
        <v>320506</v>
      </c>
      <c r="D56" s="1">
        <v>320506</v>
      </c>
      <c r="E56" s="1">
        <v>320506</v>
      </c>
      <c r="F56" s="1">
        <f>SUM(C56:E56)/3</f>
        <v>320506</v>
      </c>
      <c r="I56" s="1" t="s">
        <v>16</v>
      </c>
      <c r="J56" s="1">
        <v>320506</v>
      </c>
      <c r="K56" s="1">
        <v>320506</v>
      </c>
      <c r="L56" s="1">
        <v>320506</v>
      </c>
      <c r="M56" s="1">
        <f>SUM(J56:L56)/3</f>
        <v>320506</v>
      </c>
    </row>
    <row r="57" spans="2:22">
      <c r="B57" s="1" t="s">
        <v>12</v>
      </c>
      <c r="C57" s="1">
        <v>2928</v>
      </c>
      <c r="D57" s="1">
        <v>2928</v>
      </c>
      <c r="E57" s="1">
        <v>2928</v>
      </c>
      <c r="F57" s="1">
        <f>SUM(C57:E57)/3</f>
        <v>2928</v>
      </c>
      <c r="I57" s="1" t="s">
        <v>12</v>
      </c>
      <c r="J57" s="1">
        <v>3194888</v>
      </c>
      <c r="K57" s="1">
        <v>3194888</v>
      </c>
      <c r="L57" s="1">
        <v>3194888</v>
      </c>
      <c r="M57" s="1">
        <f>SUM(J57:L57)/3</f>
        <v>3194888</v>
      </c>
    </row>
    <row r="59" spans="2:22">
      <c r="B59" s="1" t="s">
        <v>9</v>
      </c>
      <c r="C59" s="1">
        <v>48000</v>
      </c>
      <c r="I59" s="1" t="s">
        <v>9</v>
      </c>
      <c r="J59" s="1">
        <v>48000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 t="s">
        <v>6</v>
      </c>
      <c r="I60" s="1" t="s">
        <v>3</v>
      </c>
      <c r="J60" s="1">
        <v>1</v>
      </c>
      <c r="K60" s="1">
        <v>2</v>
      </c>
      <c r="L60" s="1">
        <v>3</v>
      </c>
      <c r="M60" s="1" t="s">
        <v>6</v>
      </c>
    </row>
    <row r="61" spans="2:22">
      <c r="B61" s="1" t="s">
        <v>10</v>
      </c>
      <c r="C61" s="1">
        <v>9216650390</v>
      </c>
      <c r="D61" s="1">
        <v>9216650390</v>
      </c>
      <c r="E61" s="1">
        <v>9216650390</v>
      </c>
      <c r="F61" s="1">
        <f>SUM(C61:E61)/3</f>
        <v>9216650390</v>
      </c>
      <c r="I61" s="1" t="s">
        <v>10</v>
      </c>
      <c r="J61" s="1">
        <v>9216650390</v>
      </c>
      <c r="K61" s="1">
        <v>9216650390</v>
      </c>
      <c r="L61" s="1">
        <v>9216650390</v>
      </c>
      <c r="M61" s="1">
        <f>SUM(J61:L61)/3</f>
        <v>9216650390</v>
      </c>
    </row>
    <row r="62" spans="2:22">
      <c r="B62" s="1" t="s">
        <v>16</v>
      </c>
      <c r="C62" s="1">
        <v>384506</v>
      </c>
      <c r="D62" s="1">
        <v>384506</v>
      </c>
      <c r="E62" s="1">
        <v>384506</v>
      </c>
      <c r="F62" s="1">
        <f>SUM(C62:E62)/3</f>
        <v>384506</v>
      </c>
      <c r="I62" s="1" t="s">
        <v>16</v>
      </c>
      <c r="J62" s="1">
        <v>384506</v>
      </c>
      <c r="K62" s="1">
        <v>384506</v>
      </c>
      <c r="L62" s="1">
        <v>384506</v>
      </c>
      <c r="M62" s="1">
        <f>SUM(J62:L62)/3</f>
        <v>384506</v>
      </c>
    </row>
    <row r="63" spans="2:22">
      <c r="B63" s="1" t="s">
        <v>12</v>
      </c>
      <c r="C63" s="1">
        <v>2928</v>
      </c>
      <c r="D63" s="1">
        <v>2928</v>
      </c>
      <c r="E63" s="1">
        <v>2928</v>
      </c>
      <c r="F63" s="1">
        <f>SUM(C63:E63)/3</f>
        <v>2928</v>
      </c>
      <c r="I63" s="1" t="s">
        <v>12</v>
      </c>
      <c r="J63" s="1">
        <v>3780456</v>
      </c>
      <c r="K63" s="1">
        <v>3780456</v>
      </c>
      <c r="L63" s="1">
        <v>3780456</v>
      </c>
      <c r="M63" s="1">
        <f>SUM(J63:L63)/3</f>
        <v>3780456</v>
      </c>
    </row>
    <row r="65" spans="2:13">
      <c r="B65" s="1" t="s">
        <v>9</v>
      </c>
      <c r="C65" s="1">
        <v>56000</v>
      </c>
      <c r="I65" s="1" t="s">
        <v>9</v>
      </c>
      <c r="J65" s="1">
        <v>56000</v>
      </c>
    </row>
    <row r="66" spans="2:13">
      <c r="B66" s="1" t="s">
        <v>3</v>
      </c>
      <c r="C66" s="1">
        <v>1</v>
      </c>
      <c r="D66" s="1">
        <v>2</v>
      </c>
      <c r="E66" s="1">
        <v>3</v>
      </c>
      <c r="F66" s="1" t="s">
        <v>6</v>
      </c>
      <c r="I66" s="1" t="s">
        <v>3</v>
      </c>
      <c r="J66" s="1">
        <v>1</v>
      </c>
      <c r="K66" s="1">
        <v>2</v>
      </c>
      <c r="L66" s="1">
        <v>3</v>
      </c>
      <c r="M66" s="1" t="s">
        <v>6</v>
      </c>
    </row>
    <row r="67" spans="2:13">
      <c r="B67" s="1" t="s">
        <v>10</v>
      </c>
      <c r="C67" s="1">
        <v>12544746390</v>
      </c>
      <c r="D67" s="1">
        <v>12544746390</v>
      </c>
      <c r="E67" s="1">
        <v>12544746390</v>
      </c>
      <c r="F67" s="1">
        <f>SUM(C67:E67)/3</f>
        <v>12544746390</v>
      </c>
      <c r="I67" s="1" t="s">
        <v>10</v>
      </c>
      <c r="J67" s="1">
        <v>12544746390</v>
      </c>
      <c r="K67" s="1">
        <v>12544746390</v>
      </c>
      <c r="L67" s="1">
        <v>12544746390</v>
      </c>
      <c r="M67" s="1">
        <f>SUM(J67:L67)/3</f>
        <v>12544746390</v>
      </c>
    </row>
    <row r="68" spans="2:13">
      <c r="B68" s="1" t="s">
        <v>16</v>
      </c>
      <c r="C68" s="1">
        <v>448506</v>
      </c>
      <c r="D68" s="1">
        <v>448506</v>
      </c>
      <c r="E68" s="1">
        <v>448506</v>
      </c>
      <c r="F68" s="1">
        <f>SUM(C68:E68)/3</f>
        <v>448506</v>
      </c>
      <c r="I68" s="1" t="s">
        <v>16</v>
      </c>
      <c r="J68" s="1">
        <v>448506</v>
      </c>
      <c r="K68" s="1">
        <v>448506</v>
      </c>
      <c r="L68" s="1">
        <v>448506</v>
      </c>
      <c r="M68" s="1">
        <f>SUM(J68:L68)/3</f>
        <v>448506</v>
      </c>
    </row>
    <row r="69" spans="2:13">
      <c r="B69" s="1" t="s">
        <v>12</v>
      </c>
      <c r="C69" s="1">
        <v>2928</v>
      </c>
      <c r="D69" s="1">
        <v>2928</v>
      </c>
      <c r="E69" s="1">
        <v>2928</v>
      </c>
      <c r="F69" s="1">
        <f>SUM(C69:E69)/3</f>
        <v>2928</v>
      </c>
      <c r="I69" s="1" t="s">
        <v>12</v>
      </c>
      <c r="J69" s="1">
        <v>4425128</v>
      </c>
      <c r="K69" s="1">
        <v>4425128</v>
      </c>
      <c r="L69" s="1">
        <v>4425128</v>
      </c>
      <c r="M69" s="1">
        <f>SUM(J69:L69)/3</f>
        <v>4425128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63"/>
  <sheetViews>
    <sheetView topLeftCell="O12" zoomScale="85" zoomScaleNormal="85" workbookViewId="0">
      <selection activeCell="T43" activeCellId="1" sqref="O74:Q110 T43"/>
    </sheetView>
  </sheetViews>
  <sheetFormatPr defaultColWidth="7.5" defaultRowHeight="14.25"/>
  <cols>
    <col min="1" max="14" width="9.125" style="1" customWidth="1"/>
    <col min="16" max="16" width="9.75" customWidth="1"/>
    <col min="17" max="17" width="13" style="1" customWidth="1"/>
    <col min="20" max="20" width="13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1000</v>
      </c>
      <c r="C3" s="1">
        <v>0.18970000000000001</v>
      </c>
      <c r="D3" s="1">
        <v>0.1827</v>
      </c>
      <c r="E3" s="1">
        <v>0.17960000000000001</v>
      </c>
      <c r="F3" s="1">
        <v>0.18240000000000001</v>
      </c>
      <c r="G3" s="1">
        <v>0.1827</v>
      </c>
      <c r="H3" s="1">
        <v>0.1792</v>
      </c>
      <c r="I3" s="1">
        <v>0.18079999999999999</v>
      </c>
      <c r="J3" s="1">
        <v>0.18129999999999999</v>
      </c>
      <c r="K3" s="1">
        <v>0.18</v>
      </c>
      <c r="L3" s="1">
        <v>0.17829999999999999</v>
      </c>
      <c r="M3" s="1">
        <v>0.1784</v>
      </c>
      <c r="N3" s="1">
        <v>0.1787</v>
      </c>
      <c r="O3" s="1">
        <f t="shared" ref="O3:O8" si="0">MIN(C3:N3)</f>
        <v>0.17829999999999999</v>
      </c>
      <c r="P3" s="1">
        <f t="shared" ref="P3:P8" si="1">MAX(C3:N3)</f>
        <v>0.18970000000000001</v>
      </c>
      <c r="Q3" s="1">
        <f t="shared" ref="Q3:Q8" si="2">(SUM(C3:N3)-O3-P3)/10</f>
        <v>0.18058000000000002</v>
      </c>
      <c r="S3">
        <v>1000</v>
      </c>
      <c r="T3" s="1">
        <v>0</v>
      </c>
      <c r="U3" s="1">
        <v>0</v>
      </c>
      <c r="V3" s="1">
        <v>0</v>
      </c>
      <c r="W3" s="1">
        <f t="shared" ref="W3:W8" si="3">AVERAGE(T3:V3)</f>
        <v>0</v>
      </c>
    </row>
    <row r="4" spans="1:23">
      <c r="B4" s="1">
        <v>2000</v>
      </c>
      <c r="C4" s="1">
        <v>2.54</v>
      </c>
      <c r="D4" s="1">
        <v>2.5488</v>
      </c>
      <c r="E4" s="1">
        <v>2.5438000000000001</v>
      </c>
      <c r="F4" s="1">
        <v>2.5558000000000001</v>
      </c>
      <c r="G4" s="1">
        <v>2.5602999999999998</v>
      </c>
      <c r="H4" s="1">
        <v>2.5598000000000001</v>
      </c>
      <c r="I4" s="1">
        <v>2.5545</v>
      </c>
      <c r="J4" s="1">
        <v>2.5537000000000001</v>
      </c>
      <c r="K4" s="1">
        <v>2.5510000000000002</v>
      </c>
      <c r="L4" s="1">
        <v>2.5565000000000002</v>
      </c>
      <c r="M4" s="1">
        <v>2.5533999999999999</v>
      </c>
      <c r="N4" s="1">
        <v>2.5611000000000002</v>
      </c>
      <c r="O4" s="1">
        <f t="shared" si="0"/>
        <v>2.54</v>
      </c>
      <c r="P4" s="1">
        <f t="shared" si="1"/>
        <v>2.5611000000000002</v>
      </c>
      <c r="Q4" s="1">
        <f t="shared" si="2"/>
        <v>2.55376</v>
      </c>
      <c r="S4">
        <v>2000</v>
      </c>
      <c r="T4" s="1">
        <v>0.1</v>
      </c>
      <c r="U4" s="1">
        <v>0.1</v>
      </c>
      <c r="V4" s="1">
        <v>0.1</v>
      </c>
      <c r="W4" s="1">
        <f t="shared" si="3"/>
        <v>0.10000000000000002</v>
      </c>
    </row>
    <row r="5" spans="1:23">
      <c r="B5" s="1">
        <v>3000</v>
      </c>
      <c r="C5" s="1">
        <v>11.822800000000001</v>
      </c>
      <c r="D5" s="1">
        <v>11.767099999999999</v>
      </c>
      <c r="E5" s="1">
        <v>11.7994</v>
      </c>
      <c r="F5" s="1">
        <v>11.7744</v>
      </c>
      <c r="G5" s="1">
        <v>11.918900000000001</v>
      </c>
      <c r="H5" s="1">
        <v>11.945</v>
      </c>
      <c r="I5" s="1">
        <v>11.911</v>
      </c>
      <c r="J5" s="1">
        <v>11.9587</v>
      </c>
      <c r="K5" s="1">
        <v>12.0502</v>
      </c>
      <c r="L5" s="1">
        <v>12.0383</v>
      </c>
      <c r="M5" s="1">
        <v>12.0535</v>
      </c>
      <c r="N5" s="1">
        <v>12.002599999999999</v>
      </c>
      <c r="O5" s="1">
        <f t="shared" si="0"/>
        <v>11.767099999999999</v>
      </c>
      <c r="P5" s="1">
        <f t="shared" si="1"/>
        <v>12.0535</v>
      </c>
      <c r="Q5" s="1">
        <f t="shared" si="2"/>
        <v>11.922130000000003</v>
      </c>
      <c r="S5">
        <v>3000</v>
      </c>
      <c r="T5" s="1">
        <v>0.2</v>
      </c>
      <c r="U5" s="1">
        <v>0.2</v>
      </c>
      <c r="V5" s="1">
        <v>0.2</v>
      </c>
      <c r="W5" s="1">
        <f t="shared" si="3"/>
        <v>0.20000000000000004</v>
      </c>
    </row>
    <row r="6" spans="1:23">
      <c r="B6" s="1">
        <v>4000</v>
      </c>
      <c r="C6" s="1">
        <v>31.6129</v>
      </c>
      <c r="D6" s="1">
        <v>31.102</v>
      </c>
      <c r="E6" s="1">
        <v>30.913399999999999</v>
      </c>
      <c r="F6" s="1">
        <v>30.913</v>
      </c>
      <c r="G6" s="1">
        <v>30.9361</v>
      </c>
      <c r="H6" s="1">
        <v>30.935300000000002</v>
      </c>
      <c r="I6" s="1">
        <v>30.815300000000001</v>
      </c>
      <c r="J6" s="1">
        <v>30.6709</v>
      </c>
      <c r="K6" s="1">
        <v>30.620899999999999</v>
      </c>
      <c r="L6" s="1">
        <v>30.993300000000001</v>
      </c>
      <c r="M6" s="1">
        <v>30.6249</v>
      </c>
      <c r="N6" s="1">
        <v>30.658000000000001</v>
      </c>
      <c r="O6" s="1">
        <f t="shared" si="0"/>
        <v>30.620899999999999</v>
      </c>
      <c r="P6" s="1">
        <f t="shared" si="1"/>
        <v>31.6129</v>
      </c>
      <c r="Q6" s="1">
        <f t="shared" si="2"/>
        <v>30.856219999999997</v>
      </c>
      <c r="S6">
        <v>4000</v>
      </c>
      <c r="T6" s="1">
        <v>0.4</v>
      </c>
      <c r="U6" s="1">
        <v>0.4</v>
      </c>
      <c r="V6" s="1">
        <v>0.4</v>
      </c>
      <c r="W6" s="1">
        <f t="shared" si="3"/>
        <v>0.40000000000000008</v>
      </c>
    </row>
    <row r="7" spans="1:23">
      <c r="B7" s="1">
        <v>5000</v>
      </c>
      <c r="C7" s="1">
        <v>67.712199999999996</v>
      </c>
      <c r="D7" s="1">
        <v>67.954899999999995</v>
      </c>
      <c r="E7" s="1">
        <v>67.650300000000001</v>
      </c>
      <c r="F7" s="1">
        <v>68.378</v>
      </c>
      <c r="G7" s="1">
        <v>68.538899999999998</v>
      </c>
      <c r="H7" s="1">
        <v>68.275999999999996</v>
      </c>
      <c r="I7" s="1">
        <v>68.275099999999995</v>
      </c>
      <c r="J7" s="1">
        <v>68.499499999999998</v>
      </c>
      <c r="K7" s="1">
        <v>67.743700000000004</v>
      </c>
      <c r="L7" s="1">
        <v>67.847800000000007</v>
      </c>
      <c r="M7" s="1">
        <v>67.845399999999998</v>
      </c>
      <c r="N7" s="1">
        <v>67.974699999999999</v>
      </c>
      <c r="O7" s="1">
        <f t="shared" si="0"/>
        <v>67.650300000000001</v>
      </c>
      <c r="P7" s="1">
        <f t="shared" si="1"/>
        <v>68.538899999999998</v>
      </c>
      <c r="Q7" s="1">
        <f t="shared" si="2"/>
        <v>68.050730000000001</v>
      </c>
      <c r="S7">
        <v>5000</v>
      </c>
      <c r="T7" s="1">
        <v>0.6</v>
      </c>
      <c r="U7" s="1">
        <v>0.6</v>
      </c>
      <c r="V7" s="1">
        <v>0.6</v>
      </c>
      <c r="W7" s="1">
        <f t="shared" si="3"/>
        <v>0.6</v>
      </c>
    </row>
    <row r="8" spans="1:23">
      <c r="B8" s="1">
        <v>6000</v>
      </c>
      <c r="C8" s="1">
        <v>119.39400000000001</v>
      </c>
      <c r="D8" s="1">
        <v>119.301</v>
      </c>
      <c r="E8" s="1">
        <v>118.26609999999999</v>
      </c>
      <c r="F8" s="1">
        <v>119.3822</v>
      </c>
      <c r="G8" s="1">
        <v>119.9208</v>
      </c>
      <c r="H8" s="1">
        <v>119.80759999999999</v>
      </c>
      <c r="I8" s="1">
        <v>120.4817</v>
      </c>
      <c r="J8" s="1">
        <v>120.4817</v>
      </c>
      <c r="K8" s="1">
        <v>120.4817</v>
      </c>
      <c r="L8" s="1">
        <v>120.4817</v>
      </c>
      <c r="M8" s="1">
        <v>120.4817</v>
      </c>
      <c r="N8" s="1">
        <v>120.4817</v>
      </c>
      <c r="O8" s="1">
        <f t="shared" si="0"/>
        <v>118.26609999999999</v>
      </c>
      <c r="P8" s="1">
        <f t="shared" si="1"/>
        <v>120.4817</v>
      </c>
      <c r="Q8" s="1">
        <f t="shared" si="2"/>
        <v>120.02141000000002</v>
      </c>
      <c r="S8">
        <v>6000</v>
      </c>
      <c r="T8" s="1">
        <v>0.9</v>
      </c>
      <c r="U8" s="1">
        <v>0.9</v>
      </c>
      <c r="V8" s="1">
        <v>0.9</v>
      </c>
      <c r="W8" s="1">
        <f t="shared" si="3"/>
        <v>0.9</v>
      </c>
    </row>
    <row r="9" spans="1:23">
      <c r="O9" s="1"/>
      <c r="P9" s="1"/>
      <c r="S9" s="1"/>
      <c r="W9" s="1"/>
    </row>
    <row r="10" spans="1:23">
      <c r="O10" s="1"/>
      <c r="P10" s="1"/>
      <c r="S10" s="1"/>
      <c r="W10" s="1"/>
    </row>
    <row r="11" spans="1:23">
      <c r="O11" s="1"/>
      <c r="P11" s="1"/>
      <c r="S11" s="1"/>
      <c r="W11" s="1"/>
    </row>
    <row r="12" spans="1:23">
      <c r="O12" s="1"/>
      <c r="P12" s="1"/>
      <c r="S12" s="1"/>
      <c r="W12" s="1"/>
    </row>
    <row r="13" spans="1:23">
      <c r="O13" s="1"/>
      <c r="P13" s="1"/>
      <c r="S13" s="1"/>
      <c r="W13" s="1"/>
    </row>
    <row r="14" spans="1:23">
      <c r="W14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1000</v>
      </c>
      <c r="C16" s="1">
        <v>0.91400000000000003</v>
      </c>
      <c r="D16" s="1">
        <v>0.90700000000000003</v>
      </c>
      <c r="E16" s="1">
        <v>0.90300000000000002</v>
      </c>
      <c r="F16" s="1">
        <v>0.89400000000000002</v>
      </c>
      <c r="G16" s="1">
        <v>0.89200000000000002</v>
      </c>
      <c r="H16" s="1">
        <v>0.94799999999999995</v>
      </c>
      <c r="I16" s="1">
        <v>0.89800000000000002</v>
      </c>
      <c r="J16" s="1">
        <v>0.93300000000000005</v>
      </c>
      <c r="K16" s="1">
        <v>0.92800000000000005</v>
      </c>
      <c r="L16" s="1">
        <v>0.95699999999999996</v>
      </c>
      <c r="M16" s="1">
        <v>0.95799999999999996</v>
      </c>
      <c r="N16" s="1">
        <v>0.89600000000000002</v>
      </c>
      <c r="O16" s="1">
        <f t="shared" ref="O16:O21" si="4">MIN(C16:N16)</f>
        <v>0.89200000000000002</v>
      </c>
      <c r="P16" s="1">
        <f t="shared" ref="P16:P21" si="5">MAX(C16:N16)</f>
        <v>0.95799999999999996</v>
      </c>
      <c r="Q16" s="1">
        <f t="shared" ref="Q16:Q21" si="6">(SUM(C16:N16)-O16-P16)/10</f>
        <v>0.91780000000000028</v>
      </c>
      <c r="S16">
        <v>1000</v>
      </c>
      <c r="T16" s="1">
        <v>0</v>
      </c>
      <c r="U16" s="1">
        <v>0</v>
      </c>
      <c r="V16" s="1">
        <v>0</v>
      </c>
      <c r="W16" s="1">
        <f t="shared" ref="W16:W21" si="7">AVERAGE(T16:V16)</f>
        <v>0</v>
      </c>
    </row>
    <row r="17" spans="1:23">
      <c r="B17" s="1">
        <v>2000</v>
      </c>
      <c r="C17" s="1">
        <v>8.6489999999999991</v>
      </c>
      <c r="D17" s="1">
        <v>9.0500000000000007</v>
      </c>
      <c r="E17" s="1">
        <v>8.6630000000000003</v>
      </c>
      <c r="F17" s="1">
        <v>8.657</v>
      </c>
      <c r="G17" s="1">
        <v>8.6240000000000006</v>
      </c>
      <c r="H17" s="1">
        <v>8.6379999999999999</v>
      </c>
      <c r="I17" s="1">
        <v>8.7219999999999995</v>
      </c>
      <c r="J17" s="1">
        <v>8.7119999999999997</v>
      </c>
      <c r="K17" s="1">
        <v>8.6329999999999991</v>
      </c>
      <c r="L17" s="1">
        <v>8.6590000000000007</v>
      </c>
      <c r="M17" s="1">
        <v>8.8460000000000001</v>
      </c>
      <c r="N17" s="1">
        <v>8.6649999999999991</v>
      </c>
      <c r="O17" s="1">
        <f t="shared" si="4"/>
        <v>8.6240000000000006</v>
      </c>
      <c r="P17" s="1">
        <f t="shared" si="5"/>
        <v>9.0500000000000007</v>
      </c>
      <c r="Q17" s="1">
        <f t="shared" si="6"/>
        <v>8.6844000000000001</v>
      </c>
      <c r="S17">
        <v>2000</v>
      </c>
      <c r="T17" s="1">
        <v>0.1</v>
      </c>
      <c r="U17" s="1">
        <v>0.1</v>
      </c>
      <c r="V17" s="1">
        <v>0.1</v>
      </c>
      <c r="W17" s="1">
        <f t="shared" si="7"/>
        <v>0.10000000000000002</v>
      </c>
    </row>
    <row r="18" spans="1:23">
      <c r="B18" s="1">
        <v>3000</v>
      </c>
      <c r="C18" s="1">
        <v>36.472999999999999</v>
      </c>
      <c r="D18" s="1">
        <v>36.972999999999999</v>
      </c>
      <c r="E18" s="1">
        <v>36.225999999999999</v>
      </c>
      <c r="F18" s="1">
        <v>36.587000000000003</v>
      </c>
      <c r="G18" s="1">
        <v>36.405999999999999</v>
      </c>
      <c r="H18" s="1">
        <v>37.575000000000003</v>
      </c>
      <c r="I18" s="1">
        <v>36.142000000000003</v>
      </c>
      <c r="J18" s="1">
        <v>36.588999999999999</v>
      </c>
      <c r="K18" s="1">
        <v>36.642000000000003</v>
      </c>
      <c r="L18" s="1">
        <v>36.744</v>
      </c>
      <c r="M18" s="1">
        <v>36.801000000000002</v>
      </c>
      <c r="N18" s="1">
        <v>36.710999999999999</v>
      </c>
      <c r="O18" s="1">
        <f t="shared" si="4"/>
        <v>36.142000000000003</v>
      </c>
      <c r="P18" s="1">
        <f t="shared" si="5"/>
        <v>37.575000000000003</v>
      </c>
      <c r="Q18" s="1">
        <f t="shared" si="6"/>
        <v>36.615200000000002</v>
      </c>
      <c r="S18">
        <v>3000</v>
      </c>
      <c r="T18" s="1">
        <v>0.2</v>
      </c>
      <c r="U18" s="1">
        <v>0.2</v>
      </c>
      <c r="V18" s="1">
        <v>0.2</v>
      </c>
      <c r="W18" s="1">
        <f t="shared" si="7"/>
        <v>0.20000000000000004</v>
      </c>
    </row>
    <row r="19" spans="1:23">
      <c r="B19" s="1">
        <v>4000</v>
      </c>
      <c r="C19" s="1">
        <v>89.906999999999996</v>
      </c>
      <c r="D19" s="1">
        <v>91.343999999999994</v>
      </c>
      <c r="E19" s="1">
        <v>90.536000000000001</v>
      </c>
      <c r="F19" s="1">
        <v>89.917000000000002</v>
      </c>
      <c r="G19" s="1">
        <v>90.569000000000003</v>
      </c>
      <c r="H19" s="1">
        <v>89.501000000000005</v>
      </c>
      <c r="I19" s="1">
        <v>89.551000000000002</v>
      </c>
      <c r="J19" s="1">
        <v>90.356999999999999</v>
      </c>
      <c r="K19" s="1">
        <v>90.846999999999994</v>
      </c>
      <c r="L19" s="1">
        <v>90.366</v>
      </c>
      <c r="M19" s="1">
        <v>89.688999999999993</v>
      </c>
      <c r="N19" s="1">
        <v>90.427000000000007</v>
      </c>
      <c r="O19" s="1">
        <f t="shared" si="4"/>
        <v>89.501000000000005</v>
      </c>
      <c r="P19" s="1">
        <f t="shared" si="5"/>
        <v>91.343999999999994</v>
      </c>
      <c r="Q19" s="1">
        <f t="shared" si="6"/>
        <v>90.2166</v>
      </c>
      <c r="S19">
        <v>4000</v>
      </c>
      <c r="T19" s="1">
        <v>0.4</v>
      </c>
      <c r="U19" s="1">
        <v>0.4</v>
      </c>
      <c r="V19" s="1">
        <v>0.4</v>
      </c>
      <c r="W19" s="1">
        <f t="shared" si="7"/>
        <v>0.40000000000000008</v>
      </c>
    </row>
    <row r="20" spans="1:23">
      <c r="B20" s="1">
        <v>5000</v>
      </c>
      <c r="C20" s="1">
        <v>190.196</v>
      </c>
      <c r="D20" s="1">
        <v>194.95500000000001</v>
      </c>
      <c r="E20" s="1">
        <v>194.28299999999999</v>
      </c>
      <c r="F20" s="1">
        <v>192.51900000000001</v>
      </c>
      <c r="G20" s="1">
        <v>193.517</v>
      </c>
      <c r="H20" s="1">
        <v>194.185</v>
      </c>
      <c r="I20" s="1">
        <v>190.03299999999999</v>
      </c>
      <c r="J20" s="1">
        <v>192.14</v>
      </c>
      <c r="K20" s="1">
        <v>192.548</v>
      </c>
      <c r="L20" s="1">
        <v>195.8</v>
      </c>
      <c r="M20" s="1">
        <v>193.67400000000001</v>
      </c>
      <c r="N20" s="1">
        <v>192.095</v>
      </c>
      <c r="O20" s="1">
        <f t="shared" si="4"/>
        <v>190.03299999999999</v>
      </c>
      <c r="P20" s="1">
        <f t="shared" si="5"/>
        <v>195.8</v>
      </c>
      <c r="Q20" s="1">
        <f t="shared" si="6"/>
        <v>193.01119999999997</v>
      </c>
      <c r="S20">
        <v>5000</v>
      </c>
      <c r="T20" s="1">
        <v>0.6</v>
      </c>
      <c r="U20" s="1">
        <v>0.6</v>
      </c>
      <c r="V20" s="1">
        <v>0.6</v>
      </c>
      <c r="W20" s="1">
        <f t="shared" si="7"/>
        <v>0.6</v>
      </c>
    </row>
    <row r="21" spans="1:23">
      <c r="B21" s="1">
        <v>6000</v>
      </c>
      <c r="C21" s="1">
        <v>342.024</v>
      </c>
      <c r="D21" s="1">
        <v>347.06</v>
      </c>
      <c r="E21" s="1">
        <v>346.60899999999998</v>
      </c>
      <c r="F21" s="1">
        <v>342.95100000000002</v>
      </c>
      <c r="G21" s="1">
        <v>341.75200000000001</v>
      </c>
      <c r="H21" s="1">
        <v>351.65</v>
      </c>
      <c r="I21" s="1">
        <v>344.11200000000002</v>
      </c>
      <c r="J21" s="1">
        <v>344.79599999999999</v>
      </c>
      <c r="K21" s="1">
        <v>344.23399999999998</v>
      </c>
      <c r="L21" s="1">
        <v>342.61599999999999</v>
      </c>
      <c r="M21" s="1">
        <v>341.78500000000003</v>
      </c>
      <c r="N21" s="1">
        <v>343.39100000000002</v>
      </c>
      <c r="O21" s="1">
        <f t="shared" si="4"/>
        <v>341.75200000000001</v>
      </c>
      <c r="P21" s="1">
        <f t="shared" si="5"/>
        <v>351.65</v>
      </c>
      <c r="Q21" s="1">
        <f t="shared" si="6"/>
        <v>343.95779999999996</v>
      </c>
      <c r="S21">
        <v>6000</v>
      </c>
      <c r="T21" s="1">
        <v>0.9</v>
      </c>
      <c r="U21" s="1">
        <v>0.9</v>
      </c>
      <c r="V21" s="1">
        <v>0.9</v>
      </c>
      <c r="W21" s="1">
        <f t="shared" si="7"/>
        <v>0.9</v>
      </c>
    </row>
    <row r="22" spans="1:23" ht="15">
      <c r="O22" s="1"/>
      <c r="P22" s="1"/>
      <c r="S22" s="1"/>
      <c r="T22" s="5"/>
      <c r="U22" s="5"/>
      <c r="V22" s="5"/>
      <c r="W22" s="1"/>
    </row>
    <row r="23" spans="1:23" ht="15">
      <c r="O23" s="1"/>
      <c r="P23" s="1"/>
      <c r="S23" s="1"/>
      <c r="T23" s="5"/>
      <c r="U23" s="5"/>
      <c r="V23" s="5"/>
      <c r="W23" s="1"/>
    </row>
    <row r="24" spans="1:23" ht="15">
      <c r="O24" s="1"/>
      <c r="P24" s="1"/>
      <c r="S24" s="5"/>
      <c r="T24" s="5"/>
      <c r="U24" s="5"/>
      <c r="V24" s="5"/>
      <c r="W24" s="1"/>
    </row>
    <row r="25" spans="1:23">
      <c r="O25" s="1"/>
      <c r="P25" s="1"/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1000</v>
      </c>
      <c r="H29" s="1" t="s">
        <v>7</v>
      </c>
      <c r="I29" s="1" t="s">
        <v>9</v>
      </c>
      <c r="J29" s="1">
        <v>1000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I30" s="1" t="s">
        <v>3</v>
      </c>
      <c r="J30" s="1">
        <v>1</v>
      </c>
      <c r="K30" s="1">
        <v>2</v>
      </c>
      <c r="L30" s="1">
        <v>3</v>
      </c>
      <c r="M30" s="1" t="s">
        <v>6</v>
      </c>
      <c r="P30" s="1">
        <v>1000</v>
      </c>
      <c r="Q30" s="1">
        <f>F31</f>
        <v>4102389</v>
      </c>
      <c r="R30" s="1">
        <f>F32</f>
        <v>16523</v>
      </c>
      <c r="S30" s="1">
        <f>F33</f>
        <v>32424</v>
      </c>
      <c r="T30" s="1">
        <f t="shared" ref="T30:T35" si="8">(Q30+R30+S30)/1024/1024</f>
        <v>3.9590225219726563</v>
      </c>
      <c r="U30" s="1">
        <f t="shared" ref="U30:U35" si="9">W3/100</f>
        <v>0</v>
      </c>
      <c r="V30" s="4">
        <f>U30*(Constants!$A$2)*1024*1024*1024</f>
        <v>0</v>
      </c>
    </row>
    <row r="31" spans="1:23">
      <c r="B31" s="1" t="s">
        <v>10</v>
      </c>
      <c r="C31" s="1">
        <v>4102389</v>
      </c>
      <c r="D31" s="1">
        <v>4102389</v>
      </c>
      <c r="E31" s="1">
        <v>4102389</v>
      </c>
      <c r="F31" s="1">
        <f>AVERAGE(C31:E31)</f>
        <v>4102389</v>
      </c>
      <c r="I31" s="1" t="s">
        <v>10</v>
      </c>
      <c r="J31" s="1">
        <v>4102389</v>
      </c>
      <c r="K31" s="1">
        <v>4102389</v>
      </c>
      <c r="L31" s="1">
        <v>4102389</v>
      </c>
      <c r="M31" s="1">
        <f>AVERAGE(J31:L31)</f>
        <v>4102389</v>
      </c>
      <c r="P31" s="1">
        <v>2000</v>
      </c>
      <c r="Q31" s="1">
        <f>F37</f>
        <v>16130389</v>
      </c>
      <c r="R31" s="1">
        <f>F38</f>
        <v>32523</v>
      </c>
      <c r="S31" s="1">
        <f>F39</f>
        <v>63800</v>
      </c>
      <c r="T31" s="1">
        <f t="shared" si="8"/>
        <v>15.474998474121094</v>
      </c>
      <c r="U31" s="1">
        <f t="shared" si="9"/>
        <v>1.0000000000000002E-3</v>
      </c>
      <c r="V31" s="4">
        <f>U31*(Constants!$A$2)*1024*1024*1024</f>
        <v>17179869.184000004</v>
      </c>
    </row>
    <row r="32" spans="1:23">
      <c r="B32" s="1" t="s">
        <v>16</v>
      </c>
      <c r="C32" s="1">
        <v>16523</v>
      </c>
      <c r="D32" s="1">
        <v>16523</v>
      </c>
      <c r="E32" s="1">
        <v>16523</v>
      </c>
      <c r="F32" s="1">
        <f>AVERAGE(C32:E32)</f>
        <v>16523</v>
      </c>
      <c r="I32" s="1" t="s">
        <v>16</v>
      </c>
      <c r="J32" s="1">
        <v>16523</v>
      </c>
      <c r="K32" s="1">
        <v>16523</v>
      </c>
      <c r="L32" s="1">
        <v>16523</v>
      </c>
      <c r="M32" s="1">
        <f>AVERAGE(J32:L32)</f>
        <v>16523</v>
      </c>
      <c r="P32" s="1">
        <v>3000</v>
      </c>
      <c r="Q32" s="1">
        <f>F43</f>
        <v>36158389</v>
      </c>
      <c r="R32" s="1">
        <f>F44</f>
        <v>48523</v>
      </c>
      <c r="S32" s="1">
        <f>F45</f>
        <v>2928</v>
      </c>
      <c r="T32" s="1">
        <f t="shared" si="8"/>
        <v>34.532394409179688</v>
      </c>
      <c r="U32" s="1">
        <f t="shared" si="9"/>
        <v>2.0000000000000005E-3</v>
      </c>
      <c r="V32" s="4">
        <f>U32*(Constants!$A$2)*1024*1024*1024</f>
        <v>34359738.368000008</v>
      </c>
    </row>
    <row r="33" spans="2:22">
      <c r="B33" s="1" t="s">
        <v>12</v>
      </c>
      <c r="C33" s="1">
        <v>32424</v>
      </c>
      <c r="D33" s="1">
        <v>32424</v>
      </c>
      <c r="E33" s="1">
        <v>32424</v>
      </c>
      <c r="F33" s="1">
        <f>AVERAGE(C33:E33)</f>
        <v>32424</v>
      </c>
      <c r="I33" s="1" t="s">
        <v>12</v>
      </c>
      <c r="J33" s="1">
        <v>30360</v>
      </c>
      <c r="K33" s="1">
        <v>30360</v>
      </c>
      <c r="L33" s="1">
        <v>30360</v>
      </c>
      <c r="M33" s="1">
        <f>AVERAGE(J33:L33)</f>
        <v>30360</v>
      </c>
      <c r="P33" s="1">
        <v>4000</v>
      </c>
      <c r="Q33" s="1">
        <f>F49</f>
        <v>64186389</v>
      </c>
      <c r="R33" s="1">
        <f>F50</f>
        <v>64523</v>
      </c>
      <c r="S33" s="1">
        <f>F51</f>
        <v>2928</v>
      </c>
      <c r="T33" s="1">
        <f t="shared" si="8"/>
        <v>61.277236938476563</v>
      </c>
      <c r="U33" s="1">
        <f t="shared" si="9"/>
        <v>4.000000000000001E-3</v>
      </c>
      <c r="V33" s="4">
        <f>U33*(Constants!$A$2)*1024*1024*1024</f>
        <v>68719476.736000016</v>
      </c>
    </row>
    <row r="34" spans="2:22">
      <c r="P34" s="1">
        <v>5000</v>
      </c>
      <c r="Q34" s="1">
        <f>F55</f>
        <v>100214389</v>
      </c>
      <c r="R34" s="1">
        <f>F56</f>
        <v>80523</v>
      </c>
      <c r="S34" s="1">
        <f>F57</f>
        <v>2928</v>
      </c>
      <c r="T34" s="1">
        <f t="shared" si="8"/>
        <v>95.651473999023438</v>
      </c>
      <c r="U34" s="1">
        <f t="shared" si="9"/>
        <v>6.0000000000000001E-3</v>
      </c>
      <c r="V34" s="4">
        <f>U34*(Constants!$A$2)*1024*1024*1024</f>
        <v>103079215.104</v>
      </c>
    </row>
    <row r="35" spans="2:22">
      <c r="B35" s="1" t="s">
        <v>9</v>
      </c>
      <c r="C35" s="1">
        <v>2000</v>
      </c>
      <c r="I35" s="1" t="s">
        <v>9</v>
      </c>
      <c r="J35" s="1">
        <v>2000</v>
      </c>
      <c r="P35" s="1">
        <v>6000</v>
      </c>
      <c r="Q35" s="1">
        <f>F61</f>
        <v>144242389</v>
      </c>
      <c r="R35" s="1">
        <f>F62</f>
        <v>96523</v>
      </c>
      <c r="S35" s="1">
        <f>F63</f>
        <v>2928</v>
      </c>
      <c r="T35" s="1">
        <f t="shared" si="8"/>
        <v>137.65510559082031</v>
      </c>
      <c r="U35" s="1">
        <f t="shared" si="9"/>
        <v>9.0000000000000011E-3</v>
      </c>
      <c r="V35" s="4">
        <f>U35*(Constants!$A$2)*1024*1024*1024</f>
        <v>154618822.65600002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I36" s="1" t="s">
        <v>3</v>
      </c>
      <c r="J36" s="1">
        <v>1</v>
      </c>
      <c r="K36" s="1">
        <v>2</v>
      </c>
      <c r="L36" s="1">
        <v>3</v>
      </c>
      <c r="M36" s="1" t="s">
        <v>6</v>
      </c>
      <c r="P36" s="1"/>
      <c r="R36" s="1"/>
      <c r="S36" s="1"/>
      <c r="V36" s="4"/>
    </row>
    <row r="37" spans="2:22">
      <c r="B37" s="1" t="s">
        <v>10</v>
      </c>
      <c r="C37" s="1">
        <v>16130389</v>
      </c>
      <c r="D37" s="1">
        <v>16130389</v>
      </c>
      <c r="E37" s="1">
        <v>16130389</v>
      </c>
      <c r="F37" s="1">
        <f>AVERAGE(C37:E37)</f>
        <v>16130389</v>
      </c>
      <c r="I37" s="1" t="s">
        <v>10</v>
      </c>
      <c r="J37" s="1">
        <v>16130389</v>
      </c>
      <c r="K37" s="1">
        <v>16130389</v>
      </c>
      <c r="L37" s="1">
        <v>16130389</v>
      </c>
      <c r="M37" s="1">
        <f>AVERAGE(J37:L37)</f>
        <v>16130389</v>
      </c>
      <c r="P37" s="1"/>
      <c r="R37" s="1"/>
      <c r="S37" s="1"/>
      <c r="V37" s="4"/>
    </row>
    <row r="38" spans="2:22">
      <c r="B38" s="1" t="s">
        <v>16</v>
      </c>
      <c r="C38" s="1">
        <v>32523</v>
      </c>
      <c r="D38" s="1">
        <v>32523</v>
      </c>
      <c r="E38" s="1">
        <v>32523</v>
      </c>
      <c r="F38" s="1">
        <f>AVERAGE(C38:E38)</f>
        <v>32523</v>
      </c>
      <c r="I38" s="1" t="s">
        <v>16</v>
      </c>
      <c r="J38" s="1">
        <v>32523</v>
      </c>
      <c r="K38" s="1">
        <v>32523</v>
      </c>
      <c r="L38" s="1">
        <v>32523</v>
      </c>
      <c r="M38" s="1">
        <f>AVERAGE(J38:L38)</f>
        <v>32523</v>
      </c>
    </row>
    <row r="39" spans="2:22">
      <c r="B39" s="1" t="s">
        <v>12</v>
      </c>
      <c r="C39" s="1">
        <v>63800</v>
      </c>
      <c r="D39" s="1">
        <v>63800</v>
      </c>
      <c r="E39" s="1">
        <v>63800</v>
      </c>
      <c r="F39" s="1">
        <f>AVERAGE(C39:E39)</f>
        <v>63800</v>
      </c>
      <c r="I39" s="1" t="s">
        <v>12</v>
      </c>
      <c r="J39" s="1">
        <v>62696</v>
      </c>
      <c r="K39" s="1">
        <v>62696</v>
      </c>
      <c r="L39" s="1">
        <v>62696</v>
      </c>
      <c r="M39" s="1">
        <f>AVERAGE(J39:L39)</f>
        <v>62696</v>
      </c>
    </row>
    <row r="41" spans="2:22">
      <c r="B41" s="1" t="s">
        <v>9</v>
      </c>
      <c r="C41" s="1">
        <v>3000</v>
      </c>
      <c r="I41" s="1" t="s">
        <v>9</v>
      </c>
      <c r="J41" s="1">
        <v>3000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 t="s">
        <v>6</v>
      </c>
      <c r="I42" s="1" t="s">
        <v>3</v>
      </c>
      <c r="J42" s="1">
        <v>1</v>
      </c>
      <c r="K42" s="1">
        <v>2</v>
      </c>
      <c r="L42" s="1">
        <v>3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19</v>
      </c>
      <c r="U42" s="1" t="s">
        <v>14</v>
      </c>
      <c r="V42" s="1" t="s">
        <v>15</v>
      </c>
    </row>
    <row r="43" spans="2:22">
      <c r="B43" s="1" t="s">
        <v>10</v>
      </c>
      <c r="C43" s="1">
        <v>36158389</v>
      </c>
      <c r="D43" s="1">
        <v>36158389</v>
      </c>
      <c r="E43" s="1">
        <v>36158389</v>
      </c>
      <c r="F43" s="1">
        <f>AVERAGE(C43:E43)</f>
        <v>36158389</v>
      </c>
      <c r="I43" s="1" t="s">
        <v>10</v>
      </c>
      <c r="J43" s="1">
        <v>36158389</v>
      </c>
      <c r="K43" s="1">
        <v>36158389</v>
      </c>
      <c r="L43" s="1">
        <v>36158389</v>
      </c>
      <c r="M43" s="1">
        <f>AVERAGE(J43:L43)</f>
        <v>36158389</v>
      </c>
      <c r="P43" s="1">
        <v>1000</v>
      </c>
      <c r="Q43" s="1">
        <f>M31</f>
        <v>4102389</v>
      </c>
      <c r="R43" s="1">
        <f>M32</f>
        <v>16523</v>
      </c>
      <c r="S43" s="1">
        <f>M33</f>
        <v>30360</v>
      </c>
      <c r="T43" s="1">
        <f t="shared" ref="T43:T48" si="10">(Q43+R43+S43)/1024/1024</f>
        <v>3.9570541381835938</v>
      </c>
      <c r="U43" s="1">
        <f t="shared" ref="U43:U48" si="11">W16/100</f>
        <v>0</v>
      </c>
      <c r="V43" s="4">
        <f>U43*(Constants!$A$2)*1024*1024*1024</f>
        <v>0</v>
      </c>
    </row>
    <row r="44" spans="2:22">
      <c r="B44" s="1" t="s">
        <v>16</v>
      </c>
      <c r="C44" s="1">
        <v>48523</v>
      </c>
      <c r="D44" s="1">
        <v>48523</v>
      </c>
      <c r="E44" s="1">
        <v>48523</v>
      </c>
      <c r="F44" s="1">
        <f>AVERAGE(C44:E44)</f>
        <v>48523</v>
      </c>
      <c r="I44" s="1" t="s">
        <v>16</v>
      </c>
      <c r="J44" s="1">
        <v>48523</v>
      </c>
      <c r="K44" s="1">
        <v>48523</v>
      </c>
      <c r="L44" s="1">
        <v>48523</v>
      </c>
      <c r="M44" s="1">
        <f>AVERAGE(J44:L44)</f>
        <v>48523</v>
      </c>
      <c r="P44" s="1">
        <v>2000</v>
      </c>
      <c r="Q44" s="1">
        <f>M37</f>
        <v>16130389</v>
      </c>
      <c r="R44" s="1">
        <f>M38</f>
        <v>32523</v>
      </c>
      <c r="S44" s="1">
        <f>M39</f>
        <v>62696</v>
      </c>
      <c r="T44" s="1">
        <f t="shared" si="10"/>
        <v>15.473945617675781</v>
      </c>
      <c r="U44" s="1">
        <f t="shared" si="11"/>
        <v>1.0000000000000002E-3</v>
      </c>
      <c r="V44" s="4">
        <f>U44*(Constants!$A$2)*1024*1024*1024</f>
        <v>17179869.184000004</v>
      </c>
    </row>
    <row r="45" spans="2:22">
      <c r="B45" s="1" t="s">
        <v>12</v>
      </c>
      <c r="C45" s="1">
        <v>2928</v>
      </c>
      <c r="D45" s="1">
        <v>2928</v>
      </c>
      <c r="E45" s="1">
        <v>2928</v>
      </c>
      <c r="F45" s="1">
        <f>AVERAGE(C45:E45)</f>
        <v>2928</v>
      </c>
      <c r="I45" s="1" t="s">
        <v>12</v>
      </c>
      <c r="J45" s="1">
        <v>89848</v>
      </c>
      <c r="K45" s="1">
        <v>89848</v>
      </c>
      <c r="L45" s="1">
        <v>89848</v>
      </c>
      <c r="M45" s="1">
        <f>AVERAGE(J45:L45)</f>
        <v>89848</v>
      </c>
      <c r="P45" s="1">
        <v>3000</v>
      </c>
      <c r="Q45" s="1">
        <f>M43</f>
        <v>36158389</v>
      </c>
      <c r="R45" s="1">
        <f>M44</f>
        <v>48523</v>
      </c>
      <c r="S45" s="1">
        <f>M45</f>
        <v>89848</v>
      </c>
      <c r="T45" s="1">
        <f t="shared" si="10"/>
        <v>34.615287780761719</v>
      </c>
      <c r="U45" s="1">
        <f t="shared" si="11"/>
        <v>2.0000000000000005E-3</v>
      </c>
      <c r="V45" s="4">
        <f>U45*(Constants!$A$2)*1024*1024*1024</f>
        <v>34359738.368000008</v>
      </c>
    </row>
    <row r="46" spans="2:22">
      <c r="P46" s="1">
        <v>4000</v>
      </c>
      <c r="Q46" s="1">
        <f>M49</f>
        <v>64186389</v>
      </c>
      <c r="R46" s="1">
        <f>M50</f>
        <v>64523</v>
      </c>
      <c r="S46" s="1">
        <f>M51</f>
        <v>116600</v>
      </c>
      <c r="T46" s="1">
        <f t="shared" si="10"/>
        <v>61.385643005371094</v>
      </c>
      <c r="U46" s="1">
        <f t="shared" si="11"/>
        <v>4.000000000000001E-3</v>
      </c>
      <c r="V46" s="4">
        <f>U46*(Constants!$A$2)*1024*1024*1024</f>
        <v>68719476.736000016</v>
      </c>
    </row>
    <row r="47" spans="2:22">
      <c r="B47" s="1" t="s">
        <v>9</v>
      </c>
      <c r="C47" s="1">
        <v>4000</v>
      </c>
      <c r="I47" s="1" t="s">
        <v>9</v>
      </c>
      <c r="J47" s="1">
        <v>4000</v>
      </c>
      <c r="P47" s="1">
        <v>5000</v>
      </c>
      <c r="Q47" s="1">
        <f>M55</f>
        <v>100214389</v>
      </c>
      <c r="R47" s="1">
        <f>M56</f>
        <v>80523</v>
      </c>
      <c r="S47" s="1">
        <f>M57</f>
        <v>139480</v>
      </c>
      <c r="T47" s="1">
        <f t="shared" si="10"/>
        <v>95.781700134277344</v>
      </c>
      <c r="U47" s="1">
        <f t="shared" si="11"/>
        <v>6.0000000000000001E-3</v>
      </c>
      <c r="V47" s="4">
        <f>U47*(Constants!$A$2)*1024*1024*1024</f>
        <v>103079215.104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 t="s">
        <v>6</v>
      </c>
      <c r="I48" s="1" t="s">
        <v>3</v>
      </c>
      <c r="J48" s="1">
        <v>1</v>
      </c>
      <c r="K48" s="1">
        <v>2</v>
      </c>
      <c r="L48" s="1">
        <v>3</v>
      </c>
      <c r="M48" s="1" t="s">
        <v>6</v>
      </c>
      <c r="P48" s="1">
        <v>6000</v>
      </c>
      <c r="Q48" s="1">
        <f>M61</f>
        <v>144242389</v>
      </c>
      <c r="R48" s="1">
        <f>M62</f>
        <v>96523</v>
      </c>
      <c r="S48" s="1">
        <f>M63</f>
        <v>180616</v>
      </c>
      <c r="T48" s="1">
        <f t="shared" si="10"/>
        <v>137.82456207275391</v>
      </c>
      <c r="U48" s="1">
        <f t="shared" si="11"/>
        <v>9.0000000000000011E-3</v>
      </c>
      <c r="V48" s="4">
        <f>U48*(Constants!$A$2)*1024*1024*1024</f>
        <v>154618822.65600002</v>
      </c>
    </row>
    <row r="49" spans="2:22">
      <c r="B49" s="1" t="s">
        <v>10</v>
      </c>
      <c r="C49" s="1">
        <v>64186389</v>
      </c>
      <c r="D49" s="1">
        <v>64186389</v>
      </c>
      <c r="E49" s="1">
        <v>64186389</v>
      </c>
      <c r="F49" s="1">
        <f>AVERAGE(C49:E49)</f>
        <v>64186389</v>
      </c>
      <c r="I49" s="1" t="s">
        <v>10</v>
      </c>
      <c r="J49" s="1">
        <v>64186389</v>
      </c>
      <c r="K49" s="1">
        <v>64186389</v>
      </c>
      <c r="L49" s="1">
        <v>64186389</v>
      </c>
      <c r="M49" s="1">
        <f>AVERAGE(J49:L49)</f>
        <v>64186389</v>
      </c>
      <c r="P49" s="1"/>
      <c r="R49" s="1"/>
      <c r="S49" s="1"/>
      <c r="V49" s="4"/>
    </row>
    <row r="50" spans="2:22">
      <c r="B50" s="1" t="s">
        <v>16</v>
      </c>
      <c r="C50" s="1">
        <v>64523</v>
      </c>
      <c r="D50" s="1">
        <v>64523</v>
      </c>
      <c r="E50" s="1">
        <v>64523</v>
      </c>
      <c r="F50" s="1">
        <f>AVERAGE(C50:E50)</f>
        <v>64523</v>
      </c>
      <c r="I50" s="1" t="s">
        <v>16</v>
      </c>
      <c r="J50" s="1">
        <v>64523</v>
      </c>
      <c r="K50" s="1">
        <v>64523</v>
      </c>
      <c r="L50" s="1">
        <v>64523</v>
      </c>
      <c r="M50" s="1">
        <f>AVERAGE(J50:L50)</f>
        <v>64523</v>
      </c>
      <c r="P50" s="1"/>
      <c r="R50" s="1"/>
      <c r="S50" s="1"/>
      <c r="V50" s="4"/>
    </row>
    <row r="51" spans="2:22">
      <c r="B51" s="1" t="s">
        <v>12</v>
      </c>
      <c r="C51" s="1">
        <v>2928</v>
      </c>
      <c r="D51" s="1">
        <v>2928</v>
      </c>
      <c r="E51" s="1">
        <v>2928</v>
      </c>
      <c r="F51" s="1">
        <f>AVERAGE(C51:E51)</f>
        <v>2928</v>
      </c>
      <c r="I51" s="1" t="s">
        <v>12</v>
      </c>
      <c r="J51" s="1">
        <v>116600</v>
      </c>
      <c r="K51" s="1">
        <v>116600</v>
      </c>
      <c r="L51" s="1">
        <v>116600</v>
      </c>
      <c r="M51" s="1">
        <f>AVERAGE(J51:L51)</f>
        <v>116600</v>
      </c>
    </row>
    <row r="53" spans="2:22">
      <c r="B53" s="1" t="s">
        <v>9</v>
      </c>
      <c r="C53" s="1">
        <v>5000</v>
      </c>
      <c r="I53" s="1" t="s">
        <v>9</v>
      </c>
      <c r="J53" s="1">
        <v>5000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 t="s">
        <v>6</v>
      </c>
      <c r="I54" s="1" t="s">
        <v>3</v>
      </c>
      <c r="J54" s="1">
        <v>1</v>
      </c>
      <c r="K54" s="1">
        <v>2</v>
      </c>
      <c r="L54" s="1">
        <v>3</v>
      </c>
      <c r="M54" s="1" t="s">
        <v>6</v>
      </c>
    </row>
    <row r="55" spans="2:22">
      <c r="B55" s="1" t="s">
        <v>10</v>
      </c>
      <c r="C55" s="1">
        <v>100214389</v>
      </c>
      <c r="D55" s="1">
        <v>100214389</v>
      </c>
      <c r="E55" s="1">
        <v>100214389</v>
      </c>
      <c r="F55" s="1">
        <f>AVERAGE(C55:E55)</f>
        <v>100214389</v>
      </c>
      <c r="I55" s="1" t="s">
        <v>10</v>
      </c>
      <c r="J55" s="1">
        <v>100214389</v>
      </c>
      <c r="K55" s="1">
        <v>100214389</v>
      </c>
      <c r="L55" s="1">
        <v>100214389</v>
      </c>
      <c r="M55" s="1">
        <f>AVERAGE(J55:L55)</f>
        <v>100214389</v>
      </c>
    </row>
    <row r="56" spans="2:22">
      <c r="B56" s="1" t="s">
        <v>16</v>
      </c>
      <c r="C56" s="1">
        <v>80523</v>
      </c>
      <c r="D56" s="1">
        <v>80523</v>
      </c>
      <c r="E56" s="1">
        <v>80523</v>
      </c>
      <c r="F56" s="1">
        <f>AVERAGE(C56:E56)</f>
        <v>80523</v>
      </c>
      <c r="I56" s="1" t="s">
        <v>16</v>
      </c>
      <c r="J56" s="1">
        <v>80523</v>
      </c>
      <c r="K56" s="1">
        <v>80523</v>
      </c>
      <c r="L56" s="1">
        <v>80523</v>
      </c>
      <c r="M56" s="1">
        <f>AVERAGE(J56:L56)</f>
        <v>80523</v>
      </c>
    </row>
    <row r="57" spans="2:22">
      <c r="B57" s="1" t="s">
        <v>12</v>
      </c>
      <c r="C57" s="1">
        <v>2928</v>
      </c>
      <c r="D57" s="1">
        <v>2928</v>
      </c>
      <c r="E57" s="1">
        <v>2928</v>
      </c>
      <c r="F57" s="1">
        <f>AVERAGE(C57:E57)</f>
        <v>2928</v>
      </c>
      <c r="I57" s="1" t="s">
        <v>12</v>
      </c>
      <c r="J57" s="1">
        <v>139480</v>
      </c>
      <c r="K57" s="1">
        <v>139480</v>
      </c>
      <c r="L57" s="1">
        <v>139480</v>
      </c>
      <c r="M57" s="1">
        <f>AVERAGE(J57:L57)</f>
        <v>139480</v>
      </c>
    </row>
    <row r="59" spans="2:22">
      <c r="B59" s="1" t="s">
        <v>9</v>
      </c>
      <c r="C59" s="1">
        <v>6000</v>
      </c>
      <c r="I59" s="1" t="s">
        <v>9</v>
      </c>
      <c r="J59" s="1">
        <v>6000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 t="s">
        <v>6</v>
      </c>
      <c r="I60" s="1" t="s">
        <v>3</v>
      </c>
      <c r="J60" s="1">
        <v>1</v>
      </c>
      <c r="K60" s="1">
        <v>2</v>
      </c>
      <c r="L60" s="1">
        <v>3</v>
      </c>
      <c r="M60" s="1" t="s">
        <v>6</v>
      </c>
    </row>
    <row r="61" spans="2:22">
      <c r="B61" s="1" t="s">
        <v>10</v>
      </c>
      <c r="C61" s="1">
        <v>144242389</v>
      </c>
      <c r="D61" s="1">
        <v>144242389</v>
      </c>
      <c r="E61" s="1">
        <v>144242389</v>
      </c>
      <c r="F61" s="1">
        <f>AVERAGE(C61:E61)</f>
        <v>144242389</v>
      </c>
      <c r="I61" s="1" t="s">
        <v>10</v>
      </c>
      <c r="J61" s="1">
        <v>144242389</v>
      </c>
      <c r="K61" s="1">
        <v>144242389</v>
      </c>
      <c r="L61" s="1">
        <v>144242389</v>
      </c>
      <c r="M61" s="1">
        <f>AVERAGE(J61:L61)</f>
        <v>144242389</v>
      </c>
    </row>
    <row r="62" spans="2:22">
      <c r="B62" s="1" t="s">
        <v>16</v>
      </c>
      <c r="C62" s="1">
        <v>96523</v>
      </c>
      <c r="D62" s="1">
        <v>96523</v>
      </c>
      <c r="E62" s="1">
        <v>96523</v>
      </c>
      <c r="F62" s="1">
        <f>AVERAGE(C62:E62)</f>
        <v>96523</v>
      </c>
      <c r="I62" s="1" t="s">
        <v>16</v>
      </c>
      <c r="J62" s="1">
        <v>96523</v>
      </c>
      <c r="K62" s="1">
        <v>96523</v>
      </c>
      <c r="L62" s="1">
        <v>96523</v>
      </c>
      <c r="M62" s="1">
        <f>AVERAGE(J62:L62)</f>
        <v>96523</v>
      </c>
    </row>
    <row r="63" spans="2:22">
      <c r="B63" s="1" t="s">
        <v>12</v>
      </c>
      <c r="C63" s="1">
        <v>2928</v>
      </c>
      <c r="D63" s="1">
        <v>2928</v>
      </c>
      <c r="E63" s="1">
        <v>2928</v>
      </c>
      <c r="F63" s="1">
        <f>AVERAGE(C63:E63)</f>
        <v>2928</v>
      </c>
      <c r="I63" s="1" t="s">
        <v>12</v>
      </c>
      <c r="J63" s="1">
        <v>180616</v>
      </c>
      <c r="K63" s="1">
        <v>180616</v>
      </c>
      <c r="L63" s="1">
        <v>180616</v>
      </c>
      <c r="M63" s="1">
        <f>AVERAGE(J63:L63)</f>
        <v>180616</v>
      </c>
    </row>
  </sheetData>
  <pageMargins left="0" right="0" top="0.13888888888888901" bottom="0.13888888888888901" header="0" footer="0"/>
  <pageSetup paperSize="9" orientation="portrait" useFirstPageNumber="1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81"/>
  <sheetViews>
    <sheetView topLeftCell="W1" zoomScale="85" zoomScaleNormal="85" workbookViewId="0">
      <selection activeCell="AH52" activeCellId="1" sqref="O74:Q110 AH52"/>
    </sheetView>
  </sheetViews>
  <sheetFormatPr defaultColWidth="7.5" defaultRowHeight="14.25"/>
  <cols>
    <col min="1" max="14" width="9.125" style="1" customWidth="1"/>
    <col min="16" max="16" width="8.75" style="1" customWidth="1"/>
    <col min="17" max="17" width="13" style="1" customWidth="1"/>
    <col min="18" max="18" width="8.75" style="1" customWidth="1"/>
    <col min="19" max="19" width="9.75" style="1" customWidth="1"/>
    <col min="20" max="20" width="13" customWidth="1"/>
    <col min="21" max="21" width="15.5" style="1" customWidth="1"/>
    <col min="22" max="22" width="18" style="1" customWidth="1"/>
    <col min="23" max="23" width="12.125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15000</v>
      </c>
      <c r="C3" s="1">
        <v>9.35E-2</v>
      </c>
      <c r="D3" s="1">
        <v>9.9099999999999994E-2</v>
      </c>
      <c r="E3" s="1">
        <v>9.2799999999999994E-2</v>
      </c>
      <c r="F3" s="1">
        <v>9.1499999999999998E-2</v>
      </c>
      <c r="G3" s="1">
        <v>9.1600000000000001E-2</v>
      </c>
      <c r="H3" s="1">
        <v>9.1700000000000004E-2</v>
      </c>
      <c r="I3" s="1">
        <v>9.1600000000000001E-2</v>
      </c>
      <c r="J3" s="1">
        <v>9.2999999999999999E-2</v>
      </c>
      <c r="K3" s="1">
        <v>9.2299999999999993E-2</v>
      </c>
      <c r="L3" s="1">
        <v>9.0300000000000005E-2</v>
      </c>
      <c r="M3" s="1">
        <v>9.2600000000000002E-2</v>
      </c>
      <c r="N3" s="1">
        <v>9.01E-2</v>
      </c>
      <c r="O3" s="1">
        <f t="shared" ref="O3:O11" si="0">MIN(C3:N3)</f>
        <v>9.01E-2</v>
      </c>
      <c r="P3" s="1">
        <f t="shared" ref="P3:P11" si="1">MAX(C3:N3)</f>
        <v>9.9099999999999994E-2</v>
      </c>
      <c r="Q3" s="1">
        <f t="shared" ref="Q3:Q11" si="2">(SUM(C3:N3)-O3-P3)/10</f>
        <v>9.2090000000000005E-2</v>
      </c>
      <c r="S3" s="1">
        <v>15000</v>
      </c>
      <c r="W3" s="1" t="e">
        <f t="shared" ref="W3:W11" si="3">AVERAGE(T3:V3)</f>
        <v>#DIV/0!</v>
      </c>
    </row>
    <row r="4" spans="1:23">
      <c r="B4" s="1">
        <v>30000</v>
      </c>
      <c r="C4" s="1">
        <v>0.3518</v>
      </c>
      <c r="D4" s="1">
        <v>0.35220000000000001</v>
      </c>
      <c r="E4" s="1">
        <v>0.34410000000000002</v>
      </c>
      <c r="F4" s="1">
        <v>0.34439999999999998</v>
      </c>
      <c r="G4" s="1">
        <v>0.34520000000000001</v>
      </c>
      <c r="H4" s="1">
        <v>0.36399999999999999</v>
      </c>
      <c r="I4" s="1">
        <v>0.36549999999999999</v>
      </c>
      <c r="J4" s="1">
        <v>0.35870000000000002</v>
      </c>
      <c r="K4" s="1">
        <v>0.3639</v>
      </c>
      <c r="L4" s="1">
        <v>0.35060000000000002</v>
      </c>
      <c r="M4" s="1">
        <v>0.34710000000000002</v>
      </c>
      <c r="N4" s="1">
        <v>0.35020000000000001</v>
      </c>
      <c r="O4" s="1">
        <f t="shared" si="0"/>
        <v>0.34410000000000002</v>
      </c>
      <c r="P4" s="1">
        <f t="shared" si="1"/>
        <v>0.36549999999999999</v>
      </c>
      <c r="Q4" s="1">
        <f t="shared" si="2"/>
        <v>0.35281000000000001</v>
      </c>
      <c r="S4" s="1">
        <v>30000</v>
      </c>
      <c r="T4" s="1">
        <v>4.5</v>
      </c>
      <c r="U4" s="1">
        <v>4.5</v>
      </c>
      <c r="V4" s="1">
        <v>4.5</v>
      </c>
      <c r="W4" s="1">
        <f t="shared" si="3"/>
        <v>4.5</v>
      </c>
    </row>
    <row r="5" spans="1:23">
      <c r="B5" s="1">
        <v>45000</v>
      </c>
      <c r="C5" s="1">
        <v>0.78059999999999996</v>
      </c>
      <c r="D5" s="1">
        <v>0.77</v>
      </c>
      <c r="E5" s="1">
        <v>0.77249999999999996</v>
      </c>
      <c r="F5" s="1">
        <v>0.78849999999999998</v>
      </c>
      <c r="G5" s="1">
        <v>0.77649999999999997</v>
      </c>
      <c r="H5" s="1">
        <v>0.78639999999999999</v>
      </c>
      <c r="I5" s="1">
        <v>0.7944</v>
      </c>
      <c r="J5" s="1">
        <v>0.77729999999999999</v>
      </c>
      <c r="K5" s="1">
        <v>0.77249999999999996</v>
      </c>
      <c r="L5" s="1">
        <v>0.7903</v>
      </c>
      <c r="M5" s="1">
        <v>0.77710000000000001</v>
      </c>
      <c r="N5" s="1">
        <v>0.79259999999999997</v>
      </c>
      <c r="O5" s="1">
        <f t="shared" si="0"/>
        <v>0.77</v>
      </c>
      <c r="P5" s="1">
        <f t="shared" si="1"/>
        <v>0.7944</v>
      </c>
      <c r="Q5" s="1">
        <f t="shared" si="2"/>
        <v>0.78143000000000007</v>
      </c>
      <c r="S5" s="1">
        <v>45000</v>
      </c>
      <c r="T5" s="1">
        <v>10</v>
      </c>
      <c r="U5" s="1">
        <v>10</v>
      </c>
      <c r="V5" s="1">
        <v>10</v>
      </c>
      <c r="W5" s="1">
        <f t="shared" si="3"/>
        <v>10</v>
      </c>
    </row>
    <row r="6" spans="1:23">
      <c r="B6" s="1">
        <v>60000</v>
      </c>
      <c r="C6" s="1">
        <v>1.3676999999999999</v>
      </c>
      <c r="D6" s="1">
        <v>1.3589</v>
      </c>
      <c r="E6" s="1">
        <v>1.3983000000000001</v>
      </c>
      <c r="F6" s="1">
        <v>1.3740000000000001</v>
      </c>
      <c r="G6" s="1">
        <v>1.3774</v>
      </c>
      <c r="H6" s="1">
        <v>1.3648</v>
      </c>
      <c r="I6" s="1">
        <v>1.4189000000000001</v>
      </c>
      <c r="J6" s="1">
        <v>1.3876999999999999</v>
      </c>
      <c r="K6" s="1">
        <v>1.3586</v>
      </c>
      <c r="L6" s="1">
        <v>1.3568</v>
      </c>
      <c r="M6" s="1">
        <v>1.4172</v>
      </c>
      <c r="N6" s="1">
        <v>1.4028</v>
      </c>
      <c r="O6" s="1">
        <f t="shared" si="0"/>
        <v>1.3568</v>
      </c>
      <c r="P6" s="1">
        <f t="shared" si="1"/>
        <v>1.4189000000000001</v>
      </c>
      <c r="Q6" s="1">
        <f t="shared" si="2"/>
        <v>1.3807400000000001</v>
      </c>
      <c r="S6" s="1">
        <v>60000</v>
      </c>
      <c r="T6" s="1">
        <v>17.8</v>
      </c>
      <c r="U6" s="1">
        <v>17.8</v>
      </c>
      <c r="V6" s="1">
        <v>17.8</v>
      </c>
      <c r="W6" s="1">
        <f t="shared" si="3"/>
        <v>17.8</v>
      </c>
    </row>
    <row r="7" spans="1:23">
      <c r="B7" s="1">
        <v>75000</v>
      </c>
      <c r="C7" s="1">
        <v>2.2111999999999998</v>
      </c>
      <c r="D7" s="1">
        <v>2.1236999999999999</v>
      </c>
      <c r="E7" s="1">
        <v>2.1082000000000001</v>
      </c>
      <c r="F7" s="1">
        <v>2.1021000000000001</v>
      </c>
      <c r="G7" s="1">
        <v>2.1069</v>
      </c>
      <c r="H7" s="1">
        <v>2.1183000000000001</v>
      </c>
      <c r="I7" s="1">
        <v>2.1156000000000001</v>
      </c>
      <c r="J7" s="1">
        <v>2.1423999999999999</v>
      </c>
      <c r="K7" s="1">
        <v>2.1160000000000001</v>
      </c>
      <c r="L7" s="1">
        <v>2.1231</v>
      </c>
      <c r="M7" s="1">
        <v>2.1198000000000001</v>
      </c>
      <c r="N7" s="1">
        <v>2.1335999999999999</v>
      </c>
      <c r="O7" s="1">
        <f t="shared" si="0"/>
        <v>2.1021000000000001</v>
      </c>
      <c r="P7" s="1">
        <f t="shared" si="1"/>
        <v>2.2111999999999998</v>
      </c>
      <c r="Q7" s="1">
        <f t="shared" si="2"/>
        <v>2.1207599999999998</v>
      </c>
      <c r="S7" s="1">
        <v>75000</v>
      </c>
      <c r="T7" s="1">
        <v>27.8</v>
      </c>
      <c r="U7" s="1">
        <v>27.8</v>
      </c>
      <c r="V7" s="1">
        <v>27.8</v>
      </c>
      <c r="W7" s="1">
        <f t="shared" si="3"/>
        <v>27.8</v>
      </c>
    </row>
    <row r="8" spans="1:23">
      <c r="B8" s="1">
        <v>90000</v>
      </c>
      <c r="C8" s="1">
        <v>3.0785999999999998</v>
      </c>
      <c r="D8" s="1">
        <v>3.1141000000000001</v>
      </c>
      <c r="E8" s="1">
        <v>3.0855999999999999</v>
      </c>
      <c r="F8" s="1">
        <v>3.0449000000000002</v>
      </c>
      <c r="G8" s="1">
        <v>3.0484</v>
      </c>
      <c r="H8" s="1">
        <v>3.1019999999999999</v>
      </c>
      <c r="I8" s="1">
        <v>3.0908000000000002</v>
      </c>
      <c r="J8" s="1">
        <v>3.0880000000000001</v>
      </c>
      <c r="K8" s="1">
        <v>3.0901999999999998</v>
      </c>
      <c r="L8" s="1">
        <v>3.0869</v>
      </c>
      <c r="M8" s="1">
        <v>3.0760999999999998</v>
      </c>
      <c r="N8" s="1">
        <v>3.1120000000000001</v>
      </c>
      <c r="O8" s="1">
        <f t="shared" si="0"/>
        <v>3.0449000000000002</v>
      </c>
      <c r="P8" s="1">
        <f t="shared" si="1"/>
        <v>3.1141000000000001</v>
      </c>
      <c r="Q8" s="1">
        <f t="shared" si="2"/>
        <v>3.0858600000000003</v>
      </c>
      <c r="S8" s="1">
        <v>90000</v>
      </c>
      <c r="T8" s="1">
        <v>40</v>
      </c>
      <c r="U8" s="1">
        <v>40</v>
      </c>
      <c r="V8" s="1">
        <v>40</v>
      </c>
      <c r="W8" s="1">
        <f t="shared" si="3"/>
        <v>40</v>
      </c>
    </row>
    <row r="9" spans="1:23">
      <c r="B9" s="1">
        <v>105000</v>
      </c>
      <c r="C9" s="1">
        <v>4.2416</v>
      </c>
      <c r="D9" s="1">
        <v>4.2053000000000003</v>
      </c>
      <c r="E9" s="1">
        <v>4.1986999999999997</v>
      </c>
      <c r="F9" s="1">
        <v>4.1829999999999998</v>
      </c>
      <c r="G9" s="1">
        <v>4.1684999999999999</v>
      </c>
      <c r="H9" s="1">
        <v>4.1692999999999998</v>
      </c>
      <c r="I9" s="1">
        <v>4.1736000000000004</v>
      </c>
      <c r="J9" s="1">
        <v>4.1574999999999998</v>
      </c>
      <c r="K9" s="1">
        <v>4.1542000000000003</v>
      </c>
      <c r="L9" s="1">
        <v>4.1696999999999997</v>
      </c>
      <c r="M9" s="1">
        <v>4.1668000000000003</v>
      </c>
      <c r="N9" s="1">
        <v>4.1535000000000002</v>
      </c>
      <c r="O9" s="1">
        <f t="shared" si="0"/>
        <v>4.1535000000000002</v>
      </c>
      <c r="P9" s="1">
        <f t="shared" si="1"/>
        <v>4.2416</v>
      </c>
      <c r="Q9" s="1">
        <f t="shared" si="2"/>
        <v>4.1746600000000003</v>
      </c>
      <c r="S9" s="1">
        <v>105000</v>
      </c>
      <c r="T9" s="1">
        <v>54.5</v>
      </c>
      <c r="U9" s="1">
        <v>54.5</v>
      </c>
      <c r="V9" s="1">
        <v>54.5</v>
      </c>
      <c r="W9" s="1">
        <f t="shared" si="3"/>
        <v>54.5</v>
      </c>
    </row>
    <row r="10" spans="1:23">
      <c r="B10" s="1">
        <v>120000</v>
      </c>
      <c r="C10" s="1">
        <v>5.4195000000000002</v>
      </c>
      <c r="D10" s="1">
        <v>5.4131999999999998</v>
      </c>
      <c r="E10" s="1">
        <v>5.4272999999999998</v>
      </c>
      <c r="F10" s="1">
        <v>5.4298000000000002</v>
      </c>
      <c r="G10" s="1">
        <v>5.4466000000000001</v>
      </c>
      <c r="H10" s="1">
        <v>5.4287999999999998</v>
      </c>
      <c r="I10" s="1">
        <v>5.4196999999999997</v>
      </c>
      <c r="J10" s="1">
        <v>5.4379999999999997</v>
      </c>
      <c r="K10" s="1">
        <v>5.4752000000000001</v>
      </c>
      <c r="L10" s="1">
        <v>5.4329999999999998</v>
      </c>
      <c r="M10" s="1">
        <v>5.4870999999999999</v>
      </c>
      <c r="N10" s="1">
        <v>5.4189999999999996</v>
      </c>
      <c r="O10" s="1">
        <f t="shared" si="0"/>
        <v>5.4131999999999998</v>
      </c>
      <c r="P10" s="1">
        <f t="shared" si="1"/>
        <v>5.4870999999999999</v>
      </c>
      <c r="Q10" s="1">
        <f t="shared" si="2"/>
        <v>5.4336900000000004</v>
      </c>
      <c r="S10" s="1">
        <v>120000</v>
      </c>
      <c r="T10" s="1">
        <v>71.2</v>
      </c>
      <c r="U10" s="1">
        <v>71.2</v>
      </c>
      <c r="V10" s="1">
        <v>71.2</v>
      </c>
      <c r="W10" s="1">
        <f t="shared" si="3"/>
        <v>71.2</v>
      </c>
    </row>
    <row r="11" spans="1:23">
      <c r="B11" s="1">
        <v>135000</v>
      </c>
      <c r="C11" s="1">
        <v>6.9255000000000004</v>
      </c>
      <c r="D11" s="1">
        <v>7.1079999999999997</v>
      </c>
      <c r="E11" s="1">
        <v>6.8548999999999998</v>
      </c>
      <c r="F11" s="1">
        <v>6.8552999999999997</v>
      </c>
      <c r="G11" s="1">
        <v>6.8383000000000003</v>
      </c>
      <c r="H11" s="1">
        <v>6.8380999999999998</v>
      </c>
      <c r="I11" s="1">
        <v>6.8570000000000002</v>
      </c>
      <c r="J11" s="1">
        <v>7.1942000000000004</v>
      </c>
      <c r="K11" s="1">
        <v>6.8975</v>
      </c>
      <c r="L11" s="1">
        <v>6.9702999999999999</v>
      </c>
      <c r="M11" s="1">
        <v>6.8430999999999997</v>
      </c>
      <c r="N11" s="1">
        <v>6.9145000000000003</v>
      </c>
      <c r="O11" s="1">
        <f t="shared" si="0"/>
        <v>6.8380999999999998</v>
      </c>
      <c r="P11" s="1">
        <f t="shared" si="1"/>
        <v>7.1942000000000004</v>
      </c>
      <c r="Q11" s="1">
        <f t="shared" si="2"/>
        <v>6.9064400000000008</v>
      </c>
      <c r="S11" s="1">
        <v>135000</v>
      </c>
      <c r="T11" s="1">
        <v>90.1</v>
      </c>
      <c r="U11" s="1">
        <v>90.1</v>
      </c>
      <c r="V11" s="1">
        <v>90.1</v>
      </c>
      <c r="W11" s="1">
        <f t="shared" si="3"/>
        <v>90.09999999999998</v>
      </c>
    </row>
    <row r="12" spans="1:23">
      <c r="O12" s="1"/>
      <c r="T12" s="1"/>
    </row>
    <row r="13" spans="1:23">
      <c r="O13" s="1"/>
      <c r="T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15000</v>
      </c>
      <c r="C16" s="1">
        <v>0.998</v>
      </c>
      <c r="D16" s="1">
        <v>0.98799999999999999</v>
      </c>
      <c r="E16" s="1">
        <v>0.98199999999999998</v>
      </c>
      <c r="F16" s="1">
        <v>1.0169999999999999</v>
      </c>
      <c r="G16" s="1">
        <v>0.98</v>
      </c>
      <c r="H16" s="1">
        <v>0.97899999999999998</v>
      </c>
      <c r="I16" s="1">
        <v>0.995</v>
      </c>
      <c r="J16" s="1">
        <v>1.0049999999999999</v>
      </c>
      <c r="K16" s="1">
        <v>0.97199999999999998</v>
      </c>
      <c r="L16" s="1">
        <v>1.01</v>
      </c>
      <c r="M16" s="1">
        <v>0.995</v>
      </c>
      <c r="N16" s="1">
        <v>0.98499999999999999</v>
      </c>
      <c r="O16" s="1">
        <f t="shared" ref="O16:O24" si="4">MIN(C16:N16)</f>
        <v>0.97199999999999998</v>
      </c>
      <c r="P16" s="1">
        <f t="shared" ref="P16:P24" si="5">MAX(C16:N16)</f>
        <v>1.0169999999999999</v>
      </c>
      <c r="Q16" s="1">
        <f t="shared" ref="Q16:Q24" si="6">(SUM(C16:N16)-O16-P16)/10</f>
        <v>0.99170000000000003</v>
      </c>
      <c r="S16" s="1">
        <v>15000</v>
      </c>
      <c r="T16" s="1">
        <v>1.1000000000000001</v>
      </c>
      <c r="U16" s="1">
        <v>1.1000000000000001</v>
      </c>
      <c r="V16" s="1">
        <v>1.1000000000000001</v>
      </c>
      <c r="W16" s="1">
        <f t="shared" ref="W16:W24" si="7">AVERAGE(T16:V16)</f>
        <v>1.1000000000000001</v>
      </c>
    </row>
    <row r="17" spans="1:23">
      <c r="B17" s="1">
        <v>30000</v>
      </c>
      <c r="C17" s="1">
        <v>8.7690000000000001</v>
      </c>
      <c r="D17" s="1">
        <v>8.8819999999999997</v>
      </c>
      <c r="E17" s="1">
        <v>8.8179999999999996</v>
      </c>
      <c r="F17" s="1">
        <v>8.8000000000000007</v>
      </c>
      <c r="G17" s="1">
        <v>8.77</v>
      </c>
      <c r="H17" s="1">
        <v>8.7919999999999998</v>
      </c>
      <c r="I17" s="1">
        <v>8.8130000000000006</v>
      </c>
      <c r="J17" s="1">
        <v>8.8049999999999997</v>
      </c>
      <c r="K17" s="1">
        <v>8.8550000000000004</v>
      </c>
      <c r="L17" s="1">
        <v>8.8059999999999992</v>
      </c>
      <c r="M17" s="1">
        <v>8.8149999999999995</v>
      </c>
      <c r="N17" s="1">
        <v>8.7940000000000005</v>
      </c>
      <c r="O17" s="1">
        <f t="shared" si="4"/>
        <v>8.7690000000000001</v>
      </c>
      <c r="P17" s="1">
        <f t="shared" si="5"/>
        <v>8.8819999999999997</v>
      </c>
      <c r="Q17" s="1">
        <f t="shared" si="6"/>
        <v>8.8067999999999991</v>
      </c>
      <c r="S17" s="1">
        <v>30000</v>
      </c>
      <c r="T17" s="1">
        <v>4.5</v>
      </c>
      <c r="U17" s="1">
        <v>4.5</v>
      </c>
      <c r="V17" s="1">
        <v>4.5</v>
      </c>
      <c r="W17" s="1">
        <f t="shared" si="7"/>
        <v>4.5</v>
      </c>
    </row>
    <row r="18" spans="1:23">
      <c r="B18" s="1">
        <v>45000</v>
      </c>
      <c r="C18" s="1">
        <v>22.957000000000001</v>
      </c>
      <c r="D18" s="1">
        <v>23.016999999999999</v>
      </c>
      <c r="E18" s="1">
        <v>23.048999999999999</v>
      </c>
      <c r="F18" s="1">
        <v>23.346</v>
      </c>
      <c r="G18" s="1">
        <v>23.177</v>
      </c>
      <c r="H18" s="1">
        <v>22.981999999999999</v>
      </c>
      <c r="I18" s="1">
        <v>23.024000000000001</v>
      </c>
      <c r="J18" s="1">
        <v>23.157</v>
      </c>
      <c r="K18" s="1">
        <v>23.001000000000001</v>
      </c>
      <c r="L18" s="1">
        <v>22.992999999999999</v>
      </c>
      <c r="M18" s="1">
        <v>23.044</v>
      </c>
      <c r="N18" s="1">
        <v>23.056000000000001</v>
      </c>
      <c r="O18" s="1">
        <f t="shared" si="4"/>
        <v>22.957000000000001</v>
      </c>
      <c r="P18" s="1">
        <f t="shared" si="5"/>
        <v>23.346</v>
      </c>
      <c r="Q18" s="1">
        <f t="shared" si="6"/>
        <v>23.05</v>
      </c>
      <c r="S18" s="1">
        <v>45000</v>
      </c>
      <c r="T18" s="1">
        <v>10.1</v>
      </c>
      <c r="U18" s="1">
        <v>10.1</v>
      </c>
      <c r="V18" s="1">
        <v>10.1</v>
      </c>
      <c r="W18" s="1">
        <f t="shared" si="7"/>
        <v>10.1</v>
      </c>
    </row>
    <row r="19" spans="1:23">
      <c r="B19" s="1">
        <v>60000</v>
      </c>
      <c r="C19" s="1">
        <v>45.84</v>
      </c>
      <c r="D19" s="1">
        <v>45.901000000000003</v>
      </c>
      <c r="E19" s="1">
        <v>46.091999999999999</v>
      </c>
      <c r="F19" s="1">
        <v>45.945</v>
      </c>
      <c r="G19" s="1">
        <v>45.78</v>
      </c>
      <c r="H19" s="1">
        <v>45.887</v>
      </c>
      <c r="I19" s="1">
        <v>45.994</v>
      </c>
      <c r="J19" s="1">
        <v>46.241999999999997</v>
      </c>
      <c r="K19" s="1">
        <v>46.307000000000002</v>
      </c>
      <c r="L19" s="1">
        <v>45.843000000000004</v>
      </c>
      <c r="M19" s="1">
        <v>46.026000000000003</v>
      </c>
      <c r="N19" s="1">
        <v>46.124000000000002</v>
      </c>
      <c r="O19" s="1">
        <f t="shared" si="4"/>
        <v>45.78</v>
      </c>
      <c r="P19" s="1">
        <f t="shared" si="5"/>
        <v>46.307000000000002</v>
      </c>
      <c r="Q19" s="1">
        <f t="shared" si="6"/>
        <v>45.98940000000001</v>
      </c>
      <c r="S19" s="1">
        <v>60000</v>
      </c>
      <c r="T19" s="1">
        <v>17.899999999999999</v>
      </c>
      <c r="U19" s="1">
        <v>17.899999999999999</v>
      </c>
      <c r="V19" s="1">
        <v>17.899999999999999</v>
      </c>
      <c r="W19" s="1">
        <f t="shared" si="7"/>
        <v>17.899999999999999</v>
      </c>
    </row>
    <row r="20" spans="1:23">
      <c r="B20" s="1">
        <v>75000</v>
      </c>
      <c r="C20" s="1">
        <v>84.643000000000001</v>
      </c>
      <c r="D20" s="1">
        <v>84.572000000000003</v>
      </c>
      <c r="E20" s="1">
        <v>84.971999999999994</v>
      </c>
      <c r="F20" s="1">
        <v>84.956999999999994</v>
      </c>
      <c r="G20" s="1">
        <v>84.293999999999997</v>
      </c>
      <c r="H20" s="1">
        <v>84.245000000000005</v>
      </c>
      <c r="I20" s="1">
        <v>85.134</v>
      </c>
      <c r="J20" s="1">
        <v>84.757000000000005</v>
      </c>
      <c r="K20" s="1">
        <v>84.221000000000004</v>
      </c>
      <c r="L20" s="1">
        <v>84.391999999999996</v>
      </c>
      <c r="M20" s="1">
        <v>84.397000000000006</v>
      </c>
      <c r="N20" s="1">
        <v>85.037999999999997</v>
      </c>
      <c r="O20" s="1">
        <f t="shared" si="4"/>
        <v>84.221000000000004</v>
      </c>
      <c r="P20" s="1">
        <f t="shared" si="5"/>
        <v>85.134</v>
      </c>
      <c r="Q20" s="1">
        <f t="shared" si="6"/>
        <v>84.626700000000014</v>
      </c>
      <c r="S20" s="1">
        <v>75000</v>
      </c>
      <c r="T20" s="1">
        <v>27.9</v>
      </c>
      <c r="U20" s="1">
        <v>27.9</v>
      </c>
      <c r="V20" s="1">
        <v>27.9</v>
      </c>
      <c r="W20" s="1">
        <f t="shared" si="7"/>
        <v>27.899999999999995</v>
      </c>
    </row>
    <row r="21" spans="1:23">
      <c r="B21" s="1">
        <v>90000</v>
      </c>
      <c r="C21" s="1">
        <v>149.74100000000001</v>
      </c>
      <c r="D21" s="1">
        <v>149.75800000000001</v>
      </c>
      <c r="E21" s="1">
        <v>148.83000000000001</v>
      </c>
      <c r="F21" s="1">
        <v>149.37899999999999</v>
      </c>
      <c r="G21" s="1">
        <v>149.09899999999999</v>
      </c>
      <c r="H21" s="1">
        <v>149.35300000000001</v>
      </c>
      <c r="I21" s="1">
        <v>149.376</v>
      </c>
      <c r="J21" s="1">
        <v>149.54499999999999</v>
      </c>
      <c r="K21" s="1">
        <v>150.34899999999999</v>
      </c>
      <c r="L21" s="1">
        <v>149.309</v>
      </c>
      <c r="M21" s="1">
        <v>148.97800000000001</v>
      </c>
      <c r="N21" s="1">
        <v>148.93199999999999</v>
      </c>
      <c r="O21" s="1">
        <f t="shared" si="4"/>
        <v>148.83000000000001</v>
      </c>
      <c r="P21" s="1">
        <f t="shared" si="5"/>
        <v>150.34899999999999</v>
      </c>
      <c r="Q21" s="1">
        <f t="shared" si="6"/>
        <v>149.34700000000004</v>
      </c>
      <c r="S21" s="1">
        <v>90000</v>
      </c>
      <c r="T21" s="1">
        <v>40.1</v>
      </c>
      <c r="U21" s="1">
        <v>40.1</v>
      </c>
      <c r="V21" s="1">
        <v>40.1</v>
      </c>
      <c r="W21" s="1">
        <f t="shared" si="7"/>
        <v>40.1</v>
      </c>
    </row>
    <row r="22" spans="1:23">
      <c r="B22" s="1">
        <v>105000</v>
      </c>
      <c r="C22" s="1">
        <v>228.18100000000001</v>
      </c>
      <c r="D22" s="1">
        <v>228.261</v>
      </c>
      <c r="E22" s="1">
        <v>228.363</v>
      </c>
      <c r="F22" s="1">
        <v>229.73099999999999</v>
      </c>
      <c r="G22" s="1">
        <v>229.06399999999999</v>
      </c>
      <c r="H22" s="1">
        <v>229.24100000000001</v>
      </c>
      <c r="I22" s="1">
        <v>230.125</v>
      </c>
      <c r="J22" s="1">
        <v>229.72900000000001</v>
      </c>
      <c r="K22" s="1">
        <v>229.245</v>
      </c>
      <c r="L22" s="1">
        <v>229.249</v>
      </c>
      <c r="M22" s="1">
        <v>229.56200000000001</v>
      </c>
      <c r="N22" s="1">
        <v>229.679</v>
      </c>
      <c r="O22" s="1">
        <f t="shared" si="4"/>
        <v>228.18100000000001</v>
      </c>
      <c r="P22" s="1">
        <f t="shared" si="5"/>
        <v>230.125</v>
      </c>
      <c r="Q22" s="1">
        <f t="shared" si="6"/>
        <v>229.21239999999997</v>
      </c>
      <c r="S22" s="1">
        <v>105000</v>
      </c>
      <c r="T22" s="1">
        <v>54.6</v>
      </c>
      <c r="U22" s="1">
        <v>54.6</v>
      </c>
      <c r="V22" s="1">
        <v>54.6</v>
      </c>
      <c r="W22" s="1">
        <f t="shared" si="7"/>
        <v>54.6</v>
      </c>
    </row>
    <row r="23" spans="1:23">
      <c r="B23" s="1">
        <v>120000</v>
      </c>
      <c r="C23" s="1">
        <v>321.12599999999998</v>
      </c>
      <c r="D23" s="1">
        <v>320.57400000000001</v>
      </c>
      <c r="E23" s="1">
        <v>320.97300000000001</v>
      </c>
      <c r="F23" s="1">
        <v>321.66399999999999</v>
      </c>
      <c r="G23" s="1">
        <v>321.02300000000002</v>
      </c>
      <c r="H23" s="1">
        <v>321.06299999999999</v>
      </c>
      <c r="I23" s="1">
        <v>320.70100000000002</v>
      </c>
      <c r="J23" s="1">
        <v>321.01499999999999</v>
      </c>
      <c r="K23" s="1">
        <v>321.779</v>
      </c>
      <c r="L23" s="1">
        <v>321.75799999999998</v>
      </c>
      <c r="M23" s="1">
        <v>320.52800000000002</v>
      </c>
      <c r="N23" s="1">
        <v>320.79000000000002</v>
      </c>
      <c r="O23" s="1">
        <f t="shared" si="4"/>
        <v>320.52800000000002</v>
      </c>
      <c r="P23" s="1">
        <f t="shared" si="5"/>
        <v>321.779</v>
      </c>
      <c r="Q23" s="1">
        <f t="shared" si="6"/>
        <v>321.06869999999992</v>
      </c>
      <c r="S23" s="1">
        <v>120000</v>
      </c>
      <c r="T23" s="1">
        <v>71.2</v>
      </c>
      <c r="U23" s="1">
        <v>71.2</v>
      </c>
      <c r="V23" s="1">
        <v>71.2</v>
      </c>
      <c r="W23" s="1">
        <f t="shared" si="7"/>
        <v>71.2</v>
      </c>
    </row>
    <row r="24" spans="1:23">
      <c r="B24" s="1">
        <v>135000</v>
      </c>
      <c r="C24" s="1">
        <v>419.23200000000003</v>
      </c>
      <c r="D24" s="1">
        <v>418.709</v>
      </c>
      <c r="E24" s="1">
        <v>420.85899999999998</v>
      </c>
      <c r="F24" s="1">
        <v>417.01299999999998</v>
      </c>
      <c r="G24" s="1">
        <v>419.59699999999998</v>
      </c>
      <c r="H24" s="1">
        <v>417.73099999999999</v>
      </c>
      <c r="I24" s="1">
        <v>416.58199999999999</v>
      </c>
      <c r="J24" s="1">
        <v>416.35300000000001</v>
      </c>
      <c r="K24" s="1">
        <v>420.00299999999999</v>
      </c>
      <c r="L24" s="1">
        <v>416.01499999999999</v>
      </c>
      <c r="M24" s="1">
        <v>417.30700000000002</v>
      </c>
      <c r="N24" s="1">
        <v>419.24400000000003</v>
      </c>
      <c r="O24" s="1">
        <f t="shared" si="4"/>
        <v>416.01499999999999</v>
      </c>
      <c r="P24" s="1">
        <f t="shared" si="5"/>
        <v>420.85899999999998</v>
      </c>
      <c r="Q24" s="1">
        <f t="shared" si="6"/>
        <v>418.17709999999988</v>
      </c>
      <c r="S24" s="1">
        <v>135000</v>
      </c>
      <c r="T24" s="1">
        <v>90.1</v>
      </c>
      <c r="U24" s="1">
        <v>90.1</v>
      </c>
      <c r="V24" s="1">
        <v>90.1</v>
      </c>
      <c r="W24" s="1">
        <f t="shared" si="7"/>
        <v>90.09999999999998</v>
      </c>
    </row>
    <row r="25" spans="1:23" ht="15">
      <c r="O25" s="1"/>
      <c r="S25" s="5"/>
      <c r="T25" s="5"/>
      <c r="U25" s="5"/>
      <c r="V25" s="5"/>
    </row>
    <row r="26" spans="1:23" ht="15">
      <c r="O26" s="1"/>
      <c r="S26" s="5"/>
      <c r="T26" s="5"/>
      <c r="U26" s="5"/>
      <c r="V26" s="5"/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15000</v>
      </c>
      <c r="H29" s="1" t="s">
        <v>7</v>
      </c>
      <c r="I29" s="1" t="s">
        <v>9</v>
      </c>
      <c r="J29" s="1">
        <v>15000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18</v>
      </c>
      <c r="U29" s="1" t="s">
        <v>14</v>
      </c>
      <c r="V29" s="1" t="s">
        <v>15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I30" s="1" t="s">
        <v>3</v>
      </c>
      <c r="J30" s="1">
        <v>1</v>
      </c>
      <c r="K30" s="1">
        <v>2</v>
      </c>
      <c r="L30" s="1">
        <v>3</v>
      </c>
      <c r="P30" s="1">
        <v>15000</v>
      </c>
      <c r="Q30" s="1">
        <f>F31</f>
        <v>180506332</v>
      </c>
      <c r="R30" s="1">
        <f>F32</f>
        <v>540508</v>
      </c>
      <c r="S30" s="1">
        <f>F33</f>
        <v>2992</v>
      </c>
      <c r="T30" s="1">
        <f t="shared" ref="T30:T38" si="8">(Q30+R30+S30)/1024/1024/1024</f>
        <v>0.16861579567193985</v>
      </c>
      <c r="U30" s="3">
        <v>0</v>
      </c>
      <c r="V30" s="4">
        <f>U30*(Constants!$A$2/100)*1024*1024*1024</f>
        <v>0</v>
      </c>
    </row>
    <row r="31" spans="1:23">
      <c r="B31" s="1" t="s">
        <v>10</v>
      </c>
      <c r="C31" s="1">
        <v>180506332</v>
      </c>
      <c r="D31" s="1">
        <v>180506332</v>
      </c>
      <c r="E31" s="1">
        <v>180506332</v>
      </c>
      <c r="F31" s="1">
        <f>AVERAGE(C31:E31)</f>
        <v>180506332</v>
      </c>
      <c r="I31" s="1" t="s">
        <v>10</v>
      </c>
      <c r="J31" s="1">
        <v>180506332</v>
      </c>
      <c r="K31" s="1">
        <v>180506332</v>
      </c>
      <c r="L31" s="1">
        <v>180506332</v>
      </c>
      <c r="M31" s="1">
        <f>AVERAGE(J31:L31)</f>
        <v>180506332</v>
      </c>
      <c r="P31" s="1">
        <v>30000</v>
      </c>
      <c r="Q31" s="1">
        <f>F37</f>
        <v>720938332</v>
      </c>
      <c r="R31" s="1">
        <f>F38</f>
        <v>1080508</v>
      </c>
      <c r="S31" s="1">
        <f>F39</f>
        <v>2992</v>
      </c>
      <c r="T31" s="1">
        <f t="shared" si="8"/>
        <v>0.67243523150682449</v>
      </c>
      <c r="U31" s="3">
        <f t="shared" ref="U31:U38" si="9">W4</f>
        <v>4.5</v>
      </c>
      <c r="V31" s="4">
        <f>U31*(Constants!$A$2/100)*1024*1024*1024</f>
        <v>773094113.27999997</v>
      </c>
    </row>
    <row r="32" spans="1:23">
      <c r="B32" s="1" t="s">
        <v>16</v>
      </c>
      <c r="C32" s="1">
        <v>540508</v>
      </c>
      <c r="D32" s="1">
        <v>540508</v>
      </c>
      <c r="E32" s="1">
        <v>540508</v>
      </c>
      <c r="F32" s="1">
        <f>AVERAGE(C32:E32)</f>
        <v>540508</v>
      </c>
      <c r="I32" s="1" t="s">
        <v>16</v>
      </c>
      <c r="J32" s="1">
        <v>540508</v>
      </c>
      <c r="K32" s="1">
        <v>540508</v>
      </c>
      <c r="L32" s="1">
        <v>540508</v>
      </c>
      <c r="M32" s="1">
        <f>AVERAGE(J32:L32)</f>
        <v>540508</v>
      </c>
      <c r="P32" s="1">
        <v>45000</v>
      </c>
      <c r="Q32" s="1">
        <f>F43</f>
        <v>1621370332</v>
      </c>
      <c r="R32" s="1">
        <f>F44</f>
        <v>1620508</v>
      </c>
      <c r="S32" s="1">
        <f>F45</f>
        <v>2992</v>
      </c>
      <c r="T32" s="1">
        <f t="shared" si="8"/>
        <v>1.5115307942032814</v>
      </c>
      <c r="U32" s="3">
        <f t="shared" si="9"/>
        <v>10</v>
      </c>
      <c r="V32" s="4">
        <f>U32*(Constants!$A$2/100)*1024*1024*1024</f>
        <v>1717986918.4000001</v>
      </c>
    </row>
    <row r="33" spans="2:22">
      <c r="B33" s="1" t="s">
        <v>12</v>
      </c>
      <c r="C33" s="1">
        <v>2992</v>
      </c>
      <c r="D33" s="1">
        <v>2992</v>
      </c>
      <c r="E33" s="1">
        <v>2992</v>
      </c>
      <c r="F33" s="1">
        <f>AVERAGE(C33:E33)</f>
        <v>2992</v>
      </c>
      <c r="I33" s="1" t="s">
        <v>12</v>
      </c>
      <c r="J33" s="1">
        <v>1442792</v>
      </c>
      <c r="K33" s="1">
        <v>1442792</v>
      </c>
      <c r="L33" s="1">
        <v>1442792</v>
      </c>
      <c r="M33" s="1">
        <f>AVERAGE(J33:L33)</f>
        <v>1442792</v>
      </c>
      <c r="P33" s="1">
        <v>60000</v>
      </c>
      <c r="Q33" s="1">
        <f>F49</f>
        <v>2881802332</v>
      </c>
      <c r="R33" s="1">
        <f>F50</f>
        <v>2160508</v>
      </c>
      <c r="S33" s="1">
        <f>F51</f>
        <v>2992</v>
      </c>
      <c r="T33" s="1">
        <f t="shared" si="8"/>
        <v>2.6859024837613106</v>
      </c>
      <c r="U33" s="3">
        <f t="shared" si="9"/>
        <v>17.8</v>
      </c>
      <c r="V33" s="4">
        <f>U33*(Constants!$A$2/100)*1024*1024*1024</f>
        <v>3058016714.7520003</v>
      </c>
    </row>
    <row r="34" spans="2:22">
      <c r="P34" s="1">
        <v>75000</v>
      </c>
      <c r="Q34" s="1">
        <f>F55</f>
        <v>4502234332</v>
      </c>
      <c r="R34" s="1">
        <f>F56</f>
        <v>2700508</v>
      </c>
      <c r="S34" s="1">
        <f>F57</f>
        <v>2992</v>
      </c>
      <c r="T34" s="1">
        <f t="shared" si="8"/>
        <v>4.195550300180912</v>
      </c>
      <c r="U34" s="3">
        <f t="shared" si="9"/>
        <v>27.8</v>
      </c>
      <c r="V34" s="4">
        <f>U34*(Constants!$A$2/100)*1024*1024*1024</f>
        <v>4776003633.1520004</v>
      </c>
    </row>
    <row r="35" spans="2:22">
      <c r="B35" s="1" t="s">
        <v>9</v>
      </c>
      <c r="C35" s="1">
        <v>30000</v>
      </c>
      <c r="I35" s="1" t="s">
        <v>9</v>
      </c>
      <c r="J35" s="1">
        <v>30000</v>
      </c>
      <c r="P35" s="1">
        <v>90000</v>
      </c>
      <c r="Q35" s="1">
        <f>F61</f>
        <v>6482666332</v>
      </c>
      <c r="R35" s="1">
        <f>F62</f>
        <v>3240508</v>
      </c>
      <c r="S35" s="1">
        <f>F63</f>
        <v>2992</v>
      </c>
      <c r="T35" s="1">
        <f t="shared" si="8"/>
        <v>6.0404742434620857</v>
      </c>
      <c r="U35" s="3">
        <f t="shared" si="9"/>
        <v>40</v>
      </c>
      <c r="V35" s="4">
        <f>U35*(Constants!$A$2/100)*1024*1024*1024</f>
        <v>6871947673.6000004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>
        <f>AVERAGE(C36:E36)</f>
        <v>2</v>
      </c>
      <c r="I36" s="1" t="s">
        <v>3</v>
      </c>
      <c r="J36" s="1">
        <v>1</v>
      </c>
      <c r="K36" s="1">
        <v>2</v>
      </c>
      <c r="L36" s="1">
        <v>3</v>
      </c>
      <c r="M36" s="1">
        <f>AVERAGE(J36:L36)</f>
        <v>2</v>
      </c>
      <c r="P36" s="1">
        <v>105000</v>
      </c>
      <c r="Q36" s="1">
        <f>F67</f>
        <v>8823098333</v>
      </c>
      <c r="R36" s="1">
        <f>F68</f>
        <v>3780507</v>
      </c>
      <c r="S36" s="1">
        <f>F69</f>
        <v>2992</v>
      </c>
      <c r="T36" s="1">
        <f t="shared" si="8"/>
        <v>8.2206743136048317</v>
      </c>
      <c r="U36" s="3">
        <f t="shared" si="9"/>
        <v>54.5</v>
      </c>
      <c r="V36" s="4">
        <f>U36*(Constants!$A$2/100)*1024*1024*1024</f>
        <v>9363028705.2800007</v>
      </c>
    </row>
    <row r="37" spans="2:22">
      <c r="B37" s="1" t="s">
        <v>10</v>
      </c>
      <c r="C37" s="1">
        <v>720938332</v>
      </c>
      <c r="D37" s="1">
        <v>720938332</v>
      </c>
      <c r="E37" s="1">
        <v>720938332</v>
      </c>
      <c r="F37" s="1">
        <f>AVERAGE(C37:E37)</f>
        <v>720938332</v>
      </c>
      <c r="I37" s="1" t="s">
        <v>10</v>
      </c>
      <c r="J37" s="1">
        <v>720938332</v>
      </c>
      <c r="K37" s="1">
        <v>720938332</v>
      </c>
      <c r="L37" s="1">
        <v>720938332</v>
      </c>
      <c r="M37" s="1">
        <f>AVERAGE(J37:L37)</f>
        <v>720938332</v>
      </c>
      <c r="P37" s="1">
        <v>120000</v>
      </c>
      <c r="Q37" s="1">
        <f>F73</f>
        <v>11523530333</v>
      </c>
      <c r="R37" s="1">
        <f>F74</f>
        <v>4320507</v>
      </c>
      <c r="S37" s="1">
        <f>F75</f>
        <v>2992</v>
      </c>
      <c r="T37" s="1">
        <f t="shared" si="8"/>
        <v>10.73615051060915</v>
      </c>
      <c r="U37" s="3">
        <f t="shared" si="9"/>
        <v>71.2</v>
      </c>
      <c r="V37" s="4">
        <f>U37*(Constants!$A$2/100)*1024*1024*1024</f>
        <v>12232066859.008001</v>
      </c>
    </row>
    <row r="38" spans="2:22">
      <c r="B38" s="1" t="s">
        <v>16</v>
      </c>
      <c r="C38" s="1">
        <v>1080508</v>
      </c>
      <c r="D38" s="1">
        <v>1080508</v>
      </c>
      <c r="E38" s="1">
        <v>1080508</v>
      </c>
      <c r="F38" s="1">
        <f>AVERAGE(C38:E38)</f>
        <v>1080508</v>
      </c>
      <c r="I38" s="1" t="s">
        <v>16</v>
      </c>
      <c r="J38" s="1">
        <v>1080508</v>
      </c>
      <c r="K38" s="1">
        <v>1080508</v>
      </c>
      <c r="L38" s="1">
        <v>1080508</v>
      </c>
      <c r="M38" s="1">
        <f>AVERAGE(J38:L38)</f>
        <v>1080508</v>
      </c>
      <c r="P38" s="1">
        <v>135000</v>
      </c>
      <c r="Q38" s="1" t="e">
        <f>F79</f>
        <v>#DIV/0!</v>
      </c>
      <c r="R38" s="1" t="e">
        <f>F80</f>
        <v>#DIV/0!</v>
      </c>
      <c r="S38" s="1" t="e">
        <f>F81</f>
        <v>#DIV/0!</v>
      </c>
      <c r="T38" s="1" t="e">
        <f t="shared" si="8"/>
        <v>#DIV/0!</v>
      </c>
      <c r="U38" s="3">
        <f t="shared" si="9"/>
        <v>90.09999999999998</v>
      </c>
      <c r="V38" s="4">
        <f>U38*(Constants!$A$2/100)*1024*1024*1024</f>
        <v>15479062134.783997</v>
      </c>
    </row>
    <row r="39" spans="2:22">
      <c r="B39" s="1" t="s">
        <v>12</v>
      </c>
      <c r="C39" s="1">
        <v>2992</v>
      </c>
      <c r="D39" s="1">
        <v>2992</v>
      </c>
      <c r="E39" s="1">
        <v>2992</v>
      </c>
      <c r="F39" s="1">
        <f>AVERAGE(C39:E39)</f>
        <v>2992</v>
      </c>
      <c r="I39" s="1" t="s">
        <v>12</v>
      </c>
      <c r="J39" s="1">
        <v>2882792</v>
      </c>
      <c r="K39" s="1">
        <v>2882792</v>
      </c>
      <c r="L39" s="1">
        <v>2882792</v>
      </c>
      <c r="M39" s="1">
        <f>AVERAGE(J39:L39)</f>
        <v>2882792</v>
      </c>
    </row>
    <row r="41" spans="2:22">
      <c r="B41" s="1" t="s">
        <v>9</v>
      </c>
      <c r="C41" s="1">
        <v>45000</v>
      </c>
      <c r="I41" s="1" t="s">
        <v>9</v>
      </c>
      <c r="J41" s="1">
        <v>45000</v>
      </c>
    </row>
    <row r="42" spans="2:22">
      <c r="B42" s="1" t="s">
        <v>3</v>
      </c>
      <c r="C42" s="1">
        <v>1</v>
      </c>
      <c r="D42" s="1">
        <v>2</v>
      </c>
      <c r="E42" s="1">
        <v>3</v>
      </c>
      <c r="F42" s="1">
        <f>AVERAGE(C42:E42)</f>
        <v>2</v>
      </c>
      <c r="I42" s="1" t="s">
        <v>3</v>
      </c>
      <c r="J42" s="1">
        <v>1</v>
      </c>
      <c r="K42" s="1">
        <v>2</v>
      </c>
      <c r="L42" s="1">
        <v>3</v>
      </c>
      <c r="M42" s="1">
        <f>AVERAGE(J42:L42)</f>
        <v>2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18</v>
      </c>
      <c r="U42" s="1" t="s">
        <v>14</v>
      </c>
      <c r="V42" s="1" t="s">
        <v>15</v>
      </c>
    </row>
    <row r="43" spans="2:22">
      <c r="B43" s="1" t="s">
        <v>10</v>
      </c>
      <c r="C43" s="1">
        <v>1621370332</v>
      </c>
      <c r="D43" s="1">
        <v>1621370332</v>
      </c>
      <c r="E43" s="1">
        <v>1621370332</v>
      </c>
      <c r="F43" s="1">
        <f>AVERAGE(C43:E43)</f>
        <v>1621370332</v>
      </c>
      <c r="I43" s="1" t="s">
        <v>10</v>
      </c>
      <c r="J43" s="1">
        <v>1621370332</v>
      </c>
      <c r="K43" s="1">
        <v>1621370332</v>
      </c>
      <c r="L43" s="1">
        <v>1621370332</v>
      </c>
      <c r="M43" s="1">
        <f>AVERAGE(J43:L43)</f>
        <v>1621370332</v>
      </c>
      <c r="P43" s="1">
        <v>15000</v>
      </c>
      <c r="Q43" s="1">
        <f>M31</f>
        <v>180506332</v>
      </c>
      <c r="R43" s="1">
        <f>M32</f>
        <v>540508</v>
      </c>
      <c r="S43" s="1">
        <f>M33</f>
        <v>1442792</v>
      </c>
      <c r="T43" s="1">
        <f t="shared" ref="T43:T51" si="10">(Q43+R43+S43)/1024/1024/1024</f>
        <v>0.16995671391487122</v>
      </c>
      <c r="U43" s="3">
        <f t="shared" ref="U43:U51" si="11">W16</f>
        <v>1.1000000000000001</v>
      </c>
      <c r="V43" s="4">
        <f>U43*(Constants!$A$2/100)*1024*1024*1024</f>
        <v>188978561.02400002</v>
      </c>
    </row>
    <row r="44" spans="2:22">
      <c r="B44" s="1" t="s">
        <v>16</v>
      </c>
      <c r="C44" s="1">
        <v>1620508</v>
      </c>
      <c r="D44" s="1">
        <v>1620508</v>
      </c>
      <c r="E44" s="1">
        <v>1620508</v>
      </c>
      <c r="F44" s="1">
        <f>AVERAGE(C44:E44)</f>
        <v>1620508</v>
      </c>
      <c r="I44" s="1" t="s">
        <v>16</v>
      </c>
      <c r="J44" s="1">
        <v>1620508</v>
      </c>
      <c r="K44" s="1">
        <v>1620508</v>
      </c>
      <c r="L44" s="1">
        <v>1620508</v>
      </c>
      <c r="M44" s="1">
        <f>AVERAGE(J44:L44)</f>
        <v>1620508</v>
      </c>
      <c r="P44" s="1">
        <v>30000</v>
      </c>
      <c r="Q44" s="1">
        <f>M37</f>
        <v>720938332</v>
      </c>
      <c r="R44" s="1">
        <f>M38</f>
        <v>1080508</v>
      </c>
      <c r="S44" s="1">
        <f>M39</f>
        <v>2882792</v>
      </c>
      <c r="T44" s="1">
        <f t="shared" si="10"/>
        <v>0.67511725425720215</v>
      </c>
      <c r="U44" s="3">
        <f t="shared" si="11"/>
        <v>4.5</v>
      </c>
      <c r="V44" s="4">
        <f>U44*(Constants!$A$2/100)*1024*1024*1024</f>
        <v>773094113.27999997</v>
      </c>
    </row>
    <row r="45" spans="2:22">
      <c r="B45" s="1" t="s">
        <v>12</v>
      </c>
      <c r="C45" s="1">
        <v>2992</v>
      </c>
      <c r="D45" s="1">
        <v>2992</v>
      </c>
      <c r="E45" s="1">
        <v>2992</v>
      </c>
      <c r="F45" s="1">
        <f>AVERAGE(C45:E45)</f>
        <v>2992</v>
      </c>
      <c r="I45" s="1" t="s">
        <v>12</v>
      </c>
      <c r="J45" s="1">
        <v>4317320</v>
      </c>
      <c r="K45" s="1">
        <v>4317320</v>
      </c>
      <c r="L45" s="1">
        <v>4317320</v>
      </c>
      <c r="M45" s="1">
        <f>AVERAGE(J45:L45)</f>
        <v>4317320</v>
      </c>
      <c r="P45" s="1">
        <v>45000</v>
      </c>
      <c r="Q45" s="1">
        <f>M43</f>
        <v>1621370332</v>
      </c>
      <c r="R45" s="1">
        <f>M44</f>
        <v>1620508</v>
      </c>
      <c r="S45" s="1">
        <f>M45</f>
        <v>4317320</v>
      </c>
      <c r="T45" s="1">
        <f t="shared" si="10"/>
        <v>1.5155488252639771</v>
      </c>
      <c r="U45" s="3">
        <f t="shared" si="11"/>
        <v>10.1</v>
      </c>
      <c r="V45" s="4">
        <f>U45*(Constants!$A$2/100)*1024*1024*1024</f>
        <v>1735166787.5839999</v>
      </c>
    </row>
    <row r="46" spans="2:22">
      <c r="P46" s="1">
        <v>60000</v>
      </c>
      <c r="Q46" s="1">
        <f>M49</f>
        <v>2881802332</v>
      </c>
      <c r="R46" s="1">
        <f>M50</f>
        <v>2160508</v>
      </c>
      <c r="S46" s="1">
        <f>M51</f>
        <v>5735248</v>
      </c>
      <c r="T46" s="1">
        <f t="shared" si="10"/>
        <v>2.6912410631775856</v>
      </c>
      <c r="U46" s="3">
        <f t="shared" si="11"/>
        <v>17.899999999999999</v>
      </c>
      <c r="V46" s="4">
        <f>U46*(Constants!$A$2/100)*1024*1024*1024</f>
        <v>3075196583.9359999</v>
      </c>
    </row>
    <row r="47" spans="2:22">
      <c r="B47" s="1" t="s">
        <v>9</v>
      </c>
      <c r="C47" s="1">
        <v>60000</v>
      </c>
      <c r="I47" s="1" t="s">
        <v>9</v>
      </c>
      <c r="J47" s="1">
        <v>60000</v>
      </c>
      <c r="P47" s="1">
        <v>75000</v>
      </c>
      <c r="Q47" s="1">
        <f>M55</f>
        <v>4502234332</v>
      </c>
      <c r="R47" s="1">
        <f>M56</f>
        <v>2700508</v>
      </c>
      <c r="S47" s="1">
        <f>M57</f>
        <v>7159736</v>
      </c>
      <c r="T47" s="1">
        <f t="shared" si="10"/>
        <v>4.2022155374288559</v>
      </c>
      <c r="U47" s="3">
        <f t="shared" si="11"/>
        <v>27.899999999999995</v>
      </c>
      <c r="V47" s="4">
        <f>U47*(Constants!$A$2/100)*1024*1024*1024</f>
        <v>4793183502.3359995</v>
      </c>
    </row>
    <row r="48" spans="2:22">
      <c r="B48" s="1" t="s">
        <v>3</v>
      </c>
      <c r="C48" s="1">
        <v>1</v>
      </c>
      <c r="D48" s="1">
        <v>2</v>
      </c>
      <c r="E48" s="1">
        <v>3</v>
      </c>
      <c r="F48" s="1">
        <f>AVERAGE(C48:E48)</f>
        <v>2</v>
      </c>
      <c r="I48" s="1" t="s">
        <v>3</v>
      </c>
      <c r="J48" s="1">
        <v>1</v>
      </c>
      <c r="K48" s="1">
        <v>2</v>
      </c>
      <c r="L48" s="1">
        <v>3</v>
      </c>
      <c r="M48" s="1">
        <f>AVERAGE(J48:L48)</f>
        <v>2</v>
      </c>
      <c r="P48" s="1">
        <v>90000</v>
      </c>
      <c r="Q48" s="1">
        <f>M61</f>
        <v>6482666332</v>
      </c>
      <c r="R48" s="1">
        <f>M62</f>
        <v>3240508</v>
      </c>
      <c r="S48" s="1">
        <f>M63</f>
        <v>8537336</v>
      </c>
      <c r="T48" s="1">
        <f t="shared" si="10"/>
        <v>6.0484224706888199</v>
      </c>
      <c r="U48" s="3">
        <f t="shared" si="11"/>
        <v>40.1</v>
      </c>
      <c r="V48" s="4">
        <f>U48*(Constants!$A$2/100)*1024*1024*1024</f>
        <v>6889127542.7840004</v>
      </c>
    </row>
    <row r="49" spans="2:22">
      <c r="B49" s="1" t="s">
        <v>10</v>
      </c>
      <c r="C49" s="1">
        <v>2881802332</v>
      </c>
      <c r="D49" s="1">
        <v>2881802332</v>
      </c>
      <c r="E49" s="1">
        <v>2881802332</v>
      </c>
      <c r="F49" s="1">
        <f>AVERAGE(C49:E49)</f>
        <v>2881802332</v>
      </c>
      <c r="I49" s="1" t="s">
        <v>10</v>
      </c>
      <c r="J49" s="1">
        <v>2881802332</v>
      </c>
      <c r="K49" s="1">
        <v>2881802332</v>
      </c>
      <c r="L49" s="1">
        <v>2881802332</v>
      </c>
      <c r="M49" s="1">
        <f>AVERAGE(J49:L49)</f>
        <v>2881802332</v>
      </c>
      <c r="P49" s="1">
        <v>105000</v>
      </c>
      <c r="Q49" s="1">
        <f>M67</f>
        <v>8823098333</v>
      </c>
      <c r="R49" s="1">
        <f>M68</f>
        <v>3780507</v>
      </c>
      <c r="S49" s="1">
        <f>M69</f>
        <v>9935768</v>
      </c>
      <c r="T49" s="1">
        <f t="shared" si="10"/>
        <v>8.2299249321222305</v>
      </c>
      <c r="U49" s="3">
        <f t="shared" si="11"/>
        <v>54.6</v>
      </c>
      <c r="V49" s="4">
        <f>U49*(Constants!$A$2/100)*1024*1024*1024</f>
        <v>9380208574.4640007</v>
      </c>
    </row>
    <row r="50" spans="2:22">
      <c r="B50" s="1" t="s">
        <v>16</v>
      </c>
      <c r="C50" s="1">
        <v>2160508</v>
      </c>
      <c r="D50" s="1">
        <v>2160508</v>
      </c>
      <c r="E50" s="1">
        <v>2160508</v>
      </c>
      <c r="F50" s="1">
        <f>AVERAGE(C50:E50)</f>
        <v>2160508</v>
      </c>
      <c r="I50" s="1" t="s">
        <v>16</v>
      </c>
      <c r="J50" s="1">
        <v>2160508</v>
      </c>
      <c r="K50" s="1">
        <v>2160508</v>
      </c>
      <c r="L50" s="1">
        <v>2160508</v>
      </c>
      <c r="M50" s="1">
        <f>AVERAGE(J50:L50)</f>
        <v>2160508</v>
      </c>
      <c r="P50" s="1">
        <v>120000</v>
      </c>
      <c r="Q50" s="1">
        <f>M73</f>
        <v>11523530333</v>
      </c>
      <c r="R50" s="1">
        <f>M74</f>
        <v>4320507</v>
      </c>
      <c r="S50" s="1">
        <f>M75</f>
        <v>11505944</v>
      </c>
      <c r="T50" s="1">
        <f t="shared" si="10"/>
        <v>10.746863469481468</v>
      </c>
      <c r="U50" s="3">
        <f t="shared" si="11"/>
        <v>71.2</v>
      </c>
      <c r="V50" s="4">
        <f>U50*(Constants!$A$2/100)*1024*1024*1024</f>
        <v>12232066859.008001</v>
      </c>
    </row>
    <row r="51" spans="2:22">
      <c r="B51" s="1" t="s">
        <v>12</v>
      </c>
      <c r="C51" s="1">
        <v>2992</v>
      </c>
      <c r="D51" s="1">
        <v>2992</v>
      </c>
      <c r="E51" s="1">
        <v>2992</v>
      </c>
      <c r="F51" s="1">
        <f>AVERAGE(C51:E51)</f>
        <v>2992</v>
      </c>
      <c r="I51" s="1" t="s">
        <v>12</v>
      </c>
      <c r="J51" s="1">
        <v>5735248</v>
      </c>
      <c r="K51" s="1">
        <v>5735248</v>
      </c>
      <c r="L51" s="1">
        <v>5735248</v>
      </c>
      <c r="M51" s="1">
        <f>AVERAGE(J51:L51)</f>
        <v>5735248</v>
      </c>
      <c r="P51" s="1">
        <v>135000</v>
      </c>
      <c r="Q51" s="1" t="e">
        <f>M79</f>
        <v>#DIV/0!</v>
      </c>
      <c r="R51" s="1" t="e">
        <f>M80</f>
        <v>#DIV/0!</v>
      </c>
      <c r="S51" s="1" t="e">
        <f>M81</f>
        <v>#DIV/0!</v>
      </c>
      <c r="T51" s="1" t="e">
        <f t="shared" si="10"/>
        <v>#DIV/0!</v>
      </c>
      <c r="U51" s="3">
        <f t="shared" si="11"/>
        <v>90.09999999999998</v>
      </c>
      <c r="V51" s="4">
        <f>U51*(Constants!$A$2/100)*1024*1024*1024</f>
        <v>15479062134.783997</v>
      </c>
    </row>
    <row r="53" spans="2:22">
      <c r="B53" s="1" t="s">
        <v>9</v>
      </c>
      <c r="C53" s="1">
        <v>75000</v>
      </c>
      <c r="I53" s="1" t="s">
        <v>9</v>
      </c>
      <c r="J53" s="1">
        <v>75000</v>
      </c>
    </row>
    <row r="54" spans="2:22">
      <c r="B54" s="1" t="s">
        <v>3</v>
      </c>
      <c r="C54" s="1">
        <v>1</v>
      </c>
      <c r="D54" s="1">
        <v>2</v>
      </c>
      <c r="E54" s="1">
        <v>3</v>
      </c>
      <c r="F54" s="1">
        <f>AVERAGE(C54:E54)</f>
        <v>2</v>
      </c>
      <c r="I54" s="1" t="s">
        <v>3</v>
      </c>
      <c r="J54" s="1">
        <v>1</v>
      </c>
      <c r="K54" s="1">
        <v>2</v>
      </c>
      <c r="L54" s="1">
        <v>3</v>
      </c>
      <c r="M54" s="1">
        <f>AVERAGE(J54:L54)</f>
        <v>2</v>
      </c>
    </row>
    <row r="55" spans="2:22">
      <c r="B55" s="1" t="s">
        <v>10</v>
      </c>
      <c r="C55" s="1">
        <v>4502234332</v>
      </c>
      <c r="D55" s="1">
        <v>4502234332</v>
      </c>
      <c r="E55" s="1">
        <v>4502234332</v>
      </c>
      <c r="F55" s="1">
        <f>AVERAGE(C55:E55)</f>
        <v>4502234332</v>
      </c>
      <c r="I55" s="1" t="s">
        <v>10</v>
      </c>
      <c r="J55" s="1">
        <v>4502234332</v>
      </c>
      <c r="K55" s="1">
        <v>4502234332</v>
      </c>
      <c r="L55" s="1">
        <v>4502234332</v>
      </c>
      <c r="M55" s="1">
        <f>AVERAGE(J55:L55)</f>
        <v>4502234332</v>
      </c>
    </row>
    <row r="56" spans="2:22">
      <c r="B56" s="1" t="s">
        <v>16</v>
      </c>
      <c r="C56" s="1">
        <v>2700508</v>
      </c>
      <c r="D56" s="1">
        <v>2700508</v>
      </c>
      <c r="E56" s="1">
        <v>2700508</v>
      </c>
      <c r="F56" s="1">
        <f>AVERAGE(C56:E56)</f>
        <v>2700508</v>
      </c>
      <c r="I56" s="1" t="s">
        <v>16</v>
      </c>
      <c r="J56" s="1">
        <v>2700508</v>
      </c>
      <c r="K56" s="1">
        <v>2700508</v>
      </c>
      <c r="L56" s="1">
        <v>2700508</v>
      </c>
      <c r="M56" s="1">
        <f>AVERAGE(J56:L56)</f>
        <v>2700508</v>
      </c>
    </row>
    <row r="57" spans="2:22">
      <c r="B57" s="1" t="s">
        <v>12</v>
      </c>
      <c r="C57" s="1">
        <v>2992</v>
      </c>
      <c r="D57" s="1">
        <v>2992</v>
      </c>
      <c r="E57" s="1">
        <v>2992</v>
      </c>
      <c r="F57" s="1">
        <f>AVERAGE(C57:E57)</f>
        <v>2992</v>
      </c>
      <c r="I57" s="1" t="s">
        <v>12</v>
      </c>
      <c r="J57" s="1">
        <v>7159736</v>
      </c>
      <c r="K57" s="1">
        <v>7159736</v>
      </c>
      <c r="L57" s="1">
        <v>7159736</v>
      </c>
      <c r="M57" s="1">
        <f>AVERAGE(J57:L57)</f>
        <v>7159736</v>
      </c>
    </row>
    <row r="59" spans="2:22">
      <c r="B59" s="1" t="s">
        <v>9</v>
      </c>
      <c r="C59" s="1">
        <v>90000</v>
      </c>
      <c r="I59" s="1" t="s">
        <v>9</v>
      </c>
      <c r="J59" s="1">
        <v>90000</v>
      </c>
    </row>
    <row r="60" spans="2:22">
      <c r="B60" s="1" t="s">
        <v>3</v>
      </c>
      <c r="C60" s="1">
        <v>1</v>
      </c>
      <c r="D60" s="1">
        <v>2</v>
      </c>
      <c r="E60" s="1">
        <v>3</v>
      </c>
      <c r="F60" s="1">
        <f>AVERAGE(C60:E60)</f>
        <v>2</v>
      </c>
      <c r="I60" s="1" t="s">
        <v>3</v>
      </c>
      <c r="J60" s="1">
        <v>1</v>
      </c>
      <c r="K60" s="1">
        <v>2</v>
      </c>
      <c r="L60" s="1">
        <v>3</v>
      </c>
      <c r="M60" s="1">
        <f>AVERAGE(J60:L60)</f>
        <v>2</v>
      </c>
    </row>
    <row r="61" spans="2:22">
      <c r="B61" s="1" t="s">
        <v>10</v>
      </c>
      <c r="C61" s="1">
        <v>6482666332</v>
      </c>
      <c r="D61" s="1">
        <v>6482666332</v>
      </c>
      <c r="E61" s="1">
        <v>6482666332</v>
      </c>
      <c r="F61" s="1">
        <f>AVERAGE(C61:E61)</f>
        <v>6482666332</v>
      </c>
      <c r="I61" s="1" t="s">
        <v>10</v>
      </c>
      <c r="J61" s="1">
        <v>6482666332</v>
      </c>
      <c r="K61" s="1">
        <v>6482666332</v>
      </c>
      <c r="L61" s="1">
        <v>6482666332</v>
      </c>
      <c r="M61" s="1">
        <f>AVERAGE(J61:L61)</f>
        <v>6482666332</v>
      </c>
    </row>
    <row r="62" spans="2:22">
      <c r="B62" s="1" t="s">
        <v>16</v>
      </c>
      <c r="C62" s="1">
        <v>3240508</v>
      </c>
      <c r="D62" s="1">
        <v>3240508</v>
      </c>
      <c r="E62" s="1">
        <v>3240508</v>
      </c>
      <c r="F62" s="1">
        <f>AVERAGE(C62:E62)</f>
        <v>3240508</v>
      </c>
      <c r="I62" s="1" t="s">
        <v>16</v>
      </c>
      <c r="J62" s="1">
        <v>3240508</v>
      </c>
      <c r="K62" s="1">
        <v>3240508</v>
      </c>
      <c r="L62" s="1">
        <v>3240508</v>
      </c>
      <c r="M62" s="1">
        <f>AVERAGE(J62:L62)</f>
        <v>3240508</v>
      </c>
    </row>
    <row r="63" spans="2:22">
      <c r="B63" s="1" t="s">
        <v>12</v>
      </c>
      <c r="C63" s="1">
        <v>2992</v>
      </c>
      <c r="D63" s="1">
        <v>2992</v>
      </c>
      <c r="E63" s="1">
        <v>2992</v>
      </c>
      <c r="F63" s="1">
        <f>AVERAGE(C63:E63)</f>
        <v>2992</v>
      </c>
      <c r="I63" s="1" t="s">
        <v>12</v>
      </c>
      <c r="J63" s="1">
        <v>8537336</v>
      </c>
      <c r="K63" s="1">
        <v>8537336</v>
      </c>
      <c r="L63" s="1">
        <v>8537336</v>
      </c>
      <c r="M63" s="1">
        <f>AVERAGE(J63:L63)</f>
        <v>8537336</v>
      </c>
    </row>
    <row r="65" spans="2:13">
      <c r="B65" s="1" t="s">
        <v>9</v>
      </c>
      <c r="C65" s="1">
        <v>105000</v>
      </c>
      <c r="I65" s="1" t="s">
        <v>9</v>
      </c>
      <c r="J65" s="1">
        <v>105000</v>
      </c>
    </row>
    <row r="66" spans="2:13">
      <c r="B66" s="1" t="s">
        <v>3</v>
      </c>
      <c r="C66" s="1">
        <v>1</v>
      </c>
      <c r="D66" s="1">
        <v>2</v>
      </c>
      <c r="E66" s="1">
        <v>3</v>
      </c>
      <c r="F66" s="1">
        <f>AVERAGE(C66:E66)</f>
        <v>2</v>
      </c>
      <c r="I66" s="1" t="s">
        <v>3</v>
      </c>
      <c r="J66" s="1">
        <v>1</v>
      </c>
      <c r="K66" s="1">
        <v>2</v>
      </c>
      <c r="L66" s="1">
        <v>3</v>
      </c>
      <c r="M66" s="1">
        <f>AVERAGE(J66:L66)</f>
        <v>2</v>
      </c>
    </row>
    <row r="67" spans="2:13">
      <c r="B67" s="1" t="s">
        <v>10</v>
      </c>
      <c r="C67" s="1">
        <v>8823098333</v>
      </c>
      <c r="D67" s="1">
        <v>8823098333</v>
      </c>
      <c r="E67" s="1">
        <v>8823098333</v>
      </c>
      <c r="F67" s="1">
        <f>AVERAGE(C67:E67)</f>
        <v>8823098333</v>
      </c>
      <c r="I67" s="1" t="s">
        <v>10</v>
      </c>
      <c r="J67" s="1">
        <v>8823098333</v>
      </c>
      <c r="K67" s="1">
        <v>8823098333</v>
      </c>
      <c r="L67" s="1">
        <v>8823098333</v>
      </c>
      <c r="M67" s="1">
        <f>AVERAGE(J67:L67)</f>
        <v>8823098333</v>
      </c>
    </row>
    <row r="68" spans="2:13">
      <c r="B68" s="1" t="s">
        <v>16</v>
      </c>
      <c r="C68" s="1">
        <v>3780507</v>
      </c>
      <c r="D68" s="1">
        <v>3780507</v>
      </c>
      <c r="E68" s="1">
        <v>3780507</v>
      </c>
      <c r="F68" s="1">
        <f>AVERAGE(C68:E68)</f>
        <v>3780507</v>
      </c>
      <c r="I68" s="1" t="s">
        <v>16</v>
      </c>
      <c r="J68" s="1">
        <v>3780507</v>
      </c>
      <c r="K68" s="1">
        <v>3780507</v>
      </c>
      <c r="L68" s="1">
        <v>3780507</v>
      </c>
      <c r="M68" s="1">
        <f>AVERAGE(J68:L68)</f>
        <v>3780507</v>
      </c>
    </row>
    <row r="69" spans="2:13">
      <c r="B69" s="1" t="s">
        <v>12</v>
      </c>
      <c r="C69" s="1">
        <v>2992</v>
      </c>
      <c r="D69" s="1">
        <v>2992</v>
      </c>
      <c r="E69" s="1">
        <v>2992</v>
      </c>
      <c r="F69" s="1">
        <f>AVERAGE(C69:E69)</f>
        <v>2992</v>
      </c>
      <c r="I69" s="1" t="s">
        <v>12</v>
      </c>
      <c r="J69" s="1">
        <v>9935768</v>
      </c>
      <c r="K69" s="1">
        <v>9935768</v>
      </c>
      <c r="L69" s="1">
        <v>9935768</v>
      </c>
      <c r="M69" s="1">
        <f>AVERAGE(J69:L69)</f>
        <v>9935768</v>
      </c>
    </row>
    <row r="71" spans="2:13">
      <c r="B71" s="1" t="s">
        <v>9</v>
      </c>
      <c r="C71" s="1">
        <v>120000</v>
      </c>
      <c r="I71" s="1" t="s">
        <v>9</v>
      </c>
      <c r="J71" s="1">
        <v>120000</v>
      </c>
    </row>
    <row r="72" spans="2:13">
      <c r="B72" s="1" t="s">
        <v>3</v>
      </c>
      <c r="C72" s="1">
        <v>1</v>
      </c>
      <c r="D72" s="1">
        <v>2</v>
      </c>
      <c r="E72" s="1">
        <v>3</v>
      </c>
      <c r="F72" s="1">
        <f>AVERAGE(C72:E72)</f>
        <v>2</v>
      </c>
      <c r="I72" s="1" t="s">
        <v>3</v>
      </c>
      <c r="J72" s="1">
        <v>1</v>
      </c>
      <c r="K72" s="1">
        <v>2</v>
      </c>
      <c r="L72" s="1">
        <v>3</v>
      </c>
      <c r="M72" s="1">
        <f>AVERAGE(J72:L72)</f>
        <v>2</v>
      </c>
    </row>
    <row r="73" spans="2:13">
      <c r="B73" s="1" t="s">
        <v>10</v>
      </c>
      <c r="C73" s="1">
        <v>11523530333</v>
      </c>
      <c r="D73" s="1">
        <v>11523530333</v>
      </c>
      <c r="E73" s="1">
        <v>11523530333</v>
      </c>
      <c r="F73" s="1">
        <f>AVERAGE(C73:E73)</f>
        <v>11523530333</v>
      </c>
      <c r="I73" s="1" t="s">
        <v>10</v>
      </c>
      <c r="J73" s="1">
        <v>11523530333</v>
      </c>
      <c r="K73" s="1">
        <v>11523530333</v>
      </c>
      <c r="L73" s="1">
        <v>11523530333</v>
      </c>
      <c r="M73" s="1">
        <f>AVERAGE(J73:L73)</f>
        <v>11523530333</v>
      </c>
    </row>
    <row r="74" spans="2:13">
      <c r="B74" s="1" t="s">
        <v>16</v>
      </c>
      <c r="C74" s="1">
        <v>4320507</v>
      </c>
      <c r="D74" s="1">
        <v>4320507</v>
      </c>
      <c r="E74" s="1">
        <v>4320507</v>
      </c>
      <c r="F74" s="1">
        <f>AVERAGE(C74:E74)</f>
        <v>4320507</v>
      </c>
      <c r="I74" s="1" t="s">
        <v>16</v>
      </c>
      <c r="J74" s="1">
        <v>4320507</v>
      </c>
      <c r="K74" s="1">
        <v>4320507</v>
      </c>
      <c r="L74" s="1">
        <v>4320507</v>
      </c>
      <c r="M74" s="1">
        <f>AVERAGE(J74:L74)</f>
        <v>4320507</v>
      </c>
    </row>
    <row r="75" spans="2:13">
      <c r="B75" s="1" t="s">
        <v>12</v>
      </c>
      <c r="C75" s="1">
        <v>2992</v>
      </c>
      <c r="D75" s="1">
        <v>2992</v>
      </c>
      <c r="E75" s="1">
        <v>2992</v>
      </c>
      <c r="F75" s="1">
        <f>AVERAGE(C75:E75)</f>
        <v>2992</v>
      </c>
      <c r="I75" s="1" t="s">
        <v>12</v>
      </c>
      <c r="J75" s="1">
        <v>11505944</v>
      </c>
      <c r="K75" s="1">
        <v>11505944</v>
      </c>
      <c r="L75" s="1">
        <v>11505944</v>
      </c>
      <c r="M75" s="1">
        <f>AVERAGE(J75:L75)</f>
        <v>11505944</v>
      </c>
    </row>
    <row r="77" spans="2:13">
      <c r="B77" s="1" t="s">
        <v>9</v>
      </c>
      <c r="C77" s="1">
        <v>135000</v>
      </c>
      <c r="I77" s="1" t="s">
        <v>9</v>
      </c>
      <c r="J77" s="1">
        <v>135000</v>
      </c>
    </row>
    <row r="78" spans="2:13">
      <c r="B78" s="1" t="s">
        <v>3</v>
      </c>
      <c r="C78" s="1">
        <v>1</v>
      </c>
      <c r="D78" s="1">
        <v>2</v>
      </c>
      <c r="E78" s="1">
        <v>3</v>
      </c>
      <c r="F78" s="1">
        <f>AVERAGE(C78:E78)</f>
        <v>2</v>
      </c>
      <c r="I78" s="1" t="s">
        <v>3</v>
      </c>
      <c r="J78" s="1">
        <v>1</v>
      </c>
      <c r="K78" s="1">
        <v>2</v>
      </c>
      <c r="L78" s="1">
        <v>3</v>
      </c>
      <c r="M78" s="1">
        <f>AVERAGE(J78:L78)</f>
        <v>2</v>
      </c>
    </row>
    <row r="79" spans="2:13">
      <c r="B79" s="1" t="s">
        <v>10</v>
      </c>
      <c r="F79" s="1" t="e">
        <f>AVERAGE(C79:E79)</f>
        <v>#DIV/0!</v>
      </c>
      <c r="I79" s="1" t="s">
        <v>10</v>
      </c>
      <c r="M79" s="1" t="e">
        <f>AVERAGE(J79:L79)</f>
        <v>#DIV/0!</v>
      </c>
    </row>
    <row r="80" spans="2:13">
      <c r="B80" s="1" t="s">
        <v>16</v>
      </c>
      <c r="F80" s="1" t="e">
        <f>AVERAGE(C80:E80)</f>
        <v>#DIV/0!</v>
      </c>
      <c r="I80" s="1" t="s">
        <v>16</v>
      </c>
      <c r="M80" s="1" t="e">
        <f>AVERAGE(J80:L80)</f>
        <v>#DIV/0!</v>
      </c>
    </row>
    <row r="81" spans="2:13">
      <c r="B81" s="1" t="s">
        <v>12</v>
      </c>
      <c r="F81" s="1" t="e">
        <f>AVERAGE(C81:E81)</f>
        <v>#DIV/0!</v>
      </c>
      <c r="I81" s="1" t="s">
        <v>12</v>
      </c>
      <c r="M81" s="1" t="e">
        <f>AVERAGE(J81:L81)</f>
        <v>#DIV/0!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74"/>
  <sheetViews>
    <sheetView topLeftCell="AG10" zoomScale="85" zoomScaleNormal="85" workbookViewId="0">
      <selection activeCell="T44" activeCellId="1" sqref="O74:Q110 T44"/>
    </sheetView>
  </sheetViews>
  <sheetFormatPr defaultColWidth="7.5" defaultRowHeight="14.25"/>
  <cols>
    <col min="1" max="14" width="9.125" style="1" customWidth="1"/>
    <col min="16" max="16" width="7.875" style="1" customWidth="1"/>
    <col min="17" max="17" width="11.875" style="1" customWidth="1"/>
    <col min="18" max="18" width="6.875" style="1" customWidth="1"/>
    <col min="19" max="19" width="7.875" style="1" customWidth="1"/>
    <col min="20" max="20" width="11.875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7500</v>
      </c>
      <c r="C3" s="1">
        <v>0.1268</v>
      </c>
      <c r="D3" s="1">
        <v>0.12959999999999999</v>
      </c>
      <c r="E3" s="1">
        <v>0.127</v>
      </c>
      <c r="F3" s="1">
        <v>0.125</v>
      </c>
      <c r="G3" s="1">
        <v>0.1242</v>
      </c>
      <c r="H3" s="1">
        <v>0.1235</v>
      </c>
      <c r="I3" s="1">
        <v>0.1239</v>
      </c>
      <c r="J3" s="1">
        <v>0.1249</v>
      </c>
      <c r="K3" s="1">
        <v>0.12509999999999999</v>
      </c>
      <c r="L3" s="1">
        <v>0.1255</v>
      </c>
      <c r="M3" s="1">
        <v>0.1265</v>
      </c>
      <c r="N3" s="1">
        <v>0.1255</v>
      </c>
      <c r="O3" s="1">
        <f t="shared" ref="O3:O10" si="0">MIN(C3:N3)</f>
        <v>0.1235</v>
      </c>
      <c r="P3" s="1">
        <f t="shared" ref="P3:P10" si="1">MAX(C3:N3)</f>
        <v>0.12959999999999999</v>
      </c>
      <c r="Q3" s="1">
        <f t="shared" ref="Q3:Q10" si="2">(SUM(C3:N3)-O3-P3)/10</f>
        <v>0.12544</v>
      </c>
      <c r="S3" s="1">
        <v>7500</v>
      </c>
      <c r="T3" s="1">
        <v>1.4</v>
      </c>
      <c r="U3" s="1">
        <v>1.4</v>
      </c>
      <c r="V3" s="1">
        <v>1.4</v>
      </c>
      <c r="W3" s="1">
        <f t="shared" ref="W3:W10" si="3">AVERAGE(T3:V3)</f>
        <v>1.3999999999999997</v>
      </c>
    </row>
    <row r="4" spans="1:23">
      <c r="B4" s="1">
        <v>15000</v>
      </c>
      <c r="C4" s="1">
        <v>0.58989999999999998</v>
      </c>
      <c r="D4" s="1">
        <v>0.59740000000000004</v>
      </c>
      <c r="E4" s="1">
        <v>0.59230000000000005</v>
      </c>
      <c r="F4" s="1">
        <v>0.59079999999999999</v>
      </c>
      <c r="G4" s="1">
        <v>0.59109999999999996</v>
      </c>
      <c r="H4" s="1">
        <v>0.59089999999999998</v>
      </c>
      <c r="I4" s="1">
        <v>0.58899999999999997</v>
      </c>
      <c r="J4" s="1">
        <v>0.58069999999999999</v>
      </c>
      <c r="K4" s="1">
        <v>0.58540000000000003</v>
      </c>
      <c r="L4" s="1">
        <v>0.58850000000000002</v>
      </c>
      <c r="M4" s="1">
        <v>0.59330000000000005</v>
      </c>
      <c r="N4" s="1">
        <v>0.59189999999999998</v>
      </c>
      <c r="O4" s="1">
        <f t="shared" si="0"/>
        <v>0.58069999999999999</v>
      </c>
      <c r="P4" s="1">
        <f t="shared" si="1"/>
        <v>0.59740000000000004</v>
      </c>
      <c r="Q4" s="1">
        <f t="shared" si="2"/>
        <v>0.59030999999999989</v>
      </c>
      <c r="S4" s="1">
        <v>15000</v>
      </c>
      <c r="T4" s="1">
        <v>5.6</v>
      </c>
      <c r="U4" s="1">
        <v>5.6</v>
      </c>
      <c r="V4" s="1">
        <v>5.6</v>
      </c>
      <c r="W4" s="1">
        <f t="shared" si="3"/>
        <v>5.5999999999999988</v>
      </c>
    </row>
    <row r="5" spans="1:23">
      <c r="B5" s="1">
        <v>22500</v>
      </c>
      <c r="C5" s="1">
        <v>1.3609</v>
      </c>
      <c r="D5" s="1">
        <v>1.3623000000000001</v>
      </c>
      <c r="E5" s="1">
        <v>1.4019999999999999</v>
      </c>
      <c r="F5" s="1">
        <v>1.3818999999999999</v>
      </c>
      <c r="G5" s="1">
        <v>1.4232</v>
      </c>
      <c r="H5" s="1">
        <v>1.3836999999999999</v>
      </c>
      <c r="I5" s="1">
        <v>1.3728</v>
      </c>
      <c r="J5" s="1">
        <v>1.3603000000000001</v>
      </c>
      <c r="K5" s="1">
        <v>1.3567</v>
      </c>
      <c r="L5" s="1">
        <v>1.3603000000000001</v>
      </c>
      <c r="M5" s="1">
        <v>1.3623000000000001</v>
      </c>
      <c r="N5" s="1">
        <v>1.3568</v>
      </c>
      <c r="O5" s="1">
        <f t="shared" si="0"/>
        <v>1.3567</v>
      </c>
      <c r="P5" s="1">
        <f t="shared" si="1"/>
        <v>1.4232</v>
      </c>
      <c r="Q5" s="1">
        <f t="shared" si="2"/>
        <v>1.37033</v>
      </c>
      <c r="S5" s="1">
        <v>22500</v>
      </c>
      <c r="T5" s="1">
        <v>12.5</v>
      </c>
      <c r="U5" s="1">
        <v>12.5</v>
      </c>
      <c r="V5" s="1">
        <v>12.5</v>
      </c>
      <c r="W5" s="1">
        <f t="shared" si="3"/>
        <v>12.5</v>
      </c>
    </row>
    <row r="6" spans="1:23">
      <c r="B6" s="1">
        <v>30000</v>
      </c>
      <c r="C6" s="1">
        <v>2.4719000000000002</v>
      </c>
      <c r="D6" s="1">
        <v>2.5255999999999998</v>
      </c>
      <c r="E6" s="1">
        <v>2.4752000000000001</v>
      </c>
      <c r="F6" s="1">
        <v>2.4982000000000002</v>
      </c>
      <c r="G6" s="1">
        <v>2.5045999999999999</v>
      </c>
      <c r="H6" s="1">
        <v>2.4567999999999999</v>
      </c>
      <c r="I6" s="1">
        <v>2.4630000000000001</v>
      </c>
      <c r="J6" s="1">
        <v>2.4626000000000001</v>
      </c>
      <c r="K6" s="1">
        <v>2.4590000000000001</v>
      </c>
      <c r="L6" s="1">
        <v>2.4561999999999999</v>
      </c>
      <c r="M6" s="1">
        <v>2.4866999999999999</v>
      </c>
      <c r="N6" s="1">
        <v>2.5091000000000001</v>
      </c>
      <c r="O6" s="1">
        <f t="shared" si="0"/>
        <v>2.4561999999999999</v>
      </c>
      <c r="P6" s="1">
        <f t="shared" si="1"/>
        <v>2.5255999999999998</v>
      </c>
      <c r="Q6" s="1">
        <f t="shared" si="2"/>
        <v>2.47871</v>
      </c>
      <c r="S6" s="1">
        <v>30000</v>
      </c>
      <c r="T6" s="1">
        <v>22.2</v>
      </c>
      <c r="U6" s="1">
        <v>22.2</v>
      </c>
      <c r="V6" s="1">
        <v>22.2</v>
      </c>
      <c r="W6" s="1">
        <f t="shared" si="3"/>
        <v>22.2</v>
      </c>
    </row>
    <row r="7" spans="1:23">
      <c r="B7" s="1">
        <v>37500</v>
      </c>
      <c r="C7" s="1">
        <v>3.9127000000000001</v>
      </c>
      <c r="D7" s="1">
        <v>3.9089999999999998</v>
      </c>
      <c r="E7" s="1">
        <v>3.9049</v>
      </c>
      <c r="F7" s="1">
        <v>3.8231999999999999</v>
      </c>
      <c r="G7" s="1">
        <v>3.9032</v>
      </c>
      <c r="H7" s="1">
        <v>3.8395999999999999</v>
      </c>
      <c r="I7" s="1">
        <v>3.9262999999999999</v>
      </c>
      <c r="J7" s="1">
        <v>3.9487000000000001</v>
      </c>
      <c r="K7" s="1">
        <v>3.9361999999999999</v>
      </c>
      <c r="L7" s="1">
        <v>3.9419</v>
      </c>
      <c r="M7" s="1">
        <v>3.8471000000000002</v>
      </c>
      <c r="N7" s="1">
        <v>3.9190999999999998</v>
      </c>
      <c r="O7" s="1">
        <f t="shared" si="0"/>
        <v>3.8231999999999999</v>
      </c>
      <c r="P7" s="1">
        <f t="shared" si="1"/>
        <v>3.9487000000000001</v>
      </c>
      <c r="Q7" s="1">
        <f t="shared" si="2"/>
        <v>3.903999999999999</v>
      </c>
      <c r="S7" s="1">
        <v>37500</v>
      </c>
      <c r="T7" s="1">
        <v>35.1</v>
      </c>
      <c r="U7" s="1">
        <v>35.1</v>
      </c>
      <c r="V7" s="1">
        <v>35.1</v>
      </c>
      <c r="W7" s="1">
        <f t="shared" si="3"/>
        <v>35.1</v>
      </c>
    </row>
    <row r="8" spans="1:23">
      <c r="B8" s="1">
        <v>45000</v>
      </c>
      <c r="C8" s="1">
        <v>5.6901000000000002</v>
      </c>
      <c r="D8" s="1">
        <v>5.5364000000000004</v>
      </c>
      <c r="E8" s="1">
        <v>5.7275</v>
      </c>
      <c r="F8" s="1">
        <v>5.6666999999999996</v>
      </c>
      <c r="G8" s="1">
        <v>5.6847000000000003</v>
      </c>
      <c r="H8" s="1">
        <v>5.5727000000000002</v>
      </c>
      <c r="I8" s="1">
        <v>5.5471000000000004</v>
      </c>
      <c r="J8" s="1">
        <v>5.5654000000000003</v>
      </c>
      <c r="K8" s="1">
        <v>5.6307999999999998</v>
      </c>
      <c r="L8" s="1">
        <v>5.5266000000000002</v>
      </c>
      <c r="M8" s="1">
        <v>5.6421999999999999</v>
      </c>
      <c r="N8" s="1">
        <v>5.5602999999999998</v>
      </c>
      <c r="O8" s="1">
        <f t="shared" si="0"/>
        <v>5.5266000000000002</v>
      </c>
      <c r="P8" s="1">
        <f t="shared" si="1"/>
        <v>5.7275</v>
      </c>
      <c r="Q8" s="1">
        <f t="shared" si="2"/>
        <v>5.6096400000000006</v>
      </c>
      <c r="S8" s="1">
        <v>45000</v>
      </c>
      <c r="T8" s="1">
        <v>50.1</v>
      </c>
      <c r="U8" s="1">
        <v>50.1</v>
      </c>
      <c r="V8" s="1">
        <v>50.1</v>
      </c>
      <c r="W8" s="1">
        <f t="shared" si="3"/>
        <v>50.1</v>
      </c>
    </row>
    <row r="9" spans="1:23">
      <c r="B9" s="1">
        <v>52500</v>
      </c>
      <c r="C9" s="1">
        <v>7.5692000000000004</v>
      </c>
      <c r="D9" s="1">
        <v>7.5671999999999997</v>
      </c>
      <c r="E9" s="1">
        <v>7.5610999999999997</v>
      </c>
      <c r="F9" s="1">
        <v>7.6993</v>
      </c>
      <c r="G9" s="1">
        <v>7.6779999999999999</v>
      </c>
      <c r="H9" s="1">
        <v>7.6936999999999998</v>
      </c>
      <c r="I9" s="1">
        <v>7.5160999999999998</v>
      </c>
      <c r="J9" s="1">
        <v>7.6215999999999999</v>
      </c>
      <c r="K9" s="1">
        <v>7.7055999999999996</v>
      </c>
      <c r="L9" s="1">
        <v>7.7554999999999996</v>
      </c>
      <c r="M9" s="1">
        <v>7.7221000000000002</v>
      </c>
      <c r="N9" s="1">
        <v>7.7077</v>
      </c>
      <c r="O9" s="1">
        <f t="shared" si="0"/>
        <v>7.5160999999999998</v>
      </c>
      <c r="P9" s="1">
        <f t="shared" si="1"/>
        <v>7.7554999999999996</v>
      </c>
      <c r="Q9" s="1">
        <f t="shared" si="2"/>
        <v>7.6525500000000006</v>
      </c>
      <c r="S9" s="1">
        <v>52500</v>
      </c>
      <c r="T9" s="1">
        <v>69</v>
      </c>
      <c r="U9" s="1">
        <v>69</v>
      </c>
      <c r="V9" s="1">
        <v>69</v>
      </c>
      <c r="W9" s="1">
        <f t="shared" si="3"/>
        <v>69</v>
      </c>
    </row>
    <row r="10" spans="1:23">
      <c r="B10" s="1">
        <v>60000</v>
      </c>
      <c r="C10" s="1">
        <v>10.129</v>
      </c>
      <c r="D10" s="1">
        <v>9.8435000000000006</v>
      </c>
      <c r="E10" s="1">
        <v>10.064500000000001</v>
      </c>
      <c r="F10" s="1">
        <v>10.035299999999999</v>
      </c>
      <c r="G10" s="1">
        <v>9.9460999999999995</v>
      </c>
      <c r="H10" s="1">
        <v>10.1692</v>
      </c>
      <c r="I10" s="1">
        <v>10.044700000000001</v>
      </c>
      <c r="J10" s="1">
        <v>10.0214</v>
      </c>
      <c r="K10" s="1">
        <v>10.081799999999999</v>
      </c>
      <c r="L10" s="1">
        <v>10.073</v>
      </c>
      <c r="M10" s="1">
        <v>10.033099999999999</v>
      </c>
      <c r="N10" s="1">
        <v>9.8445</v>
      </c>
      <c r="O10" s="1">
        <f t="shared" si="0"/>
        <v>9.8435000000000006</v>
      </c>
      <c r="P10" s="1">
        <f t="shared" si="1"/>
        <v>10.1692</v>
      </c>
      <c r="Q10" s="1">
        <f t="shared" si="2"/>
        <v>10.027339999999999</v>
      </c>
      <c r="S10" s="1">
        <v>60000</v>
      </c>
      <c r="T10" s="1">
        <v>89.5</v>
      </c>
      <c r="U10" s="1">
        <v>89.5</v>
      </c>
      <c r="V10" s="1">
        <v>89.5</v>
      </c>
      <c r="W10" s="1">
        <f t="shared" si="3"/>
        <v>89.5</v>
      </c>
    </row>
    <row r="11" spans="1:23">
      <c r="O11" s="1"/>
      <c r="W11" s="1"/>
    </row>
    <row r="12" spans="1:23">
      <c r="O12" s="1"/>
      <c r="W12" s="1"/>
    </row>
    <row r="13" spans="1:23">
      <c r="O13" s="1"/>
      <c r="W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7500</v>
      </c>
      <c r="C16" s="1">
        <v>0.106</v>
      </c>
      <c r="D16" s="1">
        <v>0.106</v>
      </c>
      <c r="E16" s="1">
        <v>0.107</v>
      </c>
      <c r="F16" s="1">
        <v>0.107</v>
      </c>
      <c r="G16" s="1">
        <v>0.106</v>
      </c>
      <c r="H16" s="1">
        <v>0.108</v>
      </c>
      <c r="I16" s="1">
        <v>0.108</v>
      </c>
      <c r="J16" s="1">
        <v>0.106</v>
      </c>
      <c r="K16" s="1">
        <v>0.105</v>
      </c>
      <c r="L16" s="1">
        <v>0.105</v>
      </c>
      <c r="M16" s="1">
        <v>0.105</v>
      </c>
      <c r="N16" s="1">
        <v>0.104</v>
      </c>
      <c r="O16" s="1">
        <f t="shared" ref="O16:O23" si="4">MIN(C16:N16)</f>
        <v>0.104</v>
      </c>
      <c r="P16" s="1">
        <f t="shared" ref="P16:P23" si="5">MAX(C16:N16)</f>
        <v>0.108</v>
      </c>
      <c r="Q16" s="1">
        <f t="shared" ref="Q16:Q23" si="6">(SUM(C16:N16)-O16-P16)/10</f>
        <v>0.1061</v>
      </c>
      <c r="S16" s="1">
        <v>7500</v>
      </c>
      <c r="T16" s="1">
        <v>1.4</v>
      </c>
      <c r="U16" s="1">
        <v>1.4</v>
      </c>
      <c r="V16" s="1">
        <v>1.4</v>
      </c>
      <c r="W16" s="1">
        <f t="shared" ref="W16:W23" si="7">AVERAGE(T16:V16)</f>
        <v>1.3999999999999997</v>
      </c>
    </row>
    <row r="17" spans="1:23">
      <c r="B17" s="1">
        <v>15000</v>
      </c>
      <c r="C17" s="1">
        <v>0.51700000000000002</v>
      </c>
      <c r="D17" s="1">
        <v>0.51800000000000002</v>
      </c>
      <c r="E17" s="1">
        <v>0.52200000000000002</v>
      </c>
      <c r="F17" s="1">
        <v>0.51900000000000002</v>
      </c>
      <c r="G17" s="1">
        <v>0.51900000000000002</v>
      </c>
      <c r="H17" s="1">
        <v>0.51900000000000002</v>
      </c>
      <c r="I17" s="1">
        <v>0.52500000000000002</v>
      </c>
      <c r="J17" s="1">
        <v>0.52800000000000002</v>
      </c>
      <c r="K17" s="1">
        <v>0.53800000000000003</v>
      </c>
      <c r="L17" s="1">
        <v>0.52800000000000002</v>
      </c>
      <c r="M17" s="1">
        <v>0.53800000000000003</v>
      </c>
      <c r="N17" s="1">
        <v>0.51700000000000002</v>
      </c>
      <c r="O17" s="1">
        <f t="shared" si="4"/>
        <v>0.51700000000000002</v>
      </c>
      <c r="P17" s="1">
        <f t="shared" si="5"/>
        <v>0.53800000000000003</v>
      </c>
      <c r="Q17" s="1">
        <f t="shared" si="6"/>
        <v>0.5233000000000001</v>
      </c>
      <c r="S17" s="1">
        <v>15000</v>
      </c>
      <c r="T17" s="1">
        <v>5.6</v>
      </c>
      <c r="U17" s="1">
        <v>5.6</v>
      </c>
      <c r="V17" s="1">
        <v>5.6</v>
      </c>
      <c r="W17" s="1">
        <f t="shared" si="7"/>
        <v>5.5999999999999988</v>
      </c>
    </row>
    <row r="18" spans="1:23">
      <c r="B18" s="1">
        <v>22500</v>
      </c>
      <c r="C18" s="1">
        <v>1.2629999999999999</v>
      </c>
      <c r="D18" s="1">
        <v>1.274</v>
      </c>
      <c r="E18" s="1">
        <v>1.268</v>
      </c>
      <c r="F18" s="1">
        <v>1.2629999999999999</v>
      </c>
      <c r="G18" s="1">
        <v>1.242</v>
      </c>
      <c r="H18" s="1">
        <v>1.264</v>
      </c>
      <c r="I18" s="1">
        <v>1.264</v>
      </c>
      <c r="J18" s="1">
        <v>1.2709999999999999</v>
      </c>
      <c r="K18" s="1">
        <v>1.2649999999999999</v>
      </c>
      <c r="L18" s="1">
        <v>1.2609999999999999</v>
      </c>
      <c r="M18" s="1">
        <v>1.26</v>
      </c>
      <c r="N18" s="1">
        <v>1.264</v>
      </c>
      <c r="O18" s="1">
        <f t="shared" si="4"/>
        <v>1.242</v>
      </c>
      <c r="P18" s="1">
        <f t="shared" si="5"/>
        <v>1.274</v>
      </c>
      <c r="Q18" s="1">
        <f t="shared" si="6"/>
        <v>1.2642999999999998</v>
      </c>
      <c r="S18" s="1">
        <v>22500</v>
      </c>
      <c r="T18" s="1">
        <v>12.5</v>
      </c>
      <c r="U18" s="1">
        <v>12.5</v>
      </c>
      <c r="V18" s="1">
        <v>12.5</v>
      </c>
      <c r="W18" s="1">
        <f t="shared" si="7"/>
        <v>12.5</v>
      </c>
    </row>
    <row r="19" spans="1:23">
      <c r="B19" s="1">
        <v>30000</v>
      </c>
      <c r="C19" s="1">
        <v>2.3079999999999998</v>
      </c>
      <c r="D19" s="1">
        <v>2.3530000000000002</v>
      </c>
      <c r="E19" s="1">
        <v>2.3079999999999998</v>
      </c>
      <c r="F19" s="1">
        <v>2.3220000000000001</v>
      </c>
      <c r="G19" s="1">
        <v>2.3199999999999998</v>
      </c>
      <c r="H19" s="1">
        <v>2.375</v>
      </c>
      <c r="I19" s="1">
        <v>2.335</v>
      </c>
      <c r="J19" s="1">
        <v>2.3170000000000002</v>
      </c>
      <c r="K19" s="1">
        <v>2.323</v>
      </c>
      <c r="L19" s="1">
        <v>2.3439999999999999</v>
      </c>
      <c r="M19" s="1">
        <v>2.3149999999999999</v>
      </c>
      <c r="N19" s="1">
        <v>2.3580000000000001</v>
      </c>
      <c r="O19" s="1">
        <f t="shared" si="4"/>
        <v>2.3079999999999998</v>
      </c>
      <c r="P19" s="1">
        <f t="shared" si="5"/>
        <v>2.375</v>
      </c>
      <c r="Q19" s="1">
        <f t="shared" si="6"/>
        <v>2.3295000000000003</v>
      </c>
      <c r="S19" s="1">
        <v>30000</v>
      </c>
      <c r="T19" s="1">
        <v>22.2</v>
      </c>
      <c r="U19" s="1">
        <v>22.2</v>
      </c>
      <c r="V19" s="1">
        <v>22.2</v>
      </c>
      <c r="W19" s="1">
        <f t="shared" si="7"/>
        <v>22.2</v>
      </c>
    </row>
    <row r="20" spans="1:23">
      <c r="B20" s="1">
        <v>37500</v>
      </c>
      <c r="C20" s="1">
        <v>3.6240000000000001</v>
      </c>
      <c r="D20" s="1">
        <v>3.6160000000000001</v>
      </c>
      <c r="E20" s="1">
        <v>3.64</v>
      </c>
      <c r="F20" s="1">
        <v>3.629</v>
      </c>
      <c r="G20" s="1">
        <v>3.633</v>
      </c>
      <c r="H20" s="1">
        <v>3.6880000000000002</v>
      </c>
      <c r="I20" s="1">
        <v>3.6309999999999998</v>
      </c>
      <c r="J20" s="1">
        <v>3.6379999999999999</v>
      </c>
      <c r="K20" s="1">
        <v>3.6739999999999999</v>
      </c>
      <c r="L20" s="1">
        <v>3.6760000000000002</v>
      </c>
      <c r="M20" s="1">
        <v>3.63</v>
      </c>
      <c r="N20" s="1">
        <v>3.6349999999999998</v>
      </c>
      <c r="O20" s="1">
        <f t="shared" si="4"/>
        <v>3.6160000000000001</v>
      </c>
      <c r="P20" s="1">
        <f t="shared" si="5"/>
        <v>3.6880000000000002</v>
      </c>
      <c r="Q20" s="1">
        <f t="shared" si="6"/>
        <v>3.6409999999999996</v>
      </c>
      <c r="S20" s="1">
        <v>37500</v>
      </c>
      <c r="T20" s="1">
        <v>35.1</v>
      </c>
      <c r="U20" s="1">
        <v>35.1</v>
      </c>
      <c r="V20" s="1">
        <v>35.1</v>
      </c>
      <c r="W20" s="1">
        <f t="shared" si="7"/>
        <v>35.1</v>
      </c>
    </row>
    <row r="21" spans="1:23">
      <c r="B21" s="1">
        <v>45000</v>
      </c>
      <c r="C21" s="1">
        <v>5.3140000000000001</v>
      </c>
      <c r="D21" s="1">
        <v>5.2939999999999996</v>
      </c>
      <c r="E21" s="1">
        <v>5.2140000000000004</v>
      </c>
      <c r="F21" s="1">
        <v>5.242</v>
      </c>
      <c r="G21" s="1">
        <v>5.3040000000000003</v>
      </c>
      <c r="H21" s="1">
        <v>5.2460000000000004</v>
      </c>
      <c r="I21" s="1">
        <v>5.2880000000000003</v>
      </c>
      <c r="J21" s="1">
        <v>5.2220000000000004</v>
      </c>
      <c r="K21" s="1">
        <v>5.2389999999999999</v>
      </c>
      <c r="L21" s="1">
        <v>5.3710000000000004</v>
      </c>
      <c r="M21" s="1">
        <v>5.2549999999999999</v>
      </c>
      <c r="N21" s="1">
        <v>5.2649999999999997</v>
      </c>
      <c r="O21" s="1">
        <f t="shared" si="4"/>
        <v>5.2140000000000004</v>
      </c>
      <c r="P21" s="1">
        <f t="shared" si="5"/>
        <v>5.3710000000000004</v>
      </c>
      <c r="Q21" s="1">
        <f t="shared" si="6"/>
        <v>5.2669000000000006</v>
      </c>
      <c r="S21" s="1">
        <v>45000</v>
      </c>
      <c r="T21" s="1">
        <v>50.1</v>
      </c>
      <c r="U21" s="1">
        <v>50.1</v>
      </c>
      <c r="V21" s="1">
        <v>50.1</v>
      </c>
      <c r="W21" s="1">
        <f t="shared" si="7"/>
        <v>50.1</v>
      </c>
    </row>
    <row r="22" spans="1:23">
      <c r="B22" s="1">
        <v>52500</v>
      </c>
      <c r="C22" s="1">
        <v>7.157</v>
      </c>
      <c r="D22" s="1">
        <v>7.149</v>
      </c>
      <c r="E22" s="1">
        <v>7.1929999999999996</v>
      </c>
      <c r="F22" s="1">
        <v>7.1580000000000004</v>
      </c>
      <c r="G22" s="1">
        <v>7.2279999999999998</v>
      </c>
      <c r="H22" s="1">
        <v>7.2969999999999997</v>
      </c>
      <c r="I22" s="1">
        <v>7.41</v>
      </c>
      <c r="J22" s="1">
        <v>7.3730000000000002</v>
      </c>
      <c r="K22" s="1">
        <v>7.3090000000000002</v>
      </c>
      <c r="L22" s="1">
        <v>7.1420000000000003</v>
      </c>
      <c r="M22" s="1">
        <v>7.2089999999999996</v>
      </c>
      <c r="N22" s="1">
        <v>7.2</v>
      </c>
      <c r="O22" s="1">
        <f t="shared" si="4"/>
        <v>7.1420000000000003</v>
      </c>
      <c r="P22" s="1">
        <f t="shared" si="5"/>
        <v>7.41</v>
      </c>
      <c r="Q22" s="1">
        <f t="shared" si="6"/>
        <v>7.2273000000000014</v>
      </c>
      <c r="S22" s="1">
        <v>52500</v>
      </c>
      <c r="T22" s="1">
        <v>69</v>
      </c>
      <c r="U22" s="1">
        <v>69</v>
      </c>
      <c r="V22" s="1">
        <v>69</v>
      </c>
      <c r="W22" s="1">
        <f t="shared" si="7"/>
        <v>69</v>
      </c>
    </row>
    <row r="23" spans="1:23">
      <c r="B23" s="1">
        <v>60000</v>
      </c>
      <c r="C23" s="1">
        <v>9.2080000000000002</v>
      </c>
      <c r="D23" s="1">
        <v>9.3160000000000007</v>
      </c>
      <c r="E23" s="1">
        <v>9.3529999999999998</v>
      </c>
      <c r="F23" s="1">
        <v>9.202</v>
      </c>
      <c r="G23" s="1">
        <v>9.32</v>
      </c>
      <c r="H23" s="1">
        <v>9.4819999999999993</v>
      </c>
      <c r="I23" s="1">
        <v>9.4369999999999994</v>
      </c>
      <c r="J23" s="1">
        <v>9.4320000000000004</v>
      </c>
      <c r="K23" s="1">
        <v>9.4380000000000006</v>
      </c>
      <c r="L23" s="1">
        <v>9.6219999999999999</v>
      </c>
      <c r="M23" s="1">
        <v>9.609</v>
      </c>
      <c r="N23" s="1">
        <v>9.3640000000000008</v>
      </c>
      <c r="O23" s="1">
        <f t="shared" si="4"/>
        <v>9.202</v>
      </c>
      <c r="P23" s="1">
        <f t="shared" si="5"/>
        <v>9.6219999999999999</v>
      </c>
      <c r="Q23" s="1">
        <f t="shared" si="6"/>
        <v>9.395900000000001</v>
      </c>
      <c r="S23" s="1">
        <v>60000</v>
      </c>
      <c r="T23" s="1">
        <v>89.5</v>
      </c>
      <c r="U23" s="1">
        <v>89.5</v>
      </c>
      <c r="V23" s="1">
        <v>89.5</v>
      </c>
      <c r="W23" s="1">
        <f t="shared" si="7"/>
        <v>89.5</v>
      </c>
    </row>
    <row r="24" spans="1:23">
      <c r="O24" s="1"/>
      <c r="W24" s="1"/>
    </row>
    <row r="25" spans="1:23">
      <c r="O25" s="1"/>
      <c r="W25" s="1"/>
    </row>
    <row r="27" spans="1:23">
      <c r="A27" s="1" t="s">
        <v>8</v>
      </c>
    </row>
    <row r="28" spans="1:23">
      <c r="A28" s="1" t="s">
        <v>2</v>
      </c>
      <c r="B28" s="1" t="s">
        <v>9</v>
      </c>
      <c r="C28" s="1">
        <v>7500</v>
      </c>
      <c r="H28" s="1" t="s">
        <v>7</v>
      </c>
      <c r="I28" s="1" t="s">
        <v>9</v>
      </c>
      <c r="J28" s="1">
        <v>7500</v>
      </c>
    </row>
    <row r="29" spans="1:23">
      <c r="B29" s="1" t="s">
        <v>3</v>
      </c>
      <c r="C29" s="1">
        <v>1</v>
      </c>
      <c r="D29" s="1">
        <v>2</v>
      </c>
      <c r="E29" s="1">
        <v>3</v>
      </c>
      <c r="F29" s="1" t="s">
        <v>6</v>
      </c>
      <c r="I29" s="1" t="s">
        <v>3</v>
      </c>
      <c r="J29" s="1">
        <v>1</v>
      </c>
      <c r="K29" s="1">
        <v>2</v>
      </c>
      <c r="L29" s="1">
        <v>3</v>
      </c>
      <c r="M29" s="1" t="s">
        <v>6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10</v>
      </c>
      <c r="C30" s="1">
        <v>225194163</v>
      </c>
      <c r="D30" s="1">
        <v>225194163</v>
      </c>
      <c r="E30" s="1">
        <v>225194163</v>
      </c>
      <c r="F30" s="1">
        <f>SUM(C30:E30)/3</f>
        <v>225194163</v>
      </c>
      <c r="I30" s="1" t="s">
        <v>10</v>
      </c>
      <c r="J30" s="1">
        <v>225194163</v>
      </c>
      <c r="K30" s="1">
        <v>225194163</v>
      </c>
      <c r="L30" s="1">
        <v>225194163</v>
      </c>
      <c r="M30" s="1">
        <f>SUM(J30:L30)/3</f>
        <v>225194163</v>
      </c>
      <c r="P30" s="1">
        <v>7500</v>
      </c>
      <c r="Q30" s="1">
        <f>F30</f>
        <v>225194163</v>
      </c>
      <c r="R30" s="1">
        <f>F31</f>
        <v>60453</v>
      </c>
      <c r="S30" s="1">
        <f>F32</f>
        <v>2768</v>
      </c>
      <c r="T30" s="1">
        <f t="shared" ref="T30:T37" si="8">(Q30+R30+S30)/1024/1024/1024</f>
        <v>0.2097872868180275</v>
      </c>
      <c r="U30" s="1">
        <f t="shared" ref="U30:U37" si="9">W3</f>
        <v>1.3999999999999997</v>
      </c>
      <c r="V30" s="4">
        <f>U30*(Constants!$A$2/100)*1024*1024*1024</f>
        <v>240518168.57599995</v>
      </c>
    </row>
    <row r="31" spans="1:23">
      <c r="B31" s="1" t="s">
        <v>16</v>
      </c>
      <c r="C31" s="1">
        <v>60453</v>
      </c>
      <c r="D31" s="1">
        <v>60453</v>
      </c>
      <c r="E31" s="1">
        <v>60453</v>
      </c>
      <c r="F31" s="1">
        <f>SUM(C31:E31)/3</f>
        <v>60453</v>
      </c>
      <c r="I31" s="1" t="s">
        <v>16</v>
      </c>
      <c r="J31" s="1">
        <v>60453</v>
      </c>
      <c r="K31" s="1">
        <v>60453</v>
      </c>
      <c r="L31" s="1">
        <v>60453</v>
      </c>
      <c r="M31" s="1">
        <f>SUM(J31:L31)/3</f>
        <v>60453</v>
      </c>
      <c r="P31" s="1">
        <v>15000</v>
      </c>
      <c r="Q31" s="1">
        <f>F36</f>
        <v>900314164</v>
      </c>
      <c r="R31" s="1">
        <f>F37</f>
        <v>120452</v>
      </c>
      <c r="S31" s="1">
        <f>F38</f>
        <v>2768</v>
      </c>
      <c r="T31" s="1">
        <f t="shared" si="8"/>
        <v>0.83859766274690628</v>
      </c>
      <c r="U31" s="1">
        <f t="shared" si="9"/>
        <v>5.5999999999999988</v>
      </c>
      <c r="V31" s="4">
        <f>U31*(Constants!$A$2/100)*1024*1024*1024</f>
        <v>962072674.30399978</v>
      </c>
    </row>
    <row r="32" spans="1:23">
      <c r="B32" s="1" t="s">
        <v>12</v>
      </c>
      <c r="C32" s="1">
        <v>2768</v>
      </c>
      <c r="D32" s="1">
        <v>2768</v>
      </c>
      <c r="E32" s="1">
        <v>2768</v>
      </c>
      <c r="F32" s="1">
        <f>SUM(C32:E32)/3</f>
        <v>2768</v>
      </c>
      <c r="I32" s="1" t="s">
        <v>12</v>
      </c>
      <c r="J32" s="1">
        <v>722248</v>
      </c>
      <c r="K32" s="1">
        <v>722248</v>
      </c>
      <c r="L32" s="1">
        <v>722248</v>
      </c>
      <c r="M32" s="1">
        <f>SUM(J32:L32)/3</f>
        <v>722248</v>
      </c>
      <c r="P32" s="1">
        <v>22500</v>
      </c>
      <c r="Q32" s="1">
        <f>F42</f>
        <v>2025434164</v>
      </c>
      <c r="R32" s="1">
        <f>F43</f>
        <v>180452</v>
      </c>
      <c r="S32" s="1">
        <f>F44</f>
        <v>2768</v>
      </c>
      <c r="T32" s="1">
        <f t="shared" si="8"/>
        <v>1.8865031972527504</v>
      </c>
      <c r="U32" s="1">
        <f t="shared" si="9"/>
        <v>12.5</v>
      </c>
      <c r="V32" s="4">
        <f>U32*(Constants!$A$2/100)*1024*1024*1024</f>
        <v>2147483648</v>
      </c>
    </row>
    <row r="33" spans="2:22">
      <c r="P33" s="1">
        <v>30000</v>
      </c>
      <c r="Q33" s="1">
        <f>F48</f>
        <v>3600554164</v>
      </c>
      <c r="R33" s="1">
        <f>F49</f>
        <v>240452</v>
      </c>
      <c r="S33" s="1">
        <f>F50</f>
        <v>2768</v>
      </c>
      <c r="T33" s="1">
        <f t="shared" si="8"/>
        <v>3.3535038903355598</v>
      </c>
      <c r="U33" s="1">
        <f t="shared" si="9"/>
        <v>22.2</v>
      </c>
      <c r="V33" s="4">
        <f>U33*(Constants!$A$2/100)*1024*1024*1024</f>
        <v>3813930958.848</v>
      </c>
    </row>
    <row r="34" spans="2:22">
      <c r="B34" s="1" t="s">
        <v>9</v>
      </c>
      <c r="C34" s="1">
        <v>15000</v>
      </c>
      <c r="I34" s="1" t="s">
        <v>9</v>
      </c>
      <c r="J34" s="1">
        <v>15000</v>
      </c>
      <c r="P34" s="1">
        <v>37500</v>
      </c>
      <c r="Q34" s="1">
        <f>F54</f>
        <v>5625674164</v>
      </c>
      <c r="R34" s="1">
        <f>F55</f>
        <v>300452</v>
      </c>
      <c r="S34" s="1">
        <f>F56</f>
        <v>2768</v>
      </c>
      <c r="T34" s="1">
        <f t="shared" si="8"/>
        <v>5.2395997419953346</v>
      </c>
      <c r="U34" s="1">
        <f t="shared" si="9"/>
        <v>35.1</v>
      </c>
      <c r="V34" s="4">
        <f>U34*(Constants!$A$2/100)*1024*1024*1024</f>
        <v>6030134083.5840006</v>
      </c>
    </row>
    <row r="35" spans="2:22">
      <c r="B35" s="1" t="s">
        <v>3</v>
      </c>
      <c r="C35" s="1">
        <v>1</v>
      </c>
      <c r="D35" s="1">
        <v>2</v>
      </c>
      <c r="E35" s="1">
        <v>3</v>
      </c>
      <c r="F35" s="1" t="s">
        <v>6</v>
      </c>
      <c r="I35" s="1" t="s">
        <v>3</v>
      </c>
      <c r="J35" s="1">
        <v>1</v>
      </c>
      <c r="K35" s="1">
        <v>2</v>
      </c>
      <c r="L35" s="1">
        <v>3</v>
      </c>
      <c r="M35" s="1" t="s">
        <v>6</v>
      </c>
      <c r="P35" s="1">
        <v>45000</v>
      </c>
      <c r="Q35" s="1">
        <f>F60</f>
        <v>8100794164</v>
      </c>
      <c r="R35" s="1">
        <f>F61</f>
        <v>360452</v>
      </c>
      <c r="S35" s="1">
        <f>F62</f>
        <v>2768</v>
      </c>
      <c r="T35" s="1">
        <f t="shared" si="8"/>
        <v>7.5447907522320747</v>
      </c>
      <c r="U35" s="1">
        <f t="shared" si="9"/>
        <v>50.1</v>
      </c>
      <c r="V35" s="4">
        <f>U35*(Constants!$A$2/100)*1024*1024*1024</f>
        <v>8607114461.184</v>
      </c>
    </row>
    <row r="36" spans="2:22">
      <c r="B36" s="1" t="s">
        <v>10</v>
      </c>
      <c r="C36" s="1">
        <v>900314164</v>
      </c>
      <c r="D36" s="1">
        <v>900314164</v>
      </c>
      <c r="E36" s="1">
        <v>900314164</v>
      </c>
      <c r="F36" s="1">
        <f>SUM(C36:E36)/3</f>
        <v>900314164</v>
      </c>
      <c r="I36" s="1" t="s">
        <v>10</v>
      </c>
      <c r="J36" s="1">
        <v>900314164</v>
      </c>
      <c r="K36" s="1">
        <v>900314164</v>
      </c>
      <c r="L36" s="1">
        <v>900314164</v>
      </c>
      <c r="M36" s="1">
        <f>SUM(J36:L36)/3</f>
        <v>900314164</v>
      </c>
      <c r="P36" s="1">
        <v>52500</v>
      </c>
      <c r="Q36" s="1">
        <f>F66</f>
        <v>11025914164</v>
      </c>
      <c r="R36" s="1">
        <f>F67</f>
        <v>420452</v>
      </c>
      <c r="S36" s="1">
        <f>F68</f>
        <v>2768</v>
      </c>
      <c r="T36" s="1">
        <f t="shared" si="8"/>
        <v>10.26907692104578</v>
      </c>
      <c r="U36" s="1">
        <f t="shared" si="9"/>
        <v>69</v>
      </c>
      <c r="V36" s="4">
        <f>U36*(Constants!$A$2/100)*1024*1024*1024</f>
        <v>11854109736.960001</v>
      </c>
    </row>
    <row r="37" spans="2:22">
      <c r="B37" s="1" t="s">
        <v>16</v>
      </c>
      <c r="C37" s="1">
        <v>120452</v>
      </c>
      <c r="D37" s="1">
        <v>120452</v>
      </c>
      <c r="E37" s="1">
        <v>120452</v>
      </c>
      <c r="F37" s="1">
        <f>SUM(C37:E37)/3</f>
        <v>120452</v>
      </c>
      <c r="I37" s="1" t="s">
        <v>16</v>
      </c>
      <c r="J37" s="1">
        <v>120452</v>
      </c>
      <c r="K37" s="1">
        <v>120452</v>
      </c>
      <c r="L37" s="1">
        <v>120452</v>
      </c>
      <c r="M37" s="1">
        <f>SUM(J37:L37)/3</f>
        <v>120452</v>
      </c>
      <c r="P37" s="1">
        <v>60000</v>
      </c>
      <c r="Q37" s="1">
        <f>F72</f>
        <v>14401034164</v>
      </c>
      <c r="R37" s="1">
        <f>F73</f>
        <v>480452</v>
      </c>
      <c r="S37" s="1">
        <f>F74</f>
        <v>2768</v>
      </c>
      <c r="T37" s="1">
        <f t="shared" si="8"/>
        <v>13.412458248436451</v>
      </c>
      <c r="U37" s="1">
        <f t="shared" si="9"/>
        <v>89.5</v>
      </c>
      <c r="V37" s="4">
        <f>U37*(Constants!$A$2/100)*1024*1024*1024</f>
        <v>15375982919.68</v>
      </c>
    </row>
    <row r="38" spans="2:22">
      <c r="B38" s="1" t="s">
        <v>12</v>
      </c>
      <c r="C38" s="1">
        <v>2768</v>
      </c>
      <c r="D38" s="1">
        <v>2768</v>
      </c>
      <c r="E38" s="1">
        <v>2768</v>
      </c>
      <c r="F38" s="1">
        <f>SUM(C38:E38)/3</f>
        <v>2768</v>
      </c>
      <c r="I38" s="1" t="s">
        <v>12</v>
      </c>
      <c r="J38" s="1">
        <v>1457808</v>
      </c>
      <c r="K38" s="1">
        <v>1457808</v>
      </c>
      <c r="L38" s="1">
        <v>1457808</v>
      </c>
      <c r="M38" s="1">
        <f>SUM(J38:L38)/3</f>
        <v>1457808</v>
      </c>
      <c r="V38" s="4"/>
    </row>
    <row r="40" spans="2:22">
      <c r="B40" s="1" t="s">
        <v>9</v>
      </c>
      <c r="C40" s="1">
        <v>22500</v>
      </c>
      <c r="I40" s="1" t="s">
        <v>9</v>
      </c>
      <c r="J40" s="1">
        <v>22500</v>
      </c>
    </row>
    <row r="41" spans="2:22">
      <c r="B41" s="1" t="s">
        <v>3</v>
      </c>
      <c r="C41" s="1">
        <v>1</v>
      </c>
      <c r="D41" s="1">
        <v>2</v>
      </c>
      <c r="E41" s="1">
        <v>3</v>
      </c>
      <c r="F41" s="1" t="s">
        <v>6</v>
      </c>
      <c r="I41" s="1" t="s">
        <v>3</v>
      </c>
      <c r="J41" s="1">
        <v>1</v>
      </c>
      <c r="K41" s="1">
        <v>2</v>
      </c>
      <c r="L41" s="1">
        <v>3</v>
      </c>
      <c r="M41" s="1" t="s">
        <v>6</v>
      </c>
    </row>
    <row r="42" spans="2:22">
      <c r="B42" s="1" t="s">
        <v>10</v>
      </c>
      <c r="C42" s="1">
        <v>2025434164</v>
      </c>
      <c r="D42" s="1">
        <v>2025434164</v>
      </c>
      <c r="E42" s="1">
        <v>2025434164</v>
      </c>
      <c r="F42" s="1">
        <f>SUM(C42:E42)/3</f>
        <v>2025434164</v>
      </c>
      <c r="I42" s="1" t="s">
        <v>10</v>
      </c>
      <c r="J42" s="1">
        <v>2025434164</v>
      </c>
      <c r="K42" s="1">
        <v>2025434164</v>
      </c>
      <c r="L42" s="1">
        <v>2025434164</v>
      </c>
      <c r="M42" s="1">
        <f>SUM(J42:L42)/3</f>
        <v>2025434164</v>
      </c>
    </row>
    <row r="43" spans="2:22">
      <c r="B43" s="1" t="s">
        <v>16</v>
      </c>
      <c r="C43" s="1">
        <v>180452</v>
      </c>
      <c r="D43" s="1">
        <v>180452</v>
      </c>
      <c r="E43" s="1">
        <v>180452</v>
      </c>
      <c r="F43" s="1">
        <f>SUM(C43:E43)/3</f>
        <v>180452</v>
      </c>
      <c r="I43" s="1" t="s">
        <v>16</v>
      </c>
      <c r="J43" s="1">
        <v>180452</v>
      </c>
      <c r="K43" s="1">
        <v>180452</v>
      </c>
      <c r="L43" s="1">
        <v>180452</v>
      </c>
      <c r="M43" s="1">
        <f>SUM(J43:L43)/3</f>
        <v>180452</v>
      </c>
      <c r="O43" s="1" t="s">
        <v>7</v>
      </c>
      <c r="P43" s="1" t="s">
        <v>9</v>
      </c>
      <c r="Q43" s="1" t="s">
        <v>10</v>
      </c>
      <c r="R43" s="1" t="s">
        <v>11</v>
      </c>
      <c r="S43" s="1" t="s">
        <v>12</v>
      </c>
      <c r="T43" s="1" t="s">
        <v>13</v>
      </c>
      <c r="U43" s="1" t="s">
        <v>14</v>
      </c>
      <c r="V43" s="1" t="s">
        <v>15</v>
      </c>
    </row>
    <row r="44" spans="2:22">
      <c r="B44" s="1" t="s">
        <v>12</v>
      </c>
      <c r="C44" s="1">
        <v>2768</v>
      </c>
      <c r="D44" s="1">
        <v>2768</v>
      </c>
      <c r="E44" s="1">
        <v>2768</v>
      </c>
      <c r="F44" s="1">
        <f>SUM(C44:E44)/3</f>
        <v>2768</v>
      </c>
      <c r="I44" s="1" t="s">
        <v>12</v>
      </c>
      <c r="J44" s="1">
        <v>2172648</v>
      </c>
      <c r="K44" s="1">
        <v>2172648</v>
      </c>
      <c r="L44" s="1">
        <v>2172648</v>
      </c>
      <c r="M44" s="1">
        <f>SUM(J44:L44)/3</f>
        <v>2172648</v>
      </c>
      <c r="P44" s="1">
        <v>7500</v>
      </c>
      <c r="Q44" s="1">
        <f>M30</f>
        <v>225194163</v>
      </c>
      <c r="R44" s="1">
        <f>M31</f>
        <v>60453</v>
      </c>
      <c r="S44" s="1">
        <f>M32</f>
        <v>722248</v>
      </c>
      <c r="T44" s="1">
        <f t="shared" ref="T44:T51" si="10">(Q44+R44+S44)/1024/1024/1024</f>
        <v>0.21045735478401184</v>
      </c>
      <c r="U44" s="1">
        <f t="shared" ref="U44:U51" si="11">W16</f>
        <v>1.3999999999999997</v>
      </c>
      <c r="V44" s="4">
        <f>U44*(Constants!$A$2/100)*1024*1024*1024</f>
        <v>240518168.57599995</v>
      </c>
    </row>
    <row r="45" spans="2:22">
      <c r="P45" s="1">
        <v>15000</v>
      </c>
      <c r="Q45" s="1">
        <f>M36</f>
        <v>900314164</v>
      </c>
      <c r="R45" s="1">
        <f>M37</f>
        <v>120452</v>
      </c>
      <c r="S45" s="1">
        <f>M38</f>
        <v>1457808</v>
      </c>
      <c r="T45" s="1">
        <f t="shared" si="10"/>
        <v>0.83995277434587479</v>
      </c>
      <c r="U45" s="1">
        <f t="shared" si="11"/>
        <v>5.5999999999999988</v>
      </c>
      <c r="V45" s="4">
        <f>U45*(Constants!$A$2/100)*1024*1024*1024</f>
        <v>962072674.30399978</v>
      </c>
    </row>
    <row r="46" spans="2:22">
      <c r="B46" s="1" t="s">
        <v>9</v>
      </c>
      <c r="C46" s="1">
        <v>30000</v>
      </c>
      <c r="I46" s="1" t="s">
        <v>9</v>
      </c>
      <c r="J46" s="1">
        <v>30000</v>
      </c>
      <c r="P46" s="1">
        <v>22500</v>
      </c>
      <c r="Q46" s="1">
        <f>M42</f>
        <v>2025434164</v>
      </c>
      <c r="R46" s="1">
        <f>M43</f>
        <v>180452</v>
      </c>
      <c r="S46" s="1">
        <f>M44</f>
        <v>2172648</v>
      </c>
      <c r="T46" s="1">
        <f t="shared" si="10"/>
        <v>1.888524055480957</v>
      </c>
      <c r="U46" s="1">
        <f t="shared" si="11"/>
        <v>12.5</v>
      </c>
      <c r="V46" s="4">
        <f>U46*(Constants!$A$2/100)*1024*1024*1024</f>
        <v>2147483648</v>
      </c>
    </row>
    <row r="47" spans="2:22">
      <c r="B47" s="1" t="s">
        <v>3</v>
      </c>
      <c r="C47" s="1">
        <v>1</v>
      </c>
      <c r="D47" s="1">
        <v>2</v>
      </c>
      <c r="E47" s="1">
        <v>3</v>
      </c>
      <c r="F47" s="1" t="s">
        <v>6</v>
      </c>
      <c r="I47" s="1" t="s">
        <v>3</v>
      </c>
      <c r="J47" s="1">
        <v>1</v>
      </c>
      <c r="K47" s="1">
        <v>2</v>
      </c>
      <c r="L47" s="1">
        <v>3</v>
      </c>
      <c r="M47" s="1" t="s">
        <v>6</v>
      </c>
      <c r="P47" s="1">
        <v>30000</v>
      </c>
      <c r="Q47" s="1">
        <f>M48</f>
        <v>3600554164</v>
      </c>
      <c r="R47" s="1">
        <f>M49</f>
        <v>240452</v>
      </c>
      <c r="S47" s="1">
        <f>M50</f>
        <v>2895048</v>
      </c>
      <c r="T47" s="1">
        <f t="shared" si="10"/>
        <v>3.3561975359916687</v>
      </c>
      <c r="U47" s="1">
        <f t="shared" si="11"/>
        <v>22.2</v>
      </c>
      <c r="V47" s="4">
        <f>U47*(Constants!$A$2/100)*1024*1024*1024</f>
        <v>3813930958.848</v>
      </c>
    </row>
    <row r="48" spans="2:22">
      <c r="B48" s="1" t="s">
        <v>10</v>
      </c>
      <c r="C48" s="1">
        <v>3600554164</v>
      </c>
      <c r="D48" s="1">
        <v>3600554164</v>
      </c>
      <c r="E48" s="1">
        <v>3600554164</v>
      </c>
      <c r="F48" s="1">
        <f>SUM(C48:E48)/3</f>
        <v>3600554164</v>
      </c>
      <c r="I48" s="1" t="s">
        <v>10</v>
      </c>
      <c r="J48" s="1">
        <v>3600554164</v>
      </c>
      <c r="K48" s="1">
        <v>3600554164</v>
      </c>
      <c r="L48" s="1">
        <v>3600554164</v>
      </c>
      <c r="M48" s="1">
        <f>SUM(J48:L48)/3</f>
        <v>3600554164</v>
      </c>
      <c r="P48" s="1">
        <v>37500</v>
      </c>
      <c r="Q48" s="1">
        <f>M54</f>
        <v>5625674164</v>
      </c>
      <c r="R48" s="1">
        <f>M55</f>
        <v>300452</v>
      </c>
      <c r="S48" s="1">
        <f>M56</f>
        <v>3605080</v>
      </c>
      <c r="T48" s="1">
        <f t="shared" si="10"/>
        <v>5.2429546564817429</v>
      </c>
      <c r="U48" s="1">
        <f t="shared" si="11"/>
        <v>35.1</v>
      </c>
      <c r="V48" s="4">
        <f>U48*(Constants!$A$2/100)*1024*1024*1024</f>
        <v>6030134083.5840006</v>
      </c>
    </row>
    <row r="49" spans="2:22">
      <c r="B49" s="1" t="s">
        <v>16</v>
      </c>
      <c r="C49" s="1">
        <v>240452</v>
      </c>
      <c r="D49" s="1">
        <v>240452</v>
      </c>
      <c r="E49" s="1">
        <v>240452</v>
      </c>
      <c r="F49" s="1">
        <f>SUM(C49:E49)/3</f>
        <v>240452</v>
      </c>
      <c r="I49" s="1" t="s">
        <v>16</v>
      </c>
      <c r="J49" s="1">
        <v>240452</v>
      </c>
      <c r="K49" s="1">
        <v>240452</v>
      </c>
      <c r="L49" s="1">
        <v>240452</v>
      </c>
      <c r="M49" s="1">
        <f>SUM(J49:L49)/3</f>
        <v>240452</v>
      </c>
      <c r="P49" s="1">
        <v>45000</v>
      </c>
      <c r="Q49" s="1">
        <f>M60</f>
        <v>8100794164</v>
      </c>
      <c r="R49" s="1">
        <f>M61</f>
        <v>360452</v>
      </c>
      <c r="S49" s="1">
        <f>M62</f>
        <v>4307336</v>
      </c>
      <c r="T49" s="1">
        <f t="shared" si="10"/>
        <v>7.5487996935844421</v>
      </c>
      <c r="U49" s="1">
        <f t="shared" si="11"/>
        <v>50.1</v>
      </c>
      <c r="V49" s="4">
        <f>U49*(Constants!$A$2/100)*1024*1024*1024</f>
        <v>8607114461.184</v>
      </c>
    </row>
    <row r="50" spans="2:22">
      <c r="B50" s="1" t="s">
        <v>12</v>
      </c>
      <c r="C50" s="1">
        <v>2768</v>
      </c>
      <c r="D50" s="1">
        <v>2768</v>
      </c>
      <c r="E50" s="1">
        <v>2768</v>
      </c>
      <c r="F50" s="1">
        <f>SUM(C50:E50)/3</f>
        <v>2768</v>
      </c>
      <c r="I50" s="1" t="s">
        <v>12</v>
      </c>
      <c r="J50" s="1">
        <v>2895048</v>
      </c>
      <c r="K50" s="1">
        <v>2895048</v>
      </c>
      <c r="L50" s="1">
        <v>2895048</v>
      </c>
      <c r="M50" s="1">
        <f>SUM(J50:L50)/3</f>
        <v>2895048</v>
      </c>
      <c r="P50" s="1">
        <v>52500</v>
      </c>
      <c r="Q50" s="1">
        <f>M66</f>
        <v>11025914164</v>
      </c>
      <c r="R50" s="1">
        <f>M67</f>
        <v>420452</v>
      </c>
      <c r="S50" s="1">
        <f>M68</f>
        <v>5030040</v>
      </c>
      <c r="T50" s="1">
        <f t="shared" si="10"/>
        <v>10.273758932948112</v>
      </c>
      <c r="U50" s="1">
        <f t="shared" si="11"/>
        <v>69</v>
      </c>
      <c r="V50" s="4">
        <f>U50*(Constants!$A$2/100)*1024*1024*1024</f>
        <v>11854109736.960001</v>
      </c>
    </row>
    <row r="51" spans="2:22">
      <c r="P51" s="1">
        <v>60000</v>
      </c>
      <c r="Q51" s="1">
        <f>M72</f>
        <v>14401034164</v>
      </c>
      <c r="R51" s="1">
        <f>M73</f>
        <v>480452</v>
      </c>
      <c r="S51" s="1">
        <f>M74</f>
        <v>5801592</v>
      </c>
      <c r="T51" s="1">
        <f t="shared" si="10"/>
        <v>13.417858824133873</v>
      </c>
      <c r="U51" s="1">
        <f t="shared" si="11"/>
        <v>89.5</v>
      </c>
      <c r="V51" s="4">
        <f>U51*(Constants!$A$2/100)*1024*1024*1024</f>
        <v>15375982919.68</v>
      </c>
    </row>
    <row r="52" spans="2:22">
      <c r="B52" s="1" t="s">
        <v>9</v>
      </c>
      <c r="C52" s="1">
        <v>37500</v>
      </c>
      <c r="I52" s="1" t="s">
        <v>9</v>
      </c>
      <c r="J52" s="1">
        <v>37500</v>
      </c>
    </row>
    <row r="53" spans="2:22">
      <c r="B53" s="1" t="s">
        <v>3</v>
      </c>
      <c r="C53" s="1">
        <v>1</v>
      </c>
      <c r="D53" s="1">
        <v>2</v>
      </c>
      <c r="E53" s="1">
        <v>3</v>
      </c>
      <c r="F53" s="1" t="s">
        <v>6</v>
      </c>
      <c r="I53" s="1" t="s">
        <v>3</v>
      </c>
      <c r="J53" s="1">
        <v>1</v>
      </c>
      <c r="K53" s="1">
        <v>2</v>
      </c>
      <c r="L53" s="1">
        <v>3</v>
      </c>
      <c r="M53" s="1" t="s">
        <v>6</v>
      </c>
    </row>
    <row r="54" spans="2:22">
      <c r="B54" s="1" t="s">
        <v>10</v>
      </c>
      <c r="C54" s="1">
        <v>5625674164</v>
      </c>
      <c r="D54" s="1">
        <v>5625674164</v>
      </c>
      <c r="E54" s="1">
        <v>5625674164</v>
      </c>
      <c r="F54" s="1">
        <f>SUM(C54:E54)/3</f>
        <v>5625674164</v>
      </c>
      <c r="I54" s="1" t="s">
        <v>10</v>
      </c>
      <c r="J54" s="1">
        <v>5625674164</v>
      </c>
      <c r="K54" s="1">
        <v>5625674164</v>
      </c>
      <c r="L54" s="1">
        <v>5625674164</v>
      </c>
      <c r="M54" s="1">
        <f>SUM(J54:L54)/3</f>
        <v>5625674164</v>
      </c>
    </row>
    <row r="55" spans="2:22">
      <c r="B55" s="1" t="s">
        <v>16</v>
      </c>
      <c r="C55" s="1">
        <v>300452</v>
      </c>
      <c r="D55" s="1">
        <v>300452</v>
      </c>
      <c r="E55" s="1">
        <v>300452</v>
      </c>
      <c r="F55" s="1">
        <f>SUM(C55:E55)/3</f>
        <v>300452</v>
      </c>
      <c r="I55" s="1" t="s">
        <v>16</v>
      </c>
      <c r="J55" s="1">
        <v>300452</v>
      </c>
      <c r="K55" s="1">
        <v>300452</v>
      </c>
      <c r="L55" s="1">
        <v>300452</v>
      </c>
      <c r="M55" s="1">
        <f>SUM(J55:L55)/3</f>
        <v>300452</v>
      </c>
    </row>
    <row r="56" spans="2:22">
      <c r="B56" s="1" t="s">
        <v>12</v>
      </c>
      <c r="C56" s="1">
        <v>2768</v>
      </c>
      <c r="D56" s="1">
        <v>2768</v>
      </c>
      <c r="E56" s="1">
        <v>2768</v>
      </c>
      <c r="F56" s="1">
        <f>SUM(C56:E56)/3</f>
        <v>2768</v>
      </c>
      <c r="I56" s="1" t="s">
        <v>12</v>
      </c>
      <c r="J56" s="1">
        <v>3605080</v>
      </c>
      <c r="K56" s="1">
        <v>3605080</v>
      </c>
      <c r="L56" s="1">
        <v>3605080</v>
      </c>
      <c r="M56" s="1">
        <f>SUM(J56:L56)/3</f>
        <v>3605080</v>
      </c>
    </row>
    <row r="58" spans="2:22">
      <c r="B58" s="1" t="s">
        <v>9</v>
      </c>
      <c r="C58" s="1">
        <v>45000</v>
      </c>
      <c r="I58" s="1" t="s">
        <v>9</v>
      </c>
      <c r="J58" s="1">
        <v>45000</v>
      </c>
    </row>
    <row r="59" spans="2:22">
      <c r="B59" s="1" t="s">
        <v>3</v>
      </c>
      <c r="C59" s="1">
        <v>1</v>
      </c>
      <c r="D59" s="1">
        <v>2</v>
      </c>
      <c r="E59" s="1">
        <v>3</v>
      </c>
      <c r="F59" s="1" t="s">
        <v>6</v>
      </c>
      <c r="I59" s="1" t="s">
        <v>3</v>
      </c>
      <c r="J59" s="1">
        <v>1</v>
      </c>
      <c r="K59" s="1">
        <v>2</v>
      </c>
      <c r="L59" s="1">
        <v>3</v>
      </c>
      <c r="M59" s="1" t="s">
        <v>6</v>
      </c>
    </row>
    <row r="60" spans="2:22">
      <c r="B60" s="1" t="s">
        <v>10</v>
      </c>
      <c r="C60" s="1">
        <v>8100794164</v>
      </c>
      <c r="D60" s="1">
        <v>8100794164</v>
      </c>
      <c r="E60" s="1">
        <v>8100794164</v>
      </c>
      <c r="F60" s="1">
        <f>SUM(C60:E60)/3</f>
        <v>8100794164</v>
      </c>
      <c r="I60" s="1" t="s">
        <v>10</v>
      </c>
      <c r="J60" s="1">
        <v>8100794164</v>
      </c>
      <c r="K60" s="1">
        <v>8100794164</v>
      </c>
      <c r="L60" s="1">
        <v>8100794164</v>
      </c>
      <c r="M60" s="1">
        <f>SUM(J60:L60)/3</f>
        <v>8100794164</v>
      </c>
    </row>
    <row r="61" spans="2:22">
      <c r="B61" s="1" t="s">
        <v>16</v>
      </c>
      <c r="C61" s="1">
        <v>360452</v>
      </c>
      <c r="D61" s="1">
        <v>360452</v>
      </c>
      <c r="E61" s="1">
        <v>360452</v>
      </c>
      <c r="F61" s="1">
        <f>SUM(C61:E61)/3</f>
        <v>360452</v>
      </c>
      <c r="I61" s="1" t="s">
        <v>16</v>
      </c>
      <c r="J61" s="1">
        <v>360452</v>
      </c>
      <c r="K61" s="1">
        <v>360452</v>
      </c>
      <c r="L61" s="1">
        <v>360452</v>
      </c>
      <c r="M61" s="1">
        <f>SUM(J61:L61)/3</f>
        <v>360452</v>
      </c>
    </row>
    <row r="62" spans="2:22">
      <c r="B62" s="1" t="s">
        <v>12</v>
      </c>
      <c r="C62" s="1">
        <v>2768</v>
      </c>
      <c r="D62" s="1">
        <v>2768</v>
      </c>
      <c r="E62" s="1">
        <v>2768</v>
      </c>
      <c r="F62" s="1">
        <f>SUM(C62:E62)/3</f>
        <v>2768</v>
      </c>
      <c r="I62" s="1" t="s">
        <v>12</v>
      </c>
      <c r="J62" s="1">
        <v>4307336</v>
      </c>
      <c r="K62" s="1">
        <v>4307336</v>
      </c>
      <c r="L62" s="1">
        <v>4307336</v>
      </c>
      <c r="M62" s="1">
        <f>SUM(J62:L62)/3</f>
        <v>4307336</v>
      </c>
    </row>
    <row r="64" spans="2:22">
      <c r="B64" s="1" t="s">
        <v>9</v>
      </c>
      <c r="C64" s="1">
        <v>52500</v>
      </c>
      <c r="I64" s="1" t="s">
        <v>9</v>
      </c>
      <c r="J64" s="1">
        <v>52500</v>
      </c>
    </row>
    <row r="65" spans="2:13">
      <c r="B65" s="1" t="s">
        <v>3</v>
      </c>
      <c r="C65" s="1">
        <v>1</v>
      </c>
      <c r="D65" s="1">
        <v>2</v>
      </c>
      <c r="E65" s="1">
        <v>3</v>
      </c>
      <c r="F65" s="1" t="s">
        <v>6</v>
      </c>
      <c r="I65" s="1" t="s">
        <v>3</v>
      </c>
      <c r="J65" s="1">
        <v>1</v>
      </c>
      <c r="K65" s="1">
        <v>2</v>
      </c>
      <c r="L65" s="1">
        <v>3</v>
      </c>
      <c r="M65" s="1" t="s">
        <v>6</v>
      </c>
    </row>
    <row r="66" spans="2:13">
      <c r="B66" s="1" t="s">
        <v>10</v>
      </c>
      <c r="C66" s="1">
        <v>11025914164</v>
      </c>
      <c r="D66" s="1">
        <v>11025914164</v>
      </c>
      <c r="E66" s="1">
        <v>11025914164</v>
      </c>
      <c r="F66" s="1">
        <f>SUM(C66:E66)/3</f>
        <v>11025914164</v>
      </c>
      <c r="I66" s="1" t="s">
        <v>10</v>
      </c>
      <c r="J66" s="1">
        <v>11025914164</v>
      </c>
      <c r="K66" s="1">
        <v>11025914164</v>
      </c>
      <c r="L66" s="1">
        <v>11025914164</v>
      </c>
      <c r="M66" s="1">
        <f>SUM(J66:L66)/3</f>
        <v>11025914164</v>
      </c>
    </row>
    <row r="67" spans="2:13">
      <c r="B67" s="1" t="s">
        <v>16</v>
      </c>
      <c r="C67" s="1">
        <v>420452</v>
      </c>
      <c r="D67" s="1">
        <v>420452</v>
      </c>
      <c r="E67" s="1">
        <v>420452</v>
      </c>
      <c r="F67" s="1">
        <f>SUM(C67:E67)/3</f>
        <v>420452</v>
      </c>
      <c r="I67" s="1" t="s">
        <v>16</v>
      </c>
      <c r="J67" s="1">
        <v>420452</v>
      </c>
      <c r="K67" s="1">
        <v>420452</v>
      </c>
      <c r="L67" s="1">
        <v>420452</v>
      </c>
      <c r="M67" s="1">
        <f>SUM(J67:L67)/3</f>
        <v>420452</v>
      </c>
    </row>
    <row r="68" spans="2:13">
      <c r="B68" s="1" t="s">
        <v>12</v>
      </c>
      <c r="C68" s="1">
        <v>2768</v>
      </c>
      <c r="D68" s="1">
        <v>2768</v>
      </c>
      <c r="E68" s="1">
        <v>2768</v>
      </c>
      <c r="F68" s="1">
        <f>SUM(C68:E68)/3</f>
        <v>2768</v>
      </c>
      <c r="I68" s="1" t="s">
        <v>12</v>
      </c>
      <c r="J68" s="1">
        <v>5030040</v>
      </c>
      <c r="K68" s="1">
        <v>5030040</v>
      </c>
      <c r="L68" s="1">
        <v>5030040</v>
      </c>
      <c r="M68" s="1">
        <f>SUM(J68:L68)/3</f>
        <v>5030040</v>
      </c>
    </row>
    <row r="70" spans="2:13">
      <c r="B70" s="1" t="s">
        <v>9</v>
      </c>
      <c r="C70" s="1">
        <v>60000</v>
      </c>
      <c r="I70" s="1" t="s">
        <v>9</v>
      </c>
      <c r="J70" s="1">
        <v>60000</v>
      </c>
    </row>
    <row r="71" spans="2:13">
      <c r="B71" s="1" t="s">
        <v>3</v>
      </c>
      <c r="C71" s="1">
        <v>1</v>
      </c>
      <c r="D71" s="1">
        <v>2</v>
      </c>
      <c r="E71" s="1">
        <v>3</v>
      </c>
      <c r="F71" s="1" t="s">
        <v>6</v>
      </c>
      <c r="I71" s="1" t="s">
        <v>3</v>
      </c>
      <c r="J71" s="1">
        <v>1</v>
      </c>
      <c r="K71" s="1">
        <v>2</v>
      </c>
      <c r="L71" s="1">
        <v>3</v>
      </c>
      <c r="M71" s="1" t="s">
        <v>6</v>
      </c>
    </row>
    <row r="72" spans="2:13">
      <c r="B72" s="1" t="s">
        <v>10</v>
      </c>
      <c r="C72" s="1">
        <v>14401034164</v>
      </c>
      <c r="D72" s="1">
        <v>14401034164</v>
      </c>
      <c r="E72" s="1">
        <v>14401034164</v>
      </c>
      <c r="F72" s="1">
        <f>SUM(C72:E72)/3</f>
        <v>14401034164</v>
      </c>
      <c r="I72" s="1" t="s">
        <v>10</v>
      </c>
      <c r="J72" s="1">
        <v>14401034164</v>
      </c>
      <c r="K72" s="1">
        <v>14401034164</v>
      </c>
      <c r="L72" s="1">
        <v>14401034164</v>
      </c>
      <c r="M72" s="1">
        <f>SUM(J72:L72)/3</f>
        <v>14401034164</v>
      </c>
    </row>
    <row r="73" spans="2:13">
      <c r="B73" s="1" t="s">
        <v>16</v>
      </c>
      <c r="C73" s="1">
        <v>480452</v>
      </c>
      <c r="D73" s="1">
        <v>480452</v>
      </c>
      <c r="E73" s="1">
        <v>480452</v>
      </c>
      <c r="F73" s="1">
        <f>SUM(C73:E73)/3</f>
        <v>480452</v>
      </c>
      <c r="I73" s="1" t="s">
        <v>16</v>
      </c>
      <c r="J73" s="1">
        <v>480452</v>
      </c>
      <c r="K73" s="1">
        <v>480452</v>
      </c>
      <c r="L73" s="1">
        <v>480452</v>
      </c>
      <c r="M73" s="1">
        <f>SUM(J73:L73)/3</f>
        <v>480452</v>
      </c>
    </row>
    <row r="74" spans="2:13">
      <c r="B74" s="1" t="s">
        <v>12</v>
      </c>
      <c r="C74" s="1">
        <v>2768</v>
      </c>
      <c r="D74" s="1">
        <v>2768</v>
      </c>
      <c r="E74" s="1">
        <v>2768</v>
      </c>
      <c r="F74" s="1">
        <f>SUM(C74:E74)/3</f>
        <v>2768</v>
      </c>
      <c r="I74" s="1" t="s">
        <v>12</v>
      </c>
      <c r="J74" s="1">
        <v>5801592</v>
      </c>
      <c r="K74" s="1">
        <v>5801592</v>
      </c>
      <c r="L74" s="1">
        <v>5801592</v>
      </c>
      <c r="M74" s="1">
        <f>SUM(J74:L74)/3</f>
        <v>5801592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74"/>
  <sheetViews>
    <sheetView topLeftCell="P1" zoomScale="85" zoomScaleNormal="85" workbookViewId="0">
      <selection activeCell="T42" activeCellId="1" sqref="O74:Q110 T42"/>
    </sheetView>
  </sheetViews>
  <sheetFormatPr defaultColWidth="7.5" defaultRowHeight="14.25"/>
  <cols>
    <col min="1" max="11" width="9.125" style="1" customWidth="1"/>
    <col min="16" max="16" width="7.125" style="1" customWidth="1"/>
    <col min="17" max="17" width="12.125" style="1" customWidth="1"/>
    <col min="18" max="18" width="8.125" style="1" customWidth="1"/>
    <col min="19" max="19" width="7.25" style="1" customWidth="1"/>
    <col min="20" max="20" width="12.125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7500</v>
      </c>
      <c r="C3" s="1">
        <v>4.4999999999999998E-2</v>
      </c>
      <c r="D3" s="1">
        <v>4.5699999999999998E-2</v>
      </c>
      <c r="E3" s="1">
        <v>4.4499999999999998E-2</v>
      </c>
      <c r="F3" s="1">
        <v>4.6899999999999997E-2</v>
      </c>
      <c r="G3" s="1">
        <v>4.4499999999999998E-2</v>
      </c>
      <c r="H3" s="1">
        <v>4.4900000000000002E-2</v>
      </c>
      <c r="I3" s="1">
        <v>4.5199999999999997E-2</v>
      </c>
      <c r="J3" s="1">
        <v>4.7E-2</v>
      </c>
      <c r="K3" s="1">
        <v>4.6300000000000001E-2</v>
      </c>
      <c r="L3" s="1">
        <v>4.4600000000000001E-2</v>
      </c>
      <c r="M3" s="1">
        <v>4.8300000000000003E-2</v>
      </c>
      <c r="N3" s="1">
        <v>4.6300000000000001E-2</v>
      </c>
      <c r="O3" s="1">
        <f t="shared" ref="O3:O10" si="0">MIN(C3:N3)</f>
        <v>4.4499999999999998E-2</v>
      </c>
      <c r="P3" s="1">
        <f t="shared" ref="P3:P10" si="1">MAX(C3:N3)</f>
        <v>4.8300000000000003E-2</v>
      </c>
      <c r="Q3" s="1">
        <f t="shared" ref="Q3:Q10" si="2">(SUM(C3:N3)-O3-P3)/10</f>
        <v>4.564E-2</v>
      </c>
      <c r="S3" s="1">
        <v>7500</v>
      </c>
      <c r="W3" s="1" t="e">
        <f t="shared" ref="W3:W10" si="3">AVERAGE(T3:V3)</f>
        <v>#DIV/0!</v>
      </c>
    </row>
    <row r="4" spans="1:23">
      <c r="B4" s="1">
        <v>15000</v>
      </c>
      <c r="C4" s="1">
        <v>0.18090000000000001</v>
      </c>
      <c r="D4" s="1">
        <v>0.1837</v>
      </c>
      <c r="E4" s="1">
        <v>0.18099999999999999</v>
      </c>
      <c r="F4" s="1">
        <v>0.18079999999999999</v>
      </c>
      <c r="G4" s="1">
        <v>0.17979999999999999</v>
      </c>
      <c r="H4" s="1">
        <v>0.1799</v>
      </c>
      <c r="I4" s="1">
        <v>0.17879999999999999</v>
      </c>
      <c r="J4" s="1">
        <v>0.1817</v>
      </c>
      <c r="K4" s="1">
        <v>0.1857</v>
      </c>
      <c r="L4" s="1">
        <v>0.18440000000000001</v>
      </c>
      <c r="M4" s="1">
        <v>0.18160000000000001</v>
      </c>
      <c r="N4" s="1">
        <v>0.18099999999999999</v>
      </c>
      <c r="O4" s="1">
        <f t="shared" si="0"/>
        <v>0.17879999999999999</v>
      </c>
      <c r="P4" s="1">
        <f t="shared" si="1"/>
        <v>0.1857</v>
      </c>
      <c r="Q4" s="1">
        <f t="shared" si="2"/>
        <v>0.18148000000000003</v>
      </c>
      <c r="S4" s="1">
        <v>15000</v>
      </c>
      <c r="T4" s="1">
        <v>5.6</v>
      </c>
      <c r="U4" s="1">
        <v>5.6</v>
      </c>
      <c r="V4" s="1">
        <v>5.6</v>
      </c>
      <c r="W4" s="1">
        <f t="shared" si="3"/>
        <v>5.5999999999999988</v>
      </c>
    </row>
    <row r="5" spans="1:23">
      <c r="B5" s="1">
        <v>22500</v>
      </c>
      <c r="C5" s="1">
        <v>0.4017</v>
      </c>
      <c r="D5" s="1">
        <v>0.41199999999999998</v>
      </c>
      <c r="E5" s="1">
        <v>0.40749999999999997</v>
      </c>
      <c r="F5" s="1">
        <v>0.41199999999999998</v>
      </c>
      <c r="G5" s="1">
        <v>0.4133</v>
      </c>
      <c r="H5" s="1">
        <v>0.39860000000000001</v>
      </c>
      <c r="I5" s="1">
        <v>0.39910000000000001</v>
      </c>
      <c r="J5" s="1">
        <v>0.40189999999999998</v>
      </c>
      <c r="K5" s="1">
        <v>0.4007</v>
      </c>
      <c r="L5" s="1">
        <v>0.40949999999999998</v>
      </c>
      <c r="M5" s="1">
        <v>0.40849999999999997</v>
      </c>
      <c r="N5" s="1">
        <v>0.40339999999999998</v>
      </c>
      <c r="O5" s="1">
        <f t="shared" si="0"/>
        <v>0.39860000000000001</v>
      </c>
      <c r="P5" s="1">
        <f t="shared" si="1"/>
        <v>0.4133</v>
      </c>
      <c r="Q5" s="1">
        <f t="shared" si="2"/>
        <v>0.40563000000000005</v>
      </c>
      <c r="S5" s="1">
        <v>22500</v>
      </c>
      <c r="T5" s="1">
        <v>12.5</v>
      </c>
      <c r="U5" s="1">
        <v>12.5</v>
      </c>
      <c r="V5" s="1">
        <v>12.5</v>
      </c>
      <c r="W5" s="1">
        <f t="shared" si="3"/>
        <v>12.5</v>
      </c>
    </row>
    <row r="6" spans="1:23">
      <c r="B6" s="1">
        <v>30000</v>
      </c>
      <c r="C6" s="1">
        <v>0.71089999999999998</v>
      </c>
      <c r="D6" s="1">
        <v>0.72699999999999998</v>
      </c>
      <c r="E6" s="1">
        <v>0.72319999999999995</v>
      </c>
      <c r="F6" s="1">
        <v>0.71209999999999996</v>
      </c>
      <c r="G6" s="1">
        <v>0.71209999999999996</v>
      </c>
      <c r="H6" s="1">
        <v>0.70730000000000004</v>
      </c>
      <c r="I6" s="1">
        <v>0.71099999999999997</v>
      </c>
      <c r="J6" s="1">
        <v>0.70430000000000004</v>
      </c>
      <c r="K6" s="1">
        <v>0.71120000000000005</v>
      </c>
      <c r="L6" s="1">
        <v>0.71079999999999999</v>
      </c>
      <c r="M6" s="1">
        <v>0.72040000000000004</v>
      </c>
      <c r="N6" s="1">
        <v>0.71089999999999998</v>
      </c>
      <c r="O6" s="1">
        <f t="shared" si="0"/>
        <v>0.70430000000000004</v>
      </c>
      <c r="P6" s="1">
        <f t="shared" si="1"/>
        <v>0.72699999999999998</v>
      </c>
      <c r="Q6" s="1">
        <f t="shared" si="2"/>
        <v>0.7129899999999999</v>
      </c>
      <c r="S6" s="1">
        <v>30000</v>
      </c>
      <c r="T6" s="1">
        <v>22.3</v>
      </c>
      <c r="U6" s="1">
        <v>22.3</v>
      </c>
      <c r="V6" s="1">
        <v>22.3</v>
      </c>
      <c r="W6" s="1">
        <f t="shared" si="3"/>
        <v>22.3</v>
      </c>
    </row>
    <row r="7" spans="1:23">
      <c r="B7" s="1">
        <v>37500</v>
      </c>
      <c r="C7" s="1">
        <v>1.0806</v>
      </c>
      <c r="D7" s="1">
        <v>1.0652999999999999</v>
      </c>
      <c r="E7" s="1">
        <v>1.0653999999999999</v>
      </c>
      <c r="F7" s="1">
        <v>1.0643</v>
      </c>
      <c r="G7" s="1">
        <v>1.0676000000000001</v>
      </c>
      <c r="H7" s="1">
        <v>1.0738000000000001</v>
      </c>
      <c r="I7" s="1">
        <v>1.0745</v>
      </c>
      <c r="J7" s="1">
        <v>1.0746</v>
      </c>
      <c r="K7" s="1">
        <v>1.0656000000000001</v>
      </c>
      <c r="L7" s="1">
        <v>1.0660000000000001</v>
      </c>
      <c r="M7" s="1">
        <v>1.0669</v>
      </c>
      <c r="N7" s="1">
        <v>1.0662</v>
      </c>
      <c r="O7" s="1">
        <f t="shared" si="0"/>
        <v>1.0643</v>
      </c>
      <c r="P7" s="1">
        <f t="shared" si="1"/>
        <v>1.0806</v>
      </c>
      <c r="Q7" s="1">
        <f t="shared" si="2"/>
        <v>1.0685900000000002</v>
      </c>
      <c r="S7" s="1">
        <v>37500</v>
      </c>
      <c r="T7" s="1">
        <v>35.1</v>
      </c>
      <c r="U7" s="1">
        <v>35.1</v>
      </c>
      <c r="V7" s="1">
        <v>35.1</v>
      </c>
      <c r="W7" s="1">
        <f t="shared" si="3"/>
        <v>35.1</v>
      </c>
    </row>
    <row r="8" spans="1:23">
      <c r="B8" s="1">
        <v>45000</v>
      </c>
      <c r="C8" s="1">
        <v>1.5304</v>
      </c>
      <c r="D8" s="1">
        <v>1.53</v>
      </c>
      <c r="E8" s="1">
        <v>1.5297000000000001</v>
      </c>
      <c r="F8" s="1">
        <v>1.5435000000000001</v>
      </c>
      <c r="G8" s="1">
        <v>1.5454000000000001</v>
      </c>
      <c r="H8" s="1">
        <v>1.5442</v>
      </c>
      <c r="I8" s="1">
        <v>1.5436000000000001</v>
      </c>
      <c r="J8" s="1">
        <v>1.5331999999999999</v>
      </c>
      <c r="K8" s="1">
        <v>1.5353000000000001</v>
      </c>
      <c r="L8" s="1">
        <v>1.5342</v>
      </c>
      <c r="M8" s="1">
        <v>1.5327</v>
      </c>
      <c r="N8" s="1">
        <v>1.5315000000000001</v>
      </c>
      <c r="O8" s="1">
        <f t="shared" si="0"/>
        <v>1.5297000000000001</v>
      </c>
      <c r="P8" s="1">
        <f t="shared" si="1"/>
        <v>1.5454000000000001</v>
      </c>
      <c r="Q8" s="1">
        <f t="shared" si="2"/>
        <v>1.5358599999999996</v>
      </c>
      <c r="S8" s="1">
        <v>45000</v>
      </c>
      <c r="T8" s="1">
        <v>50.1</v>
      </c>
      <c r="U8" s="1">
        <v>50.1</v>
      </c>
      <c r="V8" s="1">
        <v>50.1</v>
      </c>
      <c r="W8" s="1">
        <f t="shared" si="3"/>
        <v>50.1</v>
      </c>
    </row>
    <row r="9" spans="1:23">
      <c r="B9" s="1">
        <v>52500</v>
      </c>
      <c r="C9" s="1">
        <v>2.0823</v>
      </c>
      <c r="D9" s="1">
        <v>2.0846</v>
      </c>
      <c r="E9" s="1">
        <v>2.0849000000000002</v>
      </c>
      <c r="F9" s="1">
        <v>2.0903999999999998</v>
      </c>
      <c r="G9" s="1">
        <v>2.0884</v>
      </c>
      <c r="H9" s="1">
        <v>2.1166999999999998</v>
      </c>
      <c r="I9" s="1">
        <v>2.0840999999999998</v>
      </c>
      <c r="J9" s="1">
        <v>2.0830000000000002</v>
      </c>
      <c r="K9" s="1">
        <v>2.0813000000000001</v>
      </c>
      <c r="L9" s="1">
        <v>2.0836999999999999</v>
      </c>
      <c r="M9" s="1">
        <v>2.0828000000000002</v>
      </c>
      <c r="N9" s="1">
        <v>2.0830000000000002</v>
      </c>
      <c r="O9" s="1">
        <f t="shared" si="0"/>
        <v>2.0813000000000001</v>
      </c>
      <c r="P9" s="1">
        <f t="shared" si="1"/>
        <v>2.1166999999999998</v>
      </c>
      <c r="Q9" s="1">
        <f t="shared" si="2"/>
        <v>2.0847199999999995</v>
      </c>
      <c r="S9" s="1">
        <v>52500</v>
      </c>
      <c r="T9" s="1">
        <v>69.099999999999994</v>
      </c>
      <c r="U9" s="1">
        <v>69.099999999999994</v>
      </c>
      <c r="V9" s="1">
        <v>69.099999999999994</v>
      </c>
      <c r="W9" s="1">
        <f t="shared" si="3"/>
        <v>69.099999999999994</v>
      </c>
    </row>
    <row r="10" spans="1:23">
      <c r="B10" s="1">
        <v>60000</v>
      </c>
      <c r="C10" s="1">
        <v>2.7275</v>
      </c>
      <c r="D10" s="1">
        <v>2.7279</v>
      </c>
      <c r="E10" s="1">
        <v>2.7469999999999999</v>
      </c>
      <c r="F10" s="1">
        <v>2.7273999999999998</v>
      </c>
      <c r="G10" s="1">
        <v>2.7309000000000001</v>
      </c>
      <c r="H10" s="1">
        <v>2.7321</v>
      </c>
      <c r="I10" s="1">
        <v>2.7296</v>
      </c>
      <c r="J10" s="1">
        <v>2.7464</v>
      </c>
      <c r="K10" s="1">
        <v>2.7469999999999999</v>
      </c>
      <c r="L10" s="1">
        <v>2.7454999999999998</v>
      </c>
      <c r="M10" s="1">
        <v>2.7475000000000001</v>
      </c>
      <c r="N10" s="1">
        <v>2.7477</v>
      </c>
      <c r="O10" s="1">
        <f t="shared" si="0"/>
        <v>2.7273999999999998</v>
      </c>
      <c r="P10" s="1">
        <f t="shared" si="1"/>
        <v>2.7477</v>
      </c>
      <c r="Q10" s="1">
        <f t="shared" si="2"/>
        <v>2.7381400000000005</v>
      </c>
      <c r="S10" s="1">
        <v>60000</v>
      </c>
      <c r="T10" s="1">
        <v>89.5</v>
      </c>
      <c r="U10" s="1">
        <v>89.5</v>
      </c>
      <c r="V10" s="1">
        <v>89.5</v>
      </c>
      <c r="W10" s="1">
        <f t="shared" si="3"/>
        <v>89.5</v>
      </c>
    </row>
    <row r="11" spans="1:23">
      <c r="L11" s="1"/>
      <c r="M11" s="1"/>
      <c r="N11" s="1"/>
      <c r="O11" s="1"/>
      <c r="W11" s="1"/>
    </row>
    <row r="12" spans="1:23">
      <c r="L12" s="1"/>
      <c r="M12" s="1"/>
      <c r="N12" s="1"/>
      <c r="O12" s="1"/>
      <c r="W12" s="1"/>
    </row>
    <row r="13" spans="1:23">
      <c r="L13" s="1"/>
      <c r="M13" s="1"/>
      <c r="N13" s="1"/>
      <c r="O13" s="1"/>
      <c r="W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7500</v>
      </c>
      <c r="C16" s="1">
        <v>3.3000000000000002E-2</v>
      </c>
      <c r="D16" s="1">
        <v>3.3000000000000002E-2</v>
      </c>
      <c r="E16" s="1">
        <v>3.4000000000000002E-2</v>
      </c>
      <c r="F16" s="1">
        <v>3.4000000000000002E-2</v>
      </c>
      <c r="G16" s="1">
        <v>3.2000000000000001E-2</v>
      </c>
      <c r="H16" s="1">
        <v>3.3000000000000002E-2</v>
      </c>
      <c r="I16" s="1">
        <v>3.5000000000000003E-2</v>
      </c>
      <c r="J16" s="1">
        <v>3.4000000000000002E-2</v>
      </c>
      <c r="K16" s="1">
        <v>3.2000000000000001E-2</v>
      </c>
      <c r="L16" s="1">
        <v>3.3000000000000002E-2</v>
      </c>
      <c r="M16" s="1">
        <v>3.5000000000000003E-2</v>
      </c>
      <c r="N16" s="1">
        <v>3.5000000000000003E-2</v>
      </c>
      <c r="O16" s="1">
        <f t="shared" ref="O16:O23" si="4">MIN(C16:N16)</f>
        <v>3.2000000000000001E-2</v>
      </c>
      <c r="P16" s="1">
        <f t="shared" ref="P16:P23" si="5">MAX(C16:N16)</f>
        <v>3.5000000000000003E-2</v>
      </c>
      <c r="Q16" s="1">
        <f t="shared" ref="Q16:Q23" si="6">(SUM(C16:N16)-O16-P16)/10</f>
        <v>3.3600000000000005E-2</v>
      </c>
      <c r="S16" s="1">
        <v>7500</v>
      </c>
      <c r="W16" s="1" t="e">
        <f t="shared" ref="W16:W23" si="7">AVERAGE(T16:V16)</f>
        <v>#DIV/0!</v>
      </c>
    </row>
    <row r="17" spans="1:23">
      <c r="B17" s="1">
        <v>15000</v>
      </c>
      <c r="C17" s="1">
        <v>0.13300000000000001</v>
      </c>
      <c r="D17" s="1">
        <v>0.13400000000000001</v>
      </c>
      <c r="E17" s="1">
        <v>0.13400000000000001</v>
      </c>
      <c r="F17" s="1">
        <v>0.13200000000000001</v>
      </c>
      <c r="G17" s="1">
        <v>0.13500000000000001</v>
      </c>
      <c r="H17" s="1">
        <v>0.13500000000000001</v>
      </c>
      <c r="I17" s="1">
        <v>0.13100000000000001</v>
      </c>
      <c r="J17" s="1">
        <v>0.13</v>
      </c>
      <c r="K17" s="1">
        <v>0.13200000000000001</v>
      </c>
      <c r="L17" s="1">
        <v>0.13400000000000001</v>
      </c>
      <c r="M17" s="1">
        <v>0.13200000000000001</v>
      </c>
      <c r="N17" s="1">
        <v>0.13500000000000001</v>
      </c>
      <c r="O17" s="1">
        <f t="shared" si="4"/>
        <v>0.13</v>
      </c>
      <c r="P17" s="1">
        <f t="shared" si="5"/>
        <v>0.13500000000000001</v>
      </c>
      <c r="Q17" s="1">
        <f t="shared" si="6"/>
        <v>0.13320000000000001</v>
      </c>
      <c r="S17" s="1">
        <v>15000</v>
      </c>
      <c r="T17" s="1">
        <v>5.6</v>
      </c>
      <c r="U17" s="1">
        <v>5.6</v>
      </c>
      <c r="V17" s="1">
        <v>5.6</v>
      </c>
      <c r="W17" s="1">
        <f t="shared" si="7"/>
        <v>5.5999999999999988</v>
      </c>
    </row>
    <row r="18" spans="1:23">
      <c r="B18" s="1">
        <v>22500</v>
      </c>
      <c r="C18" s="1">
        <v>0.29899999999999999</v>
      </c>
      <c r="D18" s="1">
        <v>0.29599999999999999</v>
      </c>
      <c r="E18" s="1">
        <v>0.29899999999999999</v>
      </c>
      <c r="F18" s="1">
        <v>0.30199999999999999</v>
      </c>
      <c r="G18" s="1">
        <v>0.29299999999999998</v>
      </c>
      <c r="H18" s="1">
        <v>0.29499999999999998</v>
      </c>
      <c r="I18" s="1">
        <v>0.29799999999999999</v>
      </c>
      <c r="J18" s="1">
        <v>0.3</v>
      </c>
      <c r="K18" s="1">
        <v>0.29299999999999998</v>
      </c>
      <c r="L18" s="1">
        <v>0.30099999999999999</v>
      </c>
      <c r="M18" s="1">
        <v>0.29299999999999998</v>
      </c>
      <c r="N18" s="1">
        <v>0.29499999999999998</v>
      </c>
      <c r="O18" s="1">
        <f t="shared" si="4"/>
        <v>0.29299999999999998</v>
      </c>
      <c r="P18" s="1">
        <f t="shared" si="5"/>
        <v>0.30199999999999999</v>
      </c>
      <c r="Q18" s="1">
        <f t="shared" si="6"/>
        <v>0.2969</v>
      </c>
      <c r="S18" s="1">
        <v>22500</v>
      </c>
      <c r="T18" s="1">
        <v>12.5</v>
      </c>
      <c r="U18" s="1">
        <v>12.5</v>
      </c>
      <c r="V18" s="1">
        <v>12.5</v>
      </c>
      <c r="W18" s="1">
        <f t="shared" si="7"/>
        <v>12.5</v>
      </c>
    </row>
    <row r="19" spans="1:23">
      <c r="B19" s="1">
        <v>30000</v>
      </c>
      <c r="C19" s="1">
        <v>0.52100000000000002</v>
      </c>
      <c r="D19" s="1">
        <v>0.52300000000000002</v>
      </c>
      <c r="E19" s="1">
        <v>0.52500000000000002</v>
      </c>
      <c r="F19" s="1">
        <v>0.52400000000000002</v>
      </c>
      <c r="G19" s="1">
        <v>0.52200000000000002</v>
      </c>
      <c r="H19" s="1">
        <v>0.52800000000000002</v>
      </c>
      <c r="I19" s="1">
        <v>0.53200000000000003</v>
      </c>
      <c r="J19" s="1">
        <v>0.52500000000000002</v>
      </c>
      <c r="K19" s="1">
        <v>0.53300000000000003</v>
      </c>
      <c r="L19" s="1">
        <v>0.52400000000000002</v>
      </c>
      <c r="M19" s="1">
        <v>0.51700000000000002</v>
      </c>
      <c r="N19" s="1">
        <v>0.51900000000000002</v>
      </c>
      <c r="O19" s="1">
        <f t="shared" si="4"/>
        <v>0.51700000000000002</v>
      </c>
      <c r="P19" s="1">
        <f t="shared" si="5"/>
        <v>0.53300000000000003</v>
      </c>
      <c r="Q19" s="1">
        <f t="shared" si="6"/>
        <v>0.52429999999999999</v>
      </c>
      <c r="S19" s="1">
        <v>30000</v>
      </c>
      <c r="T19" s="1">
        <v>22.3</v>
      </c>
      <c r="U19" s="1">
        <v>22.3</v>
      </c>
      <c r="V19" s="1">
        <v>22.3</v>
      </c>
      <c r="W19" s="1">
        <f t="shared" si="7"/>
        <v>22.3</v>
      </c>
    </row>
    <row r="20" spans="1:23">
      <c r="B20" s="1">
        <v>37500</v>
      </c>
      <c r="C20" s="1">
        <v>0.75</v>
      </c>
      <c r="D20" s="1">
        <v>0.751</v>
      </c>
      <c r="E20" s="1">
        <v>0.74399999999999999</v>
      </c>
      <c r="F20" s="1">
        <v>0.752</v>
      </c>
      <c r="G20" s="1">
        <v>0.751</v>
      </c>
      <c r="H20" s="1">
        <v>0.746</v>
      </c>
      <c r="I20" s="1">
        <v>0.747</v>
      </c>
      <c r="J20" s="1">
        <v>0.751</v>
      </c>
      <c r="K20" s="1">
        <v>0.75</v>
      </c>
      <c r="L20" s="1">
        <v>0.751</v>
      </c>
      <c r="M20" s="1">
        <v>0.74399999999999999</v>
      </c>
      <c r="N20" s="1">
        <v>0.745</v>
      </c>
      <c r="O20" s="1">
        <f t="shared" si="4"/>
        <v>0.74399999999999999</v>
      </c>
      <c r="P20" s="1">
        <f t="shared" si="5"/>
        <v>0.752</v>
      </c>
      <c r="Q20" s="1">
        <f t="shared" si="6"/>
        <v>0.74859999999999993</v>
      </c>
      <c r="S20" s="1">
        <v>37500</v>
      </c>
      <c r="T20" s="1">
        <v>35.1</v>
      </c>
      <c r="U20" s="1">
        <v>35.1</v>
      </c>
      <c r="V20" s="1">
        <v>35.1</v>
      </c>
      <c r="W20" s="1">
        <f t="shared" si="7"/>
        <v>35.1</v>
      </c>
    </row>
    <row r="21" spans="1:23">
      <c r="B21" s="1">
        <v>45000</v>
      </c>
      <c r="C21" s="1">
        <v>1.0649999999999999</v>
      </c>
      <c r="D21" s="1">
        <v>1.07</v>
      </c>
      <c r="E21" s="1">
        <v>1.083</v>
      </c>
      <c r="F21" s="1">
        <v>1.069</v>
      </c>
      <c r="G21" s="1">
        <v>1.0680000000000001</v>
      </c>
      <c r="H21" s="1">
        <v>1.07</v>
      </c>
      <c r="I21" s="1">
        <v>1.091</v>
      </c>
      <c r="J21" s="1">
        <v>1.093</v>
      </c>
      <c r="K21" s="1">
        <v>1.089</v>
      </c>
      <c r="L21" s="1">
        <v>1.079</v>
      </c>
      <c r="M21" s="1">
        <v>1.087</v>
      </c>
      <c r="N21" s="1">
        <v>1.0880000000000001</v>
      </c>
      <c r="O21" s="1">
        <f t="shared" si="4"/>
        <v>1.0649999999999999</v>
      </c>
      <c r="P21" s="1">
        <f t="shared" si="5"/>
        <v>1.093</v>
      </c>
      <c r="Q21" s="1">
        <f t="shared" si="6"/>
        <v>1.0794000000000001</v>
      </c>
      <c r="S21" s="1">
        <v>45000</v>
      </c>
      <c r="T21" s="1">
        <v>50.1</v>
      </c>
      <c r="U21" s="1">
        <v>50.1</v>
      </c>
      <c r="V21" s="1">
        <v>50.1</v>
      </c>
      <c r="W21" s="1">
        <f t="shared" si="7"/>
        <v>50.1</v>
      </c>
    </row>
    <row r="22" spans="1:23">
      <c r="B22" s="1">
        <v>52500</v>
      </c>
      <c r="C22" s="1">
        <v>1.4890000000000001</v>
      </c>
      <c r="D22" s="1">
        <v>1.4890000000000001</v>
      </c>
      <c r="E22" s="1">
        <v>1.49</v>
      </c>
      <c r="F22" s="1">
        <v>1.49</v>
      </c>
      <c r="G22" s="1">
        <v>1.4790000000000001</v>
      </c>
      <c r="H22" s="1">
        <v>1.4850000000000001</v>
      </c>
      <c r="I22" s="1">
        <v>1.486</v>
      </c>
      <c r="J22" s="1">
        <v>1.4690000000000001</v>
      </c>
      <c r="K22" s="1">
        <v>1.462</v>
      </c>
      <c r="L22" s="1">
        <v>1.4950000000000001</v>
      </c>
      <c r="M22" s="1">
        <v>1.4950000000000001</v>
      </c>
      <c r="N22" s="1">
        <v>1.4950000000000001</v>
      </c>
      <c r="O22" s="1">
        <f t="shared" si="4"/>
        <v>1.462</v>
      </c>
      <c r="P22" s="1">
        <f t="shared" si="5"/>
        <v>1.4950000000000001</v>
      </c>
      <c r="Q22" s="1">
        <f t="shared" si="6"/>
        <v>1.4867000000000001</v>
      </c>
      <c r="S22" s="1">
        <v>52500</v>
      </c>
      <c r="T22" s="1">
        <v>69.099999999999994</v>
      </c>
      <c r="U22" s="1">
        <v>69.099999999999994</v>
      </c>
      <c r="V22" s="1">
        <v>69.099999999999994</v>
      </c>
      <c r="W22" s="1">
        <f t="shared" si="7"/>
        <v>69.099999999999994</v>
      </c>
    </row>
    <row r="23" spans="1:23">
      <c r="B23" s="1">
        <v>60000</v>
      </c>
      <c r="C23" s="1">
        <v>1.956</v>
      </c>
      <c r="D23" s="1">
        <v>1.9339999999999999</v>
      </c>
      <c r="E23" s="1">
        <v>1.9339999999999999</v>
      </c>
      <c r="F23" s="1">
        <v>1.9470000000000001</v>
      </c>
      <c r="G23" s="1">
        <v>1.946</v>
      </c>
      <c r="H23" s="1">
        <v>1.958</v>
      </c>
      <c r="I23" s="1">
        <v>1.954</v>
      </c>
      <c r="J23" s="1">
        <v>1.9330000000000001</v>
      </c>
      <c r="K23" s="1">
        <v>1.9530000000000001</v>
      </c>
      <c r="L23" s="1">
        <v>1.9490000000000001</v>
      </c>
      <c r="M23" s="1">
        <v>1.954</v>
      </c>
      <c r="N23" s="1">
        <v>1.9450000000000001</v>
      </c>
      <c r="O23" s="1">
        <f t="shared" si="4"/>
        <v>1.9330000000000001</v>
      </c>
      <c r="P23" s="1">
        <f t="shared" si="5"/>
        <v>1.958</v>
      </c>
      <c r="Q23" s="1">
        <f t="shared" si="6"/>
        <v>1.9472000000000005</v>
      </c>
      <c r="S23" s="1">
        <v>60000</v>
      </c>
      <c r="T23" s="1">
        <v>89.5</v>
      </c>
      <c r="U23" s="1">
        <v>89.5</v>
      </c>
      <c r="V23" s="1">
        <v>89.5</v>
      </c>
      <c r="W23" s="1">
        <f t="shared" si="7"/>
        <v>89.5</v>
      </c>
    </row>
    <row r="24" spans="1:23">
      <c r="L24" s="1"/>
      <c r="M24" s="1"/>
      <c r="N24" s="1"/>
      <c r="O24" s="1"/>
      <c r="W24" s="1"/>
    </row>
    <row r="25" spans="1:23">
      <c r="L25" s="1"/>
      <c r="M25" s="1"/>
      <c r="N25" s="1"/>
      <c r="O25" s="1"/>
      <c r="W25" s="1"/>
    </row>
    <row r="26" spans="1:23">
      <c r="L26" s="1"/>
      <c r="M26" s="1"/>
      <c r="N26" s="1"/>
      <c r="O26" s="1"/>
      <c r="W26" s="1"/>
    </row>
    <row r="27" spans="1:23">
      <c r="A27" s="1" t="s">
        <v>8</v>
      </c>
    </row>
    <row r="28" spans="1:23">
      <c r="A28" s="1" t="s">
        <v>2</v>
      </c>
      <c r="B28" s="1" t="s">
        <v>9</v>
      </c>
      <c r="C28" s="1">
        <v>7500</v>
      </c>
      <c r="H28" s="1" t="s">
        <v>7</v>
      </c>
      <c r="I28" s="1" t="s">
        <v>9</v>
      </c>
      <c r="J28" s="1">
        <v>7500</v>
      </c>
    </row>
    <row r="29" spans="1:23">
      <c r="B29" s="1" t="s">
        <v>3</v>
      </c>
      <c r="C29" s="1">
        <v>1</v>
      </c>
      <c r="D29" s="1">
        <v>2</v>
      </c>
      <c r="E29" s="1">
        <v>3</v>
      </c>
      <c r="F29" s="1" t="s">
        <v>6</v>
      </c>
      <c r="I29" s="1" t="s">
        <v>3</v>
      </c>
      <c r="J29" s="1">
        <v>1</v>
      </c>
      <c r="K29" s="1">
        <v>2</v>
      </c>
      <c r="L29" s="1">
        <v>3</v>
      </c>
      <c r="M29" s="1" t="s">
        <v>6</v>
      </c>
      <c r="O29" s="1" t="s">
        <v>2</v>
      </c>
      <c r="P29" s="1" t="s">
        <v>9</v>
      </c>
      <c r="Q29" s="1" t="s">
        <v>10</v>
      </c>
      <c r="R29" s="1" t="s">
        <v>11</v>
      </c>
      <c r="S29" s="1" t="s">
        <v>12</v>
      </c>
      <c r="T29" s="1" t="s">
        <v>13</v>
      </c>
      <c r="U29" s="1" t="s">
        <v>14</v>
      </c>
      <c r="V29" s="1" t="s">
        <v>15</v>
      </c>
    </row>
    <row r="30" spans="1:23">
      <c r="B30" s="1" t="s">
        <v>10</v>
      </c>
      <c r="C30" s="1">
        <v>225742189</v>
      </c>
      <c r="D30" s="1">
        <v>225742189</v>
      </c>
      <c r="E30" s="1">
        <v>225742189</v>
      </c>
      <c r="F30" s="1">
        <f>SUM(C30:E30)/3</f>
        <v>225742189</v>
      </c>
      <c r="I30" s="1" t="s">
        <v>10</v>
      </c>
      <c r="J30" s="1">
        <v>225674109</v>
      </c>
      <c r="K30" s="1">
        <v>225674109</v>
      </c>
      <c r="L30" s="1">
        <v>225674109</v>
      </c>
      <c r="M30" s="1">
        <f>SUM(J30:L30)/3</f>
        <v>225674109</v>
      </c>
      <c r="P30" s="1">
        <v>7500</v>
      </c>
      <c r="Q30" s="1">
        <f>F30</f>
        <v>225742189</v>
      </c>
      <c r="R30" s="1">
        <f>F31</f>
        <v>301507</v>
      </c>
      <c r="S30" s="1">
        <f>F32</f>
        <v>11136</v>
      </c>
      <c r="T30" s="1">
        <f t="shared" ref="T30:T37" si="8">(Q30+R30+S30)/1024/1024/1024</f>
        <v>0.21052996814250946</v>
      </c>
      <c r="U30" s="1" t="e">
        <f t="shared" ref="U30:U37" si="9">W3</f>
        <v>#DIV/0!</v>
      </c>
      <c r="V30" s="4" t="e">
        <f>U30*(Constants!$A$2/100)*1024*1024*1024</f>
        <v>#DIV/0!</v>
      </c>
    </row>
    <row r="31" spans="1:23">
      <c r="B31" s="1" t="s">
        <v>16</v>
      </c>
      <c r="C31" s="1">
        <v>301507</v>
      </c>
      <c r="D31" s="1">
        <v>301507</v>
      </c>
      <c r="E31" s="1">
        <v>301507</v>
      </c>
      <c r="F31" s="1">
        <f>SUM(C31:E31)/3</f>
        <v>301507</v>
      </c>
      <c r="I31" s="1" t="s">
        <v>16</v>
      </c>
      <c r="J31" s="1">
        <v>314620</v>
      </c>
      <c r="K31" s="1">
        <v>314620</v>
      </c>
      <c r="L31" s="1">
        <v>314620</v>
      </c>
      <c r="M31" s="1">
        <f>SUM(J31:L31)/3</f>
        <v>314620</v>
      </c>
      <c r="P31" s="1">
        <v>15000</v>
      </c>
      <c r="Q31" s="1">
        <f>F36</f>
        <v>901498174</v>
      </c>
      <c r="R31" s="1">
        <f>F37</f>
        <v>603842</v>
      </c>
      <c r="S31" s="1">
        <f>F38</f>
        <v>18224</v>
      </c>
      <c r="T31" s="1">
        <f t="shared" si="8"/>
        <v>0.84016494452953339</v>
      </c>
      <c r="U31" s="1">
        <f t="shared" si="9"/>
        <v>5.5999999999999988</v>
      </c>
      <c r="V31" s="4">
        <f>U31*(Constants!$A$2/100)*1024*1024*1024</f>
        <v>962072674.30399978</v>
      </c>
    </row>
    <row r="32" spans="1:23">
      <c r="B32" s="1" t="s">
        <v>12</v>
      </c>
      <c r="C32" s="1">
        <v>11136</v>
      </c>
      <c r="D32" s="1">
        <v>11136</v>
      </c>
      <c r="E32" s="1">
        <v>11136</v>
      </c>
      <c r="F32" s="1">
        <f>SUM(C32:E32)/3</f>
        <v>11136</v>
      </c>
      <c r="I32" s="1" t="s">
        <v>12</v>
      </c>
      <c r="J32" s="1">
        <v>3008</v>
      </c>
      <c r="K32" s="1">
        <v>3008</v>
      </c>
      <c r="L32" s="1">
        <v>3008</v>
      </c>
      <c r="M32" s="1">
        <f>SUM(J32:L32)/3</f>
        <v>3008</v>
      </c>
      <c r="P32" s="1">
        <v>22500</v>
      </c>
      <c r="Q32" s="1">
        <f>F42</f>
        <v>2026874110</v>
      </c>
      <c r="R32" s="1">
        <f>F43</f>
        <v>900442</v>
      </c>
      <c r="S32" s="1">
        <f>F44</f>
        <v>3080</v>
      </c>
      <c r="T32" s="1">
        <f t="shared" si="8"/>
        <v>1.8885150849819183</v>
      </c>
      <c r="U32" s="1">
        <f t="shared" si="9"/>
        <v>12.5</v>
      </c>
      <c r="V32" s="4">
        <f>U32*(Constants!$A$2/100)*1024*1024*1024</f>
        <v>2147483648</v>
      </c>
    </row>
    <row r="33" spans="2:22">
      <c r="P33" s="1">
        <v>30000</v>
      </c>
      <c r="Q33" s="1">
        <f>F48</f>
        <v>3602474158</v>
      </c>
      <c r="R33" s="1">
        <f>F49</f>
        <v>1202876</v>
      </c>
      <c r="S33" s="1">
        <f>F50</f>
        <v>3080</v>
      </c>
      <c r="T33" s="1">
        <f t="shared" si="8"/>
        <v>3.3561886418610811</v>
      </c>
      <c r="U33" s="1">
        <f t="shared" si="9"/>
        <v>22.3</v>
      </c>
      <c r="V33" s="4">
        <f>U33*(Constants!$A$2/100)*1024*1024*1024</f>
        <v>3831110828.0320001</v>
      </c>
    </row>
    <row r="34" spans="2:22">
      <c r="B34" s="1" t="s">
        <v>9</v>
      </c>
      <c r="C34" s="1">
        <v>15000</v>
      </c>
      <c r="I34" s="1" t="s">
        <v>9</v>
      </c>
      <c r="J34" s="1">
        <v>15000</v>
      </c>
      <c r="P34" s="1">
        <v>37500</v>
      </c>
      <c r="Q34" s="1">
        <f>F54</f>
        <v>5628074158</v>
      </c>
      <c r="R34" s="1">
        <f>F55</f>
        <v>1500458</v>
      </c>
      <c r="S34" s="1">
        <f>F56</f>
        <v>3080</v>
      </c>
      <c r="T34" s="1">
        <f t="shared" si="8"/>
        <v>5.2429527938365936</v>
      </c>
      <c r="U34" s="1">
        <f t="shared" si="9"/>
        <v>35.1</v>
      </c>
      <c r="V34" s="4">
        <f>U34*(Constants!$A$2/100)*1024*1024*1024</f>
        <v>6030134083.5840006</v>
      </c>
    </row>
    <row r="35" spans="2:22">
      <c r="B35" s="1" t="s">
        <v>3</v>
      </c>
      <c r="C35" s="1">
        <v>1</v>
      </c>
      <c r="D35" s="1">
        <v>2</v>
      </c>
      <c r="E35" s="1">
        <v>3</v>
      </c>
      <c r="F35" s="1" t="s">
        <v>6</v>
      </c>
      <c r="I35" s="1" t="s">
        <v>3</v>
      </c>
      <c r="J35" s="1">
        <v>1</v>
      </c>
      <c r="K35" s="1">
        <v>2</v>
      </c>
      <c r="L35" s="1">
        <v>3</v>
      </c>
      <c r="M35" s="1" t="s">
        <v>6</v>
      </c>
      <c r="P35" s="1">
        <v>45000</v>
      </c>
      <c r="Q35" s="1">
        <f>F60</f>
        <v>8103674158</v>
      </c>
      <c r="R35" s="1">
        <f>F61</f>
        <v>1830828</v>
      </c>
      <c r="S35" s="1">
        <f>F62</f>
        <v>3080</v>
      </c>
      <c r="T35" s="1">
        <f t="shared" si="8"/>
        <v>7.548842640593648</v>
      </c>
      <c r="U35" s="1">
        <f t="shared" si="9"/>
        <v>50.1</v>
      </c>
      <c r="V35" s="4">
        <f>U35*(Constants!$A$2/100)*1024*1024*1024</f>
        <v>8607114461.184</v>
      </c>
    </row>
    <row r="36" spans="2:22">
      <c r="B36" s="1" t="s">
        <v>10</v>
      </c>
      <c r="C36" s="1">
        <v>901498174</v>
      </c>
      <c r="D36" s="1">
        <v>901498174</v>
      </c>
      <c r="E36" s="1">
        <v>901498174</v>
      </c>
      <c r="F36" s="1">
        <f>SUM(C36:E36)/3</f>
        <v>901498174</v>
      </c>
      <c r="I36" s="1" t="s">
        <v>10</v>
      </c>
      <c r="J36" s="1">
        <v>901274158</v>
      </c>
      <c r="K36" s="1">
        <v>901274158</v>
      </c>
      <c r="L36" s="1">
        <v>901274158</v>
      </c>
      <c r="M36" s="1">
        <f>SUM(J36:L36)/3</f>
        <v>901274158</v>
      </c>
      <c r="P36" s="1">
        <v>52500</v>
      </c>
      <c r="Q36" s="1">
        <f>F66</f>
        <v>11029297374</v>
      </c>
      <c r="R36" s="1">
        <f>F67</f>
        <v>2100842</v>
      </c>
      <c r="S36" s="1">
        <f>F68</f>
        <v>55496</v>
      </c>
      <c r="T36" s="1">
        <f t="shared" si="8"/>
        <v>10.273841872811317</v>
      </c>
      <c r="U36" s="1">
        <f t="shared" si="9"/>
        <v>69.099999999999994</v>
      </c>
      <c r="V36" s="4">
        <f>U36*(Constants!$A$2/100)*1024*1024*1024</f>
        <v>11871289606.143999</v>
      </c>
    </row>
    <row r="37" spans="2:22">
      <c r="B37" s="1" t="s">
        <v>16</v>
      </c>
      <c r="C37" s="1">
        <v>603842</v>
      </c>
      <c r="D37" s="1">
        <v>603842</v>
      </c>
      <c r="E37" s="1">
        <v>603842</v>
      </c>
      <c r="F37" s="1">
        <f>SUM(C37:E37)/3</f>
        <v>603842</v>
      </c>
      <c r="I37" s="1" t="s">
        <v>16</v>
      </c>
      <c r="J37" s="1">
        <v>600458</v>
      </c>
      <c r="K37" s="1">
        <v>600458</v>
      </c>
      <c r="L37" s="1">
        <v>600458</v>
      </c>
      <c r="M37" s="1">
        <f>SUM(J37:L37)/3</f>
        <v>600458</v>
      </c>
      <c r="P37" s="1">
        <v>60000</v>
      </c>
      <c r="Q37" s="1">
        <f>F72</f>
        <v>14404873942</v>
      </c>
      <c r="R37" s="1">
        <f>F73</f>
        <v>2459436</v>
      </c>
      <c r="S37" s="1">
        <f>F74</f>
        <v>3080</v>
      </c>
      <c r="T37" s="1">
        <f t="shared" si="8"/>
        <v>13.417877683416009</v>
      </c>
      <c r="U37" s="1">
        <f t="shared" si="9"/>
        <v>89.5</v>
      </c>
      <c r="V37" s="4">
        <f>U37*(Constants!$A$2/100)*1024*1024*1024</f>
        <v>15375982919.68</v>
      </c>
    </row>
    <row r="38" spans="2:22">
      <c r="B38" s="1" t="s">
        <v>12</v>
      </c>
      <c r="C38" s="1">
        <v>18224</v>
      </c>
      <c r="D38" s="1">
        <v>18224</v>
      </c>
      <c r="E38" s="1">
        <v>18224</v>
      </c>
      <c r="F38" s="1">
        <f>SUM(C38:E38)/3</f>
        <v>18224</v>
      </c>
      <c r="I38" s="1" t="s">
        <v>12</v>
      </c>
      <c r="J38" s="1">
        <v>3008</v>
      </c>
      <c r="K38" s="1">
        <v>3008</v>
      </c>
      <c r="L38" s="1">
        <v>3008</v>
      </c>
      <c r="M38" s="1">
        <f>SUM(J38:L38)/3</f>
        <v>3008</v>
      </c>
      <c r="V38" s="4"/>
    </row>
    <row r="40" spans="2:22">
      <c r="B40" s="1" t="s">
        <v>9</v>
      </c>
      <c r="C40" s="1">
        <v>22500</v>
      </c>
      <c r="I40" s="1" t="s">
        <v>9</v>
      </c>
      <c r="J40" s="1">
        <v>22500</v>
      </c>
    </row>
    <row r="41" spans="2:22">
      <c r="B41" s="1" t="s">
        <v>3</v>
      </c>
      <c r="C41" s="1">
        <v>1</v>
      </c>
      <c r="D41" s="1">
        <v>2</v>
      </c>
      <c r="E41" s="1">
        <v>3</v>
      </c>
      <c r="F41" s="1" t="s">
        <v>6</v>
      </c>
      <c r="I41" s="1" t="s">
        <v>3</v>
      </c>
      <c r="J41" s="1">
        <v>1</v>
      </c>
      <c r="K41" s="1">
        <v>2</v>
      </c>
      <c r="L41" s="1">
        <v>3</v>
      </c>
      <c r="M41" s="1" t="s">
        <v>6</v>
      </c>
      <c r="O41" s="1" t="s">
        <v>7</v>
      </c>
      <c r="P41" s="1" t="s">
        <v>9</v>
      </c>
      <c r="Q41" s="1" t="s">
        <v>10</v>
      </c>
      <c r="R41" s="1" t="s">
        <v>11</v>
      </c>
      <c r="S41" s="1" t="s">
        <v>12</v>
      </c>
      <c r="T41" s="1" t="s">
        <v>13</v>
      </c>
      <c r="U41" s="1" t="s">
        <v>14</v>
      </c>
      <c r="V41" s="1" t="s">
        <v>15</v>
      </c>
    </row>
    <row r="42" spans="2:22">
      <c r="B42" s="1" t="s">
        <v>10</v>
      </c>
      <c r="C42" s="1">
        <v>2026874110</v>
      </c>
      <c r="D42" s="1">
        <v>2026874110</v>
      </c>
      <c r="E42" s="1">
        <v>2026874110</v>
      </c>
      <c r="F42" s="1">
        <f>SUM(C42:E42)/3</f>
        <v>2026874110</v>
      </c>
      <c r="I42" s="1" t="s">
        <v>10</v>
      </c>
      <c r="J42" s="1">
        <v>2026874158</v>
      </c>
      <c r="K42" s="1">
        <v>2026874158</v>
      </c>
      <c r="L42" s="1">
        <v>2026874158</v>
      </c>
      <c r="M42" s="1">
        <f>SUM(J42:L42)/3</f>
        <v>2026874158</v>
      </c>
      <c r="P42" s="1">
        <v>7500</v>
      </c>
      <c r="Q42" s="1">
        <f>M30</f>
        <v>225674109</v>
      </c>
      <c r="R42" s="1">
        <f>M31</f>
        <v>314620</v>
      </c>
      <c r="T42" s="1">
        <f t="shared" ref="T42:T49" si="10">(Q42+R42+S42)/1024/1024/1024</f>
        <v>0.21046840492635965</v>
      </c>
      <c r="U42" s="1" t="e">
        <f t="shared" ref="U42:U49" si="11">W16</f>
        <v>#DIV/0!</v>
      </c>
      <c r="V42" s="4" t="e">
        <f>U42*(Constants!$A$2/100)*1024*1024*1024</f>
        <v>#DIV/0!</v>
      </c>
    </row>
    <row r="43" spans="2:22">
      <c r="B43" s="1" t="s">
        <v>16</v>
      </c>
      <c r="C43" s="1">
        <v>900442</v>
      </c>
      <c r="D43" s="1">
        <v>900442</v>
      </c>
      <c r="E43" s="1">
        <v>900442</v>
      </c>
      <c r="F43" s="1">
        <f>SUM(C43:E43)/3</f>
        <v>900442</v>
      </c>
      <c r="I43" s="1" t="s">
        <v>16</v>
      </c>
      <c r="J43" s="1">
        <v>900474</v>
      </c>
      <c r="K43" s="1">
        <v>900474</v>
      </c>
      <c r="L43" s="1">
        <v>900474</v>
      </c>
      <c r="M43" s="1">
        <f>SUM(J43:L43)/3</f>
        <v>900474</v>
      </c>
      <c r="P43" s="1">
        <v>15000</v>
      </c>
      <c r="Q43" s="1">
        <f>M36</f>
        <v>901274158</v>
      </c>
      <c r="R43" s="1">
        <f>M37</f>
        <v>600458</v>
      </c>
      <c r="T43" s="1">
        <f t="shared" si="10"/>
        <v>0.83993618935346603</v>
      </c>
      <c r="U43" s="1">
        <f t="shared" si="11"/>
        <v>5.5999999999999988</v>
      </c>
      <c r="V43" s="4">
        <f>U43*(Constants!$A$2/100)*1024*1024*1024</f>
        <v>962072674.30399978</v>
      </c>
    </row>
    <row r="44" spans="2:22">
      <c r="B44" s="1" t="s">
        <v>12</v>
      </c>
      <c r="C44" s="1">
        <v>3080</v>
      </c>
      <c r="D44" s="1">
        <v>3080</v>
      </c>
      <c r="E44" s="1">
        <v>3080</v>
      </c>
      <c r="F44" s="1">
        <f>SUM(C44:E44)/3</f>
        <v>3080</v>
      </c>
      <c r="I44" s="1" t="s">
        <v>12</v>
      </c>
      <c r="J44" s="1">
        <v>3008</v>
      </c>
      <c r="K44" s="1">
        <v>3008</v>
      </c>
      <c r="L44" s="1">
        <v>3008</v>
      </c>
      <c r="M44" s="1">
        <f>SUM(J44:L44)/3</f>
        <v>3008</v>
      </c>
      <c r="P44" s="1">
        <v>22500</v>
      </c>
      <c r="Q44" s="1">
        <f>M42</f>
        <v>2026874158</v>
      </c>
      <c r="R44" s="1">
        <f>M43</f>
        <v>900474</v>
      </c>
      <c r="T44" s="1">
        <f t="shared" si="10"/>
        <v>1.8885122910141945</v>
      </c>
      <c r="U44" s="1">
        <f t="shared" si="11"/>
        <v>12.5</v>
      </c>
      <c r="V44" s="4">
        <f>U44*(Constants!$A$2/100)*1024*1024*1024</f>
        <v>2147483648</v>
      </c>
    </row>
    <row r="45" spans="2:22">
      <c r="P45" s="1">
        <v>30000</v>
      </c>
      <c r="Q45" s="1">
        <f>M48</f>
        <v>3602474110</v>
      </c>
      <c r="R45" s="1">
        <f>M49</f>
        <v>1229724</v>
      </c>
      <c r="T45" s="1">
        <f t="shared" si="10"/>
        <v>3.356210732832551</v>
      </c>
      <c r="U45" s="1">
        <f t="shared" si="11"/>
        <v>22.3</v>
      </c>
      <c r="V45" s="4">
        <f>U45*(Constants!$A$2/100)*1024*1024*1024</f>
        <v>3831110828.0320001</v>
      </c>
    </row>
    <row r="46" spans="2:22">
      <c r="B46" s="1" t="s">
        <v>9</v>
      </c>
      <c r="C46" s="1">
        <v>30000</v>
      </c>
      <c r="I46" s="1" t="s">
        <v>9</v>
      </c>
      <c r="J46" s="1">
        <v>30000</v>
      </c>
      <c r="P46" s="1">
        <v>37500</v>
      </c>
      <c r="Q46" s="1">
        <f>M54</f>
        <v>5628074110</v>
      </c>
      <c r="R46" s="1">
        <f>M55</f>
        <v>1531852</v>
      </c>
      <c r="T46" s="1">
        <f t="shared" si="10"/>
        <v>5.2429791186004877</v>
      </c>
      <c r="U46" s="1">
        <f t="shared" si="11"/>
        <v>35.1</v>
      </c>
      <c r="V46" s="4">
        <f>U46*(Constants!$A$2/100)*1024*1024*1024</f>
        <v>6030134083.5840006</v>
      </c>
    </row>
    <row r="47" spans="2:22">
      <c r="B47" s="1" t="s">
        <v>3</v>
      </c>
      <c r="C47" s="1">
        <v>1</v>
      </c>
      <c r="D47" s="1">
        <v>2</v>
      </c>
      <c r="E47" s="1">
        <v>3</v>
      </c>
      <c r="F47" s="1" t="s">
        <v>6</v>
      </c>
      <c r="I47" s="1" t="s">
        <v>3</v>
      </c>
      <c r="J47" s="1">
        <v>1</v>
      </c>
      <c r="K47" s="1">
        <v>2</v>
      </c>
      <c r="L47" s="1">
        <v>3</v>
      </c>
      <c r="M47" s="1" t="s">
        <v>6</v>
      </c>
      <c r="P47" s="1">
        <v>45000</v>
      </c>
      <c r="Q47" s="1">
        <f>M60</f>
        <v>8103674086</v>
      </c>
      <c r="R47" s="1">
        <f>M61</f>
        <v>1835980</v>
      </c>
      <c r="T47" s="1">
        <f t="shared" si="10"/>
        <v>7.5488445032387972</v>
      </c>
      <c r="U47" s="1">
        <f t="shared" si="11"/>
        <v>50.1</v>
      </c>
      <c r="V47" s="4">
        <f>U47*(Constants!$A$2/100)*1024*1024*1024</f>
        <v>8607114461.184</v>
      </c>
    </row>
    <row r="48" spans="2:22">
      <c r="B48" s="1" t="s">
        <v>10</v>
      </c>
      <c r="C48" s="1">
        <v>3602474158</v>
      </c>
      <c r="D48" s="1">
        <v>3602474158</v>
      </c>
      <c r="E48" s="1">
        <v>3602474158</v>
      </c>
      <c r="F48" s="1">
        <f>SUM(C48:E48)/3</f>
        <v>3602474158</v>
      </c>
      <c r="I48" s="1" t="s">
        <v>10</v>
      </c>
      <c r="J48" s="1">
        <v>3602474110</v>
      </c>
      <c r="K48" s="1">
        <v>3602474110</v>
      </c>
      <c r="L48" s="1">
        <v>3602474110</v>
      </c>
      <c r="M48" s="1">
        <f>SUM(J48:L48)/3</f>
        <v>3602474110</v>
      </c>
      <c r="P48" s="1">
        <v>52500</v>
      </c>
      <c r="Q48" s="1">
        <f>M66</f>
        <v>11029273678</v>
      </c>
      <c r="R48" s="1">
        <f>M67</f>
        <v>2100138</v>
      </c>
      <c r="T48" s="1">
        <f t="shared" si="10"/>
        <v>10.273767463862896</v>
      </c>
      <c r="U48" s="1">
        <f t="shared" si="11"/>
        <v>69.099999999999994</v>
      </c>
      <c r="V48" s="4">
        <f>U48*(Constants!$A$2/100)*1024*1024*1024</f>
        <v>11871289606.143999</v>
      </c>
    </row>
    <row r="49" spans="2:22">
      <c r="B49" s="1" t="s">
        <v>16</v>
      </c>
      <c r="C49" s="1">
        <v>1202876</v>
      </c>
      <c r="D49" s="1">
        <v>1202876</v>
      </c>
      <c r="E49" s="1">
        <v>1202876</v>
      </c>
      <c r="F49" s="1">
        <f>SUM(C49:E49)/3</f>
        <v>1202876</v>
      </c>
      <c r="I49" s="1" t="s">
        <v>16</v>
      </c>
      <c r="J49" s="1">
        <v>1229724</v>
      </c>
      <c r="K49" s="1">
        <v>1229724</v>
      </c>
      <c r="L49" s="1">
        <v>1229724</v>
      </c>
      <c r="M49" s="1">
        <f>SUM(J49:L49)/3</f>
        <v>1229724</v>
      </c>
      <c r="P49" s="1">
        <v>60000</v>
      </c>
      <c r="Q49" s="1">
        <f>M72</f>
        <v>14404874038</v>
      </c>
      <c r="R49" s="1">
        <f>M73</f>
        <v>2471276</v>
      </c>
      <c r="T49" s="1">
        <f t="shared" si="10"/>
        <v>13.41788593120873</v>
      </c>
      <c r="U49" s="1">
        <f t="shared" si="11"/>
        <v>89.5</v>
      </c>
      <c r="V49" s="4">
        <f>U49*(Constants!$A$2/100)*1024*1024*1024</f>
        <v>15375982919.68</v>
      </c>
    </row>
    <row r="50" spans="2:22">
      <c r="B50" s="1" t="s">
        <v>12</v>
      </c>
      <c r="C50" s="1">
        <v>3080</v>
      </c>
      <c r="D50" s="1">
        <v>3080</v>
      </c>
      <c r="E50" s="1">
        <v>3080</v>
      </c>
      <c r="F50" s="1">
        <f>SUM(C50:E50)/3</f>
        <v>3080</v>
      </c>
      <c r="I50" s="1" t="s">
        <v>12</v>
      </c>
      <c r="J50" s="1">
        <v>3008</v>
      </c>
      <c r="K50" s="1">
        <v>3008</v>
      </c>
      <c r="L50" s="1">
        <v>3008</v>
      </c>
      <c r="M50" s="1">
        <f>SUM(J50:L50)/3</f>
        <v>3008</v>
      </c>
    </row>
    <row r="52" spans="2:22">
      <c r="B52" s="1" t="s">
        <v>9</v>
      </c>
      <c r="C52" s="1">
        <v>37500</v>
      </c>
      <c r="I52" s="1" t="s">
        <v>9</v>
      </c>
      <c r="J52" s="1">
        <v>37500</v>
      </c>
    </row>
    <row r="53" spans="2:22">
      <c r="B53" s="1" t="s">
        <v>3</v>
      </c>
      <c r="C53" s="1">
        <v>1</v>
      </c>
      <c r="D53" s="1">
        <v>2</v>
      </c>
      <c r="E53" s="1">
        <v>3</v>
      </c>
      <c r="F53" s="1" t="s">
        <v>6</v>
      </c>
      <c r="I53" s="1" t="s">
        <v>3</v>
      </c>
      <c r="J53" s="1">
        <v>1</v>
      </c>
      <c r="K53" s="1">
        <v>2</v>
      </c>
      <c r="L53" s="1">
        <v>3</v>
      </c>
      <c r="M53" s="1" t="s">
        <v>6</v>
      </c>
    </row>
    <row r="54" spans="2:22">
      <c r="B54" s="1" t="s">
        <v>10</v>
      </c>
      <c r="C54" s="1">
        <v>5628074158</v>
      </c>
      <c r="D54" s="1">
        <v>5628074158</v>
      </c>
      <c r="E54" s="1">
        <v>5628074158</v>
      </c>
      <c r="F54" s="1">
        <f>SUM(C54:E54)/3</f>
        <v>5628074158</v>
      </c>
      <c r="I54" s="1" t="s">
        <v>10</v>
      </c>
      <c r="J54" s="1">
        <v>5628074110</v>
      </c>
      <c r="K54" s="1">
        <v>5628074110</v>
      </c>
      <c r="L54" s="1">
        <v>5628074110</v>
      </c>
      <c r="M54" s="1">
        <f>SUM(J54:L54)/3</f>
        <v>5628074110</v>
      </c>
    </row>
    <row r="55" spans="2:22">
      <c r="B55" s="1" t="s">
        <v>16</v>
      </c>
      <c r="C55" s="1">
        <v>1500458</v>
      </c>
      <c r="D55" s="1">
        <v>1500458</v>
      </c>
      <c r="E55" s="1">
        <v>1500458</v>
      </c>
      <c r="F55" s="1">
        <f>SUM(C55:E55)/3</f>
        <v>1500458</v>
      </c>
      <c r="I55" s="1" t="s">
        <v>16</v>
      </c>
      <c r="J55" s="1">
        <v>1531852</v>
      </c>
      <c r="K55" s="1">
        <v>1531852</v>
      </c>
      <c r="L55" s="1">
        <v>1531852</v>
      </c>
      <c r="M55" s="1">
        <f>SUM(J55:L55)/3</f>
        <v>1531852</v>
      </c>
    </row>
    <row r="56" spans="2:22">
      <c r="B56" s="1" t="s">
        <v>12</v>
      </c>
      <c r="C56" s="1">
        <v>3080</v>
      </c>
      <c r="D56" s="1">
        <v>3080</v>
      </c>
      <c r="E56" s="1">
        <v>3080</v>
      </c>
      <c r="F56" s="1">
        <f>SUM(C56:E56)/3</f>
        <v>3080</v>
      </c>
      <c r="I56" s="1" t="s">
        <v>12</v>
      </c>
      <c r="J56" s="1">
        <v>2728</v>
      </c>
      <c r="K56" s="1">
        <v>2728</v>
      </c>
      <c r="L56" s="1">
        <v>2728</v>
      </c>
      <c r="M56" s="1">
        <f>SUM(J56:L56)/3</f>
        <v>2728</v>
      </c>
    </row>
    <row r="58" spans="2:22">
      <c r="B58" s="1" t="s">
        <v>9</v>
      </c>
      <c r="C58" s="1">
        <v>45000</v>
      </c>
      <c r="I58" s="1" t="s">
        <v>9</v>
      </c>
      <c r="J58" s="1">
        <v>45000</v>
      </c>
    </row>
    <row r="59" spans="2:22">
      <c r="B59" s="1" t="s">
        <v>3</v>
      </c>
      <c r="C59" s="1">
        <v>1</v>
      </c>
      <c r="D59" s="1">
        <v>2</v>
      </c>
      <c r="E59" s="1">
        <v>3</v>
      </c>
      <c r="F59" s="1" t="s">
        <v>6</v>
      </c>
      <c r="I59" s="1" t="s">
        <v>3</v>
      </c>
      <c r="J59" s="1">
        <v>1</v>
      </c>
      <c r="K59" s="1">
        <v>2</v>
      </c>
      <c r="L59" s="1">
        <v>3</v>
      </c>
      <c r="M59" s="1" t="s">
        <v>6</v>
      </c>
    </row>
    <row r="60" spans="2:22">
      <c r="B60" s="1" t="s">
        <v>10</v>
      </c>
      <c r="C60" s="1">
        <v>8103674158</v>
      </c>
      <c r="D60" s="1">
        <v>8103674158</v>
      </c>
      <c r="E60" s="1">
        <v>8103674158</v>
      </c>
      <c r="F60" s="1">
        <f>SUM(C60:E60)/3</f>
        <v>8103674158</v>
      </c>
      <c r="I60" s="1" t="s">
        <v>10</v>
      </c>
      <c r="J60" s="1">
        <v>8103674086</v>
      </c>
      <c r="K60" s="1">
        <v>8103674086</v>
      </c>
      <c r="L60" s="1">
        <v>8103674086</v>
      </c>
      <c r="M60" s="1">
        <f>SUM(J60:L60)/3</f>
        <v>8103674086</v>
      </c>
    </row>
    <row r="61" spans="2:22">
      <c r="B61" s="1" t="s">
        <v>16</v>
      </c>
      <c r="C61" s="1">
        <v>1830828</v>
      </c>
      <c r="D61" s="1">
        <v>1830828</v>
      </c>
      <c r="E61" s="1">
        <v>1830828</v>
      </c>
      <c r="F61" s="1">
        <f>SUM(C61:E61)/3</f>
        <v>1830828</v>
      </c>
      <c r="I61" s="1" t="s">
        <v>16</v>
      </c>
      <c r="J61" s="1">
        <v>1835980</v>
      </c>
      <c r="K61" s="1">
        <v>1835980</v>
      </c>
      <c r="L61" s="1">
        <v>1835980</v>
      </c>
      <c r="M61" s="1">
        <f>SUM(J61:L61)/3</f>
        <v>1835980</v>
      </c>
    </row>
    <row r="62" spans="2:22">
      <c r="B62" s="1" t="s">
        <v>12</v>
      </c>
      <c r="C62" s="1">
        <v>3080</v>
      </c>
      <c r="D62" s="1">
        <v>3080</v>
      </c>
      <c r="E62" s="1">
        <v>3080</v>
      </c>
      <c r="F62" s="1">
        <f>SUM(C62:E62)/3</f>
        <v>3080</v>
      </c>
      <c r="I62" s="1" t="s">
        <v>12</v>
      </c>
      <c r="J62" s="1">
        <v>3008</v>
      </c>
      <c r="K62" s="1">
        <v>3008</v>
      </c>
      <c r="L62" s="1">
        <v>3008</v>
      </c>
      <c r="M62" s="1">
        <f>SUM(J62:L62)/3</f>
        <v>3008</v>
      </c>
    </row>
    <row r="64" spans="2:22">
      <c r="B64" s="1" t="s">
        <v>9</v>
      </c>
      <c r="C64" s="1">
        <v>52500</v>
      </c>
      <c r="I64" s="1" t="s">
        <v>9</v>
      </c>
      <c r="J64" s="1">
        <v>52500</v>
      </c>
    </row>
    <row r="65" spans="2:13">
      <c r="B65" s="1" t="s">
        <v>3</v>
      </c>
      <c r="C65" s="1">
        <v>1</v>
      </c>
      <c r="D65" s="1">
        <v>2</v>
      </c>
      <c r="E65" s="1">
        <v>3</v>
      </c>
      <c r="F65" s="1" t="s">
        <v>6</v>
      </c>
      <c r="I65" s="1" t="s">
        <v>3</v>
      </c>
      <c r="J65" s="1">
        <v>1</v>
      </c>
      <c r="K65" s="1">
        <v>2</v>
      </c>
      <c r="L65" s="1">
        <v>3</v>
      </c>
      <c r="M65" s="1" t="s">
        <v>6</v>
      </c>
    </row>
    <row r="66" spans="2:13">
      <c r="B66" s="1" t="s">
        <v>10</v>
      </c>
      <c r="C66" s="1">
        <v>11029297374</v>
      </c>
      <c r="D66" s="1">
        <v>11029297374</v>
      </c>
      <c r="E66" s="1">
        <v>11029297374</v>
      </c>
      <c r="F66" s="1">
        <f>SUM(C66:E66)/3</f>
        <v>11029297374</v>
      </c>
      <c r="I66" s="1" t="s">
        <v>10</v>
      </c>
      <c r="J66" s="1">
        <v>11029273678</v>
      </c>
      <c r="K66" s="1">
        <v>11029273678</v>
      </c>
      <c r="L66" s="1">
        <v>11029273678</v>
      </c>
      <c r="M66" s="1">
        <f>SUM(J66:L66)/3</f>
        <v>11029273678</v>
      </c>
    </row>
    <row r="67" spans="2:13">
      <c r="B67" s="1" t="s">
        <v>16</v>
      </c>
      <c r="C67" s="1">
        <v>2100842</v>
      </c>
      <c r="D67" s="1">
        <v>2100842</v>
      </c>
      <c r="E67" s="1">
        <v>2100842</v>
      </c>
      <c r="F67" s="1">
        <f>SUM(C67:E67)/3</f>
        <v>2100842</v>
      </c>
      <c r="I67" s="1" t="s">
        <v>16</v>
      </c>
      <c r="J67" s="1">
        <v>2100138</v>
      </c>
      <c r="K67" s="1">
        <v>2100138</v>
      </c>
      <c r="L67" s="1">
        <v>2100138</v>
      </c>
      <c r="M67" s="1">
        <f>SUM(J67:L67)/3</f>
        <v>2100138</v>
      </c>
    </row>
    <row r="68" spans="2:13">
      <c r="B68" s="1" t="s">
        <v>12</v>
      </c>
      <c r="C68" s="1">
        <v>55496</v>
      </c>
      <c r="D68" s="1">
        <v>55496</v>
      </c>
      <c r="E68" s="1">
        <v>55496</v>
      </c>
      <c r="F68" s="1">
        <f>SUM(C68:E68)/3</f>
        <v>55496</v>
      </c>
      <c r="I68" s="1" t="s">
        <v>12</v>
      </c>
      <c r="J68" s="1">
        <v>2728</v>
      </c>
      <c r="K68" s="1">
        <v>2728</v>
      </c>
      <c r="L68" s="1">
        <v>2728</v>
      </c>
      <c r="M68" s="1">
        <f>SUM(J68:L68)/3</f>
        <v>2728</v>
      </c>
    </row>
    <row r="70" spans="2:13">
      <c r="B70" s="1" t="s">
        <v>9</v>
      </c>
      <c r="C70" s="1">
        <v>60000</v>
      </c>
      <c r="I70" s="1" t="s">
        <v>9</v>
      </c>
      <c r="J70" s="1">
        <v>60000</v>
      </c>
    </row>
    <row r="71" spans="2:13">
      <c r="B71" s="1" t="s">
        <v>3</v>
      </c>
      <c r="C71" s="1">
        <v>1</v>
      </c>
      <c r="D71" s="1">
        <v>2</v>
      </c>
      <c r="E71" s="1">
        <v>3</v>
      </c>
      <c r="F71" s="1" t="s">
        <v>6</v>
      </c>
      <c r="I71" s="1" t="s">
        <v>3</v>
      </c>
      <c r="J71" s="1">
        <v>1</v>
      </c>
      <c r="K71" s="1">
        <v>2</v>
      </c>
      <c r="L71" s="1">
        <v>3</v>
      </c>
      <c r="M71" s="1" t="s">
        <v>6</v>
      </c>
    </row>
    <row r="72" spans="2:13">
      <c r="B72" s="1" t="s">
        <v>10</v>
      </c>
      <c r="C72" s="1">
        <v>14404873942</v>
      </c>
      <c r="D72" s="1">
        <v>14404873942</v>
      </c>
      <c r="E72" s="1">
        <v>14404873942</v>
      </c>
      <c r="F72" s="1">
        <f>SUM(C72:E72)/3</f>
        <v>14404873942</v>
      </c>
      <c r="I72" s="1" t="s">
        <v>10</v>
      </c>
      <c r="J72" s="1">
        <v>14404874038</v>
      </c>
      <c r="K72" s="1">
        <v>14404874038</v>
      </c>
      <c r="L72" s="1">
        <v>14404874038</v>
      </c>
      <c r="M72" s="1">
        <f>SUM(J72:L72)/3</f>
        <v>14404874038</v>
      </c>
    </row>
    <row r="73" spans="2:13">
      <c r="B73" s="1" t="s">
        <v>16</v>
      </c>
      <c r="C73" s="1">
        <v>2459436</v>
      </c>
      <c r="D73" s="1">
        <v>2459436</v>
      </c>
      <c r="E73" s="1">
        <v>2459436</v>
      </c>
      <c r="F73" s="1">
        <f>SUM(C73:E73)/3</f>
        <v>2459436</v>
      </c>
      <c r="I73" s="1" t="s">
        <v>16</v>
      </c>
      <c r="J73" s="1">
        <v>2471276</v>
      </c>
      <c r="K73" s="1">
        <v>2471276</v>
      </c>
      <c r="L73" s="1">
        <v>2471276</v>
      </c>
      <c r="M73" s="1">
        <f>SUM(J73:L73)/3</f>
        <v>2471276</v>
      </c>
    </row>
    <row r="74" spans="2:13">
      <c r="B74" s="1" t="s">
        <v>12</v>
      </c>
      <c r="C74" s="1">
        <v>3080</v>
      </c>
      <c r="D74" s="1">
        <v>3080</v>
      </c>
      <c r="E74" s="1">
        <v>3080</v>
      </c>
      <c r="F74" s="1">
        <f>SUM(C74:E74)/3</f>
        <v>3080</v>
      </c>
      <c r="I74" s="1" t="s">
        <v>12</v>
      </c>
      <c r="J74" s="1">
        <v>3008</v>
      </c>
      <c r="K74" s="1">
        <v>3008</v>
      </c>
      <c r="L74" s="1">
        <v>3008</v>
      </c>
      <c r="M74" s="1">
        <f>SUM(J74:L74)/3</f>
        <v>3008</v>
      </c>
    </row>
  </sheetData>
  <pageMargins left="0" right="0" top="0.13888888888888901" bottom="0.13888888888888901" header="0" footer="0"/>
  <pageSetup paperSize="9" firstPageNumber="0" orientation="portrait" horizontalDpi="300" verticalDpi="300"/>
  <headerFooter>
    <oddHeader>&amp;C&amp;"Arial,Regular"&amp;10&amp;A</oddHeader>
    <oddFooter>&amp;C&amp;"Arial,Regular"&amp;10Page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69"/>
  <sheetViews>
    <sheetView topLeftCell="AD13" zoomScale="85" zoomScaleNormal="85" workbookViewId="0">
      <selection activeCell="AK55" activeCellId="1" sqref="O74:Q110 AK55"/>
    </sheetView>
  </sheetViews>
  <sheetFormatPr defaultColWidth="7.5" defaultRowHeight="14.25"/>
  <cols>
    <col min="1" max="11" width="9.125" style="1" customWidth="1"/>
    <col min="16" max="16" width="10.125" style="1" customWidth="1"/>
    <col min="19" max="20" width="10.125" style="1" customWidth="1"/>
    <col min="21" max="21" width="15.5" style="1" customWidth="1"/>
    <col min="22" max="22" width="18" style="1" customWidth="1"/>
  </cols>
  <sheetData>
    <row r="1" spans="1:23">
      <c r="A1" s="1" t="s">
        <v>1</v>
      </c>
    </row>
    <row r="2" spans="1:23">
      <c r="A2" s="1" t="s">
        <v>2</v>
      </c>
      <c r="B2" s="1" t="s">
        <v>3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 t="s">
        <v>4</v>
      </c>
      <c r="P2" s="1" t="s">
        <v>5</v>
      </c>
      <c r="Q2" s="1" t="s">
        <v>6</v>
      </c>
      <c r="S2" s="1" t="s">
        <v>3</v>
      </c>
      <c r="T2" s="1">
        <v>1</v>
      </c>
      <c r="U2" s="1">
        <v>2</v>
      </c>
      <c r="V2" s="1">
        <v>3</v>
      </c>
      <c r="W2" s="1" t="s">
        <v>6</v>
      </c>
    </row>
    <row r="3" spans="1:23">
      <c r="B3" s="1">
        <v>20000000</v>
      </c>
      <c r="C3" s="1">
        <v>1.899</v>
      </c>
      <c r="D3" s="1">
        <v>1.8857999999999999</v>
      </c>
      <c r="E3" s="1">
        <v>1.9092</v>
      </c>
      <c r="F3" s="1">
        <v>1.9096</v>
      </c>
      <c r="G3" s="1">
        <v>1.88</v>
      </c>
      <c r="H3" s="1">
        <v>1.8835999999999999</v>
      </c>
      <c r="I3" s="1">
        <v>1.8742000000000001</v>
      </c>
      <c r="J3" s="1">
        <v>1.8972</v>
      </c>
      <c r="K3" s="1">
        <v>1.9018999999999999</v>
      </c>
      <c r="L3" s="1">
        <v>1.8996</v>
      </c>
      <c r="M3" s="1">
        <v>1.9078999999999999</v>
      </c>
      <c r="N3" s="1">
        <v>1.8853</v>
      </c>
      <c r="O3" s="1">
        <f t="shared" ref="O3:O9" si="0">MIN(C3:N3)</f>
        <v>1.8742000000000001</v>
      </c>
      <c r="P3" s="1">
        <f t="shared" ref="P3:P9" si="1">MAX(C3:N3)</f>
        <v>1.9096</v>
      </c>
      <c r="Q3" s="1">
        <f t="shared" ref="Q3:Q9" si="2">(SUM(C3:N3)-O3-P3)/10</f>
        <v>1.8949499999999997</v>
      </c>
      <c r="S3" s="1">
        <v>20000000</v>
      </c>
      <c r="T3" s="1">
        <v>14.5</v>
      </c>
      <c r="U3" s="1">
        <v>14.5</v>
      </c>
      <c r="V3" s="1">
        <v>14.5</v>
      </c>
      <c r="W3" s="1">
        <f t="shared" ref="W3:W9" si="3">AVERAGE(T3:V3)</f>
        <v>14.5</v>
      </c>
    </row>
    <row r="4" spans="1:23">
      <c r="B4" s="1">
        <v>40000000</v>
      </c>
      <c r="C4" s="1">
        <v>3.7583000000000002</v>
      </c>
      <c r="D4" s="1">
        <v>3.7902</v>
      </c>
      <c r="E4" s="1">
        <v>3.7970000000000002</v>
      </c>
      <c r="F4" s="1">
        <v>3.8016999999999999</v>
      </c>
      <c r="G4" s="1">
        <v>3.7646999999999999</v>
      </c>
      <c r="H4" s="1">
        <v>3.8054999999999999</v>
      </c>
      <c r="I4" s="1">
        <v>3.7618</v>
      </c>
      <c r="J4" s="1">
        <v>3.8060999999999998</v>
      </c>
      <c r="K4" s="1">
        <v>3.7906</v>
      </c>
      <c r="L4" s="1">
        <v>3.7515999999999998</v>
      </c>
      <c r="M4" s="1">
        <v>3.7730000000000001</v>
      </c>
      <c r="N4" s="1">
        <v>3.7763</v>
      </c>
      <c r="O4" s="1">
        <f t="shared" si="0"/>
        <v>3.7515999999999998</v>
      </c>
      <c r="P4" s="1">
        <f t="shared" si="1"/>
        <v>3.8060999999999998</v>
      </c>
      <c r="Q4" s="1">
        <f t="shared" si="2"/>
        <v>3.7819100000000008</v>
      </c>
      <c r="S4" s="1">
        <v>40000000</v>
      </c>
      <c r="T4" s="1">
        <v>28.9</v>
      </c>
      <c r="U4" s="1">
        <v>28.9</v>
      </c>
      <c r="V4" s="1">
        <v>28.9</v>
      </c>
      <c r="W4" s="1">
        <f t="shared" si="3"/>
        <v>28.899999999999995</v>
      </c>
    </row>
    <row r="5" spans="1:23">
      <c r="B5" s="1">
        <v>60000000</v>
      </c>
      <c r="C5" s="1">
        <v>5.7305000000000001</v>
      </c>
      <c r="D5" s="1">
        <v>5.6426999999999996</v>
      </c>
      <c r="E5" s="1">
        <v>5.6677999999999997</v>
      </c>
      <c r="F5" s="1">
        <v>5.665</v>
      </c>
      <c r="G5" s="1">
        <v>5.6050000000000004</v>
      </c>
      <c r="H5" s="1">
        <v>5.6890000000000001</v>
      </c>
      <c r="I5" s="1">
        <v>5.617</v>
      </c>
      <c r="J5" s="1">
        <v>5.6889000000000003</v>
      </c>
      <c r="K5" s="1">
        <v>5.6894</v>
      </c>
      <c r="L5" s="1">
        <v>5.6833999999999998</v>
      </c>
      <c r="M5" s="1">
        <v>5.6814</v>
      </c>
      <c r="N5" s="1">
        <v>5.6741999999999999</v>
      </c>
      <c r="O5" s="1">
        <f t="shared" si="0"/>
        <v>5.6050000000000004</v>
      </c>
      <c r="P5" s="1">
        <f t="shared" si="1"/>
        <v>5.7305000000000001</v>
      </c>
      <c r="Q5" s="1">
        <f t="shared" si="2"/>
        <v>5.6698799999999983</v>
      </c>
      <c r="S5" s="1">
        <v>60000000</v>
      </c>
      <c r="T5" s="1">
        <v>43.3</v>
      </c>
      <c r="U5" s="1">
        <v>43.3</v>
      </c>
      <c r="V5" s="1">
        <v>43.3</v>
      </c>
      <c r="W5" s="1">
        <f t="shared" si="3"/>
        <v>43.29999999999999</v>
      </c>
    </row>
    <row r="6" spans="1:23">
      <c r="B6" s="1">
        <v>80000000</v>
      </c>
      <c r="C6" s="1">
        <v>7.6996000000000002</v>
      </c>
      <c r="D6" s="1">
        <v>7.7464000000000004</v>
      </c>
      <c r="E6" s="1">
        <v>7.7011000000000003</v>
      </c>
      <c r="F6" s="1">
        <v>7.6757999999999997</v>
      </c>
      <c r="G6" s="1">
        <v>7.6940999999999997</v>
      </c>
      <c r="H6" s="1">
        <v>7.6624999999999996</v>
      </c>
      <c r="I6" s="1">
        <v>7.7100999999999997</v>
      </c>
      <c r="J6" s="1">
        <v>7.7404000000000002</v>
      </c>
      <c r="K6" s="1">
        <v>7.7369000000000003</v>
      </c>
      <c r="L6" s="1">
        <v>7.7714999999999996</v>
      </c>
      <c r="M6" s="1">
        <v>7.7008999999999999</v>
      </c>
      <c r="N6" s="1">
        <v>7.7060000000000004</v>
      </c>
      <c r="O6" s="1">
        <f t="shared" si="0"/>
        <v>7.6624999999999996</v>
      </c>
      <c r="P6" s="1">
        <f t="shared" si="1"/>
        <v>7.7714999999999996</v>
      </c>
      <c r="Q6" s="1">
        <f t="shared" si="2"/>
        <v>7.7111300000000016</v>
      </c>
      <c r="S6" s="1">
        <v>80000000</v>
      </c>
      <c r="T6" s="1">
        <v>57.8</v>
      </c>
      <c r="U6" s="1">
        <v>57.8</v>
      </c>
      <c r="V6" s="1">
        <v>57.8</v>
      </c>
      <c r="W6" s="1">
        <f t="shared" si="3"/>
        <v>57.79999999999999</v>
      </c>
    </row>
    <row r="7" spans="1:23">
      <c r="B7" s="1">
        <v>100000000</v>
      </c>
      <c r="C7" s="1">
        <v>9.4332999999999991</v>
      </c>
      <c r="D7" s="1">
        <v>9.5018999999999991</v>
      </c>
      <c r="E7" s="1">
        <v>9.6029999999999998</v>
      </c>
      <c r="F7" s="1">
        <v>9.6328999999999994</v>
      </c>
      <c r="G7" s="1">
        <v>9.5225000000000009</v>
      </c>
      <c r="H7" s="1">
        <v>9.4776000000000007</v>
      </c>
      <c r="I7" s="1">
        <v>9.6785999999999994</v>
      </c>
      <c r="J7" s="1">
        <v>9.3788999999999998</v>
      </c>
      <c r="K7" s="1">
        <v>9.5327000000000002</v>
      </c>
      <c r="L7" s="1">
        <v>9.4781999999999993</v>
      </c>
      <c r="M7" s="1">
        <v>9.4640000000000004</v>
      </c>
      <c r="N7" s="1">
        <v>9.5226000000000006</v>
      </c>
      <c r="O7" s="1">
        <f t="shared" si="0"/>
        <v>9.3788999999999998</v>
      </c>
      <c r="P7" s="1">
        <f t="shared" si="1"/>
        <v>9.6785999999999994</v>
      </c>
      <c r="Q7" s="1">
        <f t="shared" si="2"/>
        <v>9.5168700000000008</v>
      </c>
      <c r="S7" s="1">
        <v>100000000</v>
      </c>
      <c r="T7" s="1">
        <v>72.099999999999994</v>
      </c>
      <c r="U7" s="1">
        <v>72.099999999999994</v>
      </c>
      <c r="V7" s="1">
        <v>72.099999999999994</v>
      </c>
      <c r="W7" s="1">
        <f t="shared" si="3"/>
        <v>72.099999999999994</v>
      </c>
    </row>
    <row r="8" spans="1:23">
      <c r="B8" s="1">
        <v>120000000</v>
      </c>
      <c r="C8" s="1">
        <v>11.4476</v>
      </c>
      <c r="D8" s="1">
        <v>11.290100000000001</v>
      </c>
      <c r="E8" s="1">
        <v>11.427</v>
      </c>
      <c r="F8" s="1">
        <v>11.4099</v>
      </c>
      <c r="G8" s="1">
        <v>11.287699999999999</v>
      </c>
      <c r="H8" s="1">
        <v>11.2874</v>
      </c>
      <c r="I8" s="1">
        <v>11.375299999999999</v>
      </c>
      <c r="J8" s="1">
        <v>11.3711</v>
      </c>
      <c r="K8" s="1">
        <v>11.377700000000001</v>
      </c>
      <c r="L8" s="1">
        <v>11.2737</v>
      </c>
      <c r="M8" s="1">
        <v>11.3835</v>
      </c>
      <c r="N8" s="1">
        <v>11.382300000000001</v>
      </c>
      <c r="O8" s="1">
        <f t="shared" si="0"/>
        <v>11.2737</v>
      </c>
      <c r="P8" s="1">
        <f t="shared" si="1"/>
        <v>11.4476</v>
      </c>
      <c r="Q8" s="1">
        <f t="shared" si="2"/>
        <v>11.3592</v>
      </c>
      <c r="S8" s="1">
        <v>120000000</v>
      </c>
      <c r="T8" s="1">
        <v>86.6</v>
      </c>
      <c r="U8" s="1">
        <v>86.6</v>
      </c>
      <c r="V8" s="1">
        <v>86.6</v>
      </c>
      <c r="W8" s="1">
        <f t="shared" si="3"/>
        <v>86.59999999999998</v>
      </c>
    </row>
    <row r="9" spans="1:23" ht="13.5" customHeight="1">
      <c r="B9" s="1">
        <v>140000000</v>
      </c>
      <c r="C9" s="1">
        <v>44.666200000000003</v>
      </c>
      <c r="D9" s="1">
        <v>46.783700000000003</v>
      </c>
      <c r="E9" s="1">
        <v>46.838200000000001</v>
      </c>
      <c r="F9" s="1">
        <v>45.619500000000002</v>
      </c>
      <c r="G9" s="1">
        <v>46.317399999999999</v>
      </c>
      <c r="H9" s="1">
        <v>45.543700000000001</v>
      </c>
      <c r="I9" s="1">
        <v>46.014499999999998</v>
      </c>
      <c r="J9" s="1">
        <v>45.933999999999997</v>
      </c>
      <c r="K9" s="1">
        <v>45.762999999999998</v>
      </c>
      <c r="L9" s="1">
        <v>45.250900000000001</v>
      </c>
      <c r="M9" s="1">
        <v>45.825699999999998</v>
      </c>
      <c r="N9" s="1">
        <v>46.932899999999997</v>
      </c>
      <c r="O9" s="1">
        <f t="shared" si="0"/>
        <v>44.666200000000003</v>
      </c>
      <c r="P9" s="1">
        <f t="shared" si="1"/>
        <v>46.932899999999997</v>
      </c>
      <c r="Q9" s="1">
        <f t="shared" si="2"/>
        <v>45.989059999999981</v>
      </c>
      <c r="S9" s="1">
        <v>140000000</v>
      </c>
      <c r="T9" s="1">
        <v>93.5</v>
      </c>
      <c r="U9" s="1">
        <v>93.3</v>
      </c>
      <c r="V9" s="1">
        <v>93.7</v>
      </c>
      <c r="W9" s="1">
        <f t="shared" si="3"/>
        <v>93.5</v>
      </c>
    </row>
    <row r="10" spans="1:23" ht="13.5" customHeight="1">
      <c r="W10" s="1"/>
    </row>
    <row r="11" spans="1:23" ht="13.5" customHeight="1">
      <c r="W11" s="1"/>
    </row>
    <row r="12" spans="1:23" ht="13.5" customHeight="1">
      <c r="W12" s="1"/>
    </row>
    <row r="13" spans="1:23" ht="13.5" customHeight="1">
      <c r="W13" s="1"/>
    </row>
    <row r="15" spans="1:23">
      <c r="A15" s="1" t="s">
        <v>7</v>
      </c>
      <c r="B15" s="1" t="s">
        <v>3</v>
      </c>
      <c r="C15" s="1">
        <v>1</v>
      </c>
      <c r="D15" s="1">
        <v>2</v>
      </c>
      <c r="E15" s="1">
        <v>3</v>
      </c>
      <c r="F15" s="1">
        <v>4</v>
      </c>
      <c r="G15" s="1">
        <v>5</v>
      </c>
      <c r="H15" s="1">
        <v>6</v>
      </c>
      <c r="I15" s="1">
        <v>7</v>
      </c>
      <c r="J15" s="1">
        <v>8</v>
      </c>
      <c r="K15" s="1">
        <v>9</v>
      </c>
      <c r="L15" s="1">
        <v>10</v>
      </c>
      <c r="M15" s="1">
        <v>11</v>
      </c>
      <c r="N15" s="1">
        <v>12</v>
      </c>
      <c r="O15" s="1" t="s">
        <v>4</v>
      </c>
      <c r="P15" s="1" t="s">
        <v>5</v>
      </c>
      <c r="Q15" s="1" t="s">
        <v>6</v>
      </c>
      <c r="S15" s="1" t="s">
        <v>3</v>
      </c>
      <c r="T15" s="1">
        <v>1</v>
      </c>
      <c r="U15" s="1">
        <v>2</v>
      </c>
      <c r="V15" s="1">
        <v>3</v>
      </c>
      <c r="W15" s="1" t="s">
        <v>6</v>
      </c>
    </row>
    <row r="16" spans="1:23">
      <c r="B16" s="1">
        <v>20000000</v>
      </c>
      <c r="C16" s="1">
        <v>0.23799999999999999</v>
      </c>
      <c r="D16" s="1">
        <v>0.23799999999999999</v>
      </c>
      <c r="E16" s="1">
        <v>0.23799999999999999</v>
      </c>
      <c r="F16" s="1">
        <v>0.23799999999999999</v>
      </c>
      <c r="G16" s="1">
        <v>0.23699999999999999</v>
      </c>
      <c r="H16" s="1">
        <v>0.23799999999999999</v>
      </c>
      <c r="I16" s="1">
        <v>0.23799999999999999</v>
      </c>
      <c r="J16" s="1">
        <v>0.23899999999999999</v>
      </c>
      <c r="K16" s="1">
        <v>0.23799999999999999</v>
      </c>
      <c r="L16" s="1">
        <v>0.23899999999999999</v>
      </c>
      <c r="M16" s="1">
        <v>0.23599999999999999</v>
      </c>
      <c r="N16" s="1">
        <v>0.23799999999999999</v>
      </c>
      <c r="O16" s="1">
        <f t="shared" ref="O16:O22" si="4">MIN(C16:N16)</f>
        <v>0.23599999999999999</v>
      </c>
      <c r="P16" s="1">
        <f t="shared" ref="P16:P22" si="5">MAX(C16:N16)</f>
        <v>0.23899999999999999</v>
      </c>
      <c r="Q16" s="1">
        <f t="shared" ref="Q16:Q22" si="6">(SUM(C16:N16)-O16-P16)/10</f>
        <v>0.23799999999999999</v>
      </c>
      <c r="S16" s="1">
        <v>20000000</v>
      </c>
      <c r="T16" s="1">
        <v>12.4</v>
      </c>
      <c r="U16" s="1">
        <v>12.4</v>
      </c>
      <c r="V16" s="1">
        <v>12.4</v>
      </c>
      <c r="W16" s="1">
        <f t="shared" ref="W16:W22" si="7">AVERAGE(T16:V16)</f>
        <v>12.4</v>
      </c>
    </row>
    <row r="17" spans="1:23">
      <c r="B17" s="1">
        <v>40000000</v>
      </c>
      <c r="C17" s="1">
        <v>0.46600000000000003</v>
      </c>
      <c r="D17" s="1">
        <v>0.47099999999999997</v>
      </c>
      <c r="E17" s="1">
        <v>0.47299999999999998</v>
      </c>
      <c r="F17" s="1">
        <v>0.46899999999999997</v>
      </c>
      <c r="G17" s="1">
        <v>0.46800000000000003</v>
      </c>
      <c r="H17" s="1">
        <v>0.46899999999999997</v>
      </c>
      <c r="I17" s="1">
        <v>0.47</v>
      </c>
      <c r="J17" s="1">
        <v>0.46899999999999997</v>
      </c>
      <c r="K17" s="1">
        <v>0.47</v>
      </c>
      <c r="L17" s="1">
        <v>0.47099999999999997</v>
      </c>
      <c r="M17" s="1">
        <v>0.47199999999999998</v>
      </c>
      <c r="N17" s="1">
        <v>0.47099999999999997</v>
      </c>
      <c r="O17" s="1">
        <f t="shared" si="4"/>
        <v>0.46600000000000003</v>
      </c>
      <c r="P17" s="1">
        <f t="shared" si="5"/>
        <v>0.47299999999999998</v>
      </c>
      <c r="Q17" s="1">
        <f t="shared" si="6"/>
        <v>0.46999999999999992</v>
      </c>
      <c r="S17" s="1">
        <v>40000000</v>
      </c>
      <c r="T17" s="1">
        <v>24.7</v>
      </c>
      <c r="U17" s="1">
        <v>24.7</v>
      </c>
      <c r="V17" s="1">
        <v>24.7</v>
      </c>
      <c r="W17" s="1">
        <f t="shared" si="7"/>
        <v>24.7</v>
      </c>
    </row>
    <row r="18" spans="1:23">
      <c r="B18" s="1">
        <v>60000000</v>
      </c>
      <c r="C18" s="1">
        <v>0.71199999999999997</v>
      </c>
      <c r="D18" s="1">
        <v>0.71399999999999997</v>
      </c>
      <c r="E18" s="1">
        <v>0.71599999999999997</v>
      </c>
      <c r="F18" s="1">
        <v>0.71599999999999997</v>
      </c>
      <c r="G18" s="1">
        <v>0.71299999999999997</v>
      </c>
      <c r="H18" s="1">
        <v>0.71599999999999997</v>
      </c>
      <c r="I18" s="1">
        <v>0.70399999999999996</v>
      </c>
      <c r="J18" s="1">
        <v>0.71099999999999997</v>
      </c>
      <c r="K18" s="1">
        <v>0.71299999999999997</v>
      </c>
      <c r="L18" s="1">
        <v>0.71299999999999997</v>
      </c>
      <c r="M18" s="1">
        <v>0.71499999999999997</v>
      </c>
      <c r="N18" s="1">
        <v>0.71399999999999997</v>
      </c>
      <c r="O18" s="1">
        <f t="shared" si="4"/>
        <v>0.70399999999999996</v>
      </c>
      <c r="P18" s="1">
        <f t="shared" si="5"/>
        <v>0.71599999999999997</v>
      </c>
      <c r="Q18" s="1">
        <f t="shared" si="6"/>
        <v>0.7137</v>
      </c>
      <c r="S18" s="1">
        <v>60000000</v>
      </c>
      <c r="T18" s="1">
        <v>37.1</v>
      </c>
      <c r="U18" s="1">
        <v>37.1</v>
      </c>
      <c r="V18" s="1">
        <v>37.1</v>
      </c>
      <c r="W18" s="1">
        <f t="shared" si="7"/>
        <v>37.1</v>
      </c>
    </row>
    <row r="19" spans="1:23">
      <c r="B19" s="1">
        <v>80000000</v>
      </c>
      <c r="C19" s="1">
        <v>0.95499999999999996</v>
      </c>
      <c r="D19" s="1">
        <v>0.96599999999999997</v>
      </c>
      <c r="E19" s="1">
        <v>0.96</v>
      </c>
      <c r="F19" s="1">
        <v>0.95899999999999996</v>
      </c>
      <c r="G19" s="1">
        <v>0.97</v>
      </c>
      <c r="H19" s="1">
        <v>0.96799999999999997</v>
      </c>
      <c r="I19" s="1">
        <v>0.96499999999999997</v>
      </c>
      <c r="J19" s="1">
        <v>0.96799999999999997</v>
      </c>
      <c r="K19" s="1">
        <v>0.96099999999999997</v>
      </c>
      <c r="L19" s="1">
        <v>0.96299999999999997</v>
      </c>
      <c r="M19" s="1">
        <v>0.96699999999999997</v>
      </c>
      <c r="N19" s="1">
        <v>0.96899999999999997</v>
      </c>
      <c r="O19" s="1">
        <f t="shared" si="4"/>
        <v>0.95499999999999996</v>
      </c>
      <c r="P19" s="1">
        <f t="shared" si="5"/>
        <v>0.97</v>
      </c>
      <c r="Q19" s="1">
        <f t="shared" si="6"/>
        <v>0.96459999999999968</v>
      </c>
      <c r="S19" s="1">
        <v>80000000</v>
      </c>
      <c r="T19" s="1">
        <v>49.4</v>
      </c>
      <c r="U19" s="1">
        <v>49.4</v>
      </c>
      <c r="V19" s="1">
        <v>49.4</v>
      </c>
      <c r="W19" s="1">
        <f t="shared" si="7"/>
        <v>49.4</v>
      </c>
    </row>
    <row r="20" spans="1:23">
      <c r="B20" s="1">
        <v>100000000</v>
      </c>
      <c r="C20" s="1">
        <v>1.214</v>
      </c>
      <c r="D20" s="1">
        <v>1.212</v>
      </c>
      <c r="E20" s="1">
        <v>1.218</v>
      </c>
      <c r="F20" s="1">
        <v>1.2150000000000001</v>
      </c>
      <c r="G20" s="1">
        <v>1.218</v>
      </c>
      <c r="H20" s="1">
        <v>1.2150000000000001</v>
      </c>
      <c r="I20" s="1">
        <v>1.21</v>
      </c>
      <c r="J20" s="1">
        <v>1.2190000000000001</v>
      </c>
      <c r="K20" s="1">
        <v>1.2050000000000001</v>
      </c>
      <c r="L20" s="1">
        <v>1.212</v>
      </c>
      <c r="M20" s="1">
        <v>1.2130000000000001</v>
      </c>
      <c r="N20" s="1">
        <v>1.2</v>
      </c>
      <c r="O20" s="1">
        <f t="shared" si="4"/>
        <v>1.2</v>
      </c>
      <c r="P20" s="1">
        <f t="shared" si="5"/>
        <v>1.2190000000000001</v>
      </c>
      <c r="Q20" s="1">
        <f t="shared" si="6"/>
        <v>1.2132000000000001</v>
      </c>
      <c r="S20" s="1">
        <v>100000000</v>
      </c>
      <c r="T20" s="1">
        <v>61.7</v>
      </c>
      <c r="U20" s="1">
        <v>61.7</v>
      </c>
      <c r="V20" s="1">
        <v>61.7</v>
      </c>
      <c r="W20" s="1">
        <f t="shared" si="7"/>
        <v>61.70000000000001</v>
      </c>
    </row>
    <row r="21" spans="1:23">
      <c r="B21" s="1">
        <v>120000000</v>
      </c>
      <c r="C21" s="1">
        <v>1.46</v>
      </c>
      <c r="D21" s="1">
        <v>1.464</v>
      </c>
      <c r="E21" s="1">
        <v>1.4630000000000001</v>
      </c>
      <c r="F21" s="1">
        <v>1.4610000000000001</v>
      </c>
      <c r="G21" s="1">
        <v>1.4670000000000001</v>
      </c>
      <c r="H21" s="1">
        <v>1.4690000000000001</v>
      </c>
      <c r="I21" s="1">
        <v>1.462</v>
      </c>
      <c r="J21" s="1">
        <v>1.464</v>
      </c>
      <c r="K21" s="1">
        <v>1.4570000000000001</v>
      </c>
      <c r="L21" s="1">
        <v>1.462</v>
      </c>
      <c r="M21" s="1">
        <v>1.466</v>
      </c>
      <c r="N21" s="1">
        <v>1.4530000000000001</v>
      </c>
      <c r="O21" s="1">
        <f t="shared" si="4"/>
        <v>1.4530000000000001</v>
      </c>
      <c r="P21" s="1">
        <f t="shared" si="5"/>
        <v>1.4690000000000001</v>
      </c>
      <c r="Q21" s="1">
        <f t="shared" si="6"/>
        <v>1.4626000000000003</v>
      </c>
      <c r="S21" s="1">
        <v>120000000</v>
      </c>
      <c r="T21" s="1">
        <v>74.099999999999994</v>
      </c>
      <c r="U21" s="1">
        <v>74.099999999999994</v>
      </c>
      <c r="V21" s="1">
        <v>74.099999999999994</v>
      </c>
      <c r="W21" s="1">
        <f t="shared" si="7"/>
        <v>74.099999999999994</v>
      </c>
    </row>
    <row r="22" spans="1:23">
      <c r="B22" s="1">
        <v>140000000</v>
      </c>
      <c r="C22" s="1">
        <v>1.702</v>
      </c>
      <c r="D22" s="1">
        <v>1.704</v>
      </c>
      <c r="E22" s="1">
        <v>1.702</v>
      </c>
      <c r="F22" s="1">
        <v>1.6950000000000001</v>
      </c>
      <c r="G22" s="1">
        <v>1.6919999999999999</v>
      </c>
      <c r="H22" s="1">
        <v>1.6930000000000001</v>
      </c>
      <c r="I22" s="1">
        <v>1.704</v>
      </c>
      <c r="J22" s="1">
        <v>1.6990000000000001</v>
      </c>
      <c r="K22" s="1">
        <v>1.6990000000000001</v>
      </c>
      <c r="L22" s="1">
        <v>1.7050000000000001</v>
      </c>
      <c r="M22" s="1">
        <v>1.6950000000000001</v>
      </c>
      <c r="N22" s="1">
        <v>1.7030000000000001</v>
      </c>
      <c r="O22" s="1">
        <f t="shared" si="4"/>
        <v>1.6919999999999999</v>
      </c>
      <c r="P22" s="1">
        <f t="shared" si="5"/>
        <v>1.7050000000000001</v>
      </c>
      <c r="Q22" s="1">
        <f t="shared" si="6"/>
        <v>1.6995999999999996</v>
      </c>
      <c r="S22" s="1">
        <v>140000000</v>
      </c>
      <c r="T22" s="1">
        <v>86.4</v>
      </c>
      <c r="U22" s="1">
        <v>86.4</v>
      </c>
      <c r="V22" s="1">
        <v>86.4</v>
      </c>
      <c r="W22" s="1">
        <f t="shared" si="7"/>
        <v>86.40000000000002</v>
      </c>
    </row>
    <row r="23" spans="1:23">
      <c r="L23" s="1"/>
      <c r="M23" s="1"/>
      <c r="N23" s="1"/>
      <c r="O23" s="1"/>
      <c r="Q23" s="1"/>
      <c r="W23" s="1"/>
    </row>
    <row r="24" spans="1:23">
      <c r="L24" s="1"/>
      <c r="M24" s="1"/>
      <c r="N24" s="1"/>
      <c r="O24" s="1"/>
      <c r="Q24" s="1"/>
      <c r="W24" s="1"/>
    </row>
    <row r="25" spans="1:23">
      <c r="L25" s="1"/>
      <c r="M25" s="1"/>
      <c r="N25" s="1"/>
      <c r="O25" s="1"/>
      <c r="Q25" s="1"/>
      <c r="W25" s="1"/>
    </row>
    <row r="26" spans="1:23">
      <c r="L26" s="1"/>
      <c r="M26" s="1"/>
      <c r="N26" s="1"/>
      <c r="O26" s="1"/>
      <c r="Q26" s="1"/>
      <c r="W26" s="1"/>
    </row>
    <row r="28" spans="1:23">
      <c r="A28" s="1" t="s">
        <v>8</v>
      </c>
    </row>
    <row r="29" spans="1:23">
      <c r="A29" s="1" t="s">
        <v>2</v>
      </c>
      <c r="B29" s="1" t="s">
        <v>9</v>
      </c>
      <c r="C29" s="1">
        <v>20000000</v>
      </c>
      <c r="H29" s="1" t="s">
        <v>20</v>
      </c>
    </row>
    <row r="30" spans="1:23">
      <c r="B30" s="1" t="s">
        <v>3</v>
      </c>
      <c r="C30" s="1">
        <v>1</v>
      </c>
      <c r="D30" s="1">
        <v>2</v>
      </c>
      <c r="E30" s="1">
        <v>3</v>
      </c>
      <c r="F30" s="1" t="s">
        <v>6</v>
      </c>
      <c r="M30" s="1" t="s">
        <v>6</v>
      </c>
      <c r="O30" s="1" t="s">
        <v>2</v>
      </c>
      <c r="P30" s="1" t="s">
        <v>9</v>
      </c>
      <c r="Q30" s="1" t="s">
        <v>10</v>
      </c>
      <c r="R30" s="1" t="s">
        <v>11</v>
      </c>
      <c r="S30" s="1" t="s">
        <v>12</v>
      </c>
      <c r="T30" s="1" t="s">
        <v>13</v>
      </c>
      <c r="U30" s="1" t="s">
        <v>14</v>
      </c>
      <c r="V30" s="1" t="s">
        <v>15</v>
      </c>
    </row>
    <row r="31" spans="1:23">
      <c r="B31" s="1" t="s">
        <v>10</v>
      </c>
      <c r="C31" s="1">
        <v>1511273419</v>
      </c>
      <c r="D31" s="1">
        <v>1511273419</v>
      </c>
      <c r="E31" s="1">
        <v>1511273419</v>
      </c>
      <c r="F31" s="1">
        <f>SUM(C31:E31)/3</f>
        <v>1511273419</v>
      </c>
      <c r="M31" s="1">
        <f>SUM(J31:L31)/3</f>
        <v>0</v>
      </c>
      <c r="P31" s="1">
        <v>20000000</v>
      </c>
      <c r="Q31" s="1">
        <f>F31</f>
        <v>1511273419</v>
      </c>
      <c r="R31" s="1">
        <f>F32</f>
        <v>795368421</v>
      </c>
      <c r="S31" s="1">
        <f>F33</f>
        <v>3200</v>
      </c>
      <c r="T31" s="1">
        <f t="shared" ref="T31:T37" si="8">Q31+R31+S31</f>
        <v>2306645040</v>
      </c>
      <c r="U31" s="1">
        <f t="shared" ref="U31:U37" si="9">W3</f>
        <v>14.5</v>
      </c>
      <c r="V31" s="4">
        <f>U31*(Constants!$A$2/100)*1024*1024*1024</f>
        <v>2491081031.6799998</v>
      </c>
    </row>
    <row r="32" spans="1:23">
      <c r="B32" s="1" t="s">
        <v>16</v>
      </c>
      <c r="C32" s="1">
        <v>795368421</v>
      </c>
      <c r="D32" s="1">
        <v>795368421</v>
      </c>
      <c r="E32" s="1">
        <v>795368421</v>
      </c>
      <c r="F32" s="1">
        <f>SUM(C32:E32)/3</f>
        <v>795368421</v>
      </c>
      <c r="M32" s="1">
        <f>SUM(J32:L32)/3</f>
        <v>0</v>
      </c>
      <c r="P32" s="1">
        <v>40000000</v>
      </c>
      <c r="Q32" s="1">
        <f>F37</f>
        <v>3032745843</v>
      </c>
      <c r="R32" s="1">
        <f>F38</f>
        <v>1596143381</v>
      </c>
      <c r="S32" s="1">
        <f>F39</f>
        <v>3200</v>
      </c>
      <c r="T32" s="1">
        <f t="shared" si="8"/>
        <v>4628892424</v>
      </c>
      <c r="U32" s="1">
        <f t="shared" si="9"/>
        <v>28.899999999999995</v>
      </c>
      <c r="V32" s="4">
        <f>U32*(Constants!$A$2/100)*1024*1024*1024</f>
        <v>4964982194.1759996</v>
      </c>
    </row>
    <row r="33" spans="2:22">
      <c r="B33" s="1" t="s">
        <v>12</v>
      </c>
      <c r="C33" s="1">
        <v>3200</v>
      </c>
      <c r="D33" s="1">
        <v>3200</v>
      </c>
      <c r="E33" s="1">
        <v>3200</v>
      </c>
      <c r="F33" s="1">
        <f>SUM(C33:E33)/3</f>
        <v>3200</v>
      </c>
      <c r="M33" s="1">
        <f>SUM(J33:L33)/3</f>
        <v>0</v>
      </c>
      <c r="P33" s="1">
        <v>60000000</v>
      </c>
      <c r="Q33" s="1">
        <f>F43</f>
        <v>0</v>
      </c>
      <c r="R33" s="1">
        <f>F44</f>
        <v>0</v>
      </c>
      <c r="S33" s="1">
        <f>F45</f>
        <v>0</v>
      </c>
      <c r="T33" s="1">
        <f t="shared" si="8"/>
        <v>0</v>
      </c>
      <c r="U33" s="1">
        <f t="shared" si="9"/>
        <v>43.29999999999999</v>
      </c>
      <c r="V33" s="4">
        <f>U33*(Constants!$A$2/100)*1024*1024*1024</f>
        <v>7438883356.671998</v>
      </c>
    </row>
    <row r="34" spans="2:22">
      <c r="P34" s="1">
        <v>80000000</v>
      </c>
      <c r="Q34" s="1">
        <f>F49</f>
        <v>0</v>
      </c>
      <c r="R34" s="1">
        <f>F50</f>
        <v>0</v>
      </c>
      <c r="S34" s="1">
        <f>F51</f>
        <v>0</v>
      </c>
      <c r="T34" s="1">
        <f t="shared" si="8"/>
        <v>0</v>
      </c>
      <c r="U34" s="1">
        <f t="shared" si="9"/>
        <v>57.79999999999999</v>
      </c>
      <c r="V34" s="4">
        <f>U34*(Constants!$A$2/100)*1024*1024*1024</f>
        <v>9929964388.3519993</v>
      </c>
    </row>
    <row r="35" spans="2:22">
      <c r="B35" s="1" t="s">
        <v>9</v>
      </c>
      <c r="C35" s="1">
        <v>40000000</v>
      </c>
      <c r="P35" s="1">
        <v>100000000</v>
      </c>
      <c r="Q35" s="1">
        <f>F55</f>
        <v>0</v>
      </c>
      <c r="R35" s="1">
        <f>F56</f>
        <v>0</v>
      </c>
      <c r="S35" s="1">
        <f>F57</f>
        <v>0</v>
      </c>
      <c r="T35" s="1">
        <f t="shared" si="8"/>
        <v>0</v>
      </c>
      <c r="U35" s="1">
        <f t="shared" si="9"/>
        <v>72.099999999999994</v>
      </c>
      <c r="V35" s="4">
        <f>U35*(Constants!$A$2/100)*1024*1024*1024</f>
        <v>12386685681.664</v>
      </c>
    </row>
    <row r="36" spans="2:22">
      <c r="B36" s="1" t="s">
        <v>3</v>
      </c>
      <c r="C36" s="1">
        <v>1</v>
      </c>
      <c r="D36" s="1">
        <v>2</v>
      </c>
      <c r="E36" s="1">
        <v>3</v>
      </c>
      <c r="F36" s="1" t="s">
        <v>6</v>
      </c>
      <c r="M36" s="1" t="s">
        <v>6</v>
      </c>
      <c r="P36" s="1">
        <v>120000000</v>
      </c>
      <c r="Q36" s="1">
        <f>F61</f>
        <v>0</v>
      </c>
      <c r="R36" s="1">
        <f>F62</f>
        <v>0</v>
      </c>
      <c r="S36" s="1">
        <f>F63</f>
        <v>0</v>
      </c>
      <c r="T36" s="1">
        <f t="shared" si="8"/>
        <v>0</v>
      </c>
      <c r="U36" s="1">
        <f t="shared" si="9"/>
        <v>86.59999999999998</v>
      </c>
      <c r="V36" s="4">
        <f>U36*(Constants!$A$2/100)*1024*1024*1024</f>
        <v>14877766713.343996</v>
      </c>
    </row>
    <row r="37" spans="2:22">
      <c r="B37" s="1" t="s">
        <v>10</v>
      </c>
      <c r="C37" s="1">
        <v>3032745843</v>
      </c>
      <c r="D37" s="1">
        <v>3032745843</v>
      </c>
      <c r="E37" s="1">
        <v>3032745843</v>
      </c>
      <c r="F37" s="1">
        <f>SUM(C37:E37)/3</f>
        <v>3032745843</v>
      </c>
      <c r="M37" s="1">
        <f>SUM(J37:L37)/3</f>
        <v>0</v>
      </c>
      <c r="P37" s="1">
        <v>140000000</v>
      </c>
      <c r="Q37" s="1">
        <f>F67</f>
        <v>0</v>
      </c>
      <c r="R37" s="1">
        <f>F68</f>
        <v>0</v>
      </c>
      <c r="S37" s="1">
        <f>F69</f>
        <v>0</v>
      </c>
      <c r="T37" s="1">
        <f t="shared" si="8"/>
        <v>0</v>
      </c>
      <c r="U37" s="1">
        <f t="shared" si="9"/>
        <v>93.5</v>
      </c>
      <c r="V37" s="4">
        <f>U37*(Constants!$A$2/100)*1024*1024*1024</f>
        <v>16063177687.040001</v>
      </c>
    </row>
    <row r="38" spans="2:22">
      <c r="B38" s="1" t="s">
        <v>16</v>
      </c>
      <c r="C38" s="1">
        <v>1596143381</v>
      </c>
      <c r="D38" s="1">
        <v>1596143381</v>
      </c>
      <c r="E38" s="1">
        <v>1596143381</v>
      </c>
      <c r="F38" s="1">
        <f>SUM(C38:E38)/3</f>
        <v>1596143381</v>
      </c>
      <c r="M38" s="1">
        <f>SUM(J38:L38)/3</f>
        <v>0</v>
      </c>
      <c r="V38" s="4"/>
    </row>
    <row r="39" spans="2:22">
      <c r="B39" s="1" t="s">
        <v>12</v>
      </c>
      <c r="C39" s="1">
        <v>3200</v>
      </c>
      <c r="D39" s="1">
        <v>3200</v>
      </c>
      <c r="E39" s="1">
        <v>3200</v>
      </c>
      <c r="F39" s="1">
        <f>SUM(C39:E39)/3</f>
        <v>3200</v>
      </c>
      <c r="M39" s="1">
        <f>SUM(J39:L39)/3</f>
        <v>0</v>
      </c>
      <c r="V39" s="4"/>
    </row>
    <row r="42" spans="2:22">
      <c r="F42" s="1" t="s">
        <v>6</v>
      </c>
      <c r="M42" s="1" t="s">
        <v>6</v>
      </c>
      <c r="O42" s="1" t="s">
        <v>7</v>
      </c>
      <c r="P42" s="1" t="s">
        <v>9</v>
      </c>
      <c r="Q42" s="1" t="s">
        <v>10</v>
      </c>
      <c r="R42" s="1" t="s">
        <v>11</v>
      </c>
      <c r="S42" s="1" t="s">
        <v>12</v>
      </c>
      <c r="T42" s="1" t="s">
        <v>13</v>
      </c>
      <c r="U42" s="1" t="s">
        <v>14</v>
      </c>
      <c r="V42" s="1" t="s">
        <v>15</v>
      </c>
    </row>
    <row r="43" spans="2:22">
      <c r="F43" s="1">
        <f>SUM(C43:E43)/3</f>
        <v>0</v>
      </c>
      <c r="M43" s="1">
        <f>SUM(J43:L43)/3</f>
        <v>0</v>
      </c>
      <c r="P43" s="1">
        <v>20000000</v>
      </c>
      <c r="Q43" s="1">
        <f>M31</f>
        <v>0</v>
      </c>
      <c r="R43" s="1">
        <f>M32</f>
        <v>0</v>
      </c>
      <c r="T43" s="1">
        <f t="shared" ref="T43:T49" si="10">Q43+R43+S43</f>
        <v>0</v>
      </c>
      <c r="U43" s="1">
        <f t="shared" ref="U43:U49" si="11">W16</f>
        <v>12.4</v>
      </c>
      <c r="V43" s="4">
        <f>U43*(Constants!$A$2/100)*1024*1024*1024</f>
        <v>2130303778.8160002</v>
      </c>
    </row>
    <row r="44" spans="2:22">
      <c r="F44" s="1">
        <f>SUM(C44:E44)/3</f>
        <v>0</v>
      </c>
      <c r="M44" s="1">
        <f>SUM(J44:L44)/3</f>
        <v>0</v>
      </c>
      <c r="P44" s="1">
        <v>40000000</v>
      </c>
      <c r="Q44" s="1">
        <f>M37</f>
        <v>0</v>
      </c>
      <c r="R44" s="1">
        <f>M38</f>
        <v>0</v>
      </c>
      <c r="T44" s="1">
        <f t="shared" si="10"/>
        <v>0</v>
      </c>
      <c r="U44" s="1">
        <f t="shared" si="11"/>
        <v>24.7</v>
      </c>
      <c r="V44" s="4">
        <f>U44*(Constants!$A$2/100)*1024*1024*1024</f>
        <v>4243427688.448</v>
      </c>
    </row>
    <row r="45" spans="2:22">
      <c r="F45" s="1">
        <f>SUM(C45:E45)/3</f>
        <v>0</v>
      </c>
      <c r="M45" s="1">
        <f>SUM(J45:L45)/3</f>
        <v>0</v>
      </c>
      <c r="P45" s="1">
        <v>60000000</v>
      </c>
      <c r="Q45" s="1">
        <f>M43</f>
        <v>0</v>
      </c>
      <c r="R45" s="1">
        <f>M44</f>
        <v>0</v>
      </c>
      <c r="T45" s="1">
        <f t="shared" si="10"/>
        <v>0</v>
      </c>
      <c r="U45" s="1">
        <f t="shared" si="11"/>
        <v>37.1</v>
      </c>
      <c r="V45" s="4">
        <f>U45*(Constants!$A$2/100)*1024*1024*1024</f>
        <v>6373731467.2639999</v>
      </c>
    </row>
    <row r="46" spans="2:22">
      <c r="P46" s="1">
        <v>80000000</v>
      </c>
      <c r="Q46" s="1">
        <f>M49</f>
        <v>0</v>
      </c>
      <c r="R46" s="1">
        <f>M50</f>
        <v>0</v>
      </c>
      <c r="T46" s="1">
        <f t="shared" si="10"/>
        <v>0</v>
      </c>
      <c r="U46" s="1">
        <f t="shared" si="11"/>
        <v>49.4</v>
      </c>
      <c r="V46" s="4">
        <f>U46*(Constants!$A$2/100)*1024*1024*1024</f>
        <v>8486855376.8959999</v>
      </c>
    </row>
    <row r="47" spans="2:22">
      <c r="P47" s="1">
        <v>100000000</v>
      </c>
      <c r="Q47" s="1">
        <f>M55</f>
        <v>0</v>
      </c>
      <c r="R47" s="1">
        <f>M56</f>
        <v>0</v>
      </c>
      <c r="T47" s="1">
        <f t="shared" si="10"/>
        <v>0</v>
      </c>
      <c r="U47" s="1">
        <f t="shared" si="11"/>
        <v>61.70000000000001</v>
      </c>
      <c r="V47" s="4">
        <f>U47*(Constants!$A$2/100)*1024*1024*1024</f>
        <v>10599979286.528002</v>
      </c>
    </row>
    <row r="48" spans="2:22">
      <c r="F48" s="1" t="s">
        <v>6</v>
      </c>
      <c r="M48" s="1" t="s">
        <v>6</v>
      </c>
      <c r="P48" s="1">
        <v>120000000</v>
      </c>
      <c r="Q48" s="1">
        <f>M61</f>
        <v>0</v>
      </c>
      <c r="R48" s="1">
        <f>M62</f>
        <v>0</v>
      </c>
      <c r="T48" s="1">
        <f t="shared" si="10"/>
        <v>0</v>
      </c>
      <c r="U48" s="1">
        <f t="shared" si="11"/>
        <v>74.099999999999994</v>
      </c>
      <c r="V48" s="4">
        <f>U48*(Constants!$A$2/100)*1024*1024*1024</f>
        <v>12730283065.344</v>
      </c>
    </row>
    <row r="49" spans="6:22">
      <c r="F49" s="1">
        <f>SUM(C49:E49)/3</f>
        <v>0</v>
      </c>
      <c r="M49" s="1">
        <f>SUM(J49:L49)/3</f>
        <v>0</v>
      </c>
      <c r="P49" s="1">
        <v>140000000</v>
      </c>
      <c r="Q49" s="1">
        <f>M67</f>
        <v>0</v>
      </c>
      <c r="R49" s="1">
        <f>M68</f>
        <v>0</v>
      </c>
      <c r="T49" s="1">
        <f t="shared" si="10"/>
        <v>0</v>
      </c>
      <c r="U49" s="1">
        <f t="shared" si="11"/>
        <v>86.40000000000002</v>
      </c>
      <c r="V49" s="4">
        <f>U49*(Constants!$A$2/100)*1024*1024*1024</f>
        <v>14843406974.976004</v>
      </c>
    </row>
    <row r="50" spans="6:22">
      <c r="F50" s="1">
        <f>SUM(C50:E50)/3</f>
        <v>0</v>
      </c>
      <c r="M50" s="1">
        <f>SUM(J50:L50)/3</f>
        <v>0</v>
      </c>
    </row>
    <row r="51" spans="6:22">
      <c r="F51" s="1">
        <f>SUM(C51:E51)/3</f>
        <v>0</v>
      </c>
      <c r="M51" s="1">
        <f>SUM(J51:L51)/3</f>
        <v>0</v>
      </c>
    </row>
    <row r="54" spans="6:22">
      <c r="F54" s="1" t="s">
        <v>6</v>
      </c>
      <c r="M54" s="1" t="s">
        <v>6</v>
      </c>
    </row>
    <row r="55" spans="6:22">
      <c r="F55" s="1">
        <f>SUM(C55:E55)/3</f>
        <v>0</v>
      </c>
      <c r="M55" s="1">
        <f>SUM(J55:L55)/3</f>
        <v>0</v>
      </c>
    </row>
    <row r="56" spans="6:22">
      <c r="F56" s="1">
        <f>SUM(C56:E56)/3</f>
        <v>0</v>
      </c>
      <c r="M56" s="1">
        <f>SUM(J56:L56)/3</f>
        <v>0</v>
      </c>
    </row>
    <row r="57" spans="6:22">
      <c r="F57" s="1">
        <f>SUM(C57:E57)/3</f>
        <v>0</v>
      </c>
      <c r="M57" s="1">
        <f>SUM(J57:L57)/3</f>
        <v>0</v>
      </c>
    </row>
    <row r="60" spans="6:22">
      <c r="F60" s="1" t="s">
        <v>6</v>
      </c>
      <c r="M60" s="1" t="s">
        <v>6</v>
      </c>
    </row>
    <row r="61" spans="6:22">
      <c r="F61" s="1">
        <f>SUM(C61:E61)/3</f>
        <v>0</v>
      </c>
      <c r="M61" s="1">
        <f>SUM(J61:L61)/3</f>
        <v>0</v>
      </c>
    </row>
    <row r="62" spans="6:22">
      <c r="F62" s="1">
        <f>SUM(C62:E62)/3</f>
        <v>0</v>
      </c>
      <c r="M62" s="1">
        <f>SUM(J62:L62)/3</f>
        <v>0</v>
      </c>
    </row>
    <row r="63" spans="6:22">
      <c r="F63" s="1">
        <f>SUM(C63:E63)/3</f>
        <v>0</v>
      </c>
      <c r="M63" s="1">
        <f>SUM(J63:L63)/3</f>
        <v>0</v>
      </c>
    </row>
    <row r="66" spans="6:13">
      <c r="F66" s="1" t="s">
        <v>6</v>
      </c>
      <c r="M66" s="1" t="s">
        <v>6</v>
      </c>
    </row>
    <row r="67" spans="6:13">
      <c r="F67" s="1">
        <f>SUM(C67:E67)/3</f>
        <v>0</v>
      </c>
      <c r="M67" s="1">
        <f>SUM(J67:L67)/3</f>
        <v>0</v>
      </c>
    </row>
    <row r="68" spans="6:13">
      <c r="F68" s="1">
        <f>SUM(C68:E68)/3</f>
        <v>0</v>
      </c>
      <c r="M68" s="1">
        <f>SUM(J68:L68)/3</f>
        <v>0</v>
      </c>
    </row>
    <row r="69" spans="6:13">
      <c r="F69" s="1">
        <f>SUM(C69:E69)/3</f>
        <v>0</v>
      </c>
      <c r="M69" s="1">
        <f>SUM(J69:L69)/3</f>
        <v>0</v>
      </c>
    </row>
  </sheetData>
  <pageMargins left="0.7" right="0.7" top="0.3" bottom="0.3" header="0.51180555555555496" footer="0.51180555555555496"/>
  <pageSetup paperSize="9" orientation="portrait" useFirstPageNumber="1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Constants</vt:lpstr>
      <vt:lpstr>MCSS</vt:lpstr>
      <vt:lpstr>LISS</vt:lpstr>
      <vt:lpstr>LISS2</vt:lpstr>
      <vt:lpstr>ChainMatrixMuliplication</vt:lpstr>
      <vt:lpstr>Knapsack</vt:lpstr>
      <vt:lpstr>Dijkstra</vt:lpstr>
      <vt:lpstr>IndependentSets</vt:lpstr>
      <vt:lpstr>KTrees</vt:lpstr>
      <vt:lpstr>TreeDiameter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nicolas zachariou</cp:lastModifiedBy>
  <cp:revision>67</cp:revision>
  <dcterms:created xsi:type="dcterms:W3CDTF">2020-11-23T11:11:58Z</dcterms:created>
  <dcterms:modified xsi:type="dcterms:W3CDTF">2021-01-11T21:12:14Z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