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laburo\prosegur\proyectos\sll_cloud\sll_cloud\generarentidades\"/>
    </mc:Choice>
  </mc:AlternateContent>
  <xr:revisionPtr revIDLastSave="0" documentId="13_ncr:1_{915EDD33-0E2D-461D-8813-B4243771D916}" xr6:coauthVersionLast="46" xr6:coauthVersionMax="46" xr10:uidLastSave="{00000000-0000-0000-0000-000000000000}"/>
  <bookViews>
    <workbookView xWindow="-108" yWindow="-108" windowWidth="23256" windowHeight="11964" tabRatio="532" xr2:uid="{00000000-000D-0000-FFFF-FFFF00000000}"/>
  </bookViews>
  <sheets>
    <sheet name="Generador" sheetId="1" r:id="rId1"/>
    <sheet name="SQLTablasMigradas" sheetId="2" r:id="rId2"/>
    <sheet name="ResultadoSQL" sheetId="4" r:id="rId3"/>
    <sheet name="EnElServer" sheetId="6" r:id="rId4"/>
    <sheet name="Datatypes" sheetId="3" r:id="rId5"/>
    <sheet name="SQLTablasAmigrar" sheetId="7" r:id="rId6"/>
  </sheets>
  <definedNames>
    <definedName name="_xlnm._FilterDatabase" localSheetId="3" hidden="1">EnElServer!$A$2:$A$173</definedName>
  </definedNames>
  <calcPr calcId="181029"/>
</workbook>
</file>

<file path=xl/calcChain.xml><?xml version="1.0" encoding="utf-8"?>
<calcChain xmlns="http://schemas.openxmlformats.org/spreadsheetml/2006/main">
  <c r="T26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N5" i="1"/>
  <c r="N6" i="1"/>
  <c r="N7" i="1"/>
  <c r="P7" i="1" s="1"/>
  <c r="N8" i="1"/>
  <c r="P8" i="1" s="1"/>
  <c r="N9" i="1"/>
  <c r="N10" i="1"/>
  <c r="N11" i="1"/>
  <c r="O11" i="1" s="1"/>
  <c r="N12" i="1"/>
  <c r="N13" i="1"/>
  <c r="N14" i="1"/>
  <c r="R14" i="1"/>
  <c r="N15" i="1"/>
  <c r="N16" i="1"/>
  <c r="N17" i="1"/>
  <c r="N18" i="1"/>
  <c r="N19" i="1"/>
  <c r="N20" i="1"/>
  <c r="N21" i="1"/>
  <c r="N22" i="1"/>
  <c r="N23" i="1"/>
  <c r="P23" i="1" s="1"/>
  <c r="N24" i="1"/>
  <c r="N25" i="1"/>
  <c r="N26" i="1"/>
  <c r="N27" i="1"/>
  <c r="N28" i="1"/>
  <c r="N29" i="1"/>
  <c r="N30" i="1"/>
  <c r="S30" i="1" s="1"/>
  <c r="N31" i="1"/>
  <c r="N32" i="1"/>
  <c r="Q32" i="1" s="1"/>
  <c r="N33" i="1"/>
  <c r="N34" i="1"/>
  <c r="U34" i="1" s="1"/>
  <c r="N35" i="1"/>
  <c r="N36" i="1"/>
  <c r="N37" i="1"/>
  <c r="U37" i="1" s="1"/>
  <c r="N38" i="1"/>
  <c r="Q38" i="1" s="1"/>
  <c r="N39" i="1"/>
  <c r="W39" i="1" s="1"/>
  <c r="X39" i="1" s="1"/>
  <c r="N40" i="1"/>
  <c r="N41" i="1"/>
  <c r="U41" i="1" s="1"/>
  <c r="N42" i="1"/>
  <c r="U42" i="1" s="1"/>
  <c r="N43" i="1"/>
  <c r="U43" i="1" s="1"/>
  <c r="N44" i="1"/>
  <c r="S44" i="1" s="1"/>
  <c r="N45" i="1"/>
  <c r="N46" i="1"/>
  <c r="N47" i="1"/>
  <c r="R47" i="1" s="1"/>
  <c r="N48" i="1"/>
  <c r="U48" i="1" s="1"/>
  <c r="N49" i="1"/>
  <c r="P49" i="1" s="1"/>
  <c r="N50" i="1"/>
  <c r="T50" i="1" s="1"/>
  <c r="N51" i="1"/>
  <c r="U51" i="1" s="1"/>
  <c r="N52" i="1"/>
  <c r="U52" i="1" s="1"/>
  <c r="N53" i="1"/>
  <c r="U53" i="1" s="1"/>
  <c r="N54" i="1"/>
  <c r="W54" i="1" s="1"/>
  <c r="X54" i="1" s="1"/>
  <c r="N55" i="1"/>
  <c r="U55" i="1" s="1"/>
  <c r="N56" i="1"/>
  <c r="U56" i="1" s="1"/>
  <c r="N57" i="1"/>
  <c r="U57" i="1" s="1"/>
  <c r="N58" i="1"/>
  <c r="U58" i="1" s="1"/>
  <c r="N59" i="1"/>
  <c r="U59" i="1" s="1"/>
  <c r="N60" i="1"/>
  <c r="U60" i="1" s="1"/>
  <c r="N61" i="1"/>
  <c r="U61" i="1" s="1"/>
  <c r="N62" i="1"/>
  <c r="U62" i="1" s="1"/>
  <c r="N63" i="1"/>
  <c r="P63" i="1" s="1"/>
  <c r="N64" i="1"/>
  <c r="T64" i="1" s="1"/>
  <c r="N65" i="1"/>
  <c r="U65" i="1" s="1"/>
  <c r="N66" i="1"/>
  <c r="U66" i="1" s="1"/>
  <c r="N67" i="1"/>
  <c r="U67" i="1" s="1"/>
  <c r="N68" i="1"/>
  <c r="U68" i="1" s="1"/>
  <c r="N69" i="1"/>
  <c r="R69" i="1" s="1"/>
  <c r="N70" i="1"/>
  <c r="U70" i="1" s="1"/>
  <c r="N71" i="1"/>
  <c r="P71" i="1" s="1"/>
  <c r="N72" i="1"/>
  <c r="O72" i="1" s="1"/>
  <c r="N73" i="1"/>
  <c r="U73" i="1" s="1"/>
  <c r="N74" i="1"/>
  <c r="U74" i="1" s="1"/>
  <c r="N75" i="1"/>
  <c r="P75" i="1" s="1"/>
  <c r="N76" i="1"/>
  <c r="U76" i="1" s="1"/>
  <c r="N77" i="1"/>
  <c r="U77" i="1" s="1"/>
  <c r="N78" i="1"/>
  <c r="U78" i="1" s="1"/>
  <c r="N79" i="1"/>
  <c r="V79" i="1" s="1"/>
  <c r="N80" i="1"/>
  <c r="U80" i="1" s="1"/>
  <c r="N81" i="1"/>
  <c r="U81" i="1" s="1"/>
  <c r="N82" i="1"/>
  <c r="U82" i="1" s="1"/>
  <c r="N83" i="1"/>
  <c r="U83" i="1" s="1"/>
  <c r="N84" i="1"/>
  <c r="U84" i="1" s="1"/>
  <c r="N85" i="1"/>
  <c r="U85" i="1" s="1"/>
  <c r="N86" i="1"/>
  <c r="T86" i="1" s="1"/>
  <c r="N87" i="1"/>
  <c r="Q87" i="1" s="1"/>
  <c r="N88" i="1"/>
  <c r="U88" i="1" s="1"/>
  <c r="N89" i="1"/>
  <c r="U89" i="1" s="1"/>
  <c r="N90" i="1"/>
  <c r="T90" i="1" s="1"/>
  <c r="N91" i="1"/>
  <c r="U91" i="1" s="1"/>
  <c r="N92" i="1"/>
  <c r="U92" i="1" s="1"/>
  <c r="N93" i="1"/>
  <c r="S93" i="1" s="1"/>
  <c r="N94" i="1"/>
  <c r="P94" i="1" s="1"/>
  <c r="N95" i="1"/>
  <c r="P95" i="1" s="1"/>
  <c r="N96" i="1"/>
  <c r="U96" i="1" s="1"/>
  <c r="N97" i="1"/>
  <c r="U97" i="1" s="1"/>
  <c r="N98" i="1"/>
  <c r="U98" i="1" s="1"/>
  <c r="N99" i="1"/>
  <c r="U99" i="1" s="1"/>
  <c r="N100" i="1"/>
  <c r="U100" i="1" s="1"/>
  <c r="N101" i="1"/>
  <c r="U101" i="1" s="1"/>
  <c r="N102" i="1"/>
  <c r="S102" i="1" s="1"/>
  <c r="N103" i="1"/>
  <c r="U103" i="1" s="1"/>
  <c r="N104" i="1"/>
  <c r="U104" i="1" s="1"/>
  <c r="Q104" i="1"/>
  <c r="N105" i="1"/>
  <c r="U105" i="1" s="1"/>
  <c r="N106" i="1"/>
  <c r="O106" i="1" s="1"/>
  <c r="N107" i="1"/>
  <c r="U107" i="1" s="1"/>
  <c r="N108" i="1"/>
  <c r="U108" i="1" s="1"/>
  <c r="N109" i="1"/>
  <c r="U109" i="1" s="1"/>
  <c r="N110" i="1"/>
  <c r="U110" i="1" s="1"/>
  <c r="N111" i="1"/>
  <c r="O111" i="1" s="1"/>
  <c r="N112" i="1"/>
  <c r="S112" i="1" s="1"/>
  <c r="N113" i="1"/>
  <c r="U113" i="1" s="1"/>
  <c r="N114" i="1"/>
  <c r="U114" i="1" s="1"/>
  <c r="N115" i="1"/>
  <c r="T115" i="1" s="1"/>
  <c r="N116" i="1"/>
  <c r="O116" i="1" s="1"/>
  <c r="N117" i="1"/>
  <c r="R117" i="1" s="1"/>
  <c r="N118" i="1"/>
  <c r="V118" i="1" s="1"/>
  <c r="N119" i="1"/>
  <c r="Q119" i="1" s="1"/>
  <c r="N120" i="1"/>
  <c r="O120" i="1" s="1"/>
  <c r="N121" i="1"/>
  <c r="U121" i="1" s="1"/>
  <c r="N122" i="1"/>
  <c r="U122" i="1" s="1"/>
  <c r="N123" i="1"/>
  <c r="U123" i="1" s="1"/>
  <c r="N124" i="1"/>
  <c r="U124" i="1" s="1"/>
  <c r="N125" i="1"/>
  <c r="U125" i="1" s="1"/>
  <c r="N126" i="1"/>
  <c r="U126" i="1" s="1"/>
  <c r="N127" i="1"/>
  <c r="O127" i="1" s="1"/>
  <c r="N128" i="1"/>
  <c r="T128" i="1" s="1"/>
  <c r="N129" i="1"/>
  <c r="U129" i="1" s="1"/>
  <c r="N130" i="1"/>
  <c r="R130" i="1" s="1"/>
  <c r="N131" i="1"/>
  <c r="U131" i="1" s="1"/>
  <c r="N132" i="1"/>
  <c r="U132" i="1" s="1"/>
  <c r="R132" i="1"/>
  <c r="N133" i="1"/>
  <c r="U133" i="1" s="1"/>
  <c r="N134" i="1"/>
  <c r="U134" i="1" s="1"/>
  <c r="N135" i="1"/>
  <c r="U135" i="1" s="1"/>
  <c r="N136" i="1"/>
  <c r="U136" i="1" s="1"/>
  <c r="N137" i="1"/>
  <c r="U137" i="1" s="1"/>
  <c r="N138" i="1"/>
  <c r="P138" i="1" s="1"/>
  <c r="N139" i="1"/>
  <c r="S139" i="1" s="1"/>
  <c r="N140" i="1"/>
  <c r="P140" i="1" s="1"/>
  <c r="N141" i="1"/>
  <c r="U141" i="1" s="1"/>
  <c r="N142" i="1"/>
  <c r="Q142" i="1" s="1"/>
  <c r="N143" i="1"/>
  <c r="Q143" i="1" s="1"/>
  <c r="N144" i="1"/>
  <c r="P144" i="1" s="1"/>
  <c r="N145" i="1"/>
  <c r="U145" i="1" s="1"/>
  <c r="N146" i="1"/>
  <c r="U146" i="1" s="1"/>
  <c r="N147" i="1"/>
  <c r="U147" i="1" s="1"/>
  <c r="N148" i="1"/>
  <c r="U148" i="1" s="1"/>
  <c r="N149" i="1"/>
  <c r="U149" i="1" s="1"/>
  <c r="N150" i="1"/>
  <c r="T150" i="1" s="1"/>
  <c r="N151" i="1"/>
  <c r="O151" i="1" s="1"/>
  <c r="N152" i="1"/>
  <c r="P152" i="1" s="1"/>
  <c r="N153" i="1"/>
  <c r="S153" i="1" s="1"/>
  <c r="N154" i="1"/>
  <c r="P154" i="1" s="1"/>
  <c r="N155" i="1"/>
  <c r="U155" i="1" s="1"/>
  <c r="N156" i="1"/>
  <c r="U156" i="1" s="1"/>
  <c r="N157" i="1"/>
  <c r="U157" i="1" s="1"/>
  <c r="N158" i="1"/>
  <c r="U158" i="1" s="1"/>
  <c r="N159" i="1"/>
  <c r="U159" i="1" s="1"/>
  <c r="N160" i="1"/>
  <c r="W160" i="1" s="1"/>
  <c r="X160" i="1" s="1"/>
  <c r="N161" i="1"/>
  <c r="U161" i="1" s="1"/>
  <c r="N162" i="1"/>
  <c r="P162" i="1" s="1"/>
  <c r="N163" i="1"/>
  <c r="P163" i="1" s="1"/>
  <c r="N164" i="1"/>
  <c r="U164" i="1" s="1"/>
  <c r="N165" i="1"/>
  <c r="U165" i="1" s="1"/>
  <c r="N166" i="1"/>
  <c r="S166" i="1" s="1"/>
  <c r="O166" i="1"/>
  <c r="N167" i="1"/>
  <c r="U167" i="1" s="1"/>
  <c r="N168" i="1"/>
  <c r="Q168" i="1" s="1"/>
  <c r="N169" i="1"/>
  <c r="O169" i="1" s="1"/>
  <c r="N170" i="1"/>
  <c r="U170" i="1" s="1"/>
  <c r="N171" i="1"/>
  <c r="U171" i="1" s="1"/>
  <c r="N172" i="1"/>
  <c r="U172" i="1" s="1"/>
  <c r="N173" i="1"/>
  <c r="P173" i="1" s="1"/>
  <c r="Q173" i="1"/>
  <c r="N174" i="1"/>
  <c r="V174" i="1" s="1"/>
  <c r="N175" i="1"/>
  <c r="U175" i="1" s="1"/>
  <c r="N176" i="1"/>
  <c r="U176" i="1" s="1"/>
  <c r="N177" i="1"/>
  <c r="U177" i="1" s="1"/>
  <c r="N178" i="1"/>
  <c r="Q178" i="1" s="1"/>
  <c r="N179" i="1"/>
  <c r="U179" i="1" s="1"/>
  <c r="N180" i="1"/>
  <c r="U180" i="1" s="1"/>
  <c r="N181" i="1"/>
  <c r="U181" i="1" s="1"/>
  <c r="N182" i="1"/>
  <c r="P182" i="1" s="1"/>
  <c r="N183" i="1"/>
  <c r="U183" i="1" s="1"/>
  <c r="N184" i="1"/>
  <c r="U184" i="1" s="1"/>
  <c r="N185" i="1"/>
  <c r="U185" i="1" s="1"/>
  <c r="N186" i="1"/>
  <c r="U186" i="1" s="1"/>
  <c r="N187" i="1"/>
  <c r="U187" i="1" s="1"/>
  <c r="N188" i="1"/>
  <c r="P188" i="1" s="1"/>
  <c r="N189" i="1"/>
  <c r="U189" i="1" s="1"/>
  <c r="N190" i="1"/>
  <c r="U190" i="1" s="1"/>
  <c r="N191" i="1"/>
  <c r="U191" i="1" s="1"/>
  <c r="N192" i="1"/>
  <c r="S192" i="1" s="1"/>
  <c r="N193" i="1"/>
  <c r="P193" i="1" s="1"/>
  <c r="N194" i="1"/>
  <c r="U194" i="1" s="1"/>
  <c r="N195" i="1"/>
  <c r="U195" i="1" s="1"/>
  <c r="N196" i="1"/>
  <c r="U196" i="1" s="1"/>
  <c r="N197" i="1"/>
  <c r="U197" i="1" s="1"/>
  <c r="N198" i="1"/>
  <c r="U198" i="1" s="1"/>
  <c r="N199" i="1"/>
  <c r="Q199" i="1" s="1"/>
  <c r="N200" i="1"/>
  <c r="Q200" i="1" s="1"/>
  <c r="N201" i="1"/>
  <c r="S201" i="1" s="1"/>
  <c r="N202" i="1"/>
  <c r="P202" i="1" s="1"/>
  <c r="N203" i="1"/>
  <c r="P203" i="1" s="1"/>
  <c r="N204" i="1"/>
  <c r="U204" i="1" s="1"/>
  <c r="N205" i="1"/>
  <c r="U205" i="1" s="1"/>
  <c r="N206" i="1"/>
  <c r="V206" i="1" s="1"/>
  <c r="N207" i="1"/>
  <c r="U207" i="1" s="1"/>
  <c r="N208" i="1"/>
  <c r="Q208" i="1" s="1"/>
  <c r="N209" i="1"/>
  <c r="O209" i="1" s="1"/>
  <c r="N210" i="1"/>
  <c r="T210" i="1" s="1"/>
  <c r="N211" i="1"/>
  <c r="U211" i="1" s="1"/>
  <c r="N212" i="1"/>
  <c r="P212" i="1" s="1"/>
  <c r="Q212" i="1"/>
  <c r="N213" i="1"/>
  <c r="U213" i="1" s="1"/>
  <c r="N214" i="1"/>
  <c r="U214" i="1" s="1"/>
  <c r="N215" i="1"/>
  <c r="U215" i="1" s="1"/>
  <c r="N216" i="1"/>
  <c r="W216" i="1" s="1"/>
  <c r="X216" i="1" s="1"/>
  <c r="N217" i="1"/>
  <c r="P217" i="1" s="1"/>
  <c r="N218" i="1"/>
  <c r="U218" i="1" s="1"/>
  <c r="N219" i="1"/>
  <c r="R219" i="1" s="1"/>
  <c r="N220" i="1"/>
  <c r="U220" i="1" s="1"/>
  <c r="N221" i="1"/>
  <c r="W221" i="1" s="1"/>
  <c r="X221" i="1" s="1"/>
  <c r="N222" i="1"/>
  <c r="R222" i="1" s="1"/>
  <c r="N223" i="1"/>
  <c r="U223" i="1" s="1"/>
  <c r="N224" i="1"/>
  <c r="Q224" i="1" s="1"/>
  <c r="N225" i="1"/>
  <c r="U225" i="1" s="1"/>
  <c r="N226" i="1"/>
  <c r="U226" i="1" s="1"/>
  <c r="N227" i="1"/>
  <c r="U227" i="1" s="1"/>
  <c r="N228" i="1"/>
  <c r="P228" i="1" s="1"/>
  <c r="N229" i="1"/>
  <c r="U229" i="1" s="1"/>
  <c r="N230" i="1"/>
  <c r="U230" i="1" s="1"/>
  <c r="R230" i="1"/>
  <c r="N231" i="1"/>
  <c r="U231" i="1" s="1"/>
  <c r="N232" i="1"/>
  <c r="U232" i="1" s="1"/>
  <c r="N233" i="1"/>
  <c r="U233" i="1" s="1"/>
  <c r="N234" i="1"/>
  <c r="U234" i="1" s="1"/>
  <c r="N235" i="1"/>
  <c r="R235" i="1" s="1"/>
  <c r="N236" i="1"/>
  <c r="V236" i="1" s="1"/>
  <c r="N237" i="1"/>
  <c r="O237" i="1" s="1"/>
  <c r="N238" i="1"/>
  <c r="P238" i="1" s="1"/>
  <c r="N239" i="1"/>
  <c r="U239" i="1" s="1"/>
  <c r="N240" i="1"/>
  <c r="Q240" i="1" s="1"/>
  <c r="N241" i="1"/>
  <c r="V241" i="1" s="1"/>
  <c r="N242" i="1"/>
  <c r="O242" i="1" s="1"/>
  <c r="N243" i="1"/>
  <c r="U243" i="1" s="1"/>
  <c r="N244" i="1"/>
  <c r="O244" i="1" s="1"/>
  <c r="N245" i="1"/>
  <c r="O245" i="1" s="1"/>
  <c r="N246" i="1"/>
  <c r="S246" i="1" s="1"/>
  <c r="H5" i="1"/>
  <c r="L5" i="1" s="1"/>
  <c r="H6" i="1"/>
  <c r="L6" i="1" s="1"/>
  <c r="H7" i="1"/>
  <c r="L7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L36" i="1" s="1"/>
  <c r="H37" i="1"/>
  <c r="L37" i="1" s="1"/>
  <c r="H38" i="1"/>
  <c r="L38" i="1" s="1"/>
  <c r="H39" i="1"/>
  <c r="L39" i="1" s="1"/>
  <c r="H40" i="1"/>
  <c r="L40" i="1" s="1"/>
  <c r="H41" i="1"/>
  <c r="L41" i="1" s="1"/>
  <c r="H42" i="1"/>
  <c r="L42" i="1" s="1"/>
  <c r="H43" i="1"/>
  <c r="L43" i="1" s="1"/>
  <c r="H44" i="1"/>
  <c r="L44" i="1" s="1"/>
  <c r="H45" i="1"/>
  <c r="L45" i="1" s="1"/>
  <c r="H46" i="1"/>
  <c r="L46" i="1" s="1"/>
  <c r="H47" i="1"/>
  <c r="L47" i="1" s="1"/>
  <c r="H48" i="1"/>
  <c r="L48" i="1" s="1"/>
  <c r="H49" i="1"/>
  <c r="L49" i="1" s="1"/>
  <c r="H50" i="1"/>
  <c r="L50" i="1" s="1"/>
  <c r="H51" i="1"/>
  <c r="L51" i="1" s="1"/>
  <c r="H52" i="1"/>
  <c r="L52" i="1" s="1"/>
  <c r="H53" i="1"/>
  <c r="L53" i="1" s="1"/>
  <c r="H54" i="1"/>
  <c r="L54" i="1" s="1"/>
  <c r="H55" i="1"/>
  <c r="L55" i="1" s="1"/>
  <c r="H56" i="1"/>
  <c r="L56" i="1" s="1"/>
  <c r="H57" i="1"/>
  <c r="L57" i="1" s="1"/>
  <c r="H58" i="1"/>
  <c r="L58" i="1" s="1"/>
  <c r="H59" i="1"/>
  <c r="L59" i="1" s="1"/>
  <c r="H60" i="1"/>
  <c r="L60" i="1" s="1"/>
  <c r="H61" i="1"/>
  <c r="L61" i="1" s="1"/>
  <c r="H62" i="1"/>
  <c r="L62" i="1" s="1"/>
  <c r="H63" i="1"/>
  <c r="L63" i="1" s="1"/>
  <c r="H64" i="1"/>
  <c r="L64" i="1" s="1"/>
  <c r="H65" i="1"/>
  <c r="L65" i="1" s="1"/>
  <c r="H66" i="1"/>
  <c r="L66" i="1" s="1"/>
  <c r="H67" i="1"/>
  <c r="L67" i="1" s="1"/>
  <c r="H68" i="1"/>
  <c r="L68" i="1" s="1"/>
  <c r="H69" i="1"/>
  <c r="L69" i="1" s="1"/>
  <c r="H70" i="1"/>
  <c r="L70" i="1" s="1"/>
  <c r="H71" i="1"/>
  <c r="L71" i="1" s="1"/>
  <c r="H72" i="1"/>
  <c r="L72" i="1" s="1"/>
  <c r="H73" i="1"/>
  <c r="L73" i="1" s="1"/>
  <c r="H74" i="1"/>
  <c r="L74" i="1" s="1"/>
  <c r="H75" i="1"/>
  <c r="L75" i="1" s="1"/>
  <c r="H76" i="1"/>
  <c r="L76" i="1" s="1"/>
  <c r="H77" i="1"/>
  <c r="L77" i="1" s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L84" i="1" s="1"/>
  <c r="H85" i="1"/>
  <c r="L85" i="1" s="1"/>
  <c r="H86" i="1"/>
  <c r="L86" i="1" s="1"/>
  <c r="H87" i="1"/>
  <c r="L87" i="1" s="1"/>
  <c r="H88" i="1"/>
  <c r="L88" i="1" s="1"/>
  <c r="H89" i="1"/>
  <c r="L89" i="1" s="1"/>
  <c r="H90" i="1"/>
  <c r="L90" i="1" s="1"/>
  <c r="H91" i="1"/>
  <c r="L91" i="1" s="1"/>
  <c r="H92" i="1"/>
  <c r="L92" i="1" s="1"/>
  <c r="H93" i="1"/>
  <c r="L93" i="1" s="1"/>
  <c r="H94" i="1"/>
  <c r="L94" i="1" s="1"/>
  <c r="H95" i="1"/>
  <c r="L95" i="1" s="1"/>
  <c r="H96" i="1"/>
  <c r="L96" i="1" s="1"/>
  <c r="H97" i="1"/>
  <c r="L97" i="1" s="1"/>
  <c r="H98" i="1"/>
  <c r="L98" i="1" s="1"/>
  <c r="H99" i="1"/>
  <c r="L99" i="1" s="1"/>
  <c r="H100" i="1"/>
  <c r="L100" i="1" s="1"/>
  <c r="H101" i="1"/>
  <c r="L101" i="1" s="1"/>
  <c r="H102" i="1"/>
  <c r="L102" i="1" s="1"/>
  <c r="H103" i="1"/>
  <c r="L103" i="1" s="1"/>
  <c r="H104" i="1"/>
  <c r="L104" i="1" s="1"/>
  <c r="H105" i="1"/>
  <c r="L105" i="1" s="1"/>
  <c r="H106" i="1"/>
  <c r="L106" i="1" s="1"/>
  <c r="H107" i="1"/>
  <c r="L107" i="1" s="1"/>
  <c r="H108" i="1"/>
  <c r="L108" i="1" s="1"/>
  <c r="H109" i="1"/>
  <c r="L109" i="1" s="1"/>
  <c r="H110" i="1"/>
  <c r="L110" i="1" s="1"/>
  <c r="H111" i="1"/>
  <c r="L111" i="1" s="1"/>
  <c r="H112" i="1"/>
  <c r="L112" i="1" s="1"/>
  <c r="H113" i="1"/>
  <c r="L113" i="1" s="1"/>
  <c r="H114" i="1"/>
  <c r="L114" i="1" s="1"/>
  <c r="H115" i="1"/>
  <c r="L115" i="1" s="1"/>
  <c r="H116" i="1"/>
  <c r="L116" i="1" s="1"/>
  <c r="H117" i="1"/>
  <c r="L117" i="1" s="1"/>
  <c r="H118" i="1"/>
  <c r="L118" i="1" s="1"/>
  <c r="H119" i="1"/>
  <c r="L119" i="1" s="1"/>
  <c r="H120" i="1"/>
  <c r="L120" i="1" s="1"/>
  <c r="H121" i="1"/>
  <c r="L121" i="1" s="1"/>
  <c r="H122" i="1"/>
  <c r="L122" i="1" s="1"/>
  <c r="H123" i="1"/>
  <c r="L123" i="1" s="1"/>
  <c r="H124" i="1"/>
  <c r="L124" i="1" s="1"/>
  <c r="H125" i="1"/>
  <c r="L125" i="1" s="1"/>
  <c r="H126" i="1"/>
  <c r="L126" i="1" s="1"/>
  <c r="H127" i="1"/>
  <c r="L127" i="1" s="1"/>
  <c r="H128" i="1"/>
  <c r="L128" i="1" s="1"/>
  <c r="H129" i="1"/>
  <c r="L129" i="1" s="1"/>
  <c r="H130" i="1"/>
  <c r="L130" i="1" s="1"/>
  <c r="H131" i="1"/>
  <c r="L131" i="1" s="1"/>
  <c r="H132" i="1"/>
  <c r="L132" i="1" s="1"/>
  <c r="H133" i="1"/>
  <c r="L133" i="1" s="1"/>
  <c r="H134" i="1"/>
  <c r="L134" i="1" s="1"/>
  <c r="H135" i="1"/>
  <c r="L135" i="1" s="1"/>
  <c r="H136" i="1"/>
  <c r="L136" i="1" s="1"/>
  <c r="H137" i="1"/>
  <c r="L137" i="1" s="1"/>
  <c r="H138" i="1"/>
  <c r="L138" i="1" s="1"/>
  <c r="H139" i="1"/>
  <c r="L139" i="1" s="1"/>
  <c r="H140" i="1"/>
  <c r="L140" i="1" s="1"/>
  <c r="H141" i="1"/>
  <c r="L141" i="1" s="1"/>
  <c r="H142" i="1"/>
  <c r="L142" i="1" s="1"/>
  <c r="H143" i="1"/>
  <c r="L143" i="1" s="1"/>
  <c r="H144" i="1"/>
  <c r="L144" i="1" s="1"/>
  <c r="H145" i="1"/>
  <c r="L145" i="1" s="1"/>
  <c r="H146" i="1"/>
  <c r="L146" i="1" s="1"/>
  <c r="H147" i="1"/>
  <c r="L147" i="1" s="1"/>
  <c r="H148" i="1"/>
  <c r="L148" i="1" s="1"/>
  <c r="H149" i="1"/>
  <c r="L149" i="1" s="1"/>
  <c r="H150" i="1"/>
  <c r="L150" i="1" s="1"/>
  <c r="H151" i="1"/>
  <c r="L151" i="1" s="1"/>
  <c r="H152" i="1"/>
  <c r="L152" i="1" s="1"/>
  <c r="H153" i="1"/>
  <c r="L153" i="1" s="1"/>
  <c r="H154" i="1"/>
  <c r="L154" i="1" s="1"/>
  <c r="H155" i="1"/>
  <c r="L155" i="1" s="1"/>
  <c r="H156" i="1"/>
  <c r="L156" i="1" s="1"/>
  <c r="H157" i="1"/>
  <c r="L157" i="1" s="1"/>
  <c r="H158" i="1"/>
  <c r="L158" i="1" s="1"/>
  <c r="H159" i="1"/>
  <c r="L159" i="1" s="1"/>
  <c r="H160" i="1"/>
  <c r="L160" i="1" s="1"/>
  <c r="H161" i="1"/>
  <c r="L161" i="1" s="1"/>
  <c r="H162" i="1"/>
  <c r="L162" i="1" s="1"/>
  <c r="H163" i="1"/>
  <c r="L163" i="1" s="1"/>
  <c r="H164" i="1"/>
  <c r="L164" i="1" s="1"/>
  <c r="H165" i="1"/>
  <c r="L165" i="1" s="1"/>
  <c r="H166" i="1"/>
  <c r="L166" i="1" s="1"/>
  <c r="H167" i="1"/>
  <c r="L167" i="1" s="1"/>
  <c r="H168" i="1"/>
  <c r="L168" i="1" s="1"/>
  <c r="H169" i="1"/>
  <c r="L169" i="1" s="1"/>
  <c r="H170" i="1"/>
  <c r="L170" i="1" s="1"/>
  <c r="H171" i="1"/>
  <c r="L171" i="1" s="1"/>
  <c r="H172" i="1"/>
  <c r="L172" i="1" s="1"/>
  <c r="H173" i="1"/>
  <c r="L173" i="1" s="1"/>
  <c r="H174" i="1"/>
  <c r="L174" i="1" s="1"/>
  <c r="H175" i="1"/>
  <c r="L175" i="1" s="1"/>
  <c r="H176" i="1"/>
  <c r="L176" i="1" s="1"/>
  <c r="H177" i="1"/>
  <c r="L177" i="1" s="1"/>
  <c r="H178" i="1"/>
  <c r="L178" i="1" s="1"/>
  <c r="H179" i="1"/>
  <c r="L179" i="1" s="1"/>
  <c r="H180" i="1"/>
  <c r="L180" i="1" s="1"/>
  <c r="H181" i="1"/>
  <c r="L181" i="1" s="1"/>
  <c r="H182" i="1"/>
  <c r="L182" i="1" s="1"/>
  <c r="H183" i="1"/>
  <c r="L183" i="1" s="1"/>
  <c r="H184" i="1"/>
  <c r="L184" i="1" s="1"/>
  <c r="H185" i="1"/>
  <c r="L185" i="1" s="1"/>
  <c r="H186" i="1"/>
  <c r="L186" i="1" s="1"/>
  <c r="H187" i="1"/>
  <c r="L187" i="1" s="1"/>
  <c r="H188" i="1"/>
  <c r="L188" i="1" s="1"/>
  <c r="H189" i="1"/>
  <c r="L189" i="1" s="1"/>
  <c r="H190" i="1"/>
  <c r="L190" i="1" s="1"/>
  <c r="H191" i="1"/>
  <c r="L191" i="1" s="1"/>
  <c r="H192" i="1"/>
  <c r="L192" i="1" s="1"/>
  <c r="H193" i="1"/>
  <c r="L193" i="1" s="1"/>
  <c r="H194" i="1"/>
  <c r="L194" i="1" s="1"/>
  <c r="H195" i="1"/>
  <c r="L195" i="1" s="1"/>
  <c r="H196" i="1"/>
  <c r="L196" i="1" s="1"/>
  <c r="H197" i="1"/>
  <c r="L197" i="1" s="1"/>
  <c r="H198" i="1"/>
  <c r="L198" i="1" s="1"/>
  <c r="H199" i="1"/>
  <c r="L199" i="1" s="1"/>
  <c r="H200" i="1"/>
  <c r="L200" i="1" s="1"/>
  <c r="H201" i="1"/>
  <c r="L201" i="1" s="1"/>
  <c r="H202" i="1"/>
  <c r="L202" i="1" s="1"/>
  <c r="H203" i="1"/>
  <c r="L203" i="1" s="1"/>
  <c r="H204" i="1"/>
  <c r="L204" i="1" s="1"/>
  <c r="H205" i="1"/>
  <c r="L205" i="1" s="1"/>
  <c r="H206" i="1"/>
  <c r="L206" i="1" s="1"/>
  <c r="H207" i="1"/>
  <c r="L207" i="1" s="1"/>
  <c r="H208" i="1"/>
  <c r="L208" i="1" s="1"/>
  <c r="H209" i="1"/>
  <c r="L209" i="1" s="1"/>
  <c r="H210" i="1"/>
  <c r="L210" i="1" s="1"/>
  <c r="H211" i="1"/>
  <c r="L211" i="1" s="1"/>
  <c r="H212" i="1"/>
  <c r="L212" i="1" s="1"/>
  <c r="H213" i="1"/>
  <c r="L213" i="1" s="1"/>
  <c r="H214" i="1"/>
  <c r="L214" i="1" s="1"/>
  <c r="H215" i="1"/>
  <c r="L215" i="1" s="1"/>
  <c r="H216" i="1"/>
  <c r="L216" i="1" s="1"/>
  <c r="H217" i="1"/>
  <c r="L217" i="1" s="1"/>
  <c r="H218" i="1"/>
  <c r="L218" i="1" s="1"/>
  <c r="H219" i="1"/>
  <c r="L219" i="1" s="1"/>
  <c r="H220" i="1"/>
  <c r="L220" i="1" s="1"/>
  <c r="H221" i="1"/>
  <c r="L221" i="1" s="1"/>
  <c r="H222" i="1"/>
  <c r="L222" i="1" s="1"/>
  <c r="H223" i="1"/>
  <c r="L223" i="1" s="1"/>
  <c r="H224" i="1"/>
  <c r="L224" i="1" s="1"/>
  <c r="H225" i="1"/>
  <c r="L225" i="1" s="1"/>
  <c r="H226" i="1"/>
  <c r="L226" i="1" s="1"/>
  <c r="H227" i="1"/>
  <c r="L227" i="1" s="1"/>
  <c r="H228" i="1"/>
  <c r="L228" i="1" s="1"/>
  <c r="H229" i="1"/>
  <c r="L229" i="1" s="1"/>
  <c r="H230" i="1"/>
  <c r="L230" i="1" s="1"/>
  <c r="H231" i="1"/>
  <c r="L231" i="1" s="1"/>
  <c r="H232" i="1"/>
  <c r="L232" i="1" s="1"/>
  <c r="H233" i="1"/>
  <c r="L233" i="1" s="1"/>
  <c r="H234" i="1"/>
  <c r="L234" i="1" s="1"/>
  <c r="H235" i="1"/>
  <c r="L235" i="1" s="1"/>
  <c r="H236" i="1"/>
  <c r="L236" i="1" s="1"/>
  <c r="H237" i="1"/>
  <c r="L237" i="1" s="1"/>
  <c r="H238" i="1"/>
  <c r="L238" i="1" s="1"/>
  <c r="H239" i="1"/>
  <c r="L239" i="1" s="1"/>
  <c r="H240" i="1"/>
  <c r="L240" i="1" s="1"/>
  <c r="H241" i="1"/>
  <c r="L241" i="1" s="1"/>
  <c r="H242" i="1"/>
  <c r="L242" i="1" s="1"/>
  <c r="H243" i="1"/>
  <c r="L243" i="1" s="1"/>
  <c r="H244" i="1"/>
  <c r="L244" i="1" s="1"/>
  <c r="H245" i="1"/>
  <c r="L245" i="1" s="1"/>
  <c r="H246" i="1"/>
  <c r="L246" i="1" s="1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N4" i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" i="6"/>
  <c r="D4" i="1"/>
  <c r="H4" i="1"/>
  <c r="L4" i="1" s="1"/>
  <c r="Q30" i="1" l="1"/>
  <c r="O50" i="1"/>
  <c r="P195" i="1"/>
  <c r="R246" i="1"/>
  <c r="Q201" i="1"/>
  <c r="U35" i="1"/>
  <c r="U241" i="1"/>
  <c r="U217" i="1"/>
  <c r="U209" i="1"/>
  <c r="U201" i="1"/>
  <c r="U193" i="1"/>
  <c r="U169" i="1"/>
  <c r="U153" i="1"/>
  <c r="U49" i="1"/>
  <c r="U240" i="1"/>
  <c r="U224" i="1"/>
  <c r="U216" i="1"/>
  <c r="U208" i="1"/>
  <c r="U200" i="1"/>
  <c r="U192" i="1"/>
  <c r="U168" i="1"/>
  <c r="U160" i="1"/>
  <c r="U152" i="1"/>
  <c r="U144" i="1"/>
  <c r="U128" i="1"/>
  <c r="U120" i="1"/>
  <c r="U112" i="1"/>
  <c r="U72" i="1"/>
  <c r="U64" i="1"/>
  <c r="U199" i="1"/>
  <c r="U151" i="1"/>
  <c r="U143" i="1"/>
  <c r="U127" i="1"/>
  <c r="U119" i="1"/>
  <c r="U111" i="1"/>
  <c r="U95" i="1"/>
  <c r="U87" i="1"/>
  <c r="U79" i="1"/>
  <c r="U71" i="1"/>
  <c r="U63" i="1"/>
  <c r="U47" i="1"/>
  <c r="U39" i="1"/>
  <c r="P174" i="1"/>
  <c r="U246" i="1"/>
  <c r="U238" i="1"/>
  <c r="U222" i="1"/>
  <c r="U206" i="1"/>
  <c r="U182" i="1"/>
  <c r="U174" i="1"/>
  <c r="U166" i="1"/>
  <c r="U150" i="1"/>
  <c r="U142" i="1"/>
  <c r="U118" i="1"/>
  <c r="U102" i="1"/>
  <c r="U94" i="1"/>
  <c r="U86" i="1"/>
  <c r="U54" i="1"/>
  <c r="U245" i="1"/>
  <c r="U237" i="1"/>
  <c r="U221" i="1"/>
  <c r="U173" i="1"/>
  <c r="U117" i="1"/>
  <c r="U93" i="1"/>
  <c r="U69" i="1"/>
  <c r="U244" i="1"/>
  <c r="U236" i="1"/>
  <c r="U228" i="1"/>
  <c r="U212" i="1"/>
  <c r="U188" i="1"/>
  <c r="U140" i="1"/>
  <c r="U116" i="1"/>
  <c r="U235" i="1"/>
  <c r="U219" i="1"/>
  <c r="U203" i="1"/>
  <c r="U163" i="1"/>
  <c r="U139" i="1"/>
  <c r="U115" i="1"/>
  <c r="U75" i="1"/>
  <c r="R206" i="1"/>
  <c r="U242" i="1"/>
  <c r="U210" i="1"/>
  <c r="U202" i="1"/>
  <c r="U178" i="1"/>
  <c r="U162" i="1"/>
  <c r="U154" i="1"/>
  <c r="U138" i="1"/>
  <c r="U130" i="1"/>
  <c r="U106" i="1"/>
  <c r="U90" i="1"/>
  <c r="U50" i="1"/>
  <c r="R199" i="1"/>
  <c r="R95" i="1"/>
  <c r="Q47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U44" i="1" s="1"/>
  <c r="I36" i="1"/>
  <c r="U36" i="1" s="1"/>
  <c r="I28" i="1"/>
  <c r="U28" i="1" s="1"/>
  <c r="I20" i="1"/>
  <c r="U20" i="1" s="1"/>
  <c r="I12" i="1"/>
  <c r="U12" i="1" s="1"/>
  <c r="Q216" i="1"/>
  <c r="P47" i="1"/>
  <c r="I243" i="1"/>
  <c r="I235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U27" i="1" s="1"/>
  <c r="I19" i="1"/>
  <c r="U19" i="1" s="1"/>
  <c r="I11" i="1"/>
  <c r="U11" i="1" s="1"/>
  <c r="R166" i="1"/>
  <c r="I242" i="1"/>
  <c r="I234" i="1"/>
  <c r="I226" i="1"/>
  <c r="I218" i="1"/>
  <c r="I210" i="1"/>
  <c r="I202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U26" i="1" s="1"/>
  <c r="I18" i="1"/>
  <c r="U18" i="1" s="1"/>
  <c r="I10" i="1"/>
  <c r="U10" i="1" s="1"/>
  <c r="Q228" i="1"/>
  <c r="O221" i="1"/>
  <c r="R192" i="1"/>
  <c r="P166" i="1"/>
  <c r="I241" i="1"/>
  <c r="I233" i="1"/>
  <c r="I225" i="1"/>
  <c r="I217" i="1"/>
  <c r="I209" i="1"/>
  <c r="I201" i="1"/>
  <c r="I193" i="1"/>
  <c r="I185" i="1"/>
  <c r="I177" i="1"/>
  <c r="I169" i="1"/>
  <c r="I161" i="1"/>
  <c r="I153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U33" i="1" s="1"/>
  <c r="I25" i="1"/>
  <c r="U25" i="1" s="1"/>
  <c r="I17" i="1"/>
  <c r="U17" i="1" s="1"/>
  <c r="I9" i="1"/>
  <c r="U9" i="1" s="1"/>
  <c r="I240" i="1"/>
  <c r="I232" i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U40" i="1" s="1"/>
  <c r="I32" i="1"/>
  <c r="U32" i="1" s="1"/>
  <c r="I24" i="1"/>
  <c r="U24" i="1" s="1"/>
  <c r="I16" i="1"/>
  <c r="U16" i="1" s="1"/>
  <c r="I8" i="1"/>
  <c r="U8" i="1" s="1"/>
  <c r="R54" i="1"/>
  <c r="I4" i="1"/>
  <c r="U4" i="1" s="1"/>
  <c r="I239" i="1"/>
  <c r="I231" i="1"/>
  <c r="I223" i="1"/>
  <c r="I215" i="1"/>
  <c r="I207" i="1"/>
  <c r="I199" i="1"/>
  <c r="I191" i="1"/>
  <c r="I183" i="1"/>
  <c r="I175" i="1"/>
  <c r="I167" i="1"/>
  <c r="I159" i="1"/>
  <c r="I151" i="1"/>
  <c r="I143" i="1"/>
  <c r="I135" i="1"/>
  <c r="I127" i="1"/>
  <c r="I119" i="1"/>
  <c r="I111" i="1"/>
  <c r="I103" i="1"/>
  <c r="I95" i="1"/>
  <c r="I87" i="1"/>
  <c r="I79" i="1"/>
  <c r="I71" i="1"/>
  <c r="I63" i="1"/>
  <c r="I55" i="1"/>
  <c r="I47" i="1"/>
  <c r="I39" i="1"/>
  <c r="I31" i="1"/>
  <c r="U31" i="1" s="1"/>
  <c r="I23" i="1"/>
  <c r="U23" i="1" s="1"/>
  <c r="I15" i="1"/>
  <c r="U15" i="1" s="1"/>
  <c r="I7" i="1"/>
  <c r="U7" i="1" s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U46" i="1" s="1"/>
  <c r="I38" i="1"/>
  <c r="U38" i="1" s="1"/>
  <c r="I30" i="1"/>
  <c r="U30" i="1" s="1"/>
  <c r="I22" i="1"/>
  <c r="U22" i="1" s="1"/>
  <c r="I14" i="1"/>
  <c r="U14" i="1" s="1"/>
  <c r="I6" i="1"/>
  <c r="U6" i="1" s="1"/>
  <c r="R168" i="1"/>
  <c r="I245" i="1"/>
  <c r="I237" i="1"/>
  <c r="I229" i="1"/>
  <c r="I221" i="1"/>
  <c r="I213" i="1"/>
  <c r="I205" i="1"/>
  <c r="I197" i="1"/>
  <c r="I189" i="1"/>
  <c r="I181" i="1"/>
  <c r="I173" i="1"/>
  <c r="I165" i="1"/>
  <c r="I157" i="1"/>
  <c r="I149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U45" i="1" s="1"/>
  <c r="I37" i="1"/>
  <c r="I29" i="1"/>
  <c r="U29" i="1" s="1"/>
  <c r="I21" i="1"/>
  <c r="U21" i="1" s="1"/>
  <c r="I13" i="1"/>
  <c r="U13" i="1" s="1"/>
  <c r="I5" i="1"/>
  <c r="U5" i="1" s="1"/>
  <c r="Q243" i="1"/>
  <c r="V243" i="1"/>
  <c r="T243" i="1"/>
  <c r="S243" i="1"/>
  <c r="W243" i="1"/>
  <c r="X243" i="1" s="1"/>
  <c r="Q238" i="1"/>
  <c r="W238" i="1"/>
  <c r="X238" i="1" s="1"/>
  <c r="T238" i="1"/>
  <c r="S238" i="1"/>
  <c r="V238" i="1"/>
  <c r="W232" i="1"/>
  <c r="X232" i="1" s="1"/>
  <c r="T232" i="1"/>
  <c r="V232" i="1"/>
  <c r="S232" i="1"/>
  <c r="Q227" i="1"/>
  <c r="V227" i="1"/>
  <c r="S227" i="1"/>
  <c r="W227" i="1"/>
  <c r="X227" i="1" s="1"/>
  <c r="T227" i="1"/>
  <c r="Q211" i="1"/>
  <c r="V211" i="1"/>
  <c r="W211" i="1"/>
  <c r="X211" i="1" s="1"/>
  <c r="T211" i="1"/>
  <c r="S211" i="1"/>
  <c r="R197" i="1"/>
  <c r="W197" i="1"/>
  <c r="X197" i="1" s="1"/>
  <c r="T197" i="1"/>
  <c r="S197" i="1"/>
  <c r="V197" i="1"/>
  <c r="P185" i="1"/>
  <c r="W185" i="1"/>
  <c r="X185" i="1" s="1"/>
  <c r="V185" i="1"/>
  <c r="T185" i="1"/>
  <c r="O185" i="1"/>
  <c r="S185" i="1"/>
  <c r="O164" i="1"/>
  <c r="V164" i="1"/>
  <c r="W164" i="1"/>
  <c r="X164" i="1" s="1"/>
  <c r="T164" i="1"/>
  <c r="S164" i="1"/>
  <c r="V158" i="1"/>
  <c r="T158" i="1"/>
  <c r="W158" i="1"/>
  <c r="X158" i="1" s="1"/>
  <c r="S158" i="1"/>
  <c r="W152" i="1"/>
  <c r="X152" i="1" s="1"/>
  <c r="V152" i="1"/>
  <c r="T152" i="1"/>
  <c r="S152" i="1"/>
  <c r="Q148" i="1"/>
  <c r="V148" i="1"/>
  <c r="W148" i="1"/>
  <c r="X148" i="1" s="1"/>
  <c r="T148" i="1"/>
  <c r="S148" i="1"/>
  <c r="W137" i="1"/>
  <c r="X137" i="1" s="1"/>
  <c r="V137" i="1"/>
  <c r="S137" i="1"/>
  <c r="T137" i="1"/>
  <c r="R124" i="1"/>
  <c r="W124" i="1"/>
  <c r="X124" i="1" s="1"/>
  <c r="T124" i="1"/>
  <c r="S124" i="1"/>
  <c r="O124" i="1"/>
  <c r="V124" i="1"/>
  <c r="T106" i="1"/>
  <c r="S106" i="1"/>
  <c r="Q106" i="1"/>
  <c r="W106" i="1"/>
  <c r="X106" i="1" s="1"/>
  <c r="V106" i="1"/>
  <c r="T99" i="1"/>
  <c r="V99" i="1"/>
  <c r="W99" i="1"/>
  <c r="X99" i="1" s="1"/>
  <c r="S99" i="1"/>
  <c r="O94" i="1"/>
  <c r="T94" i="1"/>
  <c r="V94" i="1"/>
  <c r="S94" i="1"/>
  <c r="W94" i="1"/>
  <c r="X94" i="1" s="1"/>
  <c r="P87" i="1"/>
  <c r="W87" i="1"/>
  <c r="X87" i="1" s="1"/>
  <c r="V87" i="1"/>
  <c r="S87" i="1"/>
  <c r="T87" i="1"/>
  <c r="O66" i="1"/>
  <c r="V66" i="1"/>
  <c r="W66" i="1"/>
  <c r="X66" i="1" s="1"/>
  <c r="S66" i="1"/>
  <c r="T66" i="1"/>
  <c r="W60" i="1"/>
  <c r="X60" i="1" s="1"/>
  <c r="T60" i="1"/>
  <c r="S60" i="1"/>
  <c r="V60" i="1"/>
  <c r="O53" i="1"/>
  <c r="V53" i="1"/>
  <c r="S53" i="1"/>
  <c r="T53" i="1"/>
  <c r="W53" i="1"/>
  <c r="X53" i="1" s="1"/>
  <c r="P42" i="1"/>
  <c r="V42" i="1"/>
  <c r="W42" i="1"/>
  <c r="X42" i="1" s="1"/>
  <c r="S42" i="1"/>
  <c r="T42" i="1"/>
  <c r="Q34" i="1"/>
  <c r="W34" i="1"/>
  <c r="X34" i="1" s="1"/>
  <c r="T34" i="1"/>
  <c r="V34" i="1"/>
  <c r="S34" i="1"/>
  <c r="S28" i="1"/>
  <c r="T28" i="1"/>
  <c r="T21" i="1"/>
  <c r="S21" i="1"/>
  <c r="Q14" i="1"/>
  <c r="V14" i="1"/>
  <c r="T14" i="1"/>
  <c r="S14" i="1"/>
  <c r="W231" i="1"/>
  <c r="X231" i="1" s="1"/>
  <c r="T231" i="1"/>
  <c r="V231" i="1"/>
  <c r="S231" i="1"/>
  <c r="R226" i="1"/>
  <c r="W226" i="1"/>
  <c r="X226" i="1" s="1"/>
  <c r="V226" i="1"/>
  <c r="S226" i="1"/>
  <c r="T226" i="1"/>
  <c r="W196" i="1"/>
  <c r="X196" i="1" s="1"/>
  <c r="V196" i="1"/>
  <c r="S196" i="1"/>
  <c r="P196" i="1"/>
  <c r="T196" i="1"/>
  <c r="P191" i="1"/>
  <c r="V191" i="1"/>
  <c r="T191" i="1"/>
  <c r="W191" i="1"/>
  <c r="X191" i="1" s="1"/>
  <c r="S191" i="1"/>
  <c r="Q184" i="1"/>
  <c r="W184" i="1"/>
  <c r="X184" i="1" s="1"/>
  <c r="V184" i="1"/>
  <c r="T184" i="1"/>
  <c r="S184" i="1"/>
  <c r="W178" i="1"/>
  <c r="X178" i="1" s="1"/>
  <c r="V178" i="1"/>
  <c r="T178" i="1"/>
  <c r="S178" i="1"/>
  <c r="T173" i="1"/>
  <c r="S173" i="1"/>
  <c r="W173" i="1"/>
  <c r="X173" i="1" s="1"/>
  <c r="V173" i="1"/>
  <c r="O168" i="1"/>
  <c r="W168" i="1"/>
  <c r="X168" i="1" s="1"/>
  <c r="T168" i="1"/>
  <c r="V168" i="1"/>
  <c r="S168" i="1"/>
  <c r="V157" i="1"/>
  <c r="T157" i="1"/>
  <c r="S157" i="1"/>
  <c r="W157" i="1"/>
  <c r="X157" i="1" s="1"/>
  <c r="R151" i="1"/>
  <c r="R147" i="1"/>
  <c r="W147" i="1"/>
  <c r="X147" i="1" s="1"/>
  <c r="T147" i="1"/>
  <c r="S147" i="1"/>
  <c r="V147" i="1"/>
  <c r="O142" i="1"/>
  <c r="V142" i="1"/>
  <c r="T142" i="1"/>
  <c r="W142" i="1"/>
  <c r="X142" i="1" s="1"/>
  <c r="S142" i="1"/>
  <c r="W136" i="1"/>
  <c r="X136" i="1" s="1"/>
  <c r="V136" i="1"/>
  <c r="T136" i="1"/>
  <c r="S136" i="1"/>
  <c r="V130" i="1"/>
  <c r="W130" i="1"/>
  <c r="X130" i="1" s="1"/>
  <c r="T130" i="1"/>
  <c r="O130" i="1"/>
  <c r="S130" i="1"/>
  <c r="W123" i="1"/>
  <c r="X123" i="1" s="1"/>
  <c r="T123" i="1"/>
  <c r="S123" i="1"/>
  <c r="V123" i="1"/>
  <c r="W105" i="1"/>
  <c r="X105" i="1" s="1"/>
  <c r="V105" i="1"/>
  <c r="T105" i="1"/>
  <c r="S105" i="1"/>
  <c r="O98" i="1"/>
  <c r="V98" i="1"/>
  <c r="W98" i="1"/>
  <c r="X98" i="1" s="1"/>
  <c r="S98" i="1"/>
  <c r="T98" i="1"/>
  <c r="O78" i="1"/>
  <c r="W78" i="1"/>
  <c r="X78" i="1" s="1"/>
  <c r="S78" i="1"/>
  <c r="T78" i="1"/>
  <c r="V78" i="1"/>
  <c r="W72" i="1"/>
  <c r="X72" i="1" s="1"/>
  <c r="V72" i="1"/>
  <c r="T72" i="1"/>
  <c r="P72" i="1"/>
  <c r="S72" i="1"/>
  <c r="O65" i="1"/>
  <c r="W65" i="1"/>
  <c r="X65" i="1" s="1"/>
  <c r="V65" i="1"/>
  <c r="S65" i="1"/>
  <c r="T65" i="1"/>
  <c r="W59" i="1"/>
  <c r="X59" i="1" s="1"/>
  <c r="T59" i="1"/>
  <c r="O59" i="1"/>
  <c r="S59" i="1"/>
  <c r="V59" i="1"/>
  <c r="T52" i="1"/>
  <c r="W52" i="1"/>
  <c r="X52" i="1" s="1"/>
  <c r="S52" i="1"/>
  <c r="V52" i="1"/>
  <c r="R41" i="1"/>
  <c r="W41" i="1"/>
  <c r="X41" i="1" s="1"/>
  <c r="V41" i="1"/>
  <c r="T41" i="1"/>
  <c r="S41" i="1"/>
  <c r="R33" i="1"/>
  <c r="V33" i="1" s="1"/>
  <c r="T33" i="1"/>
  <c r="S33" i="1"/>
  <c r="P27" i="1"/>
  <c r="S27" i="1"/>
  <c r="T27" i="1"/>
  <c r="S20" i="1"/>
  <c r="T20" i="1"/>
  <c r="O13" i="1"/>
  <c r="T13" i="1"/>
  <c r="S13" i="1"/>
  <c r="O8" i="1"/>
  <c r="T8" i="1"/>
  <c r="S8" i="1"/>
  <c r="R242" i="1"/>
  <c r="W242" i="1"/>
  <c r="X242" i="1" s="1"/>
  <c r="V242" i="1"/>
  <c r="T242" i="1"/>
  <c r="S242" i="1"/>
  <c r="R237" i="1"/>
  <c r="W237" i="1"/>
  <c r="X237" i="1" s="1"/>
  <c r="T237" i="1"/>
  <c r="S237" i="1"/>
  <c r="V237" i="1"/>
  <c r="W225" i="1"/>
  <c r="X225" i="1" s="1"/>
  <c r="T225" i="1"/>
  <c r="S225" i="1"/>
  <c r="R225" i="1"/>
  <c r="V225" i="1"/>
  <c r="O220" i="1"/>
  <c r="W220" i="1"/>
  <c r="X220" i="1" s="1"/>
  <c r="V220" i="1"/>
  <c r="T220" i="1"/>
  <c r="S220" i="1"/>
  <c r="W215" i="1"/>
  <c r="X215" i="1" s="1"/>
  <c r="S215" i="1"/>
  <c r="V215" i="1"/>
  <c r="T215" i="1"/>
  <c r="R209" i="1"/>
  <c r="R205" i="1"/>
  <c r="T205" i="1"/>
  <c r="S205" i="1"/>
  <c r="V205" i="1"/>
  <c r="W205" i="1"/>
  <c r="X205" i="1" s="1"/>
  <c r="P190" i="1"/>
  <c r="V190" i="1"/>
  <c r="T190" i="1"/>
  <c r="W190" i="1"/>
  <c r="X190" i="1" s="1"/>
  <c r="S190" i="1"/>
  <c r="O183" i="1"/>
  <c r="T183" i="1"/>
  <c r="S183" i="1"/>
  <c r="V183" i="1"/>
  <c r="W183" i="1"/>
  <c r="X183" i="1" s="1"/>
  <c r="O177" i="1"/>
  <c r="W177" i="1"/>
  <c r="X177" i="1" s="1"/>
  <c r="V177" i="1"/>
  <c r="T177" i="1"/>
  <c r="S177" i="1"/>
  <c r="O172" i="1"/>
  <c r="V172" i="1"/>
  <c r="W172" i="1"/>
  <c r="X172" i="1" s="1"/>
  <c r="S172" i="1"/>
  <c r="T172" i="1"/>
  <c r="V167" i="1"/>
  <c r="W167" i="1"/>
  <c r="X167" i="1" s="1"/>
  <c r="T167" i="1"/>
  <c r="S167" i="1"/>
  <c r="S163" i="1"/>
  <c r="V163" i="1"/>
  <c r="W163" i="1"/>
  <c r="X163" i="1" s="1"/>
  <c r="T163" i="1"/>
  <c r="P156" i="1"/>
  <c r="W156" i="1"/>
  <c r="X156" i="1" s="1"/>
  <c r="V156" i="1"/>
  <c r="T156" i="1"/>
  <c r="S156" i="1"/>
  <c r="Q151" i="1"/>
  <c r="W146" i="1"/>
  <c r="X146" i="1" s="1"/>
  <c r="V146" i="1"/>
  <c r="T146" i="1"/>
  <c r="S146" i="1"/>
  <c r="V141" i="1"/>
  <c r="T141" i="1"/>
  <c r="S141" i="1"/>
  <c r="W141" i="1"/>
  <c r="X141" i="1" s="1"/>
  <c r="O135" i="1"/>
  <c r="V135" i="1"/>
  <c r="S135" i="1"/>
  <c r="P135" i="1"/>
  <c r="W135" i="1"/>
  <c r="X135" i="1" s="1"/>
  <c r="T135" i="1"/>
  <c r="W129" i="1"/>
  <c r="X129" i="1" s="1"/>
  <c r="V129" i="1"/>
  <c r="T129" i="1"/>
  <c r="S129" i="1"/>
  <c r="T122" i="1"/>
  <c r="W122" i="1"/>
  <c r="X122" i="1" s="1"/>
  <c r="R122" i="1"/>
  <c r="V122" i="1"/>
  <c r="S122" i="1"/>
  <c r="Q117" i="1"/>
  <c r="V117" i="1"/>
  <c r="S117" i="1"/>
  <c r="W117" i="1"/>
  <c r="X117" i="1" s="1"/>
  <c r="T117" i="1"/>
  <c r="W111" i="1"/>
  <c r="X111" i="1" s="1"/>
  <c r="V111" i="1"/>
  <c r="T111" i="1"/>
  <c r="S111" i="1"/>
  <c r="P92" i="1"/>
  <c r="W92" i="1"/>
  <c r="X92" i="1" s="1"/>
  <c r="T92" i="1"/>
  <c r="V92" i="1"/>
  <c r="S92" i="1"/>
  <c r="R85" i="1"/>
  <c r="V85" i="1"/>
  <c r="S85" i="1"/>
  <c r="T85" i="1"/>
  <c r="W85" i="1"/>
  <c r="X85" i="1" s="1"/>
  <c r="R77" i="1"/>
  <c r="S77" i="1"/>
  <c r="V77" i="1"/>
  <c r="W77" i="1"/>
  <c r="X77" i="1" s="1"/>
  <c r="T77" i="1"/>
  <c r="O58" i="1"/>
  <c r="W58" i="1"/>
  <c r="X58" i="1" s="1"/>
  <c r="V58" i="1"/>
  <c r="T58" i="1"/>
  <c r="S58" i="1"/>
  <c r="O51" i="1"/>
  <c r="T51" i="1"/>
  <c r="W51" i="1"/>
  <c r="X51" i="1" s="1"/>
  <c r="V51" i="1"/>
  <c r="S51" i="1"/>
  <c r="P40" i="1"/>
  <c r="S40" i="1"/>
  <c r="T40" i="1"/>
  <c r="Q26" i="1"/>
  <c r="S26" i="1"/>
  <c r="P19" i="1"/>
  <c r="S19" i="1"/>
  <c r="T19" i="1"/>
  <c r="T12" i="1"/>
  <c r="O4" i="1"/>
  <c r="T4" i="1"/>
  <c r="Q230" i="1"/>
  <c r="W230" i="1"/>
  <c r="X230" i="1" s="1"/>
  <c r="T230" i="1"/>
  <c r="V230" i="1"/>
  <c r="P230" i="1"/>
  <c r="S230" i="1"/>
  <c r="O214" i="1"/>
  <c r="V214" i="1"/>
  <c r="T214" i="1"/>
  <c r="W214" i="1"/>
  <c r="X214" i="1" s="1"/>
  <c r="S214" i="1"/>
  <c r="V204" i="1"/>
  <c r="T204" i="1"/>
  <c r="W204" i="1"/>
  <c r="X204" i="1" s="1"/>
  <c r="S204" i="1"/>
  <c r="W200" i="1"/>
  <c r="X200" i="1" s="1"/>
  <c r="V200" i="1"/>
  <c r="S200" i="1"/>
  <c r="T200" i="1"/>
  <c r="V195" i="1"/>
  <c r="W195" i="1"/>
  <c r="X195" i="1" s="1"/>
  <c r="T195" i="1"/>
  <c r="S195" i="1"/>
  <c r="V189" i="1"/>
  <c r="T189" i="1"/>
  <c r="S189" i="1"/>
  <c r="W189" i="1"/>
  <c r="X189" i="1" s="1"/>
  <c r="R176" i="1"/>
  <c r="W176" i="1"/>
  <c r="X176" i="1" s="1"/>
  <c r="V176" i="1"/>
  <c r="S176" i="1"/>
  <c r="T176" i="1"/>
  <c r="V171" i="1"/>
  <c r="W171" i="1"/>
  <c r="X171" i="1" s="1"/>
  <c r="S171" i="1"/>
  <c r="T171" i="1"/>
  <c r="P155" i="1"/>
  <c r="W155" i="1"/>
  <c r="X155" i="1" s="1"/>
  <c r="V155" i="1"/>
  <c r="T155" i="1"/>
  <c r="S155" i="1"/>
  <c r="P151" i="1"/>
  <c r="W145" i="1"/>
  <c r="X145" i="1" s="1"/>
  <c r="V145" i="1"/>
  <c r="T145" i="1"/>
  <c r="S145" i="1"/>
  <c r="W134" i="1"/>
  <c r="X134" i="1" s="1"/>
  <c r="V134" i="1"/>
  <c r="S134" i="1"/>
  <c r="T134" i="1"/>
  <c r="W121" i="1"/>
  <c r="X121" i="1" s="1"/>
  <c r="V121" i="1"/>
  <c r="T121" i="1"/>
  <c r="S121" i="1"/>
  <c r="O110" i="1"/>
  <c r="W110" i="1"/>
  <c r="X110" i="1" s="1"/>
  <c r="V110" i="1"/>
  <c r="T110" i="1"/>
  <c r="S110" i="1"/>
  <c r="R104" i="1"/>
  <c r="W104" i="1"/>
  <c r="X104" i="1" s="1"/>
  <c r="V104" i="1"/>
  <c r="O104" i="1"/>
  <c r="T104" i="1"/>
  <c r="S104" i="1"/>
  <c r="R96" i="1"/>
  <c r="W96" i="1"/>
  <c r="X96" i="1" s="1"/>
  <c r="V96" i="1"/>
  <c r="S96" i="1"/>
  <c r="T96" i="1"/>
  <c r="O91" i="1"/>
  <c r="W91" i="1"/>
  <c r="X91" i="1" s="1"/>
  <c r="T91" i="1"/>
  <c r="V91" i="1"/>
  <c r="S91" i="1"/>
  <c r="T84" i="1"/>
  <c r="W84" i="1"/>
  <c r="X84" i="1" s="1"/>
  <c r="V84" i="1"/>
  <c r="S84" i="1"/>
  <c r="O70" i="1"/>
  <c r="W70" i="1"/>
  <c r="X70" i="1" s="1"/>
  <c r="V70" i="1"/>
  <c r="T70" i="1"/>
  <c r="S70" i="1"/>
  <c r="R63" i="1"/>
  <c r="P57" i="1"/>
  <c r="W57" i="1"/>
  <c r="X57" i="1" s="1"/>
  <c r="V57" i="1"/>
  <c r="T57" i="1"/>
  <c r="S57" i="1"/>
  <c r="T32" i="1"/>
  <c r="O7" i="1"/>
  <c r="T7" i="1"/>
  <c r="S7" i="1"/>
  <c r="R7" i="1"/>
  <c r="V7" i="1" s="1"/>
  <c r="W229" i="1"/>
  <c r="X229" i="1" s="1"/>
  <c r="T229" i="1"/>
  <c r="S229" i="1"/>
  <c r="V229" i="1"/>
  <c r="W224" i="1"/>
  <c r="X224" i="1" s="1"/>
  <c r="V224" i="1"/>
  <c r="S224" i="1"/>
  <c r="T224" i="1"/>
  <c r="Q219" i="1"/>
  <c r="W219" i="1"/>
  <c r="X219" i="1" s="1"/>
  <c r="V219" i="1"/>
  <c r="T219" i="1"/>
  <c r="S219" i="1"/>
  <c r="V213" i="1"/>
  <c r="T213" i="1"/>
  <c r="S213" i="1"/>
  <c r="W213" i="1"/>
  <c r="X213" i="1" s="1"/>
  <c r="W209" i="1"/>
  <c r="X209" i="1" s="1"/>
  <c r="T209" i="1"/>
  <c r="V209" i="1"/>
  <c r="S209" i="1"/>
  <c r="P194" i="1"/>
  <c r="V194" i="1"/>
  <c r="W194" i="1"/>
  <c r="X194" i="1" s="1"/>
  <c r="T194" i="1"/>
  <c r="S194" i="1"/>
  <c r="O182" i="1"/>
  <c r="W182" i="1"/>
  <c r="X182" i="1" s="1"/>
  <c r="T182" i="1"/>
  <c r="V182" i="1"/>
  <c r="S182" i="1"/>
  <c r="R175" i="1"/>
  <c r="W175" i="1"/>
  <c r="X175" i="1" s="1"/>
  <c r="V175" i="1"/>
  <c r="S175" i="1"/>
  <c r="T175" i="1"/>
  <c r="O170" i="1"/>
  <c r="W170" i="1"/>
  <c r="X170" i="1" s="1"/>
  <c r="S170" i="1"/>
  <c r="T170" i="1"/>
  <c r="V170" i="1"/>
  <c r="S162" i="1"/>
  <c r="V162" i="1"/>
  <c r="W162" i="1"/>
  <c r="X162" i="1" s="1"/>
  <c r="T162" i="1"/>
  <c r="Q140" i="1"/>
  <c r="V140" i="1"/>
  <c r="W140" i="1"/>
  <c r="X140" i="1" s="1"/>
  <c r="T140" i="1"/>
  <c r="S140" i="1"/>
  <c r="R116" i="1"/>
  <c r="T116" i="1"/>
  <c r="S116" i="1"/>
  <c r="V116" i="1"/>
  <c r="W116" i="1"/>
  <c r="X116" i="1" s="1"/>
  <c r="W109" i="1"/>
  <c r="X109" i="1" s="1"/>
  <c r="S109" i="1"/>
  <c r="V109" i="1"/>
  <c r="T109" i="1"/>
  <c r="O103" i="1"/>
  <c r="W103" i="1"/>
  <c r="X103" i="1" s="1"/>
  <c r="V103" i="1"/>
  <c r="T103" i="1"/>
  <c r="S103" i="1"/>
  <c r="P83" i="1"/>
  <c r="T83" i="1"/>
  <c r="W83" i="1"/>
  <c r="X83" i="1" s="1"/>
  <c r="V83" i="1"/>
  <c r="O83" i="1"/>
  <c r="S83" i="1"/>
  <c r="W56" i="1"/>
  <c r="X56" i="1" s="1"/>
  <c r="V56" i="1"/>
  <c r="T56" i="1"/>
  <c r="S56" i="1"/>
  <c r="Q46" i="1"/>
  <c r="S46" i="1"/>
  <c r="T46" i="1"/>
  <c r="O31" i="1"/>
  <c r="S31" i="1"/>
  <c r="T31" i="1"/>
  <c r="O24" i="1"/>
  <c r="T24" i="1"/>
  <c r="S24" i="1"/>
  <c r="R17" i="1"/>
  <c r="V17" i="1" s="1"/>
  <c r="T17" i="1"/>
  <c r="S17" i="1"/>
  <c r="P11" i="1"/>
  <c r="S11" i="1"/>
  <c r="T11" i="1"/>
  <c r="T6" i="1"/>
  <c r="R245" i="1"/>
  <c r="V245" i="1"/>
  <c r="T245" i="1"/>
  <c r="S245" i="1"/>
  <c r="W245" i="1"/>
  <c r="X245" i="1" s="1"/>
  <c r="W240" i="1"/>
  <c r="X240" i="1" s="1"/>
  <c r="V240" i="1"/>
  <c r="S240" i="1"/>
  <c r="T240" i="1"/>
  <c r="Q235" i="1"/>
  <c r="V235" i="1"/>
  <c r="W235" i="1"/>
  <c r="X235" i="1" s="1"/>
  <c r="S235" i="1"/>
  <c r="T235" i="1"/>
  <c r="W223" i="1"/>
  <c r="X223" i="1" s="1"/>
  <c r="V223" i="1"/>
  <c r="T223" i="1"/>
  <c r="S223" i="1"/>
  <c r="O218" i="1"/>
  <c r="T218" i="1"/>
  <c r="W218" i="1"/>
  <c r="X218" i="1" s="1"/>
  <c r="S218" i="1"/>
  <c r="V218" i="1"/>
  <c r="V203" i="1"/>
  <c r="W203" i="1"/>
  <c r="X203" i="1" s="1"/>
  <c r="T203" i="1"/>
  <c r="S203" i="1"/>
  <c r="W188" i="1"/>
  <c r="X188" i="1" s="1"/>
  <c r="S188" i="1"/>
  <c r="V188" i="1"/>
  <c r="T188" i="1"/>
  <c r="Q181" i="1"/>
  <c r="W181" i="1"/>
  <c r="X181" i="1" s="1"/>
  <c r="T181" i="1"/>
  <c r="S181" i="1"/>
  <c r="V181" i="1"/>
  <c r="P161" i="1"/>
  <c r="W161" i="1"/>
  <c r="X161" i="1" s="1"/>
  <c r="V161" i="1"/>
  <c r="T161" i="1"/>
  <c r="S161" i="1"/>
  <c r="W154" i="1"/>
  <c r="X154" i="1" s="1"/>
  <c r="V154" i="1"/>
  <c r="T154" i="1"/>
  <c r="S154" i="1"/>
  <c r="W151" i="1"/>
  <c r="X151" i="1" s="1"/>
  <c r="V151" i="1"/>
  <c r="S151" i="1"/>
  <c r="T151" i="1"/>
  <c r="W144" i="1"/>
  <c r="X144" i="1" s="1"/>
  <c r="S144" i="1"/>
  <c r="T144" i="1"/>
  <c r="V144" i="1"/>
  <c r="V127" i="1"/>
  <c r="T127" i="1"/>
  <c r="W127" i="1"/>
  <c r="X127" i="1" s="1"/>
  <c r="S127" i="1"/>
  <c r="R120" i="1"/>
  <c r="W120" i="1"/>
  <c r="X120" i="1" s="1"/>
  <c r="V120" i="1"/>
  <c r="S120" i="1"/>
  <c r="T120" i="1"/>
  <c r="P108" i="1"/>
  <c r="V108" i="1"/>
  <c r="T108" i="1"/>
  <c r="S108" i="1"/>
  <c r="W108" i="1"/>
  <c r="X108" i="1" s="1"/>
  <c r="O108" i="1"/>
  <c r="W89" i="1"/>
  <c r="X89" i="1" s="1"/>
  <c r="V89" i="1"/>
  <c r="T89" i="1"/>
  <c r="S89" i="1"/>
  <c r="P82" i="1"/>
  <c r="W82" i="1"/>
  <c r="X82" i="1" s="1"/>
  <c r="T82" i="1"/>
  <c r="S82" i="1"/>
  <c r="V82" i="1"/>
  <c r="O75" i="1"/>
  <c r="V75" i="1"/>
  <c r="T75" i="1"/>
  <c r="W75" i="1"/>
  <c r="X75" i="1" s="1"/>
  <c r="S75" i="1"/>
  <c r="O69" i="1"/>
  <c r="W69" i="1"/>
  <c r="X69" i="1" s="1"/>
  <c r="V69" i="1"/>
  <c r="T69" i="1"/>
  <c r="S69" i="1"/>
  <c r="V63" i="1"/>
  <c r="T63" i="1"/>
  <c r="W63" i="1"/>
  <c r="X63" i="1" s="1"/>
  <c r="S63" i="1"/>
  <c r="V55" i="1"/>
  <c r="W55" i="1"/>
  <c r="X55" i="1" s="1"/>
  <c r="T55" i="1"/>
  <c r="S55" i="1"/>
  <c r="P55" i="1"/>
  <c r="O45" i="1"/>
  <c r="S45" i="1"/>
  <c r="T45" i="1"/>
  <c r="R37" i="1"/>
  <c r="W37" i="1"/>
  <c r="X37" i="1" s="1"/>
  <c r="T37" i="1"/>
  <c r="S37" i="1"/>
  <c r="V37" i="1"/>
  <c r="R16" i="1"/>
  <c r="V16" i="1" s="1"/>
  <c r="S16" i="1"/>
  <c r="T16" i="1"/>
  <c r="O5" i="1"/>
  <c r="T5" i="1"/>
  <c r="S5" i="1"/>
  <c r="W239" i="1"/>
  <c r="X239" i="1" s="1"/>
  <c r="V239" i="1"/>
  <c r="S239" i="1"/>
  <c r="T239" i="1"/>
  <c r="R234" i="1"/>
  <c r="V234" i="1"/>
  <c r="S234" i="1"/>
  <c r="T234" i="1"/>
  <c r="W234" i="1"/>
  <c r="X234" i="1" s="1"/>
  <c r="W208" i="1"/>
  <c r="X208" i="1" s="1"/>
  <c r="S208" i="1"/>
  <c r="T208" i="1"/>
  <c r="V208" i="1"/>
  <c r="P199" i="1"/>
  <c r="S199" i="1"/>
  <c r="W199" i="1"/>
  <c r="X199" i="1" s="1"/>
  <c r="V199" i="1"/>
  <c r="T199" i="1"/>
  <c r="O193" i="1"/>
  <c r="W193" i="1"/>
  <c r="X193" i="1" s="1"/>
  <c r="V193" i="1"/>
  <c r="T193" i="1"/>
  <c r="S193" i="1"/>
  <c r="P187" i="1"/>
  <c r="W187" i="1"/>
  <c r="X187" i="1" s="1"/>
  <c r="S187" i="1"/>
  <c r="V187" i="1"/>
  <c r="T187" i="1"/>
  <c r="Q180" i="1"/>
  <c r="T180" i="1"/>
  <c r="S180" i="1"/>
  <c r="V180" i="1"/>
  <c r="W180" i="1"/>
  <c r="X180" i="1" s="1"/>
  <c r="O132" i="1"/>
  <c r="T132" i="1"/>
  <c r="V132" i="1"/>
  <c r="S132" i="1"/>
  <c r="W132" i="1"/>
  <c r="X132" i="1" s="1"/>
  <c r="W126" i="1"/>
  <c r="X126" i="1" s="1"/>
  <c r="V126" i="1"/>
  <c r="T126" i="1"/>
  <c r="S126" i="1"/>
  <c r="P114" i="1"/>
  <c r="W114" i="1"/>
  <c r="X114" i="1" s="1"/>
  <c r="V114" i="1"/>
  <c r="S114" i="1"/>
  <c r="T114" i="1"/>
  <c r="P107" i="1"/>
  <c r="V107" i="1"/>
  <c r="T107" i="1"/>
  <c r="S107" i="1"/>
  <c r="W107" i="1"/>
  <c r="X107" i="1" s="1"/>
  <c r="W101" i="1"/>
  <c r="X101" i="1" s="1"/>
  <c r="T101" i="1"/>
  <c r="S101" i="1"/>
  <c r="V101" i="1"/>
  <c r="O95" i="1"/>
  <c r="V95" i="1"/>
  <c r="W95" i="1"/>
  <c r="X95" i="1" s="1"/>
  <c r="T95" i="1"/>
  <c r="Q95" i="1"/>
  <c r="S95" i="1"/>
  <c r="Q88" i="1"/>
  <c r="W88" i="1"/>
  <c r="X88" i="1" s="1"/>
  <c r="V88" i="1"/>
  <c r="T88" i="1"/>
  <c r="S88" i="1"/>
  <c r="O81" i="1"/>
  <c r="W81" i="1"/>
  <c r="X81" i="1" s="1"/>
  <c r="V81" i="1"/>
  <c r="S81" i="1"/>
  <c r="T81" i="1"/>
  <c r="T74" i="1"/>
  <c r="V74" i="1"/>
  <c r="W74" i="1"/>
  <c r="X74" i="1" s="1"/>
  <c r="S74" i="1"/>
  <c r="W68" i="1"/>
  <c r="X68" i="1" s="1"/>
  <c r="T68" i="1"/>
  <c r="V68" i="1"/>
  <c r="S68" i="1"/>
  <c r="Q62" i="1"/>
  <c r="V62" i="1"/>
  <c r="T62" i="1"/>
  <c r="W62" i="1"/>
  <c r="X62" i="1" s="1"/>
  <c r="S62" i="1"/>
  <c r="R49" i="1"/>
  <c r="W49" i="1"/>
  <c r="X49" i="1" s="1"/>
  <c r="V49" i="1"/>
  <c r="S49" i="1"/>
  <c r="T49" i="1"/>
  <c r="O15" i="1"/>
  <c r="S15" i="1"/>
  <c r="P15" i="1"/>
  <c r="T15" i="1"/>
  <c r="T9" i="1"/>
  <c r="S9" i="1"/>
  <c r="V244" i="1"/>
  <c r="T244" i="1"/>
  <c r="S244" i="1"/>
  <c r="W244" i="1"/>
  <c r="X244" i="1" s="1"/>
  <c r="W233" i="1"/>
  <c r="X233" i="1" s="1"/>
  <c r="V233" i="1"/>
  <c r="T233" i="1"/>
  <c r="S233" i="1"/>
  <c r="R228" i="1"/>
  <c r="V228" i="1"/>
  <c r="T228" i="1"/>
  <c r="S228" i="1"/>
  <c r="W228" i="1"/>
  <c r="X228" i="1" s="1"/>
  <c r="Q222" i="1"/>
  <c r="T222" i="1"/>
  <c r="W222" i="1"/>
  <c r="X222" i="1" s="1"/>
  <c r="V222" i="1"/>
  <c r="S222" i="1"/>
  <c r="Q217" i="1"/>
  <c r="W217" i="1"/>
  <c r="X217" i="1" s="1"/>
  <c r="V217" i="1"/>
  <c r="T217" i="1"/>
  <c r="S217" i="1"/>
  <c r="R212" i="1"/>
  <c r="V212" i="1"/>
  <c r="W212" i="1"/>
  <c r="X212" i="1" s="1"/>
  <c r="T212" i="1"/>
  <c r="S212" i="1"/>
  <c r="P207" i="1"/>
  <c r="W207" i="1"/>
  <c r="X207" i="1" s="1"/>
  <c r="V207" i="1"/>
  <c r="S207" i="1"/>
  <c r="T207" i="1"/>
  <c r="V202" i="1"/>
  <c r="W202" i="1"/>
  <c r="X202" i="1" s="1"/>
  <c r="S202" i="1"/>
  <c r="T202" i="1"/>
  <c r="P198" i="1"/>
  <c r="W198" i="1"/>
  <c r="X198" i="1" s="1"/>
  <c r="T198" i="1"/>
  <c r="S198" i="1"/>
  <c r="V198" i="1"/>
  <c r="O186" i="1"/>
  <c r="V186" i="1"/>
  <c r="T186" i="1"/>
  <c r="W186" i="1"/>
  <c r="X186" i="1" s="1"/>
  <c r="S186" i="1"/>
  <c r="O179" i="1"/>
  <c r="V179" i="1"/>
  <c r="T179" i="1"/>
  <c r="S179" i="1"/>
  <c r="P179" i="1"/>
  <c r="W179" i="1"/>
  <c r="X179" i="1" s="1"/>
  <c r="W165" i="1"/>
  <c r="X165" i="1" s="1"/>
  <c r="T165" i="1"/>
  <c r="S165" i="1"/>
  <c r="V165" i="1"/>
  <c r="W159" i="1"/>
  <c r="X159" i="1" s="1"/>
  <c r="V159" i="1"/>
  <c r="T159" i="1"/>
  <c r="S159" i="1"/>
  <c r="P149" i="1"/>
  <c r="V149" i="1"/>
  <c r="T149" i="1"/>
  <c r="S149" i="1"/>
  <c r="W149" i="1"/>
  <c r="X149" i="1" s="1"/>
  <c r="O143" i="1"/>
  <c r="W143" i="1"/>
  <c r="X143" i="1" s="1"/>
  <c r="S143" i="1"/>
  <c r="R143" i="1"/>
  <c r="T143" i="1"/>
  <c r="V143" i="1"/>
  <c r="T138" i="1"/>
  <c r="V138" i="1"/>
  <c r="S138" i="1"/>
  <c r="W138" i="1"/>
  <c r="X138" i="1" s="1"/>
  <c r="Q131" i="1"/>
  <c r="T131" i="1"/>
  <c r="W131" i="1"/>
  <c r="X131" i="1" s="1"/>
  <c r="V131" i="1"/>
  <c r="S131" i="1"/>
  <c r="R125" i="1"/>
  <c r="W125" i="1"/>
  <c r="X125" i="1" s="1"/>
  <c r="V125" i="1"/>
  <c r="S125" i="1"/>
  <c r="T125" i="1"/>
  <c r="O119" i="1"/>
  <c r="V119" i="1"/>
  <c r="W119" i="1"/>
  <c r="X119" i="1" s="1"/>
  <c r="S119" i="1"/>
  <c r="R119" i="1"/>
  <c r="T119" i="1"/>
  <c r="W113" i="1"/>
  <c r="X113" i="1" s="1"/>
  <c r="V113" i="1"/>
  <c r="T113" i="1"/>
  <c r="S113" i="1"/>
  <c r="O100" i="1"/>
  <c r="T100" i="1"/>
  <c r="V100" i="1"/>
  <c r="W100" i="1"/>
  <c r="X100" i="1" s="1"/>
  <c r="S100" i="1"/>
  <c r="O80" i="1"/>
  <c r="W80" i="1"/>
  <c r="X80" i="1" s="1"/>
  <c r="V80" i="1"/>
  <c r="T80" i="1"/>
  <c r="S80" i="1"/>
  <c r="P73" i="1"/>
  <c r="W73" i="1"/>
  <c r="X73" i="1" s="1"/>
  <c r="V73" i="1"/>
  <c r="T73" i="1"/>
  <c r="S73" i="1"/>
  <c r="O61" i="1"/>
  <c r="S61" i="1"/>
  <c r="V61" i="1"/>
  <c r="T61" i="1"/>
  <c r="W61" i="1"/>
  <c r="X61" i="1" s="1"/>
  <c r="R61" i="1"/>
  <c r="O48" i="1"/>
  <c r="W48" i="1"/>
  <c r="X48" i="1" s="1"/>
  <c r="V48" i="1"/>
  <c r="T48" i="1"/>
  <c r="R48" i="1"/>
  <c r="S48" i="1"/>
  <c r="V43" i="1"/>
  <c r="T43" i="1"/>
  <c r="S43" i="1"/>
  <c r="W43" i="1"/>
  <c r="X43" i="1" s="1"/>
  <c r="O35" i="1"/>
  <c r="T35" i="1"/>
  <c r="S35" i="1"/>
  <c r="O29" i="1"/>
  <c r="T29" i="1"/>
  <c r="S29" i="1"/>
  <c r="O22" i="1"/>
  <c r="T22" i="1"/>
  <c r="S22" i="1"/>
  <c r="R8" i="1"/>
  <c r="V8" i="1" s="1"/>
  <c r="S241" i="1"/>
  <c r="S150" i="1"/>
  <c r="S39" i="1"/>
  <c r="S10" i="1"/>
  <c r="T71" i="1"/>
  <c r="T54" i="1"/>
  <c r="V150" i="1"/>
  <c r="W206" i="1"/>
  <c r="X206" i="1" s="1"/>
  <c r="W118" i="1"/>
  <c r="X118" i="1" s="1"/>
  <c r="S50" i="1"/>
  <c r="V102" i="1"/>
  <c r="W93" i="1"/>
  <c r="X93" i="1" s="1"/>
  <c r="W71" i="1"/>
  <c r="X71" i="1" s="1"/>
  <c r="S71" i="1"/>
  <c r="T236" i="1"/>
  <c r="T160" i="1"/>
  <c r="T118" i="1"/>
  <c r="T30" i="1"/>
  <c r="V221" i="1"/>
  <c r="W115" i="1"/>
  <c r="X115" i="1" s="1"/>
  <c r="W90" i="1"/>
  <c r="X90" i="1" s="1"/>
  <c r="W97" i="1"/>
  <c r="X97" i="1" s="1"/>
  <c r="V97" i="1"/>
  <c r="Q86" i="1"/>
  <c r="V86" i="1"/>
  <c r="P79" i="1"/>
  <c r="W79" i="1"/>
  <c r="X79" i="1" s="1"/>
  <c r="T79" i="1"/>
  <c r="T67" i="1"/>
  <c r="W67" i="1"/>
  <c r="X67" i="1" s="1"/>
  <c r="P50" i="1"/>
  <c r="W50" i="1"/>
  <c r="X50" i="1" s="1"/>
  <c r="O47" i="1"/>
  <c r="W47" i="1"/>
  <c r="X47" i="1" s="1"/>
  <c r="T47" i="1"/>
  <c r="V47" i="1"/>
  <c r="O39" i="1"/>
  <c r="V39" i="1"/>
  <c r="O32" i="1"/>
  <c r="R25" i="1"/>
  <c r="V25" i="1" s="1"/>
  <c r="T25" i="1"/>
  <c r="O18" i="1"/>
  <c r="T18" i="1"/>
  <c r="S12" i="1"/>
  <c r="S210" i="1"/>
  <c r="S174" i="1"/>
  <c r="S128" i="1"/>
  <c r="S47" i="1"/>
  <c r="S32" i="1"/>
  <c r="S18" i="1"/>
  <c r="S6" i="1"/>
  <c r="T97" i="1"/>
  <c r="W246" i="1"/>
  <c r="X246" i="1" s="1"/>
  <c r="W86" i="1"/>
  <c r="X86" i="1" s="1"/>
  <c r="S236" i="1"/>
  <c r="S118" i="1"/>
  <c r="S90" i="1"/>
  <c r="S79" i="1"/>
  <c r="V216" i="1"/>
  <c r="V160" i="1"/>
  <c r="V93" i="1"/>
  <c r="V71" i="1"/>
  <c r="V50" i="1"/>
  <c r="W174" i="1"/>
  <c r="X174" i="1" s="1"/>
  <c r="W150" i="1"/>
  <c r="X150" i="1" s="1"/>
  <c r="S67" i="1"/>
  <c r="V115" i="1"/>
  <c r="Q246" i="1"/>
  <c r="V246" i="1"/>
  <c r="T246" i="1"/>
  <c r="Q241" i="1"/>
  <c r="W241" i="1"/>
  <c r="X241" i="1" s="1"/>
  <c r="T241" i="1"/>
  <c r="R221" i="1"/>
  <c r="T221" i="1"/>
  <c r="S221" i="1"/>
  <c r="R210" i="1"/>
  <c r="W210" i="1"/>
  <c r="X210" i="1" s="1"/>
  <c r="Q206" i="1"/>
  <c r="T206" i="1"/>
  <c r="O201" i="1"/>
  <c r="W201" i="1"/>
  <c r="X201" i="1" s="1"/>
  <c r="V201" i="1"/>
  <c r="T201" i="1"/>
  <c r="O192" i="1"/>
  <c r="W192" i="1"/>
  <c r="X192" i="1" s="1"/>
  <c r="O174" i="1"/>
  <c r="T174" i="1"/>
  <c r="R169" i="1"/>
  <c r="W169" i="1"/>
  <c r="X169" i="1" s="1"/>
  <c r="V169" i="1"/>
  <c r="T169" i="1"/>
  <c r="Q166" i="1"/>
  <c r="V166" i="1"/>
  <c r="W166" i="1"/>
  <c r="X166" i="1" s="1"/>
  <c r="T166" i="1"/>
  <c r="P153" i="1"/>
  <c r="W153" i="1"/>
  <c r="X153" i="1" s="1"/>
  <c r="V153" i="1"/>
  <c r="T153" i="1"/>
  <c r="R139" i="1"/>
  <c r="V139" i="1"/>
  <c r="T139" i="1"/>
  <c r="W139" i="1"/>
  <c r="X139" i="1" s="1"/>
  <c r="O133" i="1"/>
  <c r="W133" i="1"/>
  <c r="X133" i="1" s="1"/>
  <c r="S133" i="1"/>
  <c r="T133" i="1"/>
  <c r="V133" i="1"/>
  <c r="O128" i="1"/>
  <c r="W128" i="1"/>
  <c r="X128" i="1" s="1"/>
  <c r="V128" i="1"/>
  <c r="W112" i="1"/>
  <c r="X112" i="1" s="1"/>
  <c r="V112" i="1"/>
  <c r="T112" i="1"/>
  <c r="W102" i="1"/>
  <c r="X102" i="1" s="1"/>
  <c r="T102" i="1"/>
  <c r="O76" i="1"/>
  <c r="V76" i="1"/>
  <c r="T76" i="1"/>
  <c r="O64" i="1"/>
  <c r="W64" i="1"/>
  <c r="X64" i="1" s="1"/>
  <c r="V64" i="1"/>
  <c r="O54" i="1"/>
  <c r="V54" i="1"/>
  <c r="S54" i="1"/>
  <c r="T44" i="1"/>
  <c r="O30" i="1"/>
  <c r="T23" i="1"/>
  <c r="S23" i="1"/>
  <c r="Q10" i="1"/>
  <c r="T10" i="1"/>
  <c r="O6" i="1"/>
  <c r="S216" i="1"/>
  <c r="S115" i="1"/>
  <c r="S97" i="1"/>
  <c r="S76" i="1"/>
  <c r="T192" i="1"/>
  <c r="T93" i="1"/>
  <c r="V210" i="1"/>
  <c r="V192" i="1"/>
  <c r="V90" i="1"/>
  <c r="V67" i="1"/>
  <c r="W236" i="1"/>
  <c r="X236" i="1" s="1"/>
  <c r="S206" i="1"/>
  <c r="S169" i="1"/>
  <c r="S160" i="1"/>
  <c r="S86" i="1"/>
  <c r="S64" i="1"/>
  <c r="S25" i="1"/>
  <c r="T216" i="1"/>
  <c r="T39" i="1"/>
  <c r="W76" i="1"/>
  <c r="X76" i="1" s="1"/>
  <c r="S36" i="1"/>
  <c r="T36" i="1"/>
  <c r="T38" i="1"/>
  <c r="S38" i="1"/>
  <c r="O241" i="1"/>
  <c r="R233" i="1"/>
  <c r="P225" i="1"/>
  <c r="O222" i="1"/>
  <c r="Q202" i="1"/>
  <c r="Q195" i="1"/>
  <c r="Q187" i="1"/>
  <c r="O175" i="1"/>
  <c r="Q162" i="1"/>
  <c r="P147" i="1"/>
  <c r="Q128" i="1"/>
  <c r="P122" i="1"/>
  <c r="O114" i="1"/>
  <c r="R90" i="1"/>
  <c r="O88" i="1"/>
  <c r="Q63" i="1"/>
  <c r="Q49" i="1"/>
  <c r="P48" i="1"/>
  <c r="R21" i="1"/>
  <c r="V21" i="1" s="1"/>
  <c r="Q8" i="1"/>
  <c r="Q233" i="1"/>
  <c r="Q90" i="1"/>
  <c r="Q41" i="1"/>
  <c r="R39" i="1"/>
  <c r="Q245" i="1"/>
  <c r="P233" i="1"/>
  <c r="Q209" i="1"/>
  <c r="R188" i="1"/>
  <c r="R183" i="1"/>
  <c r="R177" i="1"/>
  <c r="R171" i="1"/>
  <c r="Q164" i="1"/>
  <c r="Q130" i="1"/>
  <c r="R100" i="1"/>
  <c r="P90" i="1"/>
  <c r="Q81" i="1"/>
  <c r="P41" i="1"/>
  <c r="Q39" i="1"/>
  <c r="R15" i="1"/>
  <c r="V15" i="1" s="1"/>
  <c r="Q4" i="1"/>
  <c r="P4" i="1"/>
  <c r="P245" i="1"/>
  <c r="O234" i="1"/>
  <c r="O233" i="1"/>
  <c r="P209" i="1"/>
  <c r="P205" i="1"/>
  <c r="R201" i="1"/>
  <c r="Q188" i="1"/>
  <c r="P186" i="1"/>
  <c r="R179" i="1"/>
  <c r="Q177" i="1"/>
  <c r="P171" i="1"/>
  <c r="P157" i="1"/>
  <c r="Q135" i="1"/>
  <c r="P130" i="1"/>
  <c r="Q120" i="1"/>
  <c r="Q110" i="1"/>
  <c r="R106" i="1"/>
  <c r="Q96" i="1"/>
  <c r="R92" i="1"/>
  <c r="O90" i="1"/>
  <c r="R87" i="1"/>
  <c r="P81" i="1"/>
  <c r="R70" i="1"/>
  <c r="Q65" i="1"/>
  <c r="R46" i="1"/>
  <c r="V46" i="1" s="1"/>
  <c r="O41" i="1"/>
  <c r="P39" i="1"/>
  <c r="P34" i="1"/>
  <c r="O19" i="1"/>
  <c r="Q15" i="1"/>
  <c r="R236" i="1"/>
  <c r="Q220" i="1"/>
  <c r="R214" i="1"/>
  <c r="P177" i="1"/>
  <c r="R161" i="1"/>
  <c r="R103" i="1"/>
  <c r="Q57" i="1"/>
  <c r="R22" i="1"/>
  <c r="V22" i="1" s="1"/>
  <c r="R238" i="1"/>
  <c r="Q236" i="1"/>
  <c r="Q232" i="1"/>
  <c r="P220" i="1"/>
  <c r="R217" i="1"/>
  <c r="P214" i="1"/>
  <c r="R182" i="1"/>
  <c r="R163" i="1"/>
  <c r="O161" i="1"/>
  <c r="Q149" i="1"/>
  <c r="P131" i="1"/>
  <c r="R111" i="1"/>
  <c r="P106" i="1"/>
  <c r="Q103" i="1"/>
  <c r="R78" i="1"/>
  <c r="O57" i="1"/>
  <c r="Q22" i="1"/>
  <c r="Q7" i="1"/>
  <c r="P241" i="1"/>
  <c r="Q225" i="1"/>
  <c r="P222" i="1"/>
  <c r="R187" i="1"/>
  <c r="Q122" i="1"/>
  <c r="R114" i="1"/>
  <c r="P88" i="1"/>
  <c r="Q48" i="1"/>
  <c r="R229" i="1"/>
  <c r="P229" i="1"/>
  <c r="R213" i="1"/>
  <c r="P213" i="1"/>
  <c r="R189" i="1"/>
  <c r="P189" i="1"/>
  <c r="Q189" i="1"/>
  <c r="O160" i="1"/>
  <c r="Q158" i="1"/>
  <c r="O118" i="1"/>
  <c r="Q112" i="1"/>
  <c r="O102" i="1"/>
  <c r="Q56" i="1"/>
  <c r="R56" i="1"/>
  <c r="P181" i="1"/>
  <c r="O79" i="1"/>
  <c r="Q79" i="1"/>
  <c r="R79" i="1"/>
  <c r="O38" i="1"/>
  <c r="O23" i="1"/>
  <c r="Q23" i="1"/>
  <c r="R23" i="1"/>
  <c r="V23" i="1" s="1"/>
  <c r="P246" i="1"/>
  <c r="R241" i="1"/>
  <c r="Q237" i="1"/>
  <c r="P236" i="1"/>
  <c r="O230" i="1"/>
  <c r="O225" i="1"/>
  <c r="O217" i="1"/>
  <c r="Q203" i="1"/>
  <c r="P201" i="1"/>
  <c r="Q196" i="1"/>
  <c r="R190" i="1"/>
  <c r="O180" i="1"/>
  <c r="P178" i="1"/>
  <c r="O171" i="1"/>
  <c r="Q161" i="1"/>
  <c r="P146" i="1"/>
  <c r="P143" i="1"/>
  <c r="P139" i="1"/>
  <c r="P132" i="1"/>
  <c r="O123" i="1"/>
  <c r="P119" i="1"/>
  <c r="Q114" i="1"/>
  <c r="P105" i="1"/>
  <c r="P103" i="1"/>
  <c r="R101" i="1"/>
  <c r="P98" i="1"/>
  <c r="O92" i="1"/>
  <c r="R88" i="1"/>
  <c r="P80" i="1"/>
  <c r="P65" i="1"/>
  <c r="O62" i="1"/>
  <c r="R62" i="1"/>
  <c r="O21" i="1"/>
  <c r="P10" i="1"/>
  <c r="O246" i="1"/>
  <c r="P237" i="1"/>
  <c r="O236" i="1"/>
  <c r="O226" i="1"/>
  <c r="R220" i="1"/>
  <c r="Q214" i="1"/>
  <c r="O210" i="1"/>
  <c r="Q205" i="1"/>
  <c r="O178" i="1"/>
  <c r="Q174" i="1"/>
  <c r="R174" i="1"/>
  <c r="P165" i="1"/>
  <c r="O150" i="1"/>
  <c r="Q150" i="1"/>
  <c r="P145" i="1"/>
  <c r="Q94" i="1"/>
  <c r="O87" i="1"/>
  <c r="O71" i="1"/>
  <c r="Q71" i="1"/>
  <c r="R71" i="1"/>
  <c r="O46" i="1"/>
  <c r="O16" i="1"/>
  <c r="P16" i="1"/>
  <c r="Q16" i="1"/>
  <c r="O14" i="1"/>
  <c r="R218" i="1"/>
  <c r="Q198" i="1"/>
  <c r="R198" i="1"/>
  <c r="Q190" i="1"/>
  <c r="Q176" i="1"/>
  <c r="Q98" i="1"/>
  <c r="R98" i="1"/>
  <c r="R89" i="1"/>
  <c r="Q80" i="1"/>
  <c r="R80" i="1"/>
  <c r="O37" i="1"/>
  <c r="R9" i="1"/>
  <c r="V9" i="1" s="1"/>
  <c r="O9" i="1"/>
  <c r="P9" i="1"/>
  <c r="Q9" i="1"/>
  <c r="R244" i="1"/>
  <c r="Q185" i="1"/>
  <c r="R185" i="1"/>
  <c r="P169" i="1"/>
  <c r="Q169" i="1"/>
  <c r="R158" i="1"/>
  <c r="R133" i="1"/>
  <c r="R127" i="1"/>
  <c r="P116" i="1"/>
  <c r="Q89" i="1"/>
  <c r="R64" i="1"/>
  <c r="O55" i="1"/>
  <c r="Q55" i="1"/>
  <c r="R55" i="1"/>
  <c r="Q244" i="1"/>
  <c r="O238" i="1"/>
  <c r="Q229" i="1"/>
  <c r="O228" i="1"/>
  <c r="Q221" i="1"/>
  <c r="Q213" i="1"/>
  <c r="O212" i="1"/>
  <c r="R207" i="1"/>
  <c r="Q204" i="1"/>
  <c r="O200" i="1"/>
  <c r="R200" i="1"/>
  <c r="Q197" i="1"/>
  <c r="R191" i="1"/>
  <c r="O162" i="1"/>
  <c r="R160" i="1"/>
  <c r="P158" i="1"/>
  <c r="P148" i="1"/>
  <c r="Q137" i="1"/>
  <c r="Q133" i="1"/>
  <c r="Q127" i="1"/>
  <c r="Q118" i="1"/>
  <c r="P111" i="1"/>
  <c r="Q111" i="1"/>
  <c r="Q102" i="1"/>
  <c r="P100" i="1"/>
  <c r="R93" i="1"/>
  <c r="P89" i="1"/>
  <c r="Q72" i="1"/>
  <c r="R72" i="1"/>
  <c r="Q64" i="1"/>
  <c r="O63" i="1"/>
  <c r="P56" i="1"/>
  <c r="R53" i="1"/>
  <c r="O43" i="1"/>
  <c r="P244" i="1"/>
  <c r="O229" i="1"/>
  <c r="R227" i="1"/>
  <c r="P221" i="1"/>
  <c r="O213" i="1"/>
  <c r="R211" i="1"/>
  <c r="Q207" i="1"/>
  <c r="P204" i="1"/>
  <c r="P197" i="1"/>
  <c r="Q194" i="1"/>
  <c r="Q193" i="1"/>
  <c r="R193" i="1"/>
  <c r="Q191" i="1"/>
  <c r="Q186" i="1"/>
  <c r="Q182" i="1"/>
  <c r="P170" i="1"/>
  <c r="Q170" i="1"/>
  <c r="Q160" i="1"/>
  <c r="O158" i="1"/>
  <c r="P141" i="1"/>
  <c r="Q141" i="1"/>
  <c r="P137" i="1"/>
  <c r="R135" i="1"/>
  <c r="P129" i="1"/>
  <c r="Q129" i="1"/>
  <c r="P127" i="1"/>
  <c r="P118" i="1"/>
  <c r="P115" i="1"/>
  <c r="O112" i="1"/>
  <c r="R108" i="1"/>
  <c r="P102" i="1"/>
  <c r="O89" i="1"/>
  <c r="O86" i="1"/>
  <c r="R86" i="1"/>
  <c r="O73" i="1"/>
  <c r="O67" i="1"/>
  <c r="P64" i="1"/>
  <c r="O56" i="1"/>
  <c r="O42" i="1"/>
  <c r="R38" i="1"/>
  <c r="V38" i="1" s="1"/>
  <c r="Q18" i="1"/>
  <c r="P18" i="1"/>
  <c r="P206" i="1"/>
  <c r="Q192" i="1"/>
  <c r="O163" i="1"/>
  <c r="O131" i="1"/>
  <c r="O122" i="1"/>
  <c r="P110" i="1"/>
  <c r="O96" i="1"/>
  <c r="O84" i="1"/>
  <c r="O82" i="1"/>
  <c r="Q78" i="1"/>
  <c r="Q70" i="1"/>
  <c r="Q54" i="1"/>
  <c r="O49" i="1"/>
  <c r="O34" i="1"/>
  <c r="R13" i="1"/>
  <c r="V13" i="1" s="1"/>
  <c r="R6" i="1"/>
  <c r="V6" i="1" s="1"/>
  <c r="Q6" i="1"/>
  <c r="Q33" i="1"/>
  <c r="P33" i="1"/>
  <c r="O33" i="1"/>
  <c r="R32" i="1"/>
  <c r="V32" i="1" s="1"/>
  <c r="P32" i="1"/>
  <c r="R31" i="1"/>
  <c r="V31" i="1" s="1"/>
  <c r="Q31" i="1"/>
  <c r="P31" i="1"/>
  <c r="R30" i="1"/>
  <c r="V30" i="1" s="1"/>
  <c r="P26" i="1"/>
  <c r="O26" i="1"/>
  <c r="R24" i="1"/>
  <c r="V24" i="1" s="1"/>
  <c r="Q24" i="1"/>
  <c r="P24" i="1"/>
  <c r="Q17" i="1"/>
  <c r="P17" i="1"/>
  <c r="O17" i="1"/>
  <c r="O27" i="1"/>
  <c r="R45" i="1"/>
  <c r="V45" i="1" s="1"/>
  <c r="O40" i="1"/>
  <c r="R40" i="1"/>
  <c r="V40" i="1" s="1"/>
  <c r="Q40" i="1"/>
  <c r="R29" i="1"/>
  <c r="V29" i="1" s="1"/>
  <c r="Q25" i="1"/>
  <c r="P25" i="1"/>
  <c r="O25" i="1"/>
  <c r="R243" i="1"/>
  <c r="P243" i="1"/>
  <c r="Q242" i="1"/>
  <c r="P235" i="1"/>
  <c r="Q234" i="1"/>
  <c r="P227" i="1"/>
  <c r="Q226" i="1"/>
  <c r="P219" i="1"/>
  <c r="Q218" i="1"/>
  <c r="P211" i="1"/>
  <c r="Q210" i="1"/>
  <c r="R184" i="1"/>
  <c r="P183" i="1"/>
  <c r="Q183" i="1"/>
  <c r="R180" i="1"/>
  <c r="R173" i="1"/>
  <c r="O173" i="1"/>
  <c r="R154" i="1"/>
  <c r="O154" i="1"/>
  <c r="Q154" i="1"/>
  <c r="O243" i="1"/>
  <c r="P242" i="1"/>
  <c r="R240" i="1"/>
  <c r="O235" i="1"/>
  <c r="P234" i="1"/>
  <c r="R232" i="1"/>
  <c r="O227" i="1"/>
  <c r="P226" i="1"/>
  <c r="R224" i="1"/>
  <c r="O219" i="1"/>
  <c r="P218" i="1"/>
  <c r="R216" i="1"/>
  <c r="O211" i="1"/>
  <c r="P210" i="1"/>
  <c r="R208" i="1"/>
  <c r="R204" i="1"/>
  <c r="R203" i="1"/>
  <c r="R202" i="1"/>
  <c r="R196" i="1"/>
  <c r="R195" i="1"/>
  <c r="R194" i="1"/>
  <c r="Q179" i="1"/>
  <c r="P164" i="1"/>
  <c r="R164" i="1"/>
  <c r="Q113" i="1"/>
  <c r="O113" i="1"/>
  <c r="R113" i="1"/>
  <c r="P113" i="1"/>
  <c r="R239" i="1"/>
  <c r="R231" i="1"/>
  <c r="R223" i="1"/>
  <c r="R215" i="1"/>
  <c r="O184" i="1"/>
  <c r="P184" i="1"/>
  <c r="P167" i="1"/>
  <c r="Q167" i="1"/>
  <c r="R167" i="1"/>
  <c r="O167" i="1"/>
  <c r="Q156" i="1"/>
  <c r="O156" i="1"/>
  <c r="R156" i="1"/>
  <c r="P240" i="1"/>
  <c r="Q239" i="1"/>
  <c r="P232" i="1"/>
  <c r="Q231" i="1"/>
  <c r="P224" i="1"/>
  <c r="Q223" i="1"/>
  <c r="P216" i="1"/>
  <c r="Q215" i="1"/>
  <c r="P208" i="1"/>
  <c r="P180" i="1"/>
  <c r="P175" i="1"/>
  <c r="Q175" i="1"/>
  <c r="R172" i="1"/>
  <c r="R153" i="1"/>
  <c r="O153" i="1"/>
  <c r="Q153" i="1"/>
  <c r="O121" i="1"/>
  <c r="Q121" i="1"/>
  <c r="R121" i="1"/>
  <c r="P121" i="1"/>
  <c r="O240" i="1"/>
  <c r="P239" i="1"/>
  <c r="O232" i="1"/>
  <c r="P231" i="1"/>
  <c r="O224" i="1"/>
  <c r="P223" i="1"/>
  <c r="O216" i="1"/>
  <c r="P215" i="1"/>
  <c r="O208" i="1"/>
  <c r="O207" i="1"/>
  <c r="O206" i="1"/>
  <c r="O205" i="1"/>
  <c r="O204" i="1"/>
  <c r="O203" i="1"/>
  <c r="O202" i="1"/>
  <c r="P200" i="1"/>
  <c r="O199" i="1"/>
  <c r="O198" i="1"/>
  <c r="O197" i="1"/>
  <c r="O196" i="1"/>
  <c r="O195" i="1"/>
  <c r="O194" i="1"/>
  <c r="P192" i="1"/>
  <c r="O191" i="1"/>
  <c r="O190" i="1"/>
  <c r="O189" i="1"/>
  <c r="O188" i="1"/>
  <c r="O187" i="1"/>
  <c r="R186" i="1"/>
  <c r="Q172" i="1"/>
  <c r="P159" i="1"/>
  <c r="Q159" i="1"/>
  <c r="R159" i="1"/>
  <c r="O159" i="1"/>
  <c r="P136" i="1"/>
  <c r="Q136" i="1"/>
  <c r="R136" i="1"/>
  <c r="O136" i="1"/>
  <c r="O109" i="1"/>
  <c r="P109" i="1"/>
  <c r="R109" i="1"/>
  <c r="Q109" i="1"/>
  <c r="O239" i="1"/>
  <c r="O231" i="1"/>
  <c r="O223" i="1"/>
  <c r="O215" i="1"/>
  <c r="R181" i="1"/>
  <c r="O181" i="1"/>
  <c r="O176" i="1"/>
  <c r="P176" i="1"/>
  <c r="R165" i="1"/>
  <c r="O165" i="1"/>
  <c r="Q165" i="1"/>
  <c r="R155" i="1"/>
  <c r="O155" i="1"/>
  <c r="Q155" i="1"/>
  <c r="P172" i="1"/>
  <c r="R157" i="1"/>
  <c r="O157" i="1"/>
  <c r="Q157" i="1"/>
  <c r="O126" i="1"/>
  <c r="R126" i="1"/>
  <c r="Q126" i="1"/>
  <c r="P126" i="1"/>
  <c r="Q152" i="1"/>
  <c r="R150" i="1"/>
  <c r="R149" i="1"/>
  <c r="R148" i="1"/>
  <c r="Q147" i="1"/>
  <c r="Q146" i="1"/>
  <c r="Q145" i="1"/>
  <c r="Q144" i="1"/>
  <c r="R142" i="1"/>
  <c r="R141" i="1"/>
  <c r="R140" i="1"/>
  <c r="Q139" i="1"/>
  <c r="Q138" i="1"/>
  <c r="O134" i="1"/>
  <c r="R134" i="1"/>
  <c r="R129" i="1"/>
  <c r="P125" i="1"/>
  <c r="R178" i="1"/>
  <c r="Q171" i="1"/>
  <c r="R170" i="1"/>
  <c r="Q163" i="1"/>
  <c r="R162" i="1"/>
  <c r="O152" i="1"/>
  <c r="P150" i="1"/>
  <c r="O149" i="1"/>
  <c r="O148" i="1"/>
  <c r="O147" i="1"/>
  <c r="O146" i="1"/>
  <c r="O145" i="1"/>
  <c r="O144" i="1"/>
  <c r="P142" i="1"/>
  <c r="O141" i="1"/>
  <c r="O140" i="1"/>
  <c r="O139" i="1"/>
  <c r="O138" i="1"/>
  <c r="O137" i="1"/>
  <c r="P128" i="1"/>
  <c r="P123" i="1"/>
  <c r="O129" i="1"/>
  <c r="O117" i="1"/>
  <c r="P117" i="1"/>
  <c r="O107" i="1"/>
  <c r="Q107" i="1"/>
  <c r="R107" i="1"/>
  <c r="O99" i="1"/>
  <c r="P99" i="1"/>
  <c r="Q99" i="1"/>
  <c r="R99" i="1"/>
  <c r="R74" i="1"/>
  <c r="P74" i="1"/>
  <c r="Q74" i="1"/>
  <c r="O74" i="1"/>
  <c r="Q123" i="1"/>
  <c r="R123" i="1"/>
  <c r="P97" i="1"/>
  <c r="Q97" i="1"/>
  <c r="R97" i="1"/>
  <c r="O97" i="1"/>
  <c r="R131" i="1"/>
  <c r="O115" i="1"/>
  <c r="Q115" i="1"/>
  <c r="R115" i="1"/>
  <c r="P168" i="1"/>
  <c r="P160" i="1"/>
  <c r="Q134" i="1"/>
  <c r="Q132" i="1"/>
  <c r="Q125" i="1"/>
  <c r="P124" i="1"/>
  <c r="Q124" i="1"/>
  <c r="R112" i="1"/>
  <c r="P112" i="1"/>
  <c r="Q105" i="1"/>
  <c r="R105" i="1"/>
  <c r="O105" i="1"/>
  <c r="R152" i="1"/>
  <c r="R146" i="1"/>
  <c r="R145" i="1"/>
  <c r="R144" i="1"/>
  <c r="R138" i="1"/>
  <c r="R137" i="1"/>
  <c r="P134" i="1"/>
  <c r="P133" i="1"/>
  <c r="R128" i="1"/>
  <c r="O125" i="1"/>
  <c r="P120" i="1"/>
  <c r="R118" i="1"/>
  <c r="R110" i="1"/>
  <c r="P104" i="1"/>
  <c r="R102" i="1"/>
  <c r="P96" i="1"/>
  <c r="R94" i="1"/>
  <c r="Q83" i="1"/>
  <c r="R83" i="1"/>
  <c r="R81" i="1"/>
  <c r="P59" i="1"/>
  <c r="Q59" i="1"/>
  <c r="R59" i="1"/>
  <c r="O52" i="1"/>
  <c r="P52" i="1"/>
  <c r="Q52" i="1"/>
  <c r="R52" i="1"/>
  <c r="Q50" i="1"/>
  <c r="R50" i="1"/>
  <c r="Q101" i="1"/>
  <c r="Q93" i="1"/>
  <c r="P84" i="1"/>
  <c r="Q84" i="1"/>
  <c r="R84" i="1"/>
  <c r="P67" i="1"/>
  <c r="Q67" i="1"/>
  <c r="R67" i="1"/>
  <c r="R57" i="1"/>
  <c r="O44" i="1"/>
  <c r="P44" i="1"/>
  <c r="Q44" i="1"/>
  <c r="R44" i="1"/>
  <c r="V44" i="1" s="1"/>
  <c r="Q42" i="1"/>
  <c r="R42" i="1"/>
  <c r="Q116" i="1"/>
  <c r="Q108" i="1"/>
  <c r="P101" i="1"/>
  <c r="Q100" i="1"/>
  <c r="P93" i="1"/>
  <c r="Q92" i="1"/>
  <c r="R91" i="1"/>
  <c r="Q82" i="1"/>
  <c r="Q75" i="1"/>
  <c r="R75" i="1"/>
  <c r="Q73" i="1"/>
  <c r="O60" i="1"/>
  <c r="P60" i="1"/>
  <c r="Q60" i="1"/>
  <c r="R60" i="1"/>
  <c r="P58" i="1"/>
  <c r="O36" i="1"/>
  <c r="P36" i="1"/>
  <c r="Q36" i="1"/>
  <c r="R36" i="1"/>
  <c r="V36" i="1" s="1"/>
  <c r="O101" i="1"/>
  <c r="O93" i="1"/>
  <c r="Q91" i="1"/>
  <c r="O85" i="1"/>
  <c r="P85" i="1"/>
  <c r="Q85" i="1"/>
  <c r="R65" i="1"/>
  <c r="P51" i="1"/>
  <c r="Q51" i="1"/>
  <c r="R51" i="1"/>
  <c r="O28" i="1"/>
  <c r="P28" i="1"/>
  <c r="Q28" i="1"/>
  <c r="R28" i="1"/>
  <c r="V28" i="1" s="1"/>
  <c r="O20" i="1"/>
  <c r="P20" i="1"/>
  <c r="Q20" i="1"/>
  <c r="R20" i="1"/>
  <c r="V20" i="1" s="1"/>
  <c r="O12" i="1"/>
  <c r="P12" i="1"/>
  <c r="Q12" i="1"/>
  <c r="R12" i="1"/>
  <c r="V12" i="1" s="1"/>
  <c r="P91" i="1"/>
  <c r="P76" i="1"/>
  <c r="Q76" i="1"/>
  <c r="R76" i="1"/>
  <c r="O68" i="1"/>
  <c r="P68" i="1"/>
  <c r="Q68" i="1"/>
  <c r="R68" i="1"/>
  <c r="P66" i="1"/>
  <c r="Q58" i="1"/>
  <c r="R58" i="1"/>
  <c r="R82" i="1"/>
  <c r="R73" i="1"/>
  <c r="P43" i="1"/>
  <c r="Q43" i="1"/>
  <c r="R43" i="1"/>
  <c r="P35" i="1"/>
  <c r="Q35" i="1"/>
  <c r="R35" i="1"/>
  <c r="V35" i="1" s="1"/>
  <c r="O77" i="1"/>
  <c r="P77" i="1"/>
  <c r="Q77" i="1"/>
  <c r="Q66" i="1"/>
  <c r="R66" i="1"/>
  <c r="O10" i="1"/>
  <c r="R5" i="1"/>
  <c r="V5" i="1" s="1"/>
  <c r="P86" i="1"/>
  <c r="P78" i="1"/>
  <c r="P70" i="1"/>
  <c r="Q69" i="1"/>
  <c r="P62" i="1"/>
  <c r="Q61" i="1"/>
  <c r="P54" i="1"/>
  <c r="Q53" i="1"/>
  <c r="P46" i="1"/>
  <c r="Q45" i="1"/>
  <c r="P38" i="1"/>
  <c r="Q37" i="1"/>
  <c r="P30" i="1"/>
  <c r="Q29" i="1"/>
  <c r="P22" i="1"/>
  <c r="Q21" i="1"/>
  <c r="P14" i="1"/>
  <c r="Q13" i="1"/>
  <c r="P6" i="1"/>
  <c r="Q5" i="1"/>
  <c r="P69" i="1"/>
  <c r="P61" i="1"/>
  <c r="P53" i="1"/>
  <c r="P45" i="1"/>
  <c r="P37" i="1"/>
  <c r="P29" i="1"/>
  <c r="R27" i="1"/>
  <c r="V27" i="1" s="1"/>
  <c r="P21" i="1"/>
  <c r="R19" i="1"/>
  <c r="V19" i="1" s="1"/>
  <c r="P13" i="1"/>
  <c r="R11" i="1"/>
  <c r="V11" i="1" s="1"/>
  <c r="P5" i="1"/>
  <c r="R34" i="1"/>
  <c r="Q27" i="1"/>
  <c r="R26" i="1"/>
  <c r="V26" i="1" s="1"/>
  <c r="Q19" i="1"/>
  <c r="R18" i="1"/>
  <c r="V18" i="1" s="1"/>
  <c r="Q11" i="1"/>
  <c r="R10" i="1"/>
  <c r="V10" i="1" s="1"/>
  <c r="R4" i="1"/>
  <c r="V4" i="1" s="1"/>
  <c r="S4" i="1"/>
  <c r="V3" i="1"/>
  <c r="A7" i="1"/>
  <c r="A6" i="1"/>
  <c r="W35" i="1" l="1"/>
  <c r="X35" i="1" s="1"/>
  <c r="W46" i="1"/>
  <c r="W5" i="1"/>
  <c r="W22" i="1"/>
  <c r="W18" i="1"/>
  <c r="W26" i="1"/>
  <c r="W27" i="1"/>
  <c r="X27" i="1" s="1"/>
  <c r="W20" i="1"/>
  <c r="X46" i="1"/>
  <c r="W29" i="1"/>
  <c r="X29" i="1" s="1"/>
  <c r="W6" i="1"/>
  <c r="X6" i="1" s="1"/>
  <c r="W21" i="1"/>
  <c r="X21" i="1" s="1"/>
  <c r="X26" i="1"/>
  <c r="X5" i="1"/>
  <c r="X20" i="1"/>
  <c r="W10" i="1"/>
  <c r="X10" i="1" s="1"/>
  <c r="W11" i="1"/>
  <c r="X11" i="1" s="1"/>
  <c r="X22" i="1"/>
  <c r="X18" i="1"/>
  <c r="W33" i="1"/>
  <c r="X33" i="1" s="1"/>
  <c r="W44" i="1"/>
  <c r="X44" i="1" s="1"/>
  <c r="W31" i="1"/>
  <c r="X31" i="1" s="1"/>
  <c r="W13" i="1"/>
  <c r="X13" i="1" s="1"/>
  <c r="W16" i="1"/>
  <c r="X16" i="1" s="1"/>
  <c r="W14" i="1"/>
  <c r="X14" i="1" s="1"/>
  <c r="W17" i="1"/>
  <c r="X17" i="1" s="1"/>
  <c r="W40" i="1"/>
  <c r="X40" i="1" s="1"/>
  <c r="W8" i="1"/>
  <c r="X8" i="1" s="1"/>
  <c r="W24" i="1"/>
  <c r="X24" i="1" s="1"/>
  <c r="W32" i="1"/>
  <c r="X32" i="1" s="1"/>
  <c r="W45" i="1"/>
  <c r="X45" i="1" s="1"/>
  <c r="W23" i="1"/>
  <c r="X23" i="1" s="1"/>
  <c r="W15" i="1"/>
  <c r="X15" i="1" s="1"/>
  <c r="W12" i="1"/>
  <c r="X12" i="1" s="1"/>
  <c r="W28" i="1"/>
  <c r="X28" i="1" s="1"/>
  <c r="W19" i="1"/>
  <c r="X19" i="1" s="1"/>
  <c r="W9" i="1"/>
  <c r="X9" i="1" s="1"/>
  <c r="W25" i="1"/>
  <c r="X25" i="1" s="1"/>
  <c r="W30" i="1"/>
  <c r="X30" i="1" s="1"/>
  <c r="W7" i="1"/>
  <c r="X7" i="1" s="1"/>
  <c r="W36" i="1"/>
  <c r="X36" i="1" s="1"/>
  <c r="W38" i="1"/>
  <c r="X38" i="1" s="1"/>
  <c r="W4" i="1"/>
  <c r="X4" i="1" s="1"/>
</calcChain>
</file>

<file path=xl/sharedStrings.xml><?xml version="1.0" encoding="utf-8"?>
<sst xmlns="http://schemas.openxmlformats.org/spreadsheetml/2006/main" count="1690" uniqueCount="842">
  <si>
    <t>Templates</t>
  </si>
  <si>
    <t>Template</t>
  </si>
  <si>
    <t>Comando</t>
  </si>
  <si>
    <t>sec1</t>
  </si>
  <si>
    <t>sll</t>
  </si>
  <si>
    <t>m4sll_doc_litigios</t>
  </si>
  <si>
    <t>sec0</t>
  </si>
  <si>
    <t>m4sll_litigios</t>
  </si>
  <si>
    <t>m4sll_lit_seguimie</t>
  </si>
  <si>
    <t>m4sll_tp_entidades</t>
  </si>
  <si>
    <t>public</t>
  </si>
  <si>
    <t>WITH</t>
  </si>
  <si>
    <t xml:space="preserve">   t1 AS (</t>
  </si>
  <si>
    <t xml:space="preserve">             SELECT tab.table_schema,</t>
  </si>
  <si>
    <t xml:space="preserve">                    tab.table_name</t>
  </si>
  <si>
    <t xml:space="preserve">               FROM information_schema.tables tab</t>
  </si>
  <si>
    <t xml:space="preserve">              WHERE tab.table_schema NOT IN ('pg_catalog', 'information_schema')</t>
  </si>
  <si>
    <t xml:space="preserve">                AND tab.table_type = 'BASE TABLE'</t>
  </si>
  <si>
    <t>), t2 AS (</t>
  </si>
  <si>
    <t xml:space="preserve">             SELECT t1.*,</t>
  </si>
  <si>
    <t xml:space="preserve">                    tco.constraint_name,</t>
  </si>
  <si>
    <t xml:space="preserve">                    tco.constraint_schema</t>
  </si>
  <si>
    <t xml:space="preserve">               FROM t1</t>
  </si>
  <si>
    <t xml:space="preserve">          LEFT JOIN information_schema.table_constraints tco</t>
  </si>
  <si>
    <t xml:space="preserve">                 ON tco.table_schema = t1.table_schema</t>
  </si>
  <si>
    <t xml:space="preserve">                AND tco.table_name = t1.table_name</t>
  </si>
  <si>
    <t xml:space="preserve">                AND tco.constraint_type = 'PRIMARY KEY'</t>
  </si>
  <si>
    <t>), t3 AS (</t>
  </si>
  <si>
    <t xml:space="preserve">             SELECT t2.*,</t>
  </si>
  <si>
    <t xml:space="preserve">                    kcu.column_name</t>
  </si>
  <si>
    <t xml:space="preserve">               FROM t2</t>
  </si>
  <si>
    <t xml:space="preserve">          LEFT JOIN information_schema.key_column_usage kcu</t>
  </si>
  <si>
    <t xml:space="preserve">                 ON kcu.constraint_name = t2.constraint_name</t>
  </si>
  <si>
    <t xml:space="preserve">                AND kcu.constraint_schema = t2.constraint_schema</t>
  </si>
  <si>
    <t xml:space="preserve">                AND kcu.constraint_name = t2.constraint_name</t>
  </si>
  <si>
    <t>), t4 AS (</t>
  </si>
  <si>
    <t xml:space="preserve">               FROM t3</t>
  </si>
  <si>
    <t xml:space="preserve">          LEFT JOIN information_schema.columns col</t>
  </si>
  <si>
    <t xml:space="preserve">                 ON col.column_name = t3.column_name</t>
  </si>
  <si>
    <t xml:space="preserve">                AND col.table_schema = t3.table_schema</t>
  </si>
  <si>
    <t xml:space="preserve">                AND col.table_name = t3.table_name</t>
  </si>
  <si>
    <t>), t5 AS (</t>
  </si>
  <si>
    <t xml:space="preserve">              SELECT 'bigint'                      AS sqlserver_data_type, 'Long'          AS java_data_type union</t>
  </si>
  <si>
    <t xml:space="preserve">              SELECT 'character varying'           AS sqlserver_data_type, 'String'        AS java_data_type union</t>
  </si>
  <si>
    <t xml:space="preserve">              SELECT 'smallint'                    AS sqlserver_data_type, 'Short'         AS java_data_type union</t>
  </si>
  <si>
    <t xml:space="preserve">              SELECT 'timestamp without time zone' AS sqlserver_data_type, 'java.sql.Time' AS java_data_type</t>
  </si>
  <si>
    <t>), t6 AS (</t>
  </si>
  <si>
    <t xml:space="preserve">                FROM t4</t>
  </si>
  <si>
    <t xml:space="preserve">           LEFT JOIN t5</t>
  </si>
  <si>
    <t xml:space="preserve">                  ON t4.sqlserver_data_type = t5.sqlserver_data_type</t>
  </si>
  <si>
    <t>)</t>
  </si>
  <si>
    <t>https://software.fujitsu.com/jp/manual/manualfiles/m150000/j2ul1738/08enz200/j1738-00-02-04-01.html</t>
  </si>
  <si>
    <t>Data type on the server</t>
  </si>
  <si>
    <t>Java data type</t>
  </si>
  <si>
    <t>Data types prescribed by java.sql.Types</t>
  </si>
  <si>
    <t>character</t>
  </si>
  <si>
    <t>String</t>
  </si>
  <si>
    <t>java.sql.Types.CHAR</t>
  </si>
  <si>
    <t>national character</t>
  </si>
  <si>
    <t>java.sql.Types.NCHAR</t>
  </si>
  <si>
    <t>character varying</t>
  </si>
  <si>
    <t>java.sql.Types.VARCHAR</t>
  </si>
  <si>
    <t>national character varying</t>
  </si>
  <si>
    <t>java.sql.Types.NVARCHAR</t>
  </si>
  <si>
    <t>text</t>
  </si>
  <si>
    <t>bytea</t>
  </si>
  <si>
    <t>byte[]</t>
  </si>
  <si>
    <t>java.sql.Types.BINARY</t>
  </si>
  <si>
    <t>smallint</t>
  </si>
  <si>
    <t>short</t>
  </si>
  <si>
    <t>java.sql.Types.SMALLINT</t>
  </si>
  <si>
    <t>integer</t>
  </si>
  <si>
    <t>int</t>
  </si>
  <si>
    <t>java.sql.Types.INTEGER</t>
  </si>
  <si>
    <t>bigint</t>
  </si>
  <si>
    <t>long</t>
  </si>
  <si>
    <t>java.sql.Types.BIGINT</t>
  </si>
  <si>
    <t>smallserial</t>
  </si>
  <si>
    <t>serial</t>
  </si>
  <si>
    <t>bigserial</t>
  </si>
  <si>
    <t>real</t>
  </si>
  <si>
    <t>float</t>
  </si>
  <si>
    <t>java.sql.Types.REAL</t>
  </si>
  <si>
    <t>double precision</t>
  </si>
  <si>
    <t>double</t>
  </si>
  <si>
    <t>java.sql.Types.DOUBLE</t>
  </si>
  <si>
    <t>numeric</t>
  </si>
  <si>
    <t>java.math.BigDecimal</t>
  </si>
  <si>
    <t>java.sql.Types.NUMERIC</t>
  </si>
  <si>
    <t>decimal</t>
  </si>
  <si>
    <t>java.sql.Types.DECIMAL</t>
  </si>
  <si>
    <t>money</t>
  </si>
  <si>
    <t>java.sql.Types.OTHER</t>
  </si>
  <si>
    <t>date</t>
  </si>
  <si>
    <t>java.sql.Date</t>
  </si>
  <si>
    <t>java.sql.Types.DATE</t>
  </si>
  <si>
    <t>time with time zone</t>
  </si>
  <si>
    <t>java.sql.Time</t>
  </si>
  <si>
    <t>java.sql.Types.TIME</t>
  </si>
  <si>
    <t>time without time zone</t>
  </si>
  <si>
    <t>timestamp without time zone</t>
  </si>
  <si>
    <t>java.sql.Timestamp</t>
  </si>
  <si>
    <t>java.sql.Types.TIMESTAMP</t>
  </si>
  <si>
    <t>timestamp with time zone</t>
  </si>
  <si>
    <t>interval</t>
  </si>
  <si>
    <t>org.postgresql.util.PGInterval</t>
  </si>
  <si>
    <t>boolean</t>
  </si>
  <si>
    <t>java.sql.Types.BIT</t>
  </si>
  <si>
    <t>bit</t>
  </si>
  <si>
    <t>bit varying</t>
  </si>
  <si>
    <t>org.postgresql.util.Pgobject</t>
  </si>
  <si>
    <t>oid</t>
  </si>
  <si>
    <t>xml</t>
  </si>
  <si>
    <t>java.sql.SQLXML</t>
  </si>
  <si>
    <t>java.sql.Types.SQLXML</t>
  </si>
  <si>
    <t>array</t>
  </si>
  <si>
    <t>java.sql.Array</t>
  </si>
  <si>
    <t>java.sql.Types.ARRAY</t>
  </si>
  <si>
    <t>uuid</t>
  </si>
  <si>
    <t>java.util.UUID</t>
  </si>
  <si>
    <t>point</t>
  </si>
  <si>
    <t>org.postgresql.geometric.Pgpoint</t>
  </si>
  <si>
    <t>box</t>
  </si>
  <si>
    <t>org.postgresql.geometric.Pgbox</t>
  </si>
  <si>
    <t>lseg</t>
  </si>
  <si>
    <t>org.postgresql.geometric.Pglseg</t>
  </si>
  <si>
    <t>path</t>
  </si>
  <si>
    <t>org.postgresql.geometric.Pgpath</t>
  </si>
  <si>
    <t>polygon</t>
  </si>
  <si>
    <t>org.postgresql.geometric.PGpolygon</t>
  </si>
  <si>
    <t>circle</t>
  </si>
  <si>
    <t>org.postgresql.geometric.PGcircle</t>
  </si>
  <si>
    <t>json</t>
  </si>
  <si>
    <t>org.postgresql.util.PGobject</t>
  </si>
  <si>
    <t>Network address type (inet,cidr,macaddr)</t>
  </si>
  <si>
    <t>Types related to text searches (svector, tsquery)</t>
  </si>
  <si>
    <t>Enumerated type</t>
  </si>
  <si>
    <t>Composite type</t>
  </si>
  <si>
    <t>Range type</t>
  </si>
  <si>
    <t>Columnas No secuencia</t>
  </si>
  <si>
    <t>), t7 AS (</t>
  </si>
  <si>
    <t xml:space="preserve">                FROM t6</t>
  </si>
  <si>
    <t>CustomGet Columnas</t>
  </si>
  <si>
    <t>dol_secuencia|Long</t>
  </si>
  <si>
    <t>TemplateIdx</t>
  </si>
  <si>
    <t>arg1</t>
  </si>
  <si>
    <t>arg2</t>
  </si>
  <si>
    <t>arg3</t>
  </si>
  <si>
    <t>arg4</t>
  </si>
  <si>
    <t>arg5</t>
  </si>
  <si>
    <t>comando</t>
  </si>
  <si>
    <t>id_organization|String,lit_id_litigio|String</t>
  </si>
  <si>
    <t>arg6</t>
  </si>
  <si>
    <t>Datos</t>
  </si>
  <si>
    <t>Generacion de argumentos</t>
  </si>
  <si>
    <t>), t8 AS (</t>
  </si>
  <si>
    <t xml:space="preserve">                FROM t7</t>
  </si>
  <si>
    <t xml:space="preserve">  SELECT *</t>
  </si>
  <si>
    <t xml:space="preserve">    FROM t8</t>
  </si>
  <si>
    <t>public.databasechangelog</t>
  </si>
  <si>
    <t>public.databasechangeloglock</t>
  </si>
  <si>
    <t>public.jhi_persistent_audit_event</t>
  </si>
  <si>
    <t>event_id|Long</t>
  </si>
  <si>
    <t>public.jhi_persistent_audit_evt_data</t>
  </si>
  <si>
    <t>public.m4sll_litigios2</t>
  </si>
  <si>
    <t>public.std_geo_div</t>
  </si>
  <si>
    <t>public.std_geo_place</t>
  </si>
  <si>
    <t>public.std_leg_ent</t>
  </si>
  <si>
    <t>public.std_person</t>
  </si>
  <si>
    <t>public.std_sub_geo_div</t>
  </si>
  <si>
    <t>sll.m4sll_abohon_nj</t>
  </si>
  <si>
    <t>id_organization|String,anj_secuencia|Long</t>
  </si>
  <si>
    <t>sll.m4sll_asientos_c</t>
  </si>
  <si>
    <t>sll.m4sll_asientos_d</t>
  </si>
  <si>
    <t>sll.m4sll_au_reu_anali</t>
  </si>
  <si>
    <t>sll.m4sll_aut_reu_doc</t>
  </si>
  <si>
    <t>sll.m4sll_autor_reu</t>
  </si>
  <si>
    <t>sll.m4sll_autor_reu_1</t>
  </si>
  <si>
    <t>sll.m4sll_autor_reu_bkp</t>
  </si>
  <si>
    <t>sll.m4sll_autor_reu_prueba_gaby</t>
  </si>
  <si>
    <t>sll.m4sll_autor_reu_qa</t>
  </si>
  <si>
    <t>sll.m4sll_casuis_ctas</t>
  </si>
  <si>
    <t>sll.m4sll_casuis_ctas_prueba_gaby</t>
  </si>
  <si>
    <t>sll.m4sll_ccb_ramajudc</t>
  </si>
  <si>
    <t>sll.m4sll_ccb_ramajudc_10</t>
  </si>
  <si>
    <t>sll.m4sll_ccb_ramajudc_20</t>
  </si>
  <si>
    <t>sll.m4sll_ccb_ramajudd</t>
  </si>
  <si>
    <t>sll.m4sll_ccb_ramajudd2</t>
  </si>
  <si>
    <t>sll.m4sll_ccb_ramajudd_10</t>
  </si>
  <si>
    <t>sll.m4sll_ccb_ramajudd_1000</t>
  </si>
  <si>
    <t>sll.m4sll_ccb_ramajudd_20</t>
  </si>
  <si>
    <t>sll.m4sll_ccb_rjcc_bkp</t>
  </si>
  <si>
    <t>sll.m4sll_ccb_rjcd_bkp</t>
  </si>
  <si>
    <t>sll.m4sll_cierre_mensual</t>
  </si>
  <si>
    <t>sll.m4sll_cierres_mens</t>
  </si>
  <si>
    <t>sll.m4sll_clientes_omb</t>
  </si>
  <si>
    <t>id_organization|String,clo_id_cliente|String</t>
  </si>
  <si>
    <t>sll.m4sll_clientes_rol</t>
  </si>
  <si>
    <t>sll.m4sll_comp_detalle</t>
  </si>
  <si>
    <t>sll.m4sll_comp_doc</t>
  </si>
  <si>
    <t>sll.m4sll_comp_estados</t>
  </si>
  <si>
    <t>id_organization|String,coe_id_comp_estado|String</t>
  </si>
  <si>
    <t>sll.m4sll_comp_resulta</t>
  </si>
  <si>
    <t>id_organization|String,cor_id_comp_resultado|String</t>
  </si>
  <si>
    <t>sll.m4sll_compromisos</t>
  </si>
  <si>
    <t>sll.m4sll_compromisos_bkp</t>
  </si>
  <si>
    <t>sll.m4sll_conversion</t>
  </si>
  <si>
    <t>sll.m4sll_cotizacion</t>
  </si>
  <si>
    <t>sll.m4sll_cpe_cejpj_c</t>
  </si>
  <si>
    <t>sll.m4sll_cpe_cejpj_d</t>
  </si>
  <si>
    <t>sll.m4sll_ctrl_errores</t>
  </si>
  <si>
    <t>id_organization|String,cte_usuario|String,cte_fecha|java.sql.Time</t>
  </si>
  <si>
    <t>sll.m4sll_cuadrante</t>
  </si>
  <si>
    <t>sll.m4sll_cuadrante_log</t>
  </si>
  <si>
    <t>sll.m4sll_datos_wf</t>
  </si>
  <si>
    <t>sll.m4sll_destinatario</t>
  </si>
  <si>
    <t>id_organization|String,des_id_destinatario|String</t>
  </si>
  <si>
    <t>sll.m4sll_doc_litigios</t>
  </si>
  <si>
    <t>sll.m4sll_doc_litigios_bkp</t>
  </si>
  <si>
    <t>sll.m4sll_doc_origenes</t>
  </si>
  <si>
    <t>id_organization|String,doo_id_doc_origen|String</t>
  </si>
  <si>
    <t>sll.m4sll_docpag</t>
  </si>
  <si>
    <t>sll.m4sll_entidades</t>
  </si>
  <si>
    <t>sll.m4sll_entidades_bkp</t>
  </si>
  <si>
    <t>sll.m4sll_esp_ciudades</t>
  </si>
  <si>
    <t>id_organization|String,eci_id_ciudad|String</t>
  </si>
  <si>
    <t>sll.m4sll_esp_delegaci</t>
  </si>
  <si>
    <t>id_organization|String,ede_id_delegacion|String,eci_id_ciudad|String</t>
  </si>
  <si>
    <t>sll.m4sll_esp_delegaci_prueba_gaby</t>
  </si>
  <si>
    <t>sll.m4sll_esp_lit_prov</t>
  </si>
  <si>
    <t>sll.m4sll_est_jur_sub</t>
  </si>
  <si>
    <t>id_organization|String,eju_id_est_juridico|Long,ejs_id_est_jur_sub|String</t>
  </si>
  <si>
    <t>sll.m4sll_estudio_jur</t>
  </si>
  <si>
    <t>id_organization|String,eju_id_est_juridico|Long</t>
  </si>
  <si>
    <t>sll.m4sll_estudio_jur_bkp</t>
  </si>
  <si>
    <t>sll.m4sll_exec_rp_litigio</t>
  </si>
  <si>
    <t>sll.m4sll_exp_ped</t>
  </si>
  <si>
    <t>sll.m4sll_fases</t>
  </si>
  <si>
    <t>sll.m4sll_fases_bkp</t>
  </si>
  <si>
    <t>sll.m4sll_fases_doc</t>
  </si>
  <si>
    <t>sll.m4sll_fases_estado</t>
  </si>
  <si>
    <t>id_organization|String,fas_id_fase_estado|String</t>
  </si>
  <si>
    <t>sll.m4sll_fases_prov</t>
  </si>
  <si>
    <t>sll.m4sll_fases_prov_bkp</t>
  </si>
  <si>
    <t>sll.m4sll_fases_result</t>
  </si>
  <si>
    <t>id_organization|String,far_id_fase_resultado|String</t>
  </si>
  <si>
    <t>sll.m4sll_fases_result_bkp</t>
  </si>
  <si>
    <t>sll.m4sll_his_det_prov</t>
  </si>
  <si>
    <t>sll.m4sll_ini_param_calc_prov</t>
  </si>
  <si>
    <t>ipar_secuencia|Long</t>
  </si>
  <si>
    <t>sll.m4sll_int_gl_trx_l</t>
  </si>
  <si>
    <t>sll.m4sll_int_gl_trx_l_prueba_gaby</t>
  </si>
  <si>
    <t>sll.m4sll_int_gl_trxs</t>
  </si>
  <si>
    <t>sll.m4sll_int_gl_trxs_prueba_gaby</t>
  </si>
  <si>
    <t>sll.m4sll_int_list_litigios</t>
  </si>
  <si>
    <t>lit_id_litigio|String</t>
  </si>
  <si>
    <t>sll.m4sll_int_pag_no_d</t>
  </si>
  <si>
    <t>sll.m4sll_int_pago_nom</t>
  </si>
  <si>
    <t>sll.m4sll_lit_hechos</t>
  </si>
  <si>
    <t>sll.m4sll_lit_hechos_bkp</t>
  </si>
  <si>
    <t>sll.m4sll_lit_seguimie</t>
  </si>
  <si>
    <t>sll.m4sll_lit_vinculad</t>
  </si>
  <si>
    <t>sll.m4sll_litigios</t>
  </si>
  <si>
    <t>sll.m4sll_litigios_bkp</t>
  </si>
  <si>
    <t>sll.m4sll_litigios_bkp_col</t>
  </si>
  <si>
    <t>sll.m4sll_litigios_gga</t>
  </si>
  <si>
    <t>sll.m4sll_litigios_his</t>
  </si>
  <si>
    <t>sll.m4sll_litigios_prueba_gaby</t>
  </si>
  <si>
    <t>sll.m4sll_litigos_bkp</t>
  </si>
  <si>
    <t>sll.m4sll_matriz_pre_c</t>
  </si>
  <si>
    <t>sll.m4sll_matriz_pre_c_bkp</t>
  </si>
  <si>
    <t>sll.m4sll_matriz_pre_c_prueba_gaby</t>
  </si>
  <si>
    <t>sll.m4sll_matriz_pre_d</t>
  </si>
  <si>
    <t>sll.m4sll_matriz_pre_d_bkp</t>
  </si>
  <si>
    <t>sll.m4sll_matriz_pre_d_prueba_gaby</t>
  </si>
  <si>
    <t>sll.m4sll_matriz_pre_param</t>
  </si>
  <si>
    <t>mpp_id_orden|Short</t>
  </si>
  <si>
    <t>sll.m4sll_matriz_predi</t>
  </si>
  <si>
    <t>sll.m4sll_medio_pagos</t>
  </si>
  <si>
    <t>sll.m4sll_modulo_rol</t>
  </si>
  <si>
    <t>sll.m4sll_mt_abogados</t>
  </si>
  <si>
    <t>sll.m4sll_mt_abogados_bkp</t>
  </si>
  <si>
    <t>sll.m4sll_mt_st_re_pro</t>
  </si>
  <si>
    <t>sll.m4sll_mto_cod_alt</t>
  </si>
  <si>
    <t>sll.m4sll_mto_cod_alt_bkp</t>
  </si>
  <si>
    <t>sll.m4sll_mto_concepto</t>
  </si>
  <si>
    <t>sll.m4sll_mto_det_prov</t>
  </si>
  <si>
    <t>sll.m4sll_mto_det_prov_bkp</t>
  </si>
  <si>
    <t>sll.m4sll_mto_emp_org</t>
  </si>
  <si>
    <t>sll.m4sll_mto_est_eje</t>
  </si>
  <si>
    <t>sll.m4sll_mto_est_tare</t>
  </si>
  <si>
    <t>sll.m4sll_mto_estados</t>
  </si>
  <si>
    <t>sll.m4sll_mto_funcion</t>
  </si>
  <si>
    <t>sll.m4sll_mto_materia</t>
  </si>
  <si>
    <t>sll.m4sll_mto_modulos</t>
  </si>
  <si>
    <t>sll.m4sll_mto_pedido_d</t>
  </si>
  <si>
    <t>sll.m4sll_mto_riesgos</t>
  </si>
  <si>
    <t>sll.m4sll_mto_riesgos_bkp</t>
  </si>
  <si>
    <t>sll.m4sll_mto_rol_acto</t>
  </si>
  <si>
    <t>sll.m4sll_mto_seg_inte</t>
  </si>
  <si>
    <t>sll.m4sll_mto_tar_cie</t>
  </si>
  <si>
    <t>sll.m4sll_mto_tp_emple</t>
  </si>
  <si>
    <t>sll.m4sll_negocios</t>
  </si>
  <si>
    <t>sll.m4sll_negocios_bkp</t>
  </si>
  <si>
    <t>sll.m4sll_negocios_prueba_gaby</t>
  </si>
  <si>
    <t>sll.m4sll_negocios_rol</t>
  </si>
  <si>
    <t>sll.m4sll_pagos</t>
  </si>
  <si>
    <t>sll.m4sll_pagos_bkp</t>
  </si>
  <si>
    <t>sll.m4sll_pagos_nom_d</t>
  </si>
  <si>
    <t>sll.m4sll_pagos_nomina</t>
  </si>
  <si>
    <t>sll.m4sll_pagos_trn</t>
  </si>
  <si>
    <t>sll.m4sll_param_usr</t>
  </si>
  <si>
    <t>usuario|String,accion|String</t>
  </si>
  <si>
    <t>sll.m4sll_parametrica</t>
  </si>
  <si>
    <t>sll.m4sll_pedido_det</t>
  </si>
  <si>
    <t>sll.m4sll_pedidos</t>
  </si>
  <si>
    <t>sll.m4sll_pedidos_bkp</t>
  </si>
  <si>
    <t>sll.m4sll_pedidos_prueba_gaby</t>
  </si>
  <si>
    <t>sll.m4sll_persona_ext</t>
  </si>
  <si>
    <t>sll.m4sll_persona_ext_bkp</t>
  </si>
  <si>
    <t>sll.m4sll_persona_ext_qa</t>
  </si>
  <si>
    <t>sll.m4sll_prov_abogado</t>
  </si>
  <si>
    <t>sll.m4sll_region</t>
  </si>
  <si>
    <t>sll.m4sll_rol_act_role</t>
  </si>
  <si>
    <t>sll.m4sll_rol_aprobs</t>
  </si>
  <si>
    <t>id_organization|String,id_app_role|String</t>
  </si>
  <si>
    <t>sll.m4sll_roles_usrs</t>
  </si>
  <si>
    <t>sll.m4sll_rp_cb_litigi</t>
  </si>
  <si>
    <t>sll.m4sll_rp_es_ficher</t>
  </si>
  <si>
    <t>sll.m4sll_rp_es_litigi</t>
  </si>
  <si>
    <t>sll.m4sll_rp_es_provis</t>
  </si>
  <si>
    <t>sll.m4sll_seguridad</t>
  </si>
  <si>
    <t>sll.m4sll_seguridad2</t>
  </si>
  <si>
    <t>sll.m4sll_seguridad_vi</t>
  </si>
  <si>
    <t>sll.m4sll_sgd_config</t>
  </si>
  <si>
    <t>sll.m4sll_st_repo_prov</t>
  </si>
  <si>
    <t>sll.m4sll_status_pagos</t>
  </si>
  <si>
    <t>sll.m4sll_tothonj</t>
  </si>
  <si>
    <t>sll.m4sll_totpedhis</t>
  </si>
  <si>
    <t>sll.m4sll_tp_autor_reu</t>
  </si>
  <si>
    <t>sll.m4sll_tp_autor_reu_bkp</t>
  </si>
  <si>
    <t>sll.m4sll_tp_compromis</t>
  </si>
  <si>
    <t>sll.m4sll_tp_compromis_bkp</t>
  </si>
  <si>
    <t>sll.m4sll_tp_doc_litig</t>
  </si>
  <si>
    <t>sll.m4sll_tp_doc_litig_bkp</t>
  </si>
  <si>
    <t>sll.m4sll_tp_entidades</t>
  </si>
  <si>
    <t>sll.m4sll_tp_entidades_bkp</t>
  </si>
  <si>
    <t>sll.m4sll_tp_faltas</t>
  </si>
  <si>
    <t>sll.m4sll_tp_fases</t>
  </si>
  <si>
    <t>sll.m4sll_tp_fases_bkp</t>
  </si>
  <si>
    <t>sll.m4sll_tp_identific</t>
  </si>
  <si>
    <t>sll.m4sll_tp_identific_bkp</t>
  </si>
  <si>
    <t>sll.m4sll_tp_litigios</t>
  </si>
  <si>
    <t>sll.m4sll_tp_litigios_bkp</t>
  </si>
  <si>
    <t>sll.m4sll_tp_motivo</t>
  </si>
  <si>
    <t>sll.m4sll_tp_pagos</t>
  </si>
  <si>
    <t>sll.m4sll_tp_pagos_bkp</t>
  </si>
  <si>
    <t>sll.m4sll_tp_pedido</t>
  </si>
  <si>
    <t>sll.m4sll_tp_pedido_bkp</t>
  </si>
  <si>
    <t>sll.m4sll_tp_reclamos</t>
  </si>
  <si>
    <t>sll.m4sll_tp_recurren</t>
  </si>
  <si>
    <t>sll.m4sll_tp_roles</t>
  </si>
  <si>
    <t>sll.m4sll_tp_salida_pa</t>
  </si>
  <si>
    <t>sll.m4sll_tp_sta_det</t>
  </si>
  <si>
    <t>sll.m4sll_tp_status</t>
  </si>
  <si>
    <t>sll.m4sll_tp_status_bkp</t>
  </si>
  <si>
    <t>sll.m4sll_tribunales</t>
  </si>
  <si>
    <t>sll.m4sll_tribunales_bkp</t>
  </si>
  <si>
    <t>sll.m4sll_val_ec_lit</t>
  </si>
  <si>
    <t>sll.m4sll_val_litigios</t>
  </si>
  <si>
    <t>sll.m4sll_wkf_estados</t>
  </si>
  <si>
    <t>sll.m4sll_wkf_rol_esta</t>
  </si>
  <si>
    <t>sll.m4sll_wkf_tar_esta</t>
  </si>
  <si>
    <t>m4sll_pedido_det</t>
  </si>
  <si>
    <t>std_geo_div</t>
  </si>
  <si>
    <t>std_geo_place</t>
  </si>
  <si>
    <t>std_leg_ent</t>
  </si>
  <si>
    <t>std_person</t>
  </si>
  <si>
    <t>std_sub_geo_div</t>
  </si>
  <si>
    <t>m4sll_pedidos</t>
  </si>
  <si>
    <t>m4sll_negocios</t>
  </si>
  <si>
    <t>m4sll_mt_abogados</t>
  </si>
  <si>
    <t>m4sll_estudio_jur</t>
  </si>
  <si>
    <t>m4sll_tp_pedido</t>
  </si>
  <si>
    <t>m4sll_tp_fases</t>
  </si>
  <si>
    <t>m4sll_tp_doc_litig</t>
  </si>
  <si>
    <t>m4sll_mto_cod_alt</t>
  </si>
  <si>
    <t>m4sll_mto_riesgos</t>
  </si>
  <si>
    <t>m4sll_tp_status</t>
  </si>
  <si>
    <t>m4sll_tp_autor_reu</t>
  </si>
  <si>
    <t>m4sll_tribunales</t>
  </si>
  <si>
    <t>m4sll_tp_compromis</t>
  </si>
  <si>
    <t>m4sll_tp_identific</t>
  </si>
  <si>
    <t>m4sll_tp_litigios</t>
  </si>
  <si>
    <t>m4sll_tp_motivo</t>
  </si>
  <si>
    <t>m4sll_tp_pagos</t>
  </si>
  <si>
    <t>m4sll_tp_recurren</t>
  </si>
  <si>
    <t>m4sll_tp_roles</t>
  </si>
  <si>
    <t>m4sll_tp_sta_det</t>
  </si>
  <si>
    <t>m4sll_tp_val_eco</t>
  </si>
  <si>
    <t>std_country</t>
  </si>
  <si>
    <t>abstract_auditing_entity</t>
  </si>
  <si>
    <t>m4sll_autor_reu</t>
  </si>
  <si>
    <t>m4sll_compromisos</t>
  </si>
  <si>
    <t>m4sll_fases</t>
  </si>
  <si>
    <t>m4sll_pagos</t>
  </si>
  <si>
    <t>m4sll_val_ec_lit</t>
  </si>
  <si>
    <t>m4sll_vw_ban_pe</t>
  </si>
  <si>
    <t>m4sll_vw_ban_pe_consulta</t>
  </si>
  <si>
    <t>package_info</t>
  </si>
  <si>
    <t>persistent_audit_event</t>
  </si>
  <si>
    <t>id_organization|String</t>
  </si>
  <si>
    <t>neg_id_negocio|String</t>
  </si>
  <si>
    <t>id_organization|String,lit_id_litigio|String,tpe_id_pedido|String</t>
  </si>
  <si>
    <t>Entidades generadas en el Server</t>
  </si>
  <si>
    <t>Estan en el Doc de word?</t>
  </si>
  <si>
    <t>EnElServer</t>
  </si>
  <si>
    <t/>
  </si>
  <si>
    <t xml:space="preserve">             SELECT t3.*,</t>
  </si>
  <si>
    <t xml:space="preserve">                    col.data_type AS sqlserver_data_type,</t>
  </si>
  <si>
    <t xml:space="preserve">                    'SELECT COALESCE(MAX(is_seq),''NO'') AS '</t>
  </si>
  <si>
    <t xml:space="preserve">                 || t3.column_name</t>
  </si>
  <si>
    <t xml:space="preserve">                 || ' FROM (SELECT CASE WHEN '</t>
  </si>
  <si>
    <t xml:space="preserve">                 ||  CASE WHEN col.data_type = 'character varying' THEN '''1''' ELSE '1' END</t>
  </si>
  <si>
    <t xml:space="preserve">                 || ' OR LOWER('''</t>
  </si>
  <si>
    <t xml:space="preserve">                 || ''') LIKE ''%secuencia%'' THEN ''SI'' ELSE ''NO'' END AS is_seq FROM '</t>
  </si>
  <si>
    <t xml:space="preserve">                 || t3.table_schema</t>
  </si>
  <si>
    <t xml:space="preserve">                 || '.'</t>
  </si>
  <si>
    <t xml:space="preserve">                 || t3.table_name</t>
  </si>
  <si>
    <t xml:space="preserve">                 || ' AS is_seq) t' AS is_seq</t>
  </si>
  <si>
    <t xml:space="preserve">              SELECT t6.table_schema,</t>
  </si>
  <si>
    <t xml:space="preserve">                     t6.table_name,</t>
  </si>
  <si>
    <t xml:space="preserve">                     'SELECT '</t>
  </si>
  <si>
    <t xml:space="preserve">                  || '' AS are_seqs</t>
  </si>
  <si>
    <t xml:space="preserve">            GROUP BY t6.table_schema,</t>
  </si>
  <si>
    <t xml:space="preserve">                     t6.constraint_name</t>
  </si>
  <si>
    <t xml:space="preserve">            ORDER BY t6.table_schema,</t>
  </si>
  <si>
    <t xml:space="preserve">                     t6.table_name</t>
  </si>
  <si>
    <t xml:space="preserve">            ORDER BY t7.table_schema,</t>
  </si>
  <si>
    <t xml:space="preserve">                     t7.table_name</t>
  </si>
  <si>
    <t>ORDER BY t8.sch_tab_name;</t>
  </si>
  <si>
    <t xml:space="preserve"> </t>
  </si>
  <si>
    <t>mab_secuencia|Long</t>
  </si>
  <si>
    <t>eju_id_est_juridico|Long</t>
  </si>
  <si>
    <t>tpe_id_pedido|String</t>
  </si>
  <si>
    <t>tdl_id_tp_doc_litigio|String</t>
  </si>
  <si>
    <t>mca_id_codigo_alterno|String</t>
  </si>
  <si>
    <t>mri_id_riesgo|String</t>
  </si>
  <si>
    <t>tst_id_tp_status|String</t>
  </si>
  <si>
    <t>tar_id_tp_autor_reu|String</t>
  </si>
  <si>
    <t>tri_id_tribunal|String</t>
  </si>
  <si>
    <t>tco_id_tp_compromiso|String</t>
  </si>
  <si>
    <t>tpi_id_tp_identificacion|String</t>
  </si>
  <si>
    <t>tpl_id_tp_litigio|String</t>
  </si>
  <si>
    <t>tmo_id_tp_motivo|String</t>
  </si>
  <si>
    <t>tpa_id_pago|String</t>
  </si>
  <si>
    <t>tre_id_recurrencia|String</t>
  </si>
  <si>
    <t>tpr_id_tp_rol|Long</t>
  </si>
  <si>
    <t>tfa_id_tp_fase|String</t>
  </si>
  <si>
    <t>pde_secuencia|Long</t>
  </si>
  <si>
    <t>lis_secuencia|Long</t>
  </si>
  <si>
    <t>public.std_country</t>
  </si>
  <si>
    <t>std_id_country|String</t>
  </si>
  <si>
    <t>std_id_geo_place|String</t>
  </si>
  <si>
    <t>std_id_sub_geo_div|String</t>
  </si>
  <si>
    <t>m4sll_cpe_cejpj_c</t>
  </si>
  <si>
    <t>m4sll_cpe_cejpj_d</t>
  </si>
  <si>
    <t>ccd_id_secuencia|Long</t>
  </si>
  <si>
    <t>tpe_id_pedido|String,lit_id_litigio|String</t>
  </si>
  <si>
    <t xml:space="preserve">                AND LOWER(tab.table_schema) in ('sll', 'public')</t>
  </si>
  <si>
    <t>Schema</t>
  </si>
  <si>
    <t>maestros</t>
  </si>
  <si>
    <t>m4sll_doc_litigios~</t>
  </si>
  <si>
    <t>m4sll_tipo_pedido</t>
  </si>
  <si>
    <t>m4sll_provisiones</t>
  </si>
  <si>
    <t>__m4sll_doc_litigios_un~</t>
  </si>
  <si>
    <t>litigio</t>
  </si>
  <si>
    <t>sll.m4sll_tp_val_eco</t>
  </si>
  <si>
    <t>tve_id_val_eco|String</t>
  </si>
  <si>
    <t>std_id_geo_div|String</t>
  </si>
  <si>
    <t>id_organization|String,mab_chk_int|String</t>
  </si>
  <si>
    <t xml:space="preserve">                 || ' = '</t>
  </si>
  <si>
    <t>sll_vw_autor_reu</t>
  </si>
  <si>
    <t>-------------------------------------------------------------------------</t>
  </si>
  <si>
    <t>WITH t1 AS (</t>
  </si>
  <si>
    <t xml:space="preserve">             -------------------------------------------------------------------------</t>
  </si>
  <si>
    <t xml:space="preserve">             -- Primera selección</t>
  </si>
  <si>
    <t xml:space="preserve">             SELECT *</t>
  </si>
  <si>
    <t xml:space="preserve">               FROM all_tables</t>
  </si>
  <si>
    <t xml:space="preserve">              WHERE owner = 'M4GLOBAL'</t>
  </si>
  <si>
    <t xml:space="preserve">                AND (   table_name LIKE 'M4SLL%'</t>
  </si>
  <si>
    <t xml:space="preserve">                     OR table_name IN ('STD_GEO_DIV','STD_GEO_PLACE','STD_SUB_GEO_DIV','STD_COUNTRY','STD_LEG_ENT')</t>
  </si>
  <si>
    <t xml:space="preserve">                    )</t>
  </si>
  <si>
    <t xml:space="preserve">           )</t>
  </si>
  <si>
    <t xml:space="preserve">   , t2 AS (</t>
  </si>
  <si>
    <t xml:space="preserve">             -- Detectar de la lista anterior los backups, repetidos, etc.</t>
  </si>
  <si>
    <t xml:space="preserve">             SELECT a.*</t>
  </si>
  <si>
    <t xml:space="preserve">               FROM t1 a, t1 b</t>
  </si>
  <si>
    <t xml:space="preserve">              WHERE (    a.table_name LIKE '%' || b.table_name || '%'</t>
  </si>
  <si>
    <t xml:space="preserve">                     AND LENGTH(a.table_name)&gt;LENGTH(b.table_name)</t>
  </si>
  <si>
    <t xml:space="preserve">                     AND (    REGEXP_LIKE(REPLACE(REPLACE( a.table_name, b.table_name, '' ), '_', '' ), '^[[:digit:]]+$') -- la diferencia entre ambos es numerica</t>
  </si>
  <si>
    <t xml:space="preserve">                          OR  REPLACE( a.table_name, b.table_name, '' ) LIKE '%BK%' -- la diferencia contiene BK</t>
  </si>
  <si>
    <t xml:space="preserve">                          OR  REPLACE( a.table_name, b.table_name, '' ) LIKE '%PRUEBA%' -- la diferencia contiene PRUEBA</t>
  </si>
  <si>
    <t xml:space="preserve">                          OR  REPLACE( a.table_name, b.table_name, '' ) LIKE '%_QA' -- termina en QA</t>
  </si>
  <si>
    <t xml:space="preserve">                         )</t>
  </si>
  <si>
    <t xml:space="preserve">                 OR a.table_name LIKE '%_BKP' -- Hay tablas backup que no tienen su original</t>
  </si>
  <si>
    <t xml:space="preserve">   , t3 AS (</t>
  </si>
  <si>
    <t xml:space="preserve">             -- Restar ambas listas</t>
  </si>
  <si>
    <t xml:space="preserve">            SELECT t1.*</t>
  </si>
  <si>
    <t xml:space="preserve">              FROM t1</t>
  </si>
  <si>
    <t xml:space="preserve">             WHERE t1.table_name NOT IN (SELECT t2.table_name FROM t2)</t>
  </si>
  <si>
    <t xml:space="preserve">      SELECT table_name</t>
  </si>
  <si>
    <t xml:space="preserve">        FROM t3</t>
  </si>
  <si>
    <t xml:space="preserve">    ORDER BY table_name;</t>
  </si>
  <si>
    <t>-- Generar una lista de las tablas a migrar</t>
  </si>
  <si>
    <t xml:space="preserve">                          OR  REPLACE( a.table_name, b.table_name, '' ) LIKE '%_VW_%' -- vistas</t>
  </si>
  <si>
    <t>pag_secuencia|Long</t>
  </si>
  <si>
    <t>id_organization|String,tpe_id_tp_entidad|String</t>
  </si>
  <si>
    <t>SLL.M4SLL_ABOHON_NJ</t>
  </si>
  <si>
    <t>SLL.M4SLL_ASIENTOS_C</t>
  </si>
  <si>
    <t>id_organization|String,lit_id_litigio|String,pag_secuencia|Long,hdp_dt_periodo|java.sql.Time</t>
  </si>
  <si>
    <t>SLL.M4SLL_ASIENTOS_D</t>
  </si>
  <si>
    <t>id_organization|String,lit_id_litigio|String,pag_secuencia|Long,hdp_dt_periodo|java.sql.Time,asd_secuencia|Long</t>
  </si>
  <si>
    <t>SLL.M4SLL_AUTOR_REU</t>
  </si>
  <si>
    <t>id_organization|String,lit_id_litigio|String,aur_secuencia|Long</t>
  </si>
  <si>
    <t>SLL.M4SLL_AUTOR_REU_1</t>
  </si>
  <si>
    <t>SLL.M4SLL_AUTOR_REU_BKP</t>
  </si>
  <si>
    <t>SLL.M4SLL_AUTOR_REU_PRUEBA_GABY</t>
  </si>
  <si>
    <t>SLL.M4SLL_AUTOR_REU_QA</t>
  </si>
  <si>
    <t>SLL.M4SLL_AUT_REU_DOC</t>
  </si>
  <si>
    <t>id_organization|String,lit_id_litigio|String,aur_secuencia|Long,ard_secuencia|Long</t>
  </si>
  <si>
    <t>SLL.M4SLL_AU_REU_ANALI</t>
  </si>
  <si>
    <t>id_organization|String,lit_id_litigio|String,aur_secuencia|Long,ara_secuencia|Long</t>
  </si>
  <si>
    <t>SLL.M4SLL_CASUIS_CTAS</t>
  </si>
  <si>
    <t>id_organization|String,ccu_caso|String,ccu_nro_asiento|String</t>
  </si>
  <si>
    <t>SLL.M4SLL_CASUIS_CTAS_PRUEBA_GABY</t>
  </si>
  <si>
    <t>SLL.M4SLL_CCB_RAMAJUDC</t>
  </si>
  <si>
    <t>id_organization|String,rjc_secuencia|Long,lit_id_litigio|String</t>
  </si>
  <si>
    <t>SLL.M4SLL_CCB_RAMAJUDC_10</t>
  </si>
  <si>
    <t>SLL.M4SLL_CCB_RAMAJUDC_20</t>
  </si>
  <si>
    <t>SLL.M4SLL_CCB_RAMAJUDD</t>
  </si>
  <si>
    <t>id_organization|String,rjd_secuencia|Long,lit_id_litigio|String</t>
  </si>
  <si>
    <t>SLL.M4SLL_CCB_RAMAJUDD2</t>
  </si>
  <si>
    <t>SLL.M4SLL_CCB_RAMAJUDD_10</t>
  </si>
  <si>
    <t>SLL.M4SLL_CCB_RAMAJUDD_1000</t>
  </si>
  <si>
    <t>SLL.M4SLL_CCB_RAMAJUDD_20</t>
  </si>
  <si>
    <t>SLL.M4SLL_CCB_RJCC_BKP</t>
  </si>
  <si>
    <t>SLL.M4SLL_CCB_RJCD_BKP</t>
  </si>
  <si>
    <t>SLL.M4SLL_CIERRES_MENS</t>
  </si>
  <si>
    <t>id_organization|String,cim_anio|String,cim_mes|String,mtc_id_tarea|String</t>
  </si>
  <si>
    <t>SLL.M4SLL_CIERRE_MENSUAL</t>
  </si>
  <si>
    <t>SLL.M4SLL_CLIENTES_OMB</t>
  </si>
  <si>
    <t>SLL.M4SLL_CLIENTES_ROL</t>
  </si>
  <si>
    <t>id_organization|String,clo_id_cliente|String,clr_id_role|String</t>
  </si>
  <si>
    <t>SLL.M4SLL_COMPROMISOS</t>
  </si>
  <si>
    <t>id_organization|String,lit_id_litigio|String,tco_id_tp_compromiso|String,com_secuencia|Long</t>
  </si>
  <si>
    <t>SLL.M4SLL_COMPROMISOS_BKP</t>
  </si>
  <si>
    <t>SLL.M4SLL_COMP_DETALLE</t>
  </si>
  <si>
    <t>id_organization|String,com_secuencia|Long,lit_id_litigio|String,coe_id_comp_estado|String,cor_id_comp_resultado|String</t>
  </si>
  <si>
    <t>SLL.M4SLL_COMP_DOC</t>
  </si>
  <si>
    <t>id_organization|String,tco_id_tp_compromiso|String,lit_id_litigio|String,cod_secuencia|Long,com_secuencia|Long</t>
  </si>
  <si>
    <t>SLL.M4SLL_COMP_ESTADOS</t>
  </si>
  <si>
    <t>SLL.M4SLL_COMP_RESULTA</t>
  </si>
  <si>
    <t>SLL.M4SLL_CONVERSION</t>
  </si>
  <si>
    <t>id_organization|String,con_referencia|String,con_valor_convertido|String</t>
  </si>
  <si>
    <t>SLL.M4SLL_COTIZACION</t>
  </si>
  <si>
    <t>id_organization|String,cot_anio|Long,cot_mes|Long</t>
  </si>
  <si>
    <t>SLL.M4SLL_CPE_CEJPJ_C</t>
  </si>
  <si>
    <t>SLL.M4SLL_CPE_CEJPJ_D</t>
  </si>
  <si>
    <t>id_organization|String,lit_id_litigio|String,ccd_id_secuencia|Long</t>
  </si>
  <si>
    <t>SLL.M4SLL_CTRL_ERRORES</t>
  </si>
  <si>
    <t>SLL.M4SLL_CUADRANTE</t>
  </si>
  <si>
    <t>id_organization|String,ordinal_10_pk|Long</t>
  </si>
  <si>
    <t>SLL.M4SLL_CUADRANTE_LOG</t>
  </si>
  <si>
    <t>SLL.M4SLL_DATOS_WF</t>
  </si>
  <si>
    <t>id_organization|String,id_bpc|String,modulo|String,id_module|String</t>
  </si>
  <si>
    <t>SLL.M4SLL_DESTINATARIO</t>
  </si>
  <si>
    <t>SLL.M4SLL_DOCPAG</t>
  </si>
  <si>
    <t>id_organization|String,lit_id_litigio|String,dcp_secuencia|Long</t>
  </si>
  <si>
    <t>SLL.M4SLL_DOC_LITIGIOS</t>
  </si>
  <si>
    <t>id_organization|String,dol_secuencia|Long,lit_id_litigio|String</t>
  </si>
  <si>
    <t>SLL.M4SLL_DOC_LITIGIOS_BKP</t>
  </si>
  <si>
    <t>SLL.M4SLL_DOC_ORIGENES</t>
  </si>
  <si>
    <t>SLL.M4SLL_ENTIDADES</t>
  </si>
  <si>
    <t>id_organization|String,tpi_id_tp_identificacion|String,ent_nro_identificacion|String</t>
  </si>
  <si>
    <t>SLL.M4SLL_ENTIDADES_BKP</t>
  </si>
  <si>
    <t>SLL.M4SLL_ESP_CIUDADES</t>
  </si>
  <si>
    <t>SLL.M4SLL_ESP_DELEGACI</t>
  </si>
  <si>
    <t>SLL.M4SLL_ESP_DELEGACI_PRUEBA_GABY</t>
  </si>
  <si>
    <t>SLL.M4SLL_ESP_LIT_PROV</t>
  </si>
  <si>
    <t>id_organization|String,lit_id_litigio|String,elp_anio|String,elp_mes|String</t>
  </si>
  <si>
    <t>SLL.M4SLL_ESTUDIO_JUR</t>
  </si>
  <si>
    <t>SLL.M4SLL_ESTUDIO_JUR_BKP</t>
  </si>
  <si>
    <t>SLL.M4SLL_EST_JUR_SUB</t>
  </si>
  <si>
    <t>SLL.M4SLL_EXEC_RP_LITIGIO</t>
  </si>
  <si>
    <t>SLL.M4SLL_EXP_PED</t>
  </si>
  <si>
    <t>SLL.M4SLL_FASES</t>
  </si>
  <si>
    <t>id_organization|String,lit_id_litigio|String,tfa_id_tp_fase|String</t>
  </si>
  <si>
    <t>SLL.M4SLL_FASES_BKP</t>
  </si>
  <si>
    <t>SLL.M4SLL_FASES_DOC</t>
  </si>
  <si>
    <t>id_organization|String,lit_id_litigio|String,tfa_id_tp_fase|String,fad_secuencia|Long</t>
  </si>
  <si>
    <t>SLL.M4SLL_FASES_ESTADO</t>
  </si>
  <si>
    <t>SLL.M4SLL_FASES_PROV</t>
  </si>
  <si>
    <t>id_organization|String,fap_secuencia|Long,lit_id_litigio|String</t>
  </si>
  <si>
    <t>SLL.M4SLL_FASES_PROV_BKP</t>
  </si>
  <si>
    <t>SLL.M4SLL_FASES_RESULT</t>
  </si>
  <si>
    <t>SLL.M4SLL_FASES_RESULT_BKP</t>
  </si>
  <si>
    <t>SLL.M4SLL_HIS_DET_PROV</t>
  </si>
  <si>
    <t>id_organization|String,lit_id_litigio|String,tfa_id_tp_fase|String,mdp_id_det_provision|String,hdp_dt_periodo|java.sql.Time</t>
  </si>
  <si>
    <t>SLL.M4SLL_INI_PARAM_CALC_PROV</t>
  </si>
  <si>
    <t>SLL.M4SLL_INT_GL_TRXS</t>
  </si>
  <si>
    <t>id_organization|String,origen|String,grupo|Long,lote|Long,renglon|Long</t>
  </si>
  <si>
    <t>SLL.M4SLL_INT_GL_TRXS_PRUEBA_GABY</t>
  </si>
  <si>
    <t>SLL.M4SLL_INT_GL_TRX_L</t>
  </si>
  <si>
    <t>id_organization|String,origen|String,grupo|Long,lote|Long</t>
  </si>
  <si>
    <t>SLL.M4SLL_INT_GL_TRX_L_PRUEBA_GABY</t>
  </si>
  <si>
    <t>SLL.M4SLL_INT_LIST_LITIGIOS</t>
  </si>
  <si>
    <t>SLL.M4SLL_INT_PAGO_NOM</t>
  </si>
  <si>
    <t>id_organization|String,lit_id_litigio|String,pno_secuencia|Long</t>
  </si>
  <si>
    <t>SLL.M4SLL_INT_PAG_NO_D</t>
  </si>
  <si>
    <t>id_organization|String,lit_id_litigio|String,pno_secuencia|Long,pnd_secuencia|Long</t>
  </si>
  <si>
    <t>SLL.M4SLL_LITIGIOS</t>
  </si>
  <si>
    <t>SLL.M4SLL_LITIGIOS_BKP</t>
  </si>
  <si>
    <t>SLL.M4SLL_LITIGIOS_BKP_COL</t>
  </si>
  <si>
    <t>SLL.M4SLL_LITIGIOS_GGA</t>
  </si>
  <si>
    <t>SLL.M4SLL_LITIGIOS_HIS</t>
  </si>
  <si>
    <t>id_organization|String,lit_id_litigio|String,lih_secuencia|Long</t>
  </si>
  <si>
    <t>SLL.M4SLL_LITIGIOS_PRUEBA_GABY</t>
  </si>
  <si>
    <t>SLL.M4SLL_LITIGOS_BKP</t>
  </si>
  <si>
    <t>SLL.M4SLL_LIT_HECHOS</t>
  </si>
  <si>
    <t>SLL.M4SLL_LIT_HECHOS_BKP</t>
  </si>
  <si>
    <t>SLL.M4SLL_LIT_SEGUIMIE</t>
  </si>
  <si>
    <t>id_organization|String,lit_id_litigio|String,lis_secuencia|Long</t>
  </si>
  <si>
    <t>SLL.M4SLL_LIT_VINCULAD</t>
  </si>
  <si>
    <t>id_organization|String,lit_id_litigio|String,liv_secuencia|Long</t>
  </si>
  <si>
    <t>SLL.M4SLL_MATRIZ_PREDI</t>
  </si>
  <si>
    <t>id_organization|String,mpr_anio|String,mpr_mes|String,tpl_id_tp_litigio|String,tpe_id_pedido|String</t>
  </si>
  <si>
    <t>SLL.M4SLL_MATRIZ_PRE_C</t>
  </si>
  <si>
    <t>id_organization|String,mpc_secuencia|Long</t>
  </si>
  <si>
    <t>SLL.M4SLL_MATRIZ_PRE_C_BKP</t>
  </si>
  <si>
    <t>SLL.M4SLL_MATRIZ_PRE_C_PRUEBA_GABY</t>
  </si>
  <si>
    <t>SLL.M4SLL_MATRIZ_PRE_D</t>
  </si>
  <si>
    <t>id_organization|String,mpd_anio|String,mpd_mes|String,mpc_secuencia|Long</t>
  </si>
  <si>
    <t>SLL.M4SLL_MATRIZ_PRE_D_BKP</t>
  </si>
  <si>
    <t>SLL.M4SLL_MATRIZ_PRE_D_PRUEBA_GABY</t>
  </si>
  <si>
    <t>SLL.M4SLL_MATRIZ_PRE_PARAM</t>
  </si>
  <si>
    <t>SLL.M4SLL_MEDIO_PAGOS</t>
  </si>
  <si>
    <t>id_organization|String,mep_id_medio_pago|String</t>
  </si>
  <si>
    <t>SLL.M4SLL_MODULO_ROL</t>
  </si>
  <si>
    <t>id_organization|String,mor_secuencia|Long</t>
  </si>
  <si>
    <t>SLL.M4SLL_MTO_COD_ALT</t>
  </si>
  <si>
    <t>id_organization|String,mca_id_codigo_alterno|String</t>
  </si>
  <si>
    <t>SLL.M4SLL_MTO_COD_ALT_BKP</t>
  </si>
  <si>
    <t>SLL.M4SLL_MTO_CONCEPTO</t>
  </si>
  <si>
    <t>id_organization|String,mco_id_concepto|String</t>
  </si>
  <si>
    <t>SLL.M4SLL_MTO_DET_PROV</t>
  </si>
  <si>
    <t>id_organization|String,mdp_id_det_provision|String</t>
  </si>
  <si>
    <t>SLL.M4SLL_MTO_DET_PROV_BKP</t>
  </si>
  <si>
    <t>SLL.M4SLL_MTO_EMP_ORG</t>
  </si>
  <si>
    <t>id_organization|String,std_id_leg_ent|String,org_id|String</t>
  </si>
  <si>
    <t>SLL.M4SLL_MTO_ESTADOS</t>
  </si>
  <si>
    <t>id_organization|String,mor_estado|String</t>
  </si>
  <si>
    <t>SLL.M4SLL_MTO_EST_EJE</t>
  </si>
  <si>
    <t>id_organization|String,mee_id_est_ejecucion|String</t>
  </si>
  <si>
    <t>SLL.M4SLL_MTO_EST_TARE</t>
  </si>
  <si>
    <t>id_organization|String,met_id_est_tarea|String</t>
  </si>
  <si>
    <t>SLL.M4SLL_MTO_FUNCION</t>
  </si>
  <si>
    <t>id_organization|String,mor_funcion|String</t>
  </si>
  <si>
    <t>SLL.M4SLL_MTO_MATERIA</t>
  </si>
  <si>
    <t>id_organization|String,mma_id_materia|String</t>
  </si>
  <si>
    <t>SLL.M4SLL_MTO_MODULOS</t>
  </si>
  <si>
    <t>id_organization|String,mtm_id_modulo|Long</t>
  </si>
  <si>
    <t>SLL.M4SLL_MTO_PEDIDO_D</t>
  </si>
  <si>
    <t>id_organization|String,mpd_id_pedido_detalle|String</t>
  </si>
  <si>
    <t>SLL.M4SLL_MTO_RIESGOS</t>
  </si>
  <si>
    <t>id_organization|String,mri_id_riesgo|String</t>
  </si>
  <si>
    <t>SLL.M4SLL_MTO_RIESGOS_BKP</t>
  </si>
  <si>
    <t>SLL.M4SLL_MTO_ROL_ACTO</t>
  </si>
  <si>
    <t>id_organization|String,mra_id_rol_actor|Long</t>
  </si>
  <si>
    <t>SLL.M4SLL_MTO_SEG_INTE</t>
  </si>
  <si>
    <t>id_organization|String,id_app_role|String,msi_secuencia|Long</t>
  </si>
  <si>
    <t>SLL.M4SLL_MTO_TAR_CIE</t>
  </si>
  <si>
    <t>id_organization|String,mtc_id_tarea|String</t>
  </si>
  <si>
    <t>SLL.M4SLL_MTO_TP_EMPLE</t>
  </si>
  <si>
    <t>id_organization|String,mte_id_tp_empleado|String</t>
  </si>
  <si>
    <t>SLL.M4SLL_MT_ABOGADOS</t>
  </si>
  <si>
    <t>id_organization|String,mab_secuencia|Long</t>
  </si>
  <si>
    <t>SLL.M4SLL_MT_ABOGADOS_BKP</t>
  </si>
  <si>
    <t>SLL.M4SLL_MT_ST_RE_PRO</t>
  </si>
  <si>
    <t>id_organization|String,msr_id_status_reporte|String</t>
  </si>
  <si>
    <t>SLL.M4SLL_NEGOCIOS</t>
  </si>
  <si>
    <t>id_organization|String,neg_id_negocio|String</t>
  </si>
  <si>
    <t>SLL.M4SLL_NEGOCIOS_BKP</t>
  </si>
  <si>
    <t>SLL.M4SLL_NEGOCIOS_PRUEBA_GABY</t>
  </si>
  <si>
    <t>SLL.M4SLL_NEGOCIOS_ROL</t>
  </si>
  <si>
    <t>id_organization|String,neg_id_negocio|String,id_app_role|String</t>
  </si>
  <si>
    <t>SLL.M4SLL_PAGOS</t>
  </si>
  <si>
    <t>id_organization|String,lit_id_litigio|String,pag_secuencia|Long</t>
  </si>
  <si>
    <t>SLL.M4SLL_PAGOS_BKP</t>
  </si>
  <si>
    <t>SLL.M4SLL_PAGOS_NOMINA</t>
  </si>
  <si>
    <t>SLL.M4SLL_PAGOS_NOM_D</t>
  </si>
  <si>
    <t>SLL.M4SLL_PAGOS_TRN</t>
  </si>
  <si>
    <t>SLL.M4SLL_PARAMETRICA</t>
  </si>
  <si>
    <t>id_organization|String,par_secuencia|Long</t>
  </si>
  <si>
    <t>SLL.M4SLL_PARAM_USR</t>
  </si>
  <si>
    <t>SLL.M4SLL_PEDIDOS</t>
  </si>
  <si>
    <t>id_organization|String,tpe_id_pedido|String,lit_id_litigio|String</t>
  </si>
  <si>
    <t>SLL.M4SLL_PEDIDOS_BKP</t>
  </si>
  <si>
    <t>SLL.M4SLL_PEDIDOS_PRUEBA_GABY</t>
  </si>
  <si>
    <t>SLL.M4SLL_PEDIDO_DET</t>
  </si>
  <si>
    <t>id_organization|String,lit_id_litigio|String,tpe_id_pedido|String,pde_secuencia|Long</t>
  </si>
  <si>
    <t>SLL.M4SLL_PERSONA_EXT</t>
  </si>
  <si>
    <t>id_organization|String,pex_nro_documento|String,tpi_id_tp_identificacion|String</t>
  </si>
  <si>
    <t>SLL.M4SLL_PERSONA_EXT_BKP</t>
  </si>
  <si>
    <t>SLL.M4SLL_PERSONA_EXT_QA</t>
  </si>
  <si>
    <t>SLL.M4SLL_PROV_ABOGADO</t>
  </si>
  <si>
    <t>id_organization|String,lit_id_litigio|String,mab_secuencia|Long,pra_secuencia|Long</t>
  </si>
  <si>
    <t>SLL.M4SLL_REGION</t>
  </si>
  <si>
    <t>SLL.M4SLL_ROLES_USRS</t>
  </si>
  <si>
    <t>id_organization|String,id_app_role|String,tpr_id_tp_rol|Long</t>
  </si>
  <si>
    <t>SLL.M4SLL_ROL_ACT_ROLE</t>
  </si>
  <si>
    <t>id_organization|String,mra_id_rol_actor|Long,id_app_role|String</t>
  </si>
  <si>
    <t>SLL.M4SLL_ROL_APROBS</t>
  </si>
  <si>
    <t>SLL.M4SLL_RP_CB_LITIGI</t>
  </si>
  <si>
    <t>id_organization|String,rcl_mes|Short,rcl_anio|Short,rcl_carpet_id|String</t>
  </si>
  <si>
    <t>SLL.M4SLL_RP_ES_FICHER</t>
  </si>
  <si>
    <t>id_organization|String,refe|String,usuario|String</t>
  </si>
  <si>
    <t>SLL.M4SLL_RP_ES_LITIGI</t>
  </si>
  <si>
    <t>id_organization|String,rel_usuario|String,rel_secuencia|Long</t>
  </si>
  <si>
    <t>SLL.M4SLL_RP_ES_PROVIS</t>
  </si>
  <si>
    <t>SLL.M4SLL_SEGURIDAD</t>
  </si>
  <si>
    <t>id_organization|String,id_app_role|String,ss_secuencial|Long</t>
  </si>
  <si>
    <t>SLL.M4SLL_SEGURIDAD2</t>
  </si>
  <si>
    <t>SLL.M4SLL_SEGURIDAD_VI</t>
  </si>
  <si>
    <t>id_organization|String,id_app_role|String,ssv_id_modulo|String</t>
  </si>
  <si>
    <t>SLL.M4SLL_SGD_CONFIG</t>
  </si>
  <si>
    <t>id_organization|String,sgdc_context|String</t>
  </si>
  <si>
    <t>SLL.M4SLL_STATUS_PAGOS</t>
  </si>
  <si>
    <t>id_organization|String,stp_id_status_pago|String</t>
  </si>
  <si>
    <t>SLL.M4SLL_ST_REPO_PROV</t>
  </si>
  <si>
    <t>id_organization|String,ssr_periodo|java.sql.Time,msr_id_status_reporte|String</t>
  </si>
  <si>
    <t>SLL.M4SLL_TOTHONJ</t>
  </si>
  <si>
    <t>id_organization|String,tnj_anio|Short,tnj_mes|Short,mab_secuencia|Long</t>
  </si>
  <si>
    <t>SLL.M4SLL_TOTPEDHIS</t>
  </si>
  <si>
    <t>id_organization|String,lit_id_litigio|String,tph_mes|Short,tph_anio|Short</t>
  </si>
  <si>
    <t>SLL.M4SLL_TP_AUTOR_REU</t>
  </si>
  <si>
    <t>id_organization|String,tar_id_tp_autor_reu|String</t>
  </si>
  <si>
    <t>SLL.M4SLL_TP_AUTOR_REU_BKP</t>
  </si>
  <si>
    <t>SLL.M4SLL_TP_COMPROMIS</t>
  </si>
  <si>
    <t>id_organization|String,tco_id_tp_compromiso|String</t>
  </si>
  <si>
    <t>SLL.M4SLL_TP_COMPROMIS_BKP</t>
  </si>
  <si>
    <t>SLL.M4SLL_TP_DOC_LITIG</t>
  </si>
  <si>
    <t>id_organization|String,tdl_id_tp_doc_litigio|String</t>
  </si>
  <si>
    <t>SLL.M4SLL_TP_DOC_LITIG_BKP</t>
  </si>
  <si>
    <t>SLL.M4SLL_TP_ENTIDADES</t>
  </si>
  <si>
    <t>SLL.M4SLL_TP_ENTIDADES_BKP</t>
  </si>
  <si>
    <t>SLL.M4SLL_TP_FALTAS</t>
  </si>
  <si>
    <t>id_organization|String,tfl_id_tp_falta|String</t>
  </si>
  <si>
    <t>SLL.M4SLL_TP_FASES</t>
  </si>
  <si>
    <t>id_organization|String,tfa_id_tp_fase|String</t>
  </si>
  <si>
    <t>SLL.M4SLL_TP_FASES_BKP</t>
  </si>
  <si>
    <t>SLL.M4SLL_TP_IDENTIFIC</t>
  </si>
  <si>
    <t>id_organization|String,tpi_id_tp_identificacion|String</t>
  </si>
  <si>
    <t>SLL.M4SLL_TP_IDENTIFIC_BKP</t>
  </si>
  <si>
    <t>SLL.M4SLL_TP_LITIGIOS</t>
  </si>
  <si>
    <t>id_organization|String,tpl_id_tp_litigio|String</t>
  </si>
  <si>
    <t>SLL.M4SLL_TP_LITIGIOS_BKP</t>
  </si>
  <si>
    <t>SLL.M4SLL_TP_MOTIVO</t>
  </si>
  <si>
    <t>id_organization|String,tmo_id_tp_motivo|String</t>
  </si>
  <si>
    <t>SLL.M4SLL_TP_PAGOS</t>
  </si>
  <si>
    <t>id_organization|String,tpa_id_pago|String</t>
  </si>
  <si>
    <t>SLL.M4SLL_TP_PAGOS_BKP</t>
  </si>
  <si>
    <t>SLL.M4SLL_TP_PEDIDO</t>
  </si>
  <si>
    <t>id_organization|String,tpe_id_pedido|String</t>
  </si>
  <si>
    <t>SLL.M4SLL_TP_PEDIDO_BKP</t>
  </si>
  <si>
    <t>SLL.M4SLL_TP_RECLAMOS</t>
  </si>
  <si>
    <t>id_organization|String,trc_id_tp_reclamo|String</t>
  </si>
  <si>
    <t>SLL.M4SLL_TP_RECURREN</t>
  </si>
  <si>
    <t>id_organization|String,tre_id_recurrencia|String</t>
  </si>
  <si>
    <t>SLL.M4SLL_TP_ROLES</t>
  </si>
  <si>
    <t>id_organization|String,tpr_id_tp_rol|Long</t>
  </si>
  <si>
    <t>SLL.M4SLL_TP_SALIDA_PA</t>
  </si>
  <si>
    <t>id_organization|String,tsp_id_salida_pago|String</t>
  </si>
  <si>
    <t>SLL.M4SLL_TP_STATUS</t>
  </si>
  <si>
    <t>id_organization|String,tst_id_tp_status|String</t>
  </si>
  <si>
    <t>SLL.M4SLL_TP_STATUS_BKP</t>
  </si>
  <si>
    <t>SLL.M4SLL_TP_STA_DET</t>
  </si>
  <si>
    <t>id_organization|String,tsd_id_tp_sta_det|String</t>
  </si>
  <si>
    <t>SLL.M4SLL_TRIBUNALES</t>
  </si>
  <si>
    <t>id_organization|String,tri_id_tribunal|String</t>
  </si>
  <si>
    <t>SLL.M4SLL_TRIBUNALES_BKP</t>
  </si>
  <si>
    <t>SLL.M4SLL_VAL_EC_LIT</t>
  </si>
  <si>
    <t>id_organization|String,vel_secuencia|Long,lit_id_litigio|String</t>
  </si>
  <si>
    <t>SLL.M4SLL_VAL_LITIGIOS</t>
  </si>
  <si>
    <t>id_organization|String,lit_id_litigio|String,val_secuencia|Long,tpe_id_pedido|String</t>
  </si>
  <si>
    <t>SLL.M4SLL_WKF_ESTADOS</t>
  </si>
  <si>
    <t>id_organization|String,wke_id_estado|Long</t>
  </si>
  <si>
    <t>SLL.M4SLL_WKF_ROL_ESTA</t>
  </si>
  <si>
    <t>id_organization|String,wke_id_estado|Long,mra_id_rol_actor|Long</t>
  </si>
  <si>
    <t>SLL.M4SLL_WKF_TAR_ESTA</t>
  </si>
  <si>
    <t>id_organization|String,wte_secuencia|Long</t>
  </si>
  <si>
    <t>SLL.m4sll_litigios2</t>
  </si>
  <si>
    <t>event_id|Long,name|String</t>
  </si>
  <si>
    <t>id_organization|String,std_id_country|String</t>
  </si>
  <si>
    <t>id_organization|String,std_id_country|String,std_id_geo_div|String</t>
  </si>
  <si>
    <t>id_organization|String,std_id_country|String,std_id_geo_div|String,std_id_sub_geo_div|String,std_id_geo_place|String</t>
  </si>
  <si>
    <t>id_organization|String,std_id_leg_ent|String</t>
  </si>
  <si>
    <t>id_organization|String,std_id_person|String</t>
  </si>
  <si>
    <t>id_organization|String,std_id_country|String,std_id_geo_div|String,std_id_sub_geo_div|String</t>
  </si>
  <si>
    <t>sll.m4sll_mt_cen_cos</t>
  </si>
  <si>
    <t>id_organization|String,mcc_id_centro_de_costo|Long</t>
  </si>
  <si>
    <t>sll.m4sll_mt_division</t>
  </si>
  <si>
    <t>id_organization|String,mdi_id_division|Long</t>
  </si>
  <si>
    <t>id_organization|String,tve_id_val_eco|String</t>
  </si>
  <si>
    <t>sll.m4sll_val_ec_lit_bck</t>
  </si>
  <si>
    <t>--                AND LOWER(tab.table_name) LIKE LOWER('%geo_place%')</t>
  </si>
  <si>
    <t xml:space="preserve">                    CASE WHEN LOWER(t3.column_name) = 'id_organization' THEN 0 ELSE col.ordinal_position END cust_col_order,</t>
  </si>
  <si>
    <t xml:space="preserve">              SELECT t4.*,</t>
  </si>
  <si>
    <t xml:space="preserve">                     t5.java_data_type,</t>
  </si>
  <si>
    <t xml:space="preserve">                     t4.column_name || '|' || t5.java_data_type AS colndata_concat,</t>
  </si>
  <si>
    <t xml:space="preserve">                     LOWER(t4.column_name) || '|' || t5.java_data_type AS colndata_concat_fix</t>
  </si>
  <si>
    <t xml:space="preserve">                     string_agg(t6.colndata_concat, ',' ORDER BY t6.cust_col_order ASC) AS key_colndata_orig,</t>
  </si>
  <si>
    <t xml:space="preserve">                     string_agg(t6.colndata_concat_fix, ',' ORDER BY t6.cust_col_order ASC) AS key_colndata_fix,</t>
  </si>
  <si>
    <t xml:space="preserve">                  || string_agg('(' ||t6.is_seq || ') AS ' || t6.column_name, ', ' ORDER BY t6.cust_col_order ASC)</t>
  </si>
  <si>
    <t xml:space="preserve">              SELECT t7.table_schema || '.' || t7.table_name AS sch_tab_name,</t>
  </si>
  <si>
    <t xml:space="preserve">                     t7.key_colndata_fix,</t>
  </si>
  <si>
    <t xml:space="preserve">                     t7.key_colndata_orig,</t>
  </si>
  <si>
    <t xml:space="preserve">                     t7.are_seqs</t>
  </si>
  <si>
    <t>Columnas Variable de Entorno</t>
  </si>
  <si>
    <t>arg7</t>
  </si>
  <si>
    <t>fas_secuencia|Long</t>
  </si>
  <si>
    <t>aur_secuencia|Long</t>
  </si>
  <si>
    <t>Primary Keys</t>
  </si>
  <si>
    <t>arg8</t>
  </si>
  <si>
    <t>Tabla</t>
  </si>
  <si>
    <t>Primary Keys (generadas en ResultadoSQL)</t>
  </si>
  <si>
    <t>Columna Secuencia (poner solo 1)</t>
  </si>
  <si>
    <t>customizacion?</t>
  </si>
  <si>
    <t>Si!</t>
  </si>
  <si>
    <t>m4sll_mto_seg_inte</t>
  </si>
  <si>
    <t>msi_secuencia|Long</t>
  </si>
  <si>
    <t>Si! En la entidad (json en las fechas)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</si>
</sst>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9C0006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sz val="11"/>
      <color rgb="FF000000"/>
      <name val="Courier New"/>
      <family val="3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Border="0" applyProtection="0"/>
    <xf numFmtId="0" fontId="2" fillId="2" borderId="0" applyBorder="0" applyProtection="0"/>
    <xf numFmtId="0" fontId="3" fillId="3" borderId="0" applyBorder="0" applyProtection="0"/>
    <xf numFmtId="0" fontId="5" fillId="4" borderId="0" applyBorder="0" applyProtection="0"/>
  </cellStyleXfs>
  <cellXfs count="37">
    <xf numFmtId="0" fontId="0" fillId="0" borderId="0" xfId="0"/>
    <xf numFmtId="0" fontId="1" fillId="0" borderId="2" xfId="0" applyFont="1" applyBorder="1"/>
    <xf numFmtId="0" fontId="0" fillId="0" borderId="2" xfId="0" applyBorder="1"/>
    <xf numFmtId="0" fontId="2" fillId="2" borderId="2" xfId="2" applyFont="1" applyBorder="1" applyAlignment="1" applyProtection="1"/>
    <xf numFmtId="0" fontId="3" fillId="3" borderId="2" xfId="3" applyBorder="1" applyAlignment="1" applyProtection="1"/>
    <xf numFmtId="0" fontId="4" fillId="0" borderId="0" xfId="0" applyFont="1"/>
    <xf numFmtId="0" fontId="6" fillId="0" borderId="0" xfId="1" applyFont="1" applyBorder="1" applyAlignment="1" applyProtection="1"/>
    <xf numFmtId="0" fontId="7" fillId="0" borderId="2" xfId="0" applyFont="1" applyBorder="1"/>
    <xf numFmtId="0" fontId="0" fillId="0" borderId="0" xfId="0" applyAlignment="1">
      <alignment horizontal="center"/>
    </xf>
    <xf numFmtId="0" fontId="1" fillId="0" borderId="3" xfId="0" applyFont="1" applyBorder="1"/>
    <xf numFmtId="0" fontId="2" fillId="2" borderId="4" xfId="2" applyFont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4" borderId="4" xfId="4" applyBorder="1"/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4" borderId="4" xfId="4" applyBorder="1" applyProtection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8" fillId="0" borderId="2" xfId="0" applyFont="1" applyBorder="1"/>
    <xf numFmtId="0" fontId="8" fillId="0" borderId="0" xfId="0" applyFont="1"/>
    <xf numFmtId="0" fontId="2" fillId="2" borderId="2" xfId="2" quotePrefix="1" applyFont="1" applyBorder="1" applyAlignment="1" applyProtection="1"/>
    <xf numFmtId="0" fontId="9" fillId="0" borderId="0" xfId="0" applyFont="1"/>
    <xf numFmtId="0" fontId="9" fillId="2" borderId="2" xfId="2" applyFont="1" applyBorder="1"/>
    <xf numFmtId="0" fontId="1" fillId="0" borderId="11" xfId="0" applyFont="1" applyBorder="1"/>
    <xf numFmtId="49" fontId="10" fillId="0" borderId="0" xfId="0" applyNumberFormat="1" applyFont="1"/>
    <xf numFmtId="49" fontId="10" fillId="0" borderId="0" xfId="0" quotePrefix="1" applyNumberFormat="1" applyFont="1"/>
    <xf numFmtId="0" fontId="2" fillId="2" borderId="2" xfId="2" quotePrefix="1" applyBorder="1" applyProtection="1"/>
    <xf numFmtId="0" fontId="0" fillId="0" borderId="1" xfId="0" applyFont="1" applyBorder="1" applyAlignment="1">
      <alignment horizontal="left"/>
    </xf>
    <xf numFmtId="0" fontId="11" fillId="0" borderId="0" xfId="0" applyFont="1"/>
    <xf numFmtId="0" fontId="11" fillId="0" borderId="0" xfId="0" quotePrefix="1" applyFont="1"/>
    <xf numFmtId="0" fontId="12" fillId="0" borderId="0" xfId="0" applyFont="1" applyFill="1" applyBorder="1"/>
  </cellXfs>
  <cellStyles count="5">
    <cellStyle name="Excel Built-in Bad" xfId="4" xr:uid="{00000000-0005-0000-0000-000008000000}"/>
    <cellStyle name="Excel Built-in Good" xfId="3" xr:uid="{00000000-0005-0000-0000-000007000000}"/>
    <cellStyle name="Excel Built-in Neutral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ware.fujitsu.com/jp/manual/manualfiles/m150000/j2ul1738/08enz200/j1738-00-02-04-01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"/>
  <sheetViews>
    <sheetView showGridLines="0" tabSelected="1" topLeftCell="J1" zoomScale="70" zoomScaleNormal="70" workbookViewId="0">
      <pane ySplit="3" topLeftCell="A4" activePane="bottomLeft" state="frozen"/>
      <selection pane="bottomLeft" activeCell="M15" sqref="M15"/>
    </sheetView>
  </sheetViews>
  <sheetFormatPr defaultColWidth="8.6640625" defaultRowHeight="14.4" x14ac:dyDescent="0.3"/>
  <cols>
    <col min="1" max="1" width="11.88671875" bestFit="1" customWidth="1"/>
    <col min="2" max="2" width="9.21875" customWidth="1"/>
    <col min="3" max="3" width="3.5546875" customWidth="1"/>
    <col min="4" max="4" width="10.44140625" bestFit="1" customWidth="1"/>
    <col min="5" max="5" width="3.33203125" bestFit="1" customWidth="1"/>
    <col min="6" max="6" width="7.77734375" bestFit="1" customWidth="1"/>
    <col min="7" max="7" width="29.109375" bestFit="1" customWidth="1"/>
    <col min="8" max="8" width="76.88671875" customWidth="1"/>
    <col min="9" max="9" width="26" customWidth="1"/>
    <col min="10" max="10" width="67.88671875" customWidth="1"/>
    <col min="11" max="12" width="29.5546875" customWidth="1"/>
    <col min="13" max="13" width="62.109375" customWidth="1"/>
    <col min="14" max="14" width="9.109375" customWidth="1"/>
    <col min="15" max="21" width="4.88671875" customWidth="1"/>
    <col min="22" max="22" width="11.5546875" customWidth="1"/>
    <col min="23" max="23" width="4.88671875" customWidth="1"/>
    <col min="24" max="24" width="12" customWidth="1"/>
    <col min="25" max="25" width="14.109375" style="34" bestFit="1" customWidth="1"/>
    <col min="26" max="28" width="10" customWidth="1"/>
  </cols>
  <sheetData>
    <row r="1" spans="1:25" ht="15" thickBot="1" x14ac:dyDescent="0.35"/>
    <row r="2" spans="1:25" x14ac:dyDescent="0.3">
      <c r="C2" s="21"/>
      <c r="F2" s="11" t="s">
        <v>153</v>
      </c>
      <c r="G2" s="12"/>
      <c r="H2" s="12"/>
      <c r="I2" s="12"/>
      <c r="J2" s="12"/>
      <c r="K2" s="12"/>
      <c r="L2" s="12"/>
      <c r="M2" s="12"/>
      <c r="N2" s="11" t="s">
        <v>154</v>
      </c>
      <c r="O2" s="12"/>
      <c r="P2" s="12"/>
      <c r="Q2" s="12"/>
      <c r="R2" s="12"/>
      <c r="S2" s="12"/>
      <c r="T2" s="12"/>
      <c r="U2" s="12"/>
      <c r="V2" s="12"/>
      <c r="W2" s="13"/>
    </row>
    <row r="3" spans="1:25" ht="15" thickBot="1" x14ac:dyDescent="0.35">
      <c r="C3" s="22"/>
      <c r="D3" s="25" t="s">
        <v>416</v>
      </c>
      <c r="E3" s="25"/>
      <c r="F3" s="14" t="s">
        <v>470</v>
      </c>
      <c r="G3" s="15" t="s">
        <v>834</v>
      </c>
      <c r="H3" s="15" t="s">
        <v>835</v>
      </c>
      <c r="I3" s="15" t="s">
        <v>832</v>
      </c>
      <c r="J3" s="15" t="s">
        <v>139</v>
      </c>
      <c r="K3" s="15" t="s">
        <v>836</v>
      </c>
      <c r="L3" s="29" t="s">
        <v>828</v>
      </c>
      <c r="M3" s="29" t="s">
        <v>142</v>
      </c>
      <c r="N3" s="14" t="s">
        <v>150</v>
      </c>
      <c r="O3" s="15" t="s">
        <v>145</v>
      </c>
      <c r="P3" s="15" t="s">
        <v>146</v>
      </c>
      <c r="Q3" s="15" t="s">
        <v>147</v>
      </c>
      <c r="R3" s="15" t="s">
        <v>148</v>
      </c>
      <c r="S3" s="15" t="s">
        <v>149</v>
      </c>
      <c r="T3" s="15" t="s">
        <v>152</v>
      </c>
      <c r="U3" s="15" t="s">
        <v>829</v>
      </c>
      <c r="V3" s="15" t="str">
        <f>A5</f>
        <v>TemplateIdx</v>
      </c>
      <c r="W3" s="16" t="s">
        <v>833</v>
      </c>
      <c r="X3" s="9" t="s">
        <v>2</v>
      </c>
      <c r="Y3" s="36" t="s">
        <v>837</v>
      </c>
    </row>
    <row r="4" spans="1:25" x14ac:dyDescent="0.3">
      <c r="A4" s="33" t="s">
        <v>0</v>
      </c>
      <c r="B4" s="33"/>
      <c r="C4" s="23"/>
      <c r="D4" s="8" t="str">
        <f>IF(LEN(_xlfn.IFNA(VLOOKUP(G4,EnElServer!A:A,1,FALSE),""))&gt;0,"x","")</f>
        <v>x</v>
      </c>
      <c r="F4" s="10" t="s">
        <v>4</v>
      </c>
      <c r="G4" s="10" t="s">
        <v>379</v>
      </c>
      <c r="H4" s="20" t="str">
        <f>IF(COUNTBLANK(G4)&gt;0,"",VLOOKUP(F4&amp;"."&amp;G4,ResultadoSQL!A:B,2,FALSE))</f>
        <v>id_organization|String,tpe_id_pedido|String,lit_id_litigio|String</v>
      </c>
      <c r="I4" s="10" t="str">
        <f>H4</f>
        <v>id_organization|String,tpe_id_pedido|String,lit_id_litigio|String</v>
      </c>
      <c r="J4" s="10" t="s">
        <v>413</v>
      </c>
      <c r="K4" s="10"/>
      <c r="L4" s="3" t="str">
        <f>IF(ISNUMBER(SEARCH("id_organization", H4)),"id_organization|String","")</f>
        <v>id_organization|String</v>
      </c>
      <c r="M4" s="10" t="s">
        <v>151</v>
      </c>
      <c r="N4" s="17" t="str">
        <f>IF(COUNTBLANK(J4)&gt;0,"","start /wait python generarentidades.py")</f>
        <v>start /wait python generarentidades.py</v>
      </c>
      <c r="O4" s="17" t="str">
        <f>IF(COUNTBLANK(N4)&gt;0,"",F4)</f>
        <v>sll</v>
      </c>
      <c r="P4" s="17" t="str">
        <f>IF(COUNTBLANK(N4)&gt;0,"",G4)</f>
        <v>m4sll_pedidos</v>
      </c>
      <c r="Q4" s="17" t="str">
        <f>IF(COUNTBLANK(N4)&gt;0,"",""""&amp;SUBSTITUTE(J4," ","")&amp;"""")</f>
        <v>"id_organization|String,lit_id_litigio|String,tpe_id_pedido|String"</v>
      </c>
      <c r="R4" s="17" t="str">
        <f>IF(COUNTBLANK(N4)&gt;0,"",""""&amp;SUBSTITUTE(K4," ","")&amp;"""")</f>
        <v>""</v>
      </c>
      <c r="S4" s="17" t="str">
        <f>IF(COUNTBLANK(N4)&gt;0,"",""""&amp;M4&amp;"""")</f>
        <v>"id_organization|String,lit_id_litigio|String"</v>
      </c>
      <c r="T4" s="17" t="str">
        <f>IF(COUNTBLANK(N4)&gt;0,"",""""&amp;L4&amp;"""")</f>
        <v>"id_organization|String"</v>
      </c>
      <c r="U4" s="17" t="str">
        <f>IF(COUNTBLANK(N4)&gt;0,"",""""&amp;I4&amp;"""")</f>
        <v>"id_organization|String,tpe_id_pedido|String,lit_id_litigio|String"</v>
      </c>
      <c r="V4" s="17" t="b">
        <f>IF(COUNTBLANK(N4),"",R4&lt;&gt;"""""")</f>
        <v>0</v>
      </c>
      <c r="W4" s="17" t="str">
        <f>IF(COUNTBLANK(N4)&gt;0,"",VLOOKUP(V4,A:B,2,0))</f>
        <v>sec0</v>
      </c>
      <c r="X4" s="4" t="str">
        <f>IF(COUNTBLANK(W4)&gt;0,"",N4&amp;" "&amp;O4&amp;" "&amp;P4&amp;" "&amp;Q4&amp;" "&amp;R4&amp;" "&amp;S4&amp;" "&amp;T4&amp;" "&amp;U4&amp;" "&amp;W4)</f>
        <v>start /wait python generarentidades.py sll m4sll_pedidos "id_organization|String,lit_id_litigio|String,tpe_id_pedido|String" "" "id_organization|String,lit_id_litigio|String" "id_organization|String" "id_organization|String,tpe_id_pedido|String,lit_id_litigio|String" sec0</v>
      </c>
      <c r="Y4" s="35" t="s">
        <v>417</v>
      </c>
    </row>
    <row r="5" spans="1:25" x14ac:dyDescent="0.3">
      <c r="A5" s="1" t="s">
        <v>144</v>
      </c>
      <c r="B5" s="1" t="s">
        <v>1</v>
      </c>
      <c r="C5" s="23"/>
      <c r="D5" s="8" t="str">
        <f>IF(LEN(_xlfn.IFNA(VLOOKUP(G5,EnElServer!A:A,1,FALSE),""))&gt;0,"x","")</f>
        <v>x</v>
      </c>
      <c r="F5" s="3" t="s">
        <v>4</v>
      </c>
      <c r="G5" s="3" t="s">
        <v>380</v>
      </c>
      <c r="H5" s="20" t="str">
        <f>IF(COUNTBLANK(G5)&gt;0,"",VLOOKUP(F5&amp;"."&amp;G5,ResultadoSQL!A:B,2,FALSE))</f>
        <v>id_organization|String,neg_id_negocio|String</v>
      </c>
      <c r="I5" s="10" t="str">
        <f t="shared" ref="I5:I68" si="0">H5</f>
        <v>id_organization|String,neg_id_negocio|String</v>
      </c>
      <c r="J5" s="10" t="s">
        <v>411</v>
      </c>
      <c r="K5" s="3" t="s">
        <v>412</v>
      </c>
      <c r="L5" s="3" t="str">
        <f t="shared" ref="L5:L68" si="1">IF(ISNUMBER(SEARCH("id_organization", H5)),"id_organization|String","")</f>
        <v>id_organization|String</v>
      </c>
      <c r="M5" s="3"/>
      <c r="N5" s="17" t="str">
        <f t="shared" ref="N5:N68" si="2">IF(COUNTBLANK(J5)&gt;0,"","start /wait python generarentidades.py")</f>
        <v>start /wait python generarentidades.py</v>
      </c>
      <c r="O5" s="17" t="str">
        <f t="shared" ref="O5:O68" si="3">IF(COUNTBLANK(N5)&gt;0,"",F5)</f>
        <v>sll</v>
      </c>
      <c r="P5" s="17" t="str">
        <f t="shared" ref="P5:P68" si="4">IF(COUNTBLANK(N5)&gt;0,"",G5)</f>
        <v>m4sll_negocios</v>
      </c>
      <c r="Q5" s="17" t="str">
        <f t="shared" ref="Q5:Q68" si="5">IF(COUNTBLANK(N5)&gt;0,"",""""&amp;SUBSTITUTE(J5," ","")&amp;"""")</f>
        <v>"id_organization|String"</v>
      </c>
      <c r="R5" s="17" t="str">
        <f t="shared" ref="R5:R68" si="6">IF(COUNTBLANK(N5)&gt;0,"",""""&amp;SUBSTITUTE(K5," ","")&amp;"""")</f>
        <v>"neg_id_negocio|String"</v>
      </c>
      <c r="S5" s="17" t="str">
        <f t="shared" ref="S5:S68" si="7">IF(COUNTBLANK(N5)&gt;0,"",""""&amp;M5&amp;"""")</f>
        <v>""</v>
      </c>
      <c r="T5" s="17" t="str">
        <f t="shared" ref="T5:T68" si="8">IF(COUNTBLANK(N5)&gt;0,"",""""&amp;L5&amp;"""")</f>
        <v>"id_organization|String"</v>
      </c>
      <c r="U5" s="17" t="str">
        <f t="shared" ref="U5:U68" si="9">IF(COUNTBLANK(N5)&gt;0,"",""""&amp;I5&amp;"""")</f>
        <v>"id_organization|String,neg_id_negocio|String"</v>
      </c>
      <c r="V5" s="17" t="b">
        <f t="shared" ref="V5:V68" si="10">IF(COUNTBLANK(N5),"",R5&lt;&gt;"""""")</f>
        <v>1</v>
      </c>
      <c r="W5" s="17" t="str">
        <f t="shared" ref="W5:W68" si="11">IF(COUNTBLANK(N5)&gt;0,"",VLOOKUP(V5,A:B,2,0))</f>
        <v>sec1</v>
      </c>
      <c r="X5" s="4" t="str">
        <f t="shared" ref="X5:X68" si="12">IF(COUNTBLANK(W5)&gt;0,"",N5&amp;" "&amp;O5&amp;" "&amp;P5&amp;" "&amp;Q5&amp;" "&amp;R5&amp;" "&amp;S5&amp;" "&amp;T5&amp;" "&amp;U5&amp;" "&amp;W5)</f>
        <v>start /wait python generarentidades.py sll m4sll_negocios "id_organization|String" "neg_id_negocio|String" "" "id_organization|String" "id_organization|String,neg_id_negocio|String" sec1</v>
      </c>
      <c r="Y5" s="35" t="s">
        <v>417</v>
      </c>
    </row>
    <row r="6" spans="1:25" x14ac:dyDescent="0.3">
      <c r="A6" s="2" t="b">
        <f>TRUE()</f>
        <v>1</v>
      </c>
      <c r="B6" s="2" t="s">
        <v>3</v>
      </c>
      <c r="D6" s="8" t="str">
        <f>IF(LEN(_xlfn.IFNA(VLOOKUP(G6,EnElServer!A:A,1,FALSE),""))&gt;0,"x","")</f>
        <v>x</v>
      </c>
      <c r="F6" s="3" t="s">
        <v>4</v>
      </c>
      <c r="G6" s="3" t="s">
        <v>381</v>
      </c>
      <c r="H6" s="20" t="str">
        <f>IF(COUNTBLANK(G6)&gt;0,"",VLOOKUP(F6&amp;"."&amp;G6,ResultadoSQL!A:B,2,FALSE))</f>
        <v>id_organization|String,mab_secuencia|Long</v>
      </c>
      <c r="I6" s="10" t="str">
        <f t="shared" si="0"/>
        <v>id_organization|String,mab_secuencia|Long</v>
      </c>
      <c r="J6" s="3" t="s">
        <v>411</v>
      </c>
      <c r="K6" s="3" t="s">
        <v>442</v>
      </c>
      <c r="L6" s="3" t="str">
        <f t="shared" si="1"/>
        <v>id_organization|String</v>
      </c>
      <c r="M6" s="3" t="s">
        <v>480</v>
      </c>
      <c r="N6" s="17" t="str">
        <f t="shared" si="2"/>
        <v>start /wait python generarentidades.py</v>
      </c>
      <c r="O6" s="17" t="str">
        <f t="shared" si="3"/>
        <v>sll</v>
      </c>
      <c r="P6" s="17" t="str">
        <f t="shared" si="4"/>
        <v>m4sll_mt_abogados</v>
      </c>
      <c r="Q6" s="17" t="str">
        <f t="shared" si="5"/>
        <v>"id_organization|String"</v>
      </c>
      <c r="R6" s="17" t="str">
        <f t="shared" si="6"/>
        <v>"mab_secuencia|Long"</v>
      </c>
      <c r="S6" s="17" t="str">
        <f t="shared" si="7"/>
        <v>"id_organization|String,mab_chk_int|String"</v>
      </c>
      <c r="T6" s="17" t="str">
        <f t="shared" si="8"/>
        <v>"id_organization|String"</v>
      </c>
      <c r="U6" s="17" t="str">
        <f t="shared" si="9"/>
        <v>"id_organization|String,mab_secuencia|Long"</v>
      </c>
      <c r="V6" s="17" t="b">
        <f t="shared" si="10"/>
        <v>1</v>
      </c>
      <c r="W6" s="17" t="str">
        <f t="shared" si="11"/>
        <v>sec1</v>
      </c>
      <c r="X6" s="4" t="str">
        <f t="shared" si="12"/>
        <v>start /wait python generarentidades.py sll m4sll_mt_abogados "id_organization|String" "mab_secuencia|Long" "id_organization|String,mab_chk_int|String" "id_organization|String" "id_organization|String,mab_secuencia|Long" sec1</v>
      </c>
      <c r="Y6" s="35" t="s">
        <v>838</v>
      </c>
    </row>
    <row r="7" spans="1:25" x14ac:dyDescent="0.3">
      <c r="A7" s="2" t="b">
        <f>ISNUMBER(SEARCH("secuencia",#REF!))</f>
        <v>0</v>
      </c>
      <c r="B7" s="2" t="s">
        <v>6</v>
      </c>
      <c r="D7" s="8" t="str">
        <f>IF(LEN(_xlfn.IFNA(VLOOKUP(G7,EnElServer!A:A,1,FALSE),""))&gt;0,"x","")</f>
        <v>x</v>
      </c>
      <c r="F7" s="3" t="s">
        <v>4</v>
      </c>
      <c r="G7" s="3" t="s">
        <v>382</v>
      </c>
      <c r="H7" s="20" t="str">
        <f>IF(COUNTBLANK(G7)&gt;0,"",VLOOKUP(F7&amp;"."&amp;G7,ResultadoSQL!A:B,2,FALSE))</f>
        <v>id_organization|String,eju_id_est_juridico|Long</v>
      </c>
      <c r="I7" s="10" t="str">
        <f t="shared" si="0"/>
        <v>id_organization|String,eju_id_est_juridico|Long</v>
      </c>
      <c r="J7" s="3" t="s">
        <v>411</v>
      </c>
      <c r="K7" s="3" t="s">
        <v>443</v>
      </c>
      <c r="L7" s="3" t="str">
        <f t="shared" si="1"/>
        <v>id_organization|String</v>
      </c>
      <c r="M7" s="3"/>
      <c r="N7" s="17" t="str">
        <f t="shared" si="2"/>
        <v>start /wait python generarentidades.py</v>
      </c>
      <c r="O7" s="17" t="str">
        <f t="shared" si="3"/>
        <v>sll</v>
      </c>
      <c r="P7" s="17" t="str">
        <f t="shared" si="4"/>
        <v>m4sll_estudio_jur</v>
      </c>
      <c r="Q7" s="17" t="str">
        <f t="shared" si="5"/>
        <v>"id_organization|String"</v>
      </c>
      <c r="R7" s="17" t="str">
        <f t="shared" si="6"/>
        <v>"eju_id_est_juridico|Long"</v>
      </c>
      <c r="S7" s="17" t="str">
        <f t="shared" si="7"/>
        <v>""</v>
      </c>
      <c r="T7" s="17" t="str">
        <f t="shared" si="8"/>
        <v>"id_organization|String"</v>
      </c>
      <c r="U7" s="17" t="str">
        <f t="shared" si="9"/>
        <v>"id_organization|String,eju_id_est_juridico|Long"</v>
      </c>
      <c r="V7" s="17" t="b">
        <f t="shared" si="10"/>
        <v>1</v>
      </c>
      <c r="W7" s="17" t="str">
        <f t="shared" si="11"/>
        <v>sec1</v>
      </c>
      <c r="X7" s="4" t="str">
        <f t="shared" si="12"/>
        <v>start /wait python generarentidades.py sll m4sll_estudio_jur "id_organization|String" "eju_id_est_juridico|Long" "" "id_organization|String" "id_organization|String,eju_id_est_juridico|Long" sec1</v>
      </c>
      <c r="Y7" s="35" t="s">
        <v>417</v>
      </c>
    </row>
    <row r="8" spans="1:25" x14ac:dyDescent="0.3">
      <c r="D8" s="8" t="str">
        <f>IF(LEN(_xlfn.IFNA(VLOOKUP(G8,EnElServer!A:A,1,FALSE),""))&gt;0,"x","")</f>
        <v>x</v>
      </c>
      <c r="F8" s="3" t="s">
        <v>4</v>
      </c>
      <c r="G8" s="3" t="s">
        <v>383</v>
      </c>
      <c r="H8" s="20" t="str">
        <f>IF(COUNTBLANK(G8)&gt;0,"",VLOOKUP(F8&amp;"."&amp;G8,ResultadoSQL!A:B,2,FALSE))</f>
        <v>id_organization|String,tpe_id_pedido|String</v>
      </c>
      <c r="I8" s="10" t="str">
        <f t="shared" si="0"/>
        <v>id_organization|String,tpe_id_pedido|String</v>
      </c>
      <c r="J8" s="3" t="s">
        <v>411</v>
      </c>
      <c r="K8" s="3" t="s">
        <v>444</v>
      </c>
      <c r="L8" s="3" t="str">
        <f t="shared" si="1"/>
        <v>id_organization|String</v>
      </c>
      <c r="M8" s="3"/>
      <c r="N8" s="17" t="str">
        <f t="shared" si="2"/>
        <v>start /wait python generarentidades.py</v>
      </c>
      <c r="O8" s="17" t="str">
        <f t="shared" si="3"/>
        <v>sll</v>
      </c>
      <c r="P8" s="17" t="str">
        <f t="shared" si="4"/>
        <v>m4sll_tp_pedido</v>
      </c>
      <c r="Q8" s="17" t="str">
        <f t="shared" si="5"/>
        <v>"id_organization|String"</v>
      </c>
      <c r="R8" s="17" t="str">
        <f t="shared" si="6"/>
        <v>"tpe_id_pedido|String"</v>
      </c>
      <c r="S8" s="17" t="str">
        <f t="shared" si="7"/>
        <v>""</v>
      </c>
      <c r="T8" s="17" t="str">
        <f t="shared" si="8"/>
        <v>"id_organization|String"</v>
      </c>
      <c r="U8" s="17" t="str">
        <f t="shared" si="9"/>
        <v>"id_organization|String,tpe_id_pedido|String"</v>
      </c>
      <c r="V8" s="17" t="b">
        <f t="shared" si="10"/>
        <v>1</v>
      </c>
      <c r="W8" s="17" t="str">
        <f t="shared" si="11"/>
        <v>sec1</v>
      </c>
      <c r="X8" s="4" t="str">
        <f t="shared" si="12"/>
        <v>start /wait python generarentidades.py sll m4sll_tp_pedido "id_organization|String" "tpe_id_pedido|String" "" "id_organization|String" "id_organization|String,tpe_id_pedido|String" sec1</v>
      </c>
      <c r="Y8" s="35" t="s">
        <v>417</v>
      </c>
    </row>
    <row r="9" spans="1:25" x14ac:dyDescent="0.3">
      <c r="D9" s="8" t="str">
        <f>IF(LEN(_xlfn.IFNA(VLOOKUP(G9,EnElServer!A:A,1,FALSE),""))&gt;0,"x","")</f>
        <v>x</v>
      </c>
      <c r="F9" s="3" t="s">
        <v>4</v>
      </c>
      <c r="G9" s="3" t="s">
        <v>384</v>
      </c>
      <c r="H9" s="20" t="str">
        <f>IF(COUNTBLANK(G9)&gt;0,"",VLOOKUP(F9&amp;"."&amp;G9,ResultadoSQL!A:B,2,FALSE))</f>
        <v>id_organization|String,tfa_id_tp_fase|String</v>
      </c>
      <c r="I9" s="10" t="str">
        <f t="shared" si="0"/>
        <v>id_organization|String,tfa_id_tp_fase|String</v>
      </c>
      <c r="J9" s="3" t="s">
        <v>411</v>
      </c>
      <c r="K9" s="3" t="s">
        <v>458</v>
      </c>
      <c r="L9" s="3" t="str">
        <f t="shared" si="1"/>
        <v>id_organization|String</v>
      </c>
      <c r="M9" s="3"/>
      <c r="N9" s="17" t="str">
        <f t="shared" si="2"/>
        <v>start /wait python generarentidades.py</v>
      </c>
      <c r="O9" s="17" t="str">
        <f t="shared" si="3"/>
        <v>sll</v>
      </c>
      <c r="P9" s="17" t="str">
        <f t="shared" si="4"/>
        <v>m4sll_tp_fases</v>
      </c>
      <c r="Q9" s="17" t="str">
        <f t="shared" si="5"/>
        <v>"id_organization|String"</v>
      </c>
      <c r="R9" s="17" t="str">
        <f t="shared" si="6"/>
        <v>"tfa_id_tp_fase|String"</v>
      </c>
      <c r="S9" s="17" t="str">
        <f t="shared" si="7"/>
        <v>""</v>
      </c>
      <c r="T9" s="17" t="str">
        <f t="shared" si="8"/>
        <v>"id_organization|String"</v>
      </c>
      <c r="U9" s="17" t="str">
        <f t="shared" si="9"/>
        <v>"id_organization|String,tfa_id_tp_fase|String"</v>
      </c>
      <c r="V9" s="17" t="b">
        <f t="shared" si="10"/>
        <v>1</v>
      </c>
      <c r="W9" s="17" t="str">
        <f t="shared" si="11"/>
        <v>sec1</v>
      </c>
      <c r="X9" s="4" t="str">
        <f t="shared" si="12"/>
        <v>start /wait python generarentidades.py sll m4sll_tp_fases "id_organization|String" "tfa_id_tp_fase|String" "" "id_organization|String" "id_organization|String,tfa_id_tp_fase|String" sec1</v>
      </c>
      <c r="Y9" s="35" t="s">
        <v>417</v>
      </c>
    </row>
    <row r="10" spans="1:25" x14ac:dyDescent="0.3">
      <c r="D10" s="8" t="str">
        <f>IF(LEN(_xlfn.IFNA(VLOOKUP(G10,EnElServer!A:A,1,FALSE),""))&gt;0,"x","")</f>
        <v>x</v>
      </c>
      <c r="F10" s="3" t="s">
        <v>4</v>
      </c>
      <c r="G10" s="3" t="s">
        <v>385</v>
      </c>
      <c r="H10" s="20" t="str">
        <f>IF(COUNTBLANK(G10)&gt;0,"",VLOOKUP(F10&amp;"."&amp;G10,ResultadoSQL!A:B,2,FALSE))</f>
        <v>id_organization|String,tdl_id_tp_doc_litigio|String</v>
      </c>
      <c r="I10" s="10" t="str">
        <f t="shared" si="0"/>
        <v>id_organization|String,tdl_id_tp_doc_litigio|String</v>
      </c>
      <c r="J10" s="3" t="s">
        <v>411</v>
      </c>
      <c r="K10" s="3" t="s">
        <v>445</v>
      </c>
      <c r="L10" s="3" t="str">
        <f t="shared" si="1"/>
        <v>id_organization|String</v>
      </c>
      <c r="M10" s="3"/>
      <c r="N10" s="17" t="str">
        <f t="shared" si="2"/>
        <v>start /wait python generarentidades.py</v>
      </c>
      <c r="O10" s="17" t="str">
        <f t="shared" si="3"/>
        <v>sll</v>
      </c>
      <c r="P10" s="17" t="str">
        <f t="shared" si="4"/>
        <v>m4sll_tp_doc_litig</v>
      </c>
      <c r="Q10" s="17" t="str">
        <f t="shared" si="5"/>
        <v>"id_organization|String"</v>
      </c>
      <c r="R10" s="17" t="str">
        <f t="shared" si="6"/>
        <v>"tdl_id_tp_doc_litigio|String"</v>
      </c>
      <c r="S10" s="17" t="str">
        <f t="shared" si="7"/>
        <v>""</v>
      </c>
      <c r="T10" s="17" t="str">
        <f t="shared" si="8"/>
        <v>"id_organization|String"</v>
      </c>
      <c r="U10" s="17" t="str">
        <f t="shared" si="9"/>
        <v>"id_organization|String,tdl_id_tp_doc_litigio|String"</v>
      </c>
      <c r="V10" s="17" t="b">
        <f t="shared" si="10"/>
        <v>1</v>
      </c>
      <c r="W10" s="17" t="str">
        <f t="shared" si="11"/>
        <v>sec1</v>
      </c>
      <c r="X10" s="4" t="str">
        <f t="shared" si="12"/>
        <v>start /wait python generarentidades.py sll m4sll_tp_doc_litig "id_organization|String" "tdl_id_tp_doc_litigio|String" "" "id_organization|String" "id_organization|String,tdl_id_tp_doc_litigio|String" sec1</v>
      </c>
      <c r="Y10" s="35" t="s">
        <v>417</v>
      </c>
    </row>
    <row r="11" spans="1:25" x14ac:dyDescent="0.3">
      <c r="D11" s="8" t="str">
        <f>IF(LEN(_xlfn.IFNA(VLOOKUP(G11,EnElServer!A:A,1,FALSE),""))&gt;0,"x","")</f>
        <v>x</v>
      </c>
      <c r="F11" s="3" t="s">
        <v>4</v>
      </c>
      <c r="G11" s="3" t="s">
        <v>386</v>
      </c>
      <c r="H11" s="20" t="str">
        <f>IF(COUNTBLANK(G11)&gt;0,"",VLOOKUP(F11&amp;"."&amp;G11,ResultadoSQL!A:B,2,FALSE))</f>
        <v>id_organization|String,mca_id_codigo_alterno|String</v>
      </c>
      <c r="I11" s="10" t="str">
        <f t="shared" si="0"/>
        <v>id_organization|String,mca_id_codigo_alterno|String</v>
      </c>
      <c r="J11" s="3" t="s">
        <v>411</v>
      </c>
      <c r="K11" s="3" t="s">
        <v>446</v>
      </c>
      <c r="L11" s="3" t="str">
        <f t="shared" si="1"/>
        <v>id_organization|String</v>
      </c>
      <c r="M11" s="3"/>
      <c r="N11" s="17" t="str">
        <f t="shared" si="2"/>
        <v>start /wait python generarentidades.py</v>
      </c>
      <c r="O11" s="17" t="str">
        <f t="shared" si="3"/>
        <v>sll</v>
      </c>
      <c r="P11" s="17" t="str">
        <f t="shared" si="4"/>
        <v>m4sll_mto_cod_alt</v>
      </c>
      <c r="Q11" s="17" t="str">
        <f t="shared" si="5"/>
        <v>"id_organization|String"</v>
      </c>
      <c r="R11" s="17" t="str">
        <f t="shared" si="6"/>
        <v>"mca_id_codigo_alterno|String"</v>
      </c>
      <c r="S11" s="17" t="str">
        <f t="shared" si="7"/>
        <v>""</v>
      </c>
      <c r="T11" s="17" t="str">
        <f t="shared" si="8"/>
        <v>"id_organization|String"</v>
      </c>
      <c r="U11" s="17" t="str">
        <f t="shared" si="9"/>
        <v>"id_organization|String,mca_id_codigo_alterno|String"</v>
      </c>
      <c r="V11" s="17" t="b">
        <f t="shared" si="10"/>
        <v>1</v>
      </c>
      <c r="W11" s="17" t="str">
        <f t="shared" si="11"/>
        <v>sec1</v>
      </c>
      <c r="X11" s="4" t="str">
        <f t="shared" si="12"/>
        <v>start /wait python generarentidades.py sll m4sll_mto_cod_alt "id_organization|String" "mca_id_codigo_alterno|String" "" "id_organization|String" "id_organization|String,mca_id_codigo_alterno|String" sec1</v>
      </c>
      <c r="Y11" s="35" t="s">
        <v>417</v>
      </c>
    </row>
    <row r="12" spans="1:25" x14ac:dyDescent="0.3">
      <c r="D12" s="8" t="str">
        <f>IF(LEN(_xlfn.IFNA(VLOOKUP(G12,EnElServer!A:A,1,FALSE),""))&gt;0,"x","")</f>
        <v>x</v>
      </c>
      <c r="F12" s="3" t="s">
        <v>4</v>
      </c>
      <c r="G12" s="3" t="s">
        <v>387</v>
      </c>
      <c r="H12" s="20" t="str">
        <f>IF(COUNTBLANK(G12)&gt;0,"",VLOOKUP(F12&amp;"."&amp;G12,ResultadoSQL!A:B,2,FALSE))</f>
        <v>id_organization|String,mri_id_riesgo|String</v>
      </c>
      <c r="I12" s="10" t="str">
        <f t="shared" si="0"/>
        <v>id_organization|String,mri_id_riesgo|String</v>
      </c>
      <c r="J12" s="26" t="s">
        <v>411</v>
      </c>
      <c r="K12" s="3" t="s">
        <v>447</v>
      </c>
      <c r="L12" s="3" t="str">
        <f t="shared" si="1"/>
        <v>id_organization|String</v>
      </c>
      <c r="M12" s="3"/>
      <c r="N12" s="17" t="str">
        <f t="shared" si="2"/>
        <v>start /wait python generarentidades.py</v>
      </c>
      <c r="O12" s="17" t="str">
        <f t="shared" si="3"/>
        <v>sll</v>
      </c>
      <c r="P12" s="17" t="str">
        <f t="shared" si="4"/>
        <v>m4sll_mto_riesgos</v>
      </c>
      <c r="Q12" s="17" t="str">
        <f t="shared" si="5"/>
        <v>"id_organization|String"</v>
      </c>
      <c r="R12" s="17" t="str">
        <f t="shared" si="6"/>
        <v>"mri_id_riesgo|String"</v>
      </c>
      <c r="S12" s="17" t="str">
        <f t="shared" si="7"/>
        <v>""</v>
      </c>
      <c r="T12" s="17" t="str">
        <f t="shared" si="8"/>
        <v>"id_organization|String"</v>
      </c>
      <c r="U12" s="17" t="str">
        <f t="shared" si="9"/>
        <v>"id_organization|String,mri_id_riesgo|String"</v>
      </c>
      <c r="V12" s="17" t="b">
        <f t="shared" si="10"/>
        <v>1</v>
      </c>
      <c r="W12" s="17" t="str">
        <f t="shared" si="11"/>
        <v>sec1</v>
      </c>
      <c r="X12" s="4" t="str">
        <f t="shared" si="12"/>
        <v>start /wait python generarentidades.py sll m4sll_mto_riesgos "id_organization|String" "mri_id_riesgo|String" "" "id_organization|String" "id_organization|String,mri_id_riesgo|String" sec1</v>
      </c>
      <c r="Y12" s="35" t="s">
        <v>417</v>
      </c>
    </row>
    <row r="13" spans="1:25" x14ac:dyDescent="0.3">
      <c r="D13" s="8" t="str">
        <f>IF(LEN(_xlfn.IFNA(VLOOKUP(G13,EnElServer!A:A,1,FALSE),""))&gt;0,"x","")</f>
        <v>x</v>
      </c>
      <c r="F13" s="3" t="s">
        <v>4</v>
      </c>
      <c r="G13" s="3" t="s">
        <v>388</v>
      </c>
      <c r="H13" s="20" t="str">
        <f>IF(COUNTBLANK(G13)&gt;0,"",VLOOKUP(F13&amp;"."&amp;G13,ResultadoSQL!A:B,2,FALSE))</f>
        <v>id_organization|String,tst_id_tp_status|String</v>
      </c>
      <c r="I13" s="10" t="str">
        <f t="shared" si="0"/>
        <v>id_organization|String,tst_id_tp_status|String</v>
      </c>
      <c r="J13" s="32" t="s">
        <v>411</v>
      </c>
      <c r="K13" s="3" t="s">
        <v>448</v>
      </c>
      <c r="L13" s="3" t="str">
        <f t="shared" si="1"/>
        <v>id_organization|String</v>
      </c>
      <c r="M13" s="3"/>
      <c r="N13" s="17" t="str">
        <f t="shared" si="2"/>
        <v>start /wait python generarentidades.py</v>
      </c>
      <c r="O13" s="17" t="str">
        <f t="shared" si="3"/>
        <v>sll</v>
      </c>
      <c r="P13" s="17" t="str">
        <f t="shared" si="4"/>
        <v>m4sll_tp_status</v>
      </c>
      <c r="Q13" s="17" t="str">
        <f t="shared" si="5"/>
        <v>"id_organization|String"</v>
      </c>
      <c r="R13" s="17" t="str">
        <f t="shared" si="6"/>
        <v>"tst_id_tp_status|String"</v>
      </c>
      <c r="S13" s="17" t="str">
        <f t="shared" si="7"/>
        <v>""</v>
      </c>
      <c r="T13" s="17" t="str">
        <f t="shared" si="8"/>
        <v>"id_organization|String"</v>
      </c>
      <c r="U13" s="17" t="str">
        <f t="shared" si="9"/>
        <v>"id_organization|String,tst_id_tp_status|String"</v>
      </c>
      <c r="V13" s="17" t="b">
        <f t="shared" si="10"/>
        <v>1</v>
      </c>
      <c r="W13" s="17" t="str">
        <f t="shared" si="11"/>
        <v>sec1</v>
      </c>
      <c r="X13" s="4" t="str">
        <f t="shared" si="12"/>
        <v>start /wait python generarentidades.py sll m4sll_tp_status "id_organization|String" "tst_id_tp_status|String" "" "id_organization|String" "id_organization|String,tst_id_tp_status|String" sec1</v>
      </c>
      <c r="Y13" s="35" t="s">
        <v>417</v>
      </c>
    </row>
    <row r="14" spans="1:25" x14ac:dyDescent="0.3">
      <c r="D14" s="8" t="str">
        <f>IF(LEN(_xlfn.IFNA(VLOOKUP(G14,EnElServer!A:A,1,FALSE),""))&gt;0,"x","")</f>
        <v>x</v>
      </c>
      <c r="F14" s="3" t="s">
        <v>4</v>
      </c>
      <c r="G14" s="3" t="s">
        <v>389</v>
      </c>
      <c r="H14" s="20" t="str">
        <f>IF(COUNTBLANK(G14)&gt;0,"",VLOOKUP(F14&amp;"."&amp;G14,ResultadoSQL!A:B,2,FALSE))</f>
        <v>id_organization|String,tar_id_tp_autor_reu|String</v>
      </c>
      <c r="I14" s="10" t="str">
        <f t="shared" si="0"/>
        <v>id_organization|String,tar_id_tp_autor_reu|String</v>
      </c>
      <c r="J14" s="32" t="s">
        <v>411</v>
      </c>
      <c r="K14" s="3" t="s">
        <v>449</v>
      </c>
      <c r="L14" s="3" t="str">
        <f t="shared" si="1"/>
        <v>id_organization|String</v>
      </c>
      <c r="M14" s="3"/>
      <c r="N14" s="17" t="str">
        <f t="shared" si="2"/>
        <v>start /wait python generarentidades.py</v>
      </c>
      <c r="O14" s="17" t="str">
        <f t="shared" si="3"/>
        <v>sll</v>
      </c>
      <c r="P14" s="17" t="str">
        <f t="shared" si="4"/>
        <v>m4sll_tp_autor_reu</v>
      </c>
      <c r="Q14" s="17" t="str">
        <f t="shared" si="5"/>
        <v>"id_organization|String"</v>
      </c>
      <c r="R14" s="17" t="str">
        <f t="shared" si="6"/>
        <v>"tar_id_tp_autor_reu|String"</v>
      </c>
      <c r="S14" s="17" t="str">
        <f t="shared" si="7"/>
        <v>""</v>
      </c>
      <c r="T14" s="17" t="str">
        <f t="shared" si="8"/>
        <v>"id_organization|String"</v>
      </c>
      <c r="U14" s="17" t="str">
        <f t="shared" si="9"/>
        <v>"id_organization|String,tar_id_tp_autor_reu|String"</v>
      </c>
      <c r="V14" s="17" t="b">
        <f t="shared" si="10"/>
        <v>1</v>
      </c>
      <c r="W14" s="17" t="str">
        <f t="shared" si="11"/>
        <v>sec1</v>
      </c>
      <c r="X14" s="4" t="str">
        <f t="shared" si="12"/>
        <v>start /wait python generarentidades.py sll m4sll_tp_autor_reu "id_organization|String" "tar_id_tp_autor_reu|String" "" "id_organization|String" "id_organization|String,tar_id_tp_autor_reu|String" sec1</v>
      </c>
      <c r="Y14" s="35" t="s">
        <v>417</v>
      </c>
    </row>
    <row r="15" spans="1:25" x14ac:dyDescent="0.3">
      <c r="D15" s="8" t="str">
        <f>IF(LEN(_xlfn.IFNA(VLOOKUP(G15,EnElServer!A:A,1,FALSE),""))&gt;0,"x","")</f>
        <v>x</v>
      </c>
      <c r="F15" s="3" t="s">
        <v>4</v>
      </c>
      <c r="G15" s="3" t="s">
        <v>390</v>
      </c>
      <c r="H15" s="20" t="str">
        <f>IF(COUNTBLANK(G15)&gt;0,"",VLOOKUP(F15&amp;"."&amp;G15,ResultadoSQL!A:B,2,FALSE))</f>
        <v>id_organization|String,tri_id_tribunal|String</v>
      </c>
      <c r="I15" s="10" t="str">
        <f t="shared" si="0"/>
        <v>id_organization|String,tri_id_tribunal|String</v>
      </c>
      <c r="J15" s="32" t="s">
        <v>411</v>
      </c>
      <c r="K15" s="3" t="s">
        <v>450</v>
      </c>
      <c r="L15" s="3" t="str">
        <f t="shared" si="1"/>
        <v>id_organization|String</v>
      </c>
      <c r="M15" s="3"/>
      <c r="N15" s="17" t="str">
        <f t="shared" si="2"/>
        <v>start /wait python generarentidades.py</v>
      </c>
      <c r="O15" s="17" t="str">
        <f t="shared" si="3"/>
        <v>sll</v>
      </c>
      <c r="P15" s="17" t="str">
        <f t="shared" si="4"/>
        <v>m4sll_tribunales</v>
      </c>
      <c r="Q15" s="17" t="str">
        <f t="shared" si="5"/>
        <v>"id_organization|String"</v>
      </c>
      <c r="R15" s="17" t="str">
        <f t="shared" si="6"/>
        <v>"tri_id_tribunal|String"</v>
      </c>
      <c r="S15" s="17" t="str">
        <f t="shared" si="7"/>
        <v>""</v>
      </c>
      <c r="T15" s="17" t="str">
        <f t="shared" si="8"/>
        <v>"id_organization|String"</v>
      </c>
      <c r="U15" s="17" t="str">
        <f t="shared" si="9"/>
        <v>"id_organization|String,tri_id_tribunal|String"</v>
      </c>
      <c r="V15" s="17" t="b">
        <f t="shared" si="10"/>
        <v>1</v>
      </c>
      <c r="W15" s="17" t="str">
        <f t="shared" si="11"/>
        <v>sec1</v>
      </c>
      <c r="X15" s="4" t="str">
        <f t="shared" si="12"/>
        <v>start /wait python generarentidades.py sll m4sll_tribunales "id_organization|String" "tri_id_tribunal|String" "" "id_organization|String" "id_organization|String,tri_id_tribunal|String" sec1</v>
      </c>
      <c r="Y15" s="35" t="s">
        <v>417</v>
      </c>
    </row>
    <row r="16" spans="1:25" x14ac:dyDescent="0.3">
      <c r="D16" s="8" t="str">
        <f>IF(LEN(_xlfn.IFNA(VLOOKUP(G16,EnElServer!A:A,1,FALSE),""))&gt;0,"x","")</f>
        <v>x</v>
      </c>
      <c r="F16" s="3" t="s">
        <v>4</v>
      </c>
      <c r="G16" s="3" t="s">
        <v>391</v>
      </c>
      <c r="H16" s="20" t="str">
        <f>IF(COUNTBLANK(G16)&gt;0,"",VLOOKUP(F16&amp;"."&amp;G16,ResultadoSQL!A:B,2,FALSE))</f>
        <v>id_organization|String,tco_id_tp_compromiso|String</v>
      </c>
      <c r="I16" s="10" t="str">
        <f t="shared" si="0"/>
        <v>id_organization|String,tco_id_tp_compromiso|String</v>
      </c>
      <c r="J16" s="32" t="s">
        <v>411</v>
      </c>
      <c r="K16" s="3" t="s">
        <v>451</v>
      </c>
      <c r="L16" s="3" t="str">
        <f t="shared" si="1"/>
        <v>id_organization|String</v>
      </c>
      <c r="M16" s="3"/>
      <c r="N16" s="17" t="str">
        <f t="shared" si="2"/>
        <v>start /wait python generarentidades.py</v>
      </c>
      <c r="O16" s="17" t="str">
        <f t="shared" si="3"/>
        <v>sll</v>
      </c>
      <c r="P16" s="17" t="str">
        <f t="shared" si="4"/>
        <v>m4sll_tp_compromis</v>
      </c>
      <c r="Q16" s="17" t="str">
        <f t="shared" si="5"/>
        <v>"id_organization|String"</v>
      </c>
      <c r="R16" s="17" t="str">
        <f t="shared" si="6"/>
        <v>"tco_id_tp_compromiso|String"</v>
      </c>
      <c r="S16" s="17" t="str">
        <f t="shared" si="7"/>
        <v>""</v>
      </c>
      <c r="T16" s="17" t="str">
        <f t="shared" si="8"/>
        <v>"id_organization|String"</v>
      </c>
      <c r="U16" s="17" t="str">
        <f t="shared" si="9"/>
        <v>"id_organization|String,tco_id_tp_compromiso|String"</v>
      </c>
      <c r="V16" s="17" t="b">
        <f t="shared" si="10"/>
        <v>1</v>
      </c>
      <c r="W16" s="17" t="str">
        <f t="shared" si="11"/>
        <v>sec1</v>
      </c>
      <c r="X16" s="4" t="str">
        <f t="shared" si="12"/>
        <v>start /wait python generarentidades.py sll m4sll_tp_compromis "id_organization|String" "tco_id_tp_compromiso|String" "" "id_organization|String" "id_organization|String,tco_id_tp_compromiso|String" sec1</v>
      </c>
      <c r="Y16" s="35" t="s">
        <v>417</v>
      </c>
    </row>
    <row r="17" spans="4:25" x14ac:dyDescent="0.3">
      <c r="D17" s="8" t="str">
        <f>IF(LEN(_xlfn.IFNA(VLOOKUP(G17,EnElServer!A:A,1,FALSE),""))&gt;0,"x","")</f>
        <v>x</v>
      </c>
      <c r="F17" s="3" t="s">
        <v>4</v>
      </c>
      <c r="G17" s="3" t="s">
        <v>9</v>
      </c>
      <c r="H17" s="20" t="str">
        <f>IF(COUNTBLANK(G17)&gt;0,"",VLOOKUP(F17&amp;"."&amp;G17,ResultadoSQL!A:B,2,FALSE))</f>
        <v>id_organization|String,tpe_id_tp_entidad|String</v>
      </c>
      <c r="I17" s="10" t="str">
        <f t="shared" si="0"/>
        <v>id_organization|String,tpe_id_tp_entidad|String</v>
      </c>
      <c r="J17" s="32" t="s">
        <v>517</v>
      </c>
      <c r="K17" s="3"/>
      <c r="L17" s="3" t="str">
        <f t="shared" si="1"/>
        <v>id_organization|String</v>
      </c>
      <c r="M17" s="3"/>
      <c r="N17" s="17" t="str">
        <f t="shared" si="2"/>
        <v>start /wait python generarentidades.py</v>
      </c>
      <c r="O17" s="17" t="str">
        <f t="shared" si="3"/>
        <v>sll</v>
      </c>
      <c r="P17" s="17" t="str">
        <f t="shared" si="4"/>
        <v>m4sll_tp_entidades</v>
      </c>
      <c r="Q17" s="17" t="str">
        <f t="shared" si="5"/>
        <v>"id_organization|String,tpe_id_tp_entidad|String"</v>
      </c>
      <c r="R17" s="17" t="str">
        <f t="shared" si="6"/>
        <v>""</v>
      </c>
      <c r="S17" s="17" t="str">
        <f t="shared" si="7"/>
        <v>""</v>
      </c>
      <c r="T17" s="17" t="str">
        <f t="shared" si="8"/>
        <v>"id_organization|String"</v>
      </c>
      <c r="U17" s="17" t="str">
        <f t="shared" si="9"/>
        <v>"id_organization|String,tpe_id_tp_entidad|String"</v>
      </c>
      <c r="V17" s="17" t="b">
        <f t="shared" si="10"/>
        <v>0</v>
      </c>
      <c r="W17" s="17" t="str">
        <f t="shared" si="11"/>
        <v>sec0</v>
      </c>
      <c r="X17" s="4" t="str">
        <f t="shared" si="12"/>
        <v>start /wait python generarentidades.py sll m4sll_tp_entidades "id_organization|String,tpe_id_tp_entidad|String" "" "" "id_organization|String" "id_organization|String,tpe_id_tp_entidad|String" sec0</v>
      </c>
      <c r="Y17" s="35" t="s">
        <v>417</v>
      </c>
    </row>
    <row r="18" spans="4:25" x14ac:dyDescent="0.3">
      <c r="D18" s="8" t="str">
        <f>IF(LEN(_xlfn.IFNA(VLOOKUP(G18,EnElServer!A:A,1,FALSE),""))&gt;0,"x","")</f>
        <v>x</v>
      </c>
      <c r="F18" s="3" t="s">
        <v>4</v>
      </c>
      <c r="G18" s="3" t="s">
        <v>392</v>
      </c>
      <c r="H18" s="20" t="str">
        <f>IF(COUNTBLANK(G18)&gt;0,"",VLOOKUP(F18&amp;"."&amp;G18,ResultadoSQL!A:B,2,FALSE))</f>
        <v>id_organization|String,tpi_id_tp_identificacion|String</v>
      </c>
      <c r="I18" s="10" t="str">
        <f t="shared" si="0"/>
        <v>id_organization|String,tpi_id_tp_identificacion|String</v>
      </c>
      <c r="J18" s="32" t="s">
        <v>411</v>
      </c>
      <c r="K18" s="3" t="s">
        <v>452</v>
      </c>
      <c r="L18" s="3" t="str">
        <f t="shared" si="1"/>
        <v>id_organization|String</v>
      </c>
      <c r="M18" s="3"/>
      <c r="N18" s="17" t="str">
        <f t="shared" si="2"/>
        <v>start /wait python generarentidades.py</v>
      </c>
      <c r="O18" s="17" t="str">
        <f t="shared" si="3"/>
        <v>sll</v>
      </c>
      <c r="P18" s="17" t="str">
        <f t="shared" si="4"/>
        <v>m4sll_tp_identific</v>
      </c>
      <c r="Q18" s="17" t="str">
        <f t="shared" si="5"/>
        <v>"id_organization|String"</v>
      </c>
      <c r="R18" s="17" t="str">
        <f t="shared" si="6"/>
        <v>"tpi_id_tp_identificacion|String"</v>
      </c>
      <c r="S18" s="17" t="str">
        <f t="shared" si="7"/>
        <v>""</v>
      </c>
      <c r="T18" s="17" t="str">
        <f t="shared" si="8"/>
        <v>"id_organization|String"</v>
      </c>
      <c r="U18" s="17" t="str">
        <f t="shared" si="9"/>
        <v>"id_organization|String,tpi_id_tp_identificacion|String"</v>
      </c>
      <c r="V18" s="17" t="b">
        <f t="shared" si="10"/>
        <v>1</v>
      </c>
      <c r="W18" s="17" t="str">
        <f t="shared" si="11"/>
        <v>sec1</v>
      </c>
      <c r="X18" s="4" t="str">
        <f t="shared" si="12"/>
        <v>start /wait python generarentidades.py sll m4sll_tp_identific "id_organization|String" "tpi_id_tp_identificacion|String" "" "id_organization|String" "id_organization|String,tpi_id_tp_identificacion|String" sec1</v>
      </c>
      <c r="Y18" s="35" t="s">
        <v>417</v>
      </c>
    </row>
    <row r="19" spans="4:25" x14ac:dyDescent="0.3">
      <c r="D19" s="8" t="str">
        <f>IF(LEN(_xlfn.IFNA(VLOOKUP(G19,EnElServer!A:A,1,FALSE),""))&gt;0,"x","")</f>
        <v>x</v>
      </c>
      <c r="F19" s="3" t="s">
        <v>4</v>
      </c>
      <c r="G19" s="3" t="s">
        <v>393</v>
      </c>
      <c r="H19" s="20" t="str">
        <f>IF(COUNTBLANK(G19)&gt;0,"",VLOOKUP(F19&amp;"."&amp;G19,ResultadoSQL!A:B,2,FALSE))</f>
        <v>id_organization|String,tpl_id_tp_litigio|String</v>
      </c>
      <c r="I19" s="10" t="str">
        <f t="shared" si="0"/>
        <v>id_organization|String,tpl_id_tp_litigio|String</v>
      </c>
      <c r="J19" s="32" t="s">
        <v>411</v>
      </c>
      <c r="K19" s="3" t="s">
        <v>453</v>
      </c>
      <c r="L19" s="3" t="str">
        <f t="shared" si="1"/>
        <v>id_organization|String</v>
      </c>
      <c r="M19" s="3"/>
      <c r="N19" s="17" t="str">
        <f t="shared" si="2"/>
        <v>start /wait python generarentidades.py</v>
      </c>
      <c r="O19" s="17" t="str">
        <f t="shared" si="3"/>
        <v>sll</v>
      </c>
      <c r="P19" s="17" t="str">
        <f t="shared" si="4"/>
        <v>m4sll_tp_litigios</v>
      </c>
      <c r="Q19" s="17" t="str">
        <f t="shared" si="5"/>
        <v>"id_organization|String"</v>
      </c>
      <c r="R19" s="17" t="str">
        <f t="shared" si="6"/>
        <v>"tpl_id_tp_litigio|String"</v>
      </c>
      <c r="S19" s="17" t="str">
        <f t="shared" si="7"/>
        <v>""</v>
      </c>
      <c r="T19" s="17" t="str">
        <f t="shared" si="8"/>
        <v>"id_organization|String"</v>
      </c>
      <c r="U19" s="17" t="str">
        <f t="shared" si="9"/>
        <v>"id_organization|String,tpl_id_tp_litigio|String"</v>
      </c>
      <c r="V19" s="17" t="b">
        <f t="shared" si="10"/>
        <v>1</v>
      </c>
      <c r="W19" s="17" t="str">
        <f t="shared" si="11"/>
        <v>sec1</v>
      </c>
      <c r="X19" s="4" t="str">
        <f t="shared" si="12"/>
        <v>start /wait python generarentidades.py sll m4sll_tp_litigios "id_organization|String" "tpl_id_tp_litigio|String" "" "id_organization|String" "id_organization|String,tpl_id_tp_litigio|String" sec1</v>
      </c>
      <c r="Y19" s="35" t="s">
        <v>417</v>
      </c>
    </row>
    <row r="20" spans="4:25" x14ac:dyDescent="0.3">
      <c r="D20" s="8" t="str">
        <f>IF(LEN(_xlfn.IFNA(VLOOKUP(G20,EnElServer!A:A,1,FALSE),""))&gt;0,"x","")</f>
        <v>x</v>
      </c>
      <c r="F20" s="3" t="s">
        <v>4</v>
      </c>
      <c r="G20" s="3" t="s">
        <v>394</v>
      </c>
      <c r="H20" s="20" t="str">
        <f>IF(COUNTBLANK(G20)&gt;0,"",VLOOKUP(F20&amp;"."&amp;G20,ResultadoSQL!A:B,2,FALSE))</f>
        <v>id_organization|String,tmo_id_tp_motivo|String</v>
      </c>
      <c r="I20" s="10" t="str">
        <f t="shared" si="0"/>
        <v>id_organization|String,tmo_id_tp_motivo|String</v>
      </c>
      <c r="J20" s="32" t="s">
        <v>411</v>
      </c>
      <c r="K20" s="3" t="s">
        <v>454</v>
      </c>
      <c r="L20" s="3" t="str">
        <f t="shared" si="1"/>
        <v>id_organization|String</v>
      </c>
      <c r="M20" s="3"/>
      <c r="N20" s="17" t="str">
        <f t="shared" si="2"/>
        <v>start /wait python generarentidades.py</v>
      </c>
      <c r="O20" s="17" t="str">
        <f t="shared" si="3"/>
        <v>sll</v>
      </c>
      <c r="P20" s="17" t="str">
        <f t="shared" si="4"/>
        <v>m4sll_tp_motivo</v>
      </c>
      <c r="Q20" s="17" t="str">
        <f t="shared" si="5"/>
        <v>"id_organization|String"</v>
      </c>
      <c r="R20" s="17" t="str">
        <f t="shared" si="6"/>
        <v>"tmo_id_tp_motivo|String"</v>
      </c>
      <c r="S20" s="17" t="str">
        <f t="shared" si="7"/>
        <v>""</v>
      </c>
      <c r="T20" s="17" t="str">
        <f t="shared" si="8"/>
        <v>"id_organization|String"</v>
      </c>
      <c r="U20" s="17" t="str">
        <f t="shared" si="9"/>
        <v>"id_organization|String,tmo_id_tp_motivo|String"</v>
      </c>
      <c r="V20" s="17" t="b">
        <f t="shared" si="10"/>
        <v>1</v>
      </c>
      <c r="W20" s="17" t="str">
        <f t="shared" si="11"/>
        <v>sec1</v>
      </c>
      <c r="X20" s="4" t="str">
        <f t="shared" si="12"/>
        <v>start /wait python generarentidades.py sll m4sll_tp_motivo "id_organization|String" "tmo_id_tp_motivo|String" "" "id_organization|String" "id_organization|String,tmo_id_tp_motivo|String" sec1</v>
      </c>
      <c r="Y20" s="35" t="s">
        <v>417</v>
      </c>
    </row>
    <row r="21" spans="4:25" x14ac:dyDescent="0.3">
      <c r="D21" s="8" t="str">
        <f>IF(LEN(_xlfn.IFNA(VLOOKUP(G21,EnElServer!A:A,1,FALSE),""))&gt;0,"x","")</f>
        <v>x</v>
      </c>
      <c r="F21" s="3" t="s">
        <v>4</v>
      </c>
      <c r="G21" s="3" t="s">
        <v>395</v>
      </c>
      <c r="H21" s="20" t="str">
        <f>IF(COUNTBLANK(G21)&gt;0,"",VLOOKUP(F21&amp;"."&amp;G21,ResultadoSQL!A:B,2,FALSE))</f>
        <v>id_organization|String,tpa_id_pago|String</v>
      </c>
      <c r="I21" s="10" t="str">
        <f t="shared" si="0"/>
        <v>id_organization|String,tpa_id_pago|String</v>
      </c>
      <c r="J21" s="32" t="s">
        <v>411</v>
      </c>
      <c r="K21" s="3" t="s">
        <v>455</v>
      </c>
      <c r="L21" s="3" t="str">
        <f t="shared" si="1"/>
        <v>id_organization|String</v>
      </c>
      <c r="M21" s="3"/>
      <c r="N21" s="17" t="str">
        <f t="shared" si="2"/>
        <v>start /wait python generarentidades.py</v>
      </c>
      <c r="O21" s="17" t="str">
        <f t="shared" si="3"/>
        <v>sll</v>
      </c>
      <c r="P21" s="17" t="str">
        <f t="shared" si="4"/>
        <v>m4sll_tp_pagos</v>
      </c>
      <c r="Q21" s="17" t="str">
        <f t="shared" si="5"/>
        <v>"id_organization|String"</v>
      </c>
      <c r="R21" s="17" t="str">
        <f t="shared" si="6"/>
        <v>"tpa_id_pago|String"</v>
      </c>
      <c r="S21" s="17" t="str">
        <f t="shared" si="7"/>
        <v>""</v>
      </c>
      <c r="T21" s="17" t="str">
        <f t="shared" si="8"/>
        <v>"id_organization|String"</v>
      </c>
      <c r="U21" s="17" t="str">
        <f t="shared" si="9"/>
        <v>"id_organization|String,tpa_id_pago|String"</v>
      </c>
      <c r="V21" s="17" t="b">
        <f t="shared" si="10"/>
        <v>1</v>
      </c>
      <c r="W21" s="17" t="str">
        <f t="shared" si="11"/>
        <v>sec1</v>
      </c>
      <c r="X21" s="4" t="str">
        <f t="shared" si="12"/>
        <v>start /wait python generarentidades.py sll m4sll_tp_pagos "id_organization|String" "tpa_id_pago|String" "" "id_organization|String" "id_organization|String,tpa_id_pago|String" sec1</v>
      </c>
      <c r="Y21" s="35" t="s">
        <v>417</v>
      </c>
    </row>
    <row r="22" spans="4:25" x14ac:dyDescent="0.3">
      <c r="D22" s="8" t="str">
        <f>IF(LEN(_xlfn.IFNA(VLOOKUP(G22,EnElServer!A:A,1,FALSE),""))&gt;0,"x","")</f>
        <v>x</v>
      </c>
      <c r="F22" s="3" t="s">
        <v>4</v>
      </c>
      <c r="G22" s="3" t="s">
        <v>396</v>
      </c>
      <c r="H22" s="20" t="str">
        <f>IF(COUNTBLANK(G22)&gt;0,"",VLOOKUP(F22&amp;"."&amp;G22,ResultadoSQL!A:B,2,FALSE))</f>
        <v>id_organization|String,tre_id_recurrencia|String</v>
      </c>
      <c r="I22" s="10" t="str">
        <f t="shared" si="0"/>
        <v>id_organization|String,tre_id_recurrencia|String</v>
      </c>
      <c r="J22" s="32" t="s">
        <v>411</v>
      </c>
      <c r="K22" s="3" t="s">
        <v>456</v>
      </c>
      <c r="L22" s="3" t="str">
        <f t="shared" si="1"/>
        <v>id_organization|String</v>
      </c>
      <c r="M22" s="3"/>
      <c r="N22" s="17" t="str">
        <f t="shared" si="2"/>
        <v>start /wait python generarentidades.py</v>
      </c>
      <c r="O22" s="17" t="str">
        <f t="shared" si="3"/>
        <v>sll</v>
      </c>
      <c r="P22" s="17" t="str">
        <f t="shared" si="4"/>
        <v>m4sll_tp_recurren</v>
      </c>
      <c r="Q22" s="17" t="str">
        <f t="shared" si="5"/>
        <v>"id_organization|String"</v>
      </c>
      <c r="R22" s="17" t="str">
        <f t="shared" si="6"/>
        <v>"tre_id_recurrencia|String"</v>
      </c>
      <c r="S22" s="17" t="str">
        <f t="shared" si="7"/>
        <v>""</v>
      </c>
      <c r="T22" s="17" t="str">
        <f t="shared" si="8"/>
        <v>"id_organization|String"</v>
      </c>
      <c r="U22" s="17" t="str">
        <f t="shared" si="9"/>
        <v>"id_organization|String,tre_id_recurrencia|String"</v>
      </c>
      <c r="V22" s="17" t="b">
        <f t="shared" si="10"/>
        <v>1</v>
      </c>
      <c r="W22" s="17" t="str">
        <f t="shared" si="11"/>
        <v>sec1</v>
      </c>
      <c r="X22" s="4" t="str">
        <f t="shared" si="12"/>
        <v>start /wait python generarentidades.py sll m4sll_tp_recurren "id_organization|String" "tre_id_recurrencia|String" "" "id_organization|String" "id_organization|String,tre_id_recurrencia|String" sec1</v>
      </c>
      <c r="Y22" s="35" t="s">
        <v>417</v>
      </c>
    </row>
    <row r="23" spans="4:25" x14ac:dyDescent="0.3">
      <c r="D23" s="8" t="str">
        <f>IF(LEN(_xlfn.IFNA(VLOOKUP(G23,EnElServer!A:A,1,FALSE),""))&gt;0,"x","")</f>
        <v>x</v>
      </c>
      <c r="F23" s="3" t="s">
        <v>4</v>
      </c>
      <c r="G23" s="3" t="s">
        <v>397</v>
      </c>
      <c r="H23" s="20" t="str">
        <f>IF(COUNTBLANK(G23)&gt;0,"",VLOOKUP(F23&amp;"."&amp;G23,ResultadoSQL!A:B,2,FALSE))</f>
        <v>id_organization|String,tpr_id_tp_rol|Long</v>
      </c>
      <c r="I23" s="10" t="str">
        <f t="shared" si="0"/>
        <v>id_organization|String,tpr_id_tp_rol|Long</v>
      </c>
      <c r="J23" s="32" t="s">
        <v>411</v>
      </c>
      <c r="K23" s="3" t="s">
        <v>457</v>
      </c>
      <c r="L23" s="3" t="str">
        <f t="shared" si="1"/>
        <v>id_organization|String</v>
      </c>
      <c r="M23" s="3"/>
      <c r="N23" s="17" t="str">
        <f t="shared" si="2"/>
        <v>start /wait python generarentidades.py</v>
      </c>
      <c r="O23" s="17" t="str">
        <f t="shared" si="3"/>
        <v>sll</v>
      </c>
      <c r="P23" s="17" t="str">
        <f t="shared" si="4"/>
        <v>m4sll_tp_roles</v>
      </c>
      <c r="Q23" s="17" t="str">
        <f t="shared" si="5"/>
        <v>"id_organization|String"</v>
      </c>
      <c r="R23" s="17" t="str">
        <f t="shared" si="6"/>
        <v>"tpr_id_tp_rol|Long"</v>
      </c>
      <c r="S23" s="17" t="str">
        <f t="shared" si="7"/>
        <v>""</v>
      </c>
      <c r="T23" s="17" t="str">
        <f t="shared" si="8"/>
        <v>"id_organization|String"</v>
      </c>
      <c r="U23" s="17" t="str">
        <f t="shared" si="9"/>
        <v>"id_organization|String,tpr_id_tp_rol|Long"</v>
      </c>
      <c r="V23" s="17" t="b">
        <f t="shared" si="10"/>
        <v>1</v>
      </c>
      <c r="W23" s="17" t="str">
        <f t="shared" si="11"/>
        <v>sec1</v>
      </c>
      <c r="X23" s="4" t="str">
        <f t="shared" si="12"/>
        <v>start /wait python generarentidades.py sll m4sll_tp_roles "id_organization|String" "tpr_id_tp_rol|Long" "" "id_organization|String" "id_organization|String,tpr_id_tp_rol|Long" sec1</v>
      </c>
      <c r="Y23" s="35" t="s">
        <v>417</v>
      </c>
    </row>
    <row r="24" spans="4:25" x14ac:dyDescent="0.3">
      <c r="D24" s="8" t="str">
        <f>IF(LEN(_xlfn.IFNA(VLOOKUP(G24,EnElServer!A:A,1,FALSE),""))&gt;0,"x","")</f>
        <v>x</v>
      </c>
      <c r="F24" s="3" t="s">
        <v>4</v>
      </c>
      <c r="G24" s="3" t="s">
        <v>398</v>
      </c>
      <c r="H24" s="20" t="str">
        <f>IF(COUNTBLANK(G24)&gt;0,"",VLOOKUP(F24&amp;"."&amp;G24,ResultadoSQL!A:B,2,FALSE))</f>
        <v>id_organization|String,tsd_id_tp_sta_det|String</v>
      </c>
      <c r="I24" s="10" t="str">
        <f t="shared" si="0"/>
        <v>id_organization|String,tsd_id_tp_sta_det|String</v>
      </c>
      <c r="J24" s="32" t="s">
        <v>787</v>
      </c>
      <c r="K24" s="3"/>
      <c r="L24" s="3" t="str">
        <f t="shared" si="1"/>
        <v>id_organization|String</v>
      </c>
      <c r="M24" s="3"/>
      <c r="N24" s="17" t="str">
        <f t="shared" si="2"/>
        <v>start /wait python generarentidades.py</v>
      </c>
      <c r="O24" s="17" t="str">
        <f t="shared" si="3"/>
        <v>sll</v>
      </c>
      <c r="P24" s="17" t="str">
        <f t="shared" si="4"/>
        <v>m4sll_tp_sta_det</v>
      </c>
      <c r="Q24" s="17" t="str">
        <f t="shared" si="5"/>
        <v>"id_organization|String,tsd_id_tp_sta_det|String"</v>
      </c>
      <c r="R24" s="17" t="str">
        <f t="shared" si="6"/>
        <v>""</v>
      </c>
      <c r="S24" s="17" t="str">
        <f t="shared" si="7"/>
        <v>""</v>
      </c>
      <c r="T24" s="17" t="str">
        <f t="shared" si="8"/>
        <v>"id_organization|String"</v>
      </c>
      <c r="U24" s="17" t="str">
        <f t="shared" si="9"/>
        <v>"id_organization|String,tsd_id_tp_sta_det|String"</v>
      </c>
      <c r="V24" s="17" t="b">
        <f t="shared" si="10"/>
        <v>0</v>
      </c>
      <c r="W24" s="17" t="str">
        <f t="shared" si="11"/>
        <v>sec0</v>
      </c>
      <c r="X24" s="4" t="str">
        <f t="shared" si="12"/>
        <v>start /wait python generarentidades.py sll m4sll_tp_sta_det "id_organization|String,tsd_id_tp_sta_det|String" "" "" "id_organization|String" "id_organization|String,tsd_id_tp_sta_det|String" sec0</v>
      </c>
      <c r="Y24" s="35" t="s">
        <v>417</v>
      </c>
    </row>
    <row r="25" spans="4:25" x14ac:dyDescent="0.3">
      <c r="D25" s="8" t="str">
        <f>IF(LEN(_xlfn.IFNA(VLOOKUP(G25,EnElServer!A:A,1,FALSE),""))&gt;0,"x","")</f>
        <v>x</v>
      </c>
      <c r="F25" s="3" t="s">
        <v>4</v>
      </c>
      <c r="G25" s="3" t="s">
        <v>399</v>
      </c>
      <c r="H25" s="20" t="str">
        <f>IF(COUNTBLANK(G25)&gt;0,"",VLOOKUP(F25&amp;"."&amp;G25,ResultadoSQL!A:B,2,FALSE))</f>
        <v>id_organization|String,tve_id_val_eco|String</v>
      </c>
      <c r="I25" s="10" t="str">
        <f t="shared" si="0"/>
        <v>id_organization|String,tve_id_val_eco|String</v>
      </c>
      <c r="J25" s="32" t="s">
        <v>411</v>
      </c>
      <c r="K25" s="3" t="s">
        <v>478</v>
      </c>
      <c r="L25" s="3" t="str">
        <f t="shared" si="1"/>
        <v>id_organization|String</v>
      </c>
      <c r="M25" s="3"/>
      <c r="N25" s="17" t="str">
        <f t="shared" si="2"/>
        <v>start /wait python generarentidades.py</v>
      </c>
      <c r="O25" s="17" t="str">
        <f t="shared" si="3"/>
        <v>sll</v>
      </c>
      <c r="P25" s="17" t="str">
        <f t="shared" si="4"/>
        <v>m4sll_tp_val_eco</v>
      </c>
      <c r="Q25" s="17" t="str">
        <f t="shared" si="5"/>
        <v>"id_organization|String"</v>
      </c>
      <c r="R25" s="17" t="str">
        <f t="shared" si="6"/>
        <v>"tve_id_val_eco|String"</v>
      </c>
      <c r="S25" s="17" t="str">
        <f t="shared" si="7"/>
        <v>""</v>
      </c>
      <c r="T25" s="17" t="str">
        <f t="shared" si="8"/>
        <v>"id_organization|String"</v>
      </c>
      <c r="U25" s="17" t="str">
        <f t="shared" si="9"/>
        <v>"id_organization|String,tve_id_val_eco|String"</v>
      </c>
      <c r="V25" s="17" t="b">
        <f t="shared" si="10"/>
        <v>1</v>
      </c>
      <c r="W25" s="17" t="str">
        <f t="shared" si="11"/>
        <v>sec1</v>
      </c>
      <c r="X25" s="4" t="str">
        <f t="shared" si="12"/>
        <v>start /wait python generarentidades.py sll m4sll_tp_val_eco "id_organization|String" "tve_id_val_eco|String" "" "id_organization|String" "id_organization|String,tve_id_val_eco|String" sec1</v>
      </c>
      <c r="Y25" s="35" t="s">
        <v>417</v>
      </c>
    </row>
    <row r="26" spans="4:25" x14ac:dyDescent="0.3">
      <c r="D26" s="8" t="str">
        <f>IF(LEN(_xlfn.IFNA(VLOOKUP(G26,EnElServer!A:A,1,FALSE),""))&gt;0,"x","")</f>
        <v>x</v>
      </c>
      <c r="F26" s="3" t="s">
        <v>4</v>
      </c>
      <c r="G26" s="3" t="s">
        <v>373</v>
      </c>
      <c r="H26" s="20" t="str">
        <f>IF(COUNTBLANK(G26)&gt;0,"",VLOOKUP(F26&amp;"."&amp;G26,ResultadoSQL!A:B,2,FALSE))</f>
        <v>id_organization|String,lit_id_litigio|String,tpe_id_pedido|String,pde_secuencia|Long</v>
      </c>
      <c r="I26" s="10" t="str">
        <f t="shared" si="0"/>
        <v>id_organization|String,lit_id_litigio|String,tpe_id_pedido|String,pde_secuencia|Long</v>
      </c>
      <c r="J26" s="32" t="s">
        <v>413</v>
      </c>
      <c r="K26" s="3" t="s">
        <v>459</v>
      </c>
      <c r="L26" s="3" t="str">
        <f t="shared" si="1"/>
        <v>id_organization|String</v>
      </c>
      <c r="M26" s="3" t="s">
        <v>468</v>
      </c>
      <c r="N26" s="17" t="str">
        <f t="shared" si="2"/>
        <v>start /wait python generarentidades.py</v>
      </c>
      <c r="O26" s="17" t="str">
        <f t="shared" si="3"/>
        <v>sll</v>
      </c>
      <c r="P26" s="17" t="str">
        <f t="shared" si="4"/>
        <v>m4sll_pedido_det</v>
      </c>
      <c r="Q26" s="17" t="str">
        <f t="shared" si="5"/>
        <v>"id_organization|String,lit_id_litigio|String,tpe_id_pedido|String"</v>
      </c>
      <c r="R26" s="17" t="str">
        <f t="shared" si="6"/>
        <v>"pde_secuencia|Long"</v>
      </c>
      <c r="S26" s="17" t="str">
        <f t="shared" si="7"/>
        <v>"tpe_id_pedido|String,lit_id_litigio|String"</v>
      </c>
      <c r="T26" s="17" t="str">
        <f>IF(COUNTBLANK(N26)&gt;0,"",""""&amp;L26&amp;"""")</f>
        <v>"id_organization|String"</v>
      </c>
      <c r="U26" s="17" t="str">
        <f t="shared" si="9"/>
        <v>"id_organization|String,lit_id_litigio|String,tpe_id_pedido|String,pde_secuencia|Long"</v>
      </c>
      <c r="V26" s="17" t="b">
        <f t="shared" si="10"/>
        <v>1</v>
      </c>
      <c r="W26" s="17" t="str">
        <f t="shared" si="11"/>
        <v>sec1</v>
      </c>
      <c r="X26" s="4" t="str">
        <f t="shared" si="12"/>
        <v>start /wait python generarentidades.py sll m4sll_pedido_det "id_organization|String,lit_id_litigio|String,tpe_id_pedido|String" "pde_secuencia|Long" "tpe_id_pedido|String,lit_id_litigio|String" "id_organization|String" "id_organization|String,lit_id_litigio|String,tpe_id_pedido|String,pde_secuencia|Long" sec1</v>
      </c>
      <c r="Y26" s="35" t="s">
        <v>417</v>
      </c>
    </row>
    <row r="27" spans="4:25" x14ac:dyDescent="0.3">
      <c r="D27" s="8" t="str">
        <f>IF(LEN(_xlfn.IFNA(VLOOKUP(G27,EnElServer!A:A,1,FALSE),""))&gt;0,"x","")</f>
        <v>x</v>
      </c>
      <c r="F27" s="3" t="s">
        <v>4</v>
      </c>
      <c r="G27" s="3" t="s">
        <v>8</v>
      </c>
      <c r="H27" s="20" t="str">
        <f>IF(COUNTBLANK(G27)&gt;0,"",VLOOKUP(F27&amp;"."&amp;G27,ResultadoSQL!A:B,2,FALSE))</f>
        <v>id_organization|String,lit_id_litigio|String,lis_secuencia|Long</v>
      </c>
      <c r="I27" s="10" t="str">
        <f t="shared" si="0"/>
        <v>id_organization|String,lit_id_litigio|String,lis_secuencia|Long</v>
      </c>
      <c r="J27" s="32" t="s">
        <v>151</v>
      </c>
      <c r="K27" s="3" t="s">
        <v>460</v>
      </c>
      <c r="L27" s="3" t="str">
        <f t="shared" si="1"/>
        <v>id_organization|String</v>
      </c>
      <c r="M27" s="3" t="s">
        <v>255</v>
      </c>
      <c r="N27" s="17" t="str">
        <f t="shared" si="2"/>
        <v>start /wait python generarentidades.py</v>
      </c>
      <c r="O27" s="17" t="str">
        <f t="shared" si="3"/>
        <v>sll</v>
      </c>
      <c r="P27" s="17" t="str">
        <f t="shared" si="4"/>
        <v>m4sll_lit_seguimie</v>
      </c>
      <c r="Q27" s="17" t="str">
        <f t="shared" si="5"/>
        <v>"id_organization|String,lit_id_litigio|String"</v>
      </c>
      <c r="R27" s="17" t="str">
        <f t="shared" si="6"/>
        <v>"lis_secuencia|Long"</v>
      </c>
      <c r="S27" s="17" t="str">
        <f t="shared" si="7"/>
        <v>"lit_id_litigio|String"</v>
      </c>
      <c r="T27" s="17" t="str">
        <f t="shared" si="8"/>
        <v>"id_organization|String"</v>
      </c>
      <c r="U27" s="17" t="str">
        <f t="shared" si="9"/>
        <v>"id_organization|String,lit_id_litigio|String,lis_secuencia|Long"</v>
      </c>
      <c r="V27" s="17" t="b">
        <f t="shared" si="10"/>
        <v>1</v>
      </c>
      <c r="W27" s="17" t="str">
        <f t="shared" si="11"/>
        <v>sec1</v>
      </c>
      <c r="X27" s="4" t="str">
        <f t="shared" si="12"/>
        <v>start /wait python generarentidades.py sll m4sll_lit_seguimie "id_organization|String,lit_id_litigio|String" "lis_secuencia|Long" "lit_id_litigio|String" "id_organization|String" "id_organization|String,lit_id_litigio|String,lis_secuencia|Long" sec1</v>
      </c>
      <c r="Y27" s="35" t="s">
        <v>417</v>
      </c>
    </row>
    <row r="28" spans="4:25" x14ac:dyDescent="0.3">
      <c r="D28" s="8" t="str">
        <f>IF(LEN(_xlfn.IFNA(VLOOKUP(G28,EnElServer!A:A,1,FALSE),""))&gt;0,"x","")</f>
        <v>x</v>
      </c>
      <c r="F28" s="3" t="s">
        <v>10</v>
      </c>
      <c r="G28" s="3" t="s">
        <v>400</v>
      </c>
      <c r="H28" s="20" t="str">
        <f>IF(COUNTBLANK(G28)&gt;0,"",VLOOKUP(F28&amp;"."&amp;G28,ResultadoSQL!A:B,2,FALSE))</f>
        <v>id_organization|String,std_id_country|String</v>
      </c>
      <c r="I28" s="10" t="str">
        <f t="shared" si="0"/>
        <v>id_organization|String,std_id_country|String</v>
      </c>
      <c r="J28" s="32" t="s">
        <v>411</v>
      </c>
      <c r="K28" s="3" t="s">
        <v>462</v>
      </c>
      <c r="L28" s="3" t="str">
        <f t="shared" si="1"/>
        <v>id_organization|String</v>
      </c>
      <c r="M28" s="3"/>
      <c r="N28" s="17" t="str">
        <f t="shared" si="2"/>
        <v>start /wait python generarentidades.py</v>
      </c>
      <c r="O28" s="17" t="str">
        <f t="shared" si="3"/>
        <v>public</v>
      </c>
      <c r="P28" s="17" t="str">
        <f t="shared" si="4"/>
        <v>std_country</v>
      </c>
      <c r="Q28" s="17" t="str">
        <f t="shared" si="5"/>
        <v>"id_organization|String"</v>
      </c>
      <c r="R28" s="17" t="str">
        <f t="shared" si="6"/>
        <v>"std_id_country|String"</v>
      </c>
      <c r="S28" s="17" t="str">
        <f t="shared" si="7"/>
        <v>""</v>
      </c>
      <c r="T28" s="17" t="str">
        <f t="shared" si="8"/>
        <v>"id_organization|String"</v>
      </c>
      <c r="U28" s="17" t="str">
        <f t="shared" si="9"/>
        <v>"id_organization|String,std_id_country|String"</v>
      </c>
      <c r="V28" s="17" t="b">
        <f t="shared" si="10"/>
        <v>1</v>
      </c>
      <c r="W28" s="17" t="str">
        <f t="shared" si="11"/>
        <v>sec1</v>
      </c>
      <c r="X28" s="4" t="str">
        <f t="shared" si="12"/>
        <v>start /wait python generarentidades.py public std_country "id_organization|String" "std_id_country|String" "" "id_organization|String" "id_organization|String,std_id_country|String" sec1</v>
      </c>
      <c r="Y28" s="35" t="s">
        <v>417</v>
      </c>
    </row>
    <row r="29" spans="4:25" x14ac:dyDescent="0.3">
      <c r="D29" s="8" t="str">
        <f>IF(LEN(_xlfn.IFNA(VLOOKUP(G29,EnElServer!A:A,1,FALSE),""))&gt;0,"x","")</f>
        <v>x</v>
      </c>
      <c r="F29" s="3" t="s">
        <v>10</v>
      </c>
      <c r="G29" s="3" t="s">
        <v>374</v>
      </c>
      <c r="H29" s="20" t="str">
        <f>IF(COUNTBLANK(G29)&gt;0,"",VLOOKUP(F29&amp;"."&amp;G29,ResultadoSQL!A:B,2,FALSE))</f>
        <v>id_organization|String,std_id_country|String,std_id_geo_div|String</v>
      </c>
      <c r="I29" s="10" t="str">
        <f t="shared" si="0"/>
        <v>id_organization|String,std_id_country|String,std_id_geo_div|String</v>
      </c>
      <c r="J29" s="32" t="s">
        <v>803</v>
      </c>
      <c r="K29" s="3" t="s">
        <v>479</v>
      </c>
      <c r="L29" s="3" t="str">
        <f t="shared" si="1"/>
        <v>id_organization|String</v>
      </c>
      <c r="M29" s="3"/>
      <c r="N29" s="17" t="str">
        <f t="shared" si="2"/>
        <v>start /wait python generarentidades.py</v>
      </c>
      <c r="O29" s="17" t="str">
        <f t="shared" si="3"/>
        <v>public</v>
      </c>
      <c r="P29" s="17" t="str">
        <f t="shared" si="4"/>
        <v>std_geo_div</v>
      </c>
      <c r="Q29" s="17" t="str">
        <f t="shared" si="5"/>
        <v>"id_organization|String,std_id_country|String"</v>
      </c>
      <c r="R29" s="17" t="str">
        <f t="shared" si="6"/>
        <v>"std_id_geo_div|String"</v>
      </c>
      <c r="S29" s="17" t="str">
        <f t="shared" si="7"/>
        <v>""</v>
      </c>
      <c r="T29" s="17" t="str">
        <f t="shared" si="8"/>
        <v>"id_organization|String"</v>
      </c>
      <c r="U29" s="17" t="str">
        <f t="shared" si="9"/>
        <v>"id_organization|String,std_id_country|String,std_id_geo_div|String"</v>
      </c>
      <c r="V29" s="17" t="b">
        <f t="shared" si="10"/>
        <v>1</v>
      </c>
      <c r="W29" s="17" t="str">
        <f t="shared" si="11"/>
        <v>sec1</v>
      </c>
      <c r="X29" s="4" t="str">
        <f t="shared" si="12"/>
        <v>start /wait python generarentidades.py public std_geo_div "id_organization|String,std_id_country|String" "std_id_geo_div|String" "" "id_organization|String" "id_organization|String,std_id_country|String,std_id_geo_div|String" sec1</v>
      </c>
      <c r="Y29" s="35" t="s">
        <v>417</v>
      </c>
    </row>
    <row r="30" spans="4:25" x14ac:dyDescent="0.3">
      <c r="D30" s="8" t="str">
        <f>IF(LEN(_xlfn.IFNA(VLOOKUP(G30,EnElServer!A:A,1,FALSE),""))&gt;0,"x","")</f>
        <v>x</v>
      </c>
      <c r="F30" s="3" t="s">
        <v>10</v>
      </c>
      <c r="G30" s="3" t="s">
        <v>375</v>
      </c>
      <c r="H30" s="20" t="str">
        <f>IF(COUNTBLANK(G30)&gt;0,"",VLOOKUP(F30&amp;"."&amp;G30,ResultadoSQL!A:B,2,FALSE))</f>
        <v>id_organization|String,std_id_country|String,std_id_geo_div|String,std_id_sub_geo_div|String,std_id_geo_place|String</v>
      </c>
      <c r="I30" s="10" t="str">
        <f t="shared" si="0"/>
        <v>id_organization|String,std_id_country|String,std_id_geo_div|String,std_id_sub_geo_div|String,std_id_geo_place|String</v>
      </c>
      <c r="J30" s="32" t="s">
        <v>808</v>
      </c>
      <c r="K30" s="3" t="s">
        <v>463</v>
      </c>
      <c r="L30" s="3" t="str">
        <f t="shared" si="1"/>
        <v>id_organization|String</v>
      </c>
      <c r="M30" s="3"/>
      <c r="N30" s="17" t="str">
        <f t="shared" si="2"/>
        <v>start /wait python generarentidades.py</v>
      </c>
      <c r="O30" s="17" t="str">
        <f t="shared" si="3"/>
        <v>public</v>
      </c>
      <c r="P30" s="17" t="str">
        <f t="shared" si="4"/>
        <v>std_geo_place</v>
      </c>
      <c r="Q30" s="17" t="str">
        <f t="shared" si="5"/>
        <v>"id_organization|String,std_id_country|String,std_id_geo_div|String,std_id_sub_geo_div|String"</v>
      </c>
      <c r="R30" s="17" t="str">
        <f t="shared" si="6"/>
        <v>"std_id_geo_place|String"</v>
      </c>
      <c r="S30" s="17" t="str">
        <f t="shared" si="7"/>
        <v>""</v>
      </c>
      <c r="T30" s="17" t="str">
        <f t="shared" si="8"/>
        <v>"id_organization|String"</v>
      </c>
      <c r="U30" s="17" t="str">
        <f t="shared" si="9"/>
        <v>"id_organization|String,std_id_country|String,std_id_geo_div|String,std_id_sub_geo_div|String,std_id_geo_place|String"</v>
      </c>
      <c r="V30" s="17" t="b">
        <f t="shared" si="10"/>
        <v>1</v>
      </c>
      <c r="W30" s="17" t="str">
        <f t="shared" si="11"/>
        <v>sec1</v>
      </c>
      <c r="X30" s="4" t="str">
        <f t="shared" si="12"/>
        <v>start /wait python generarentidades.py public std_geo_place "id_organization|String,std_id_country|String,std_id_geo_div|String,std_id_sub_geo_div|String" "std_id_geo_place|String" "" "id_organization|String" "id_organization|String,std_id_country|String,std_id_geo_div|String,std_id_sub_geo_div|String,std_id_geo_place|String" sec1</v>
      </c>
      <c r="Y30" s="35" t="s">
        <v>417</v>
      </c>
    </row>
    <row r="31" spans="4:25" x14ac:dyDescent="0.3">
      <c r="D31" s="8" t="str">
        <f>IF(LEN(_xlfn.IFNA(VLOOKUP(G31,EnElServer!A:A,1,FALSE),""))&gt;0,"x","")</f>
        <v>x</v>
      </c>
      <c r="F31" s="3" t="s">
        <v>10</v>
      </c>
      <c r="G31" s="3" t="s">
        <v>376</v>
      </c>
      <c r="H31" s="20" t="str">
        <f>IF(COUNTBLANK(G31)&gt;0,"",VLOOKUP(F31&amp;"."&amp;G31,ResultadoSQL!A:B,2,FALSE))</f>
        <v>id_organization|String,std_id_leg_ent|String</v>
      </c>
      <c r="I31" s="10" t="str">
        <f t="shared" si="0"/>
        <v>id_organization|String,std_id_leg_ent|String</v>
      </c>
      <c r="J31" s="32" t="s">
        <v>806</v>
      </c>
      <c r="K31" s="3"/>
      <c r="L31" s="3" t="str">
        <f t="shared" si="1"/>
        <v>id_organization|String</v>
      </c>
      <c r="M31" s="3" t="s">
        <v>411</v>
      </c>
      <c r="N31" s="17" t="str">
        <f t="shared" si="2"/>
        <v>start /wait python generarentidades.py</v>
      </c>
      <c r="O31" s="17" t="str">
        <f t="shared" si="3"/>
        <v>public</v>
      </c>
      <c r="P31" s="17" t="str">
        <f t="shared" si="4"/>
        <v>std_leg_ent</v>
      </c>
      <c r="Q31" s="17" t="str">
        <f t="shared" si="5"/>
        <v>"id_organization|String,std_id_leg_ent|String"</v>
      </c>
      <c r="R31" s="17" t="str">
        <f t="shared" si="6"/>
        <v>""</v>
      </c>
      <c r="S31" s="17" t="str">
        <f t="shared" si="7"/>
        <v>"id_organization|String"</v>
      </c>
      <c r="T31" s="17" t="str">
        <f t="shared" si="8"/>
        <v>"id_organization|String"</v>
      </c>
      <c r="U31" s="17" t="str">
        <f t="shared" si="9"/>
        <v>"id_organization|String,std_id_leg_ent|String"</v>
      </c>
      <c r="V31" s="17" t="b">
        <f t="shared" si="10"/>
        <v>0</v>
      </c>
      <c r="W31" s="17" t="str">
        <f t="shared" si="11"/>
        <v>sec0</v>
      </c>
      <c r="X31" s="4" t="str">
        <f t="shared" si="12"/>
        <v>start /wait python generarentidades.py public std_leg_ent "id_organization|String,std_id_leg_ent|String" "" "id_organization|String" "id_organization|String" "id_organization|String,std_id_leg_ent|String" sec0</v>
      </c>
      <c r="Y31" s="35" t="s">
        <v>417</v>
      </c>
    </row>
    <row r="32" spans="4:25" x14ac:dyDescent="0.3">
      <c r="D32" s="8" t="str">
        <f>IF(LEN(_xlfn.IFNA(VLOOKUP(G32,EnElServer!A:A,1,FALSE),""))&gt;0,"x","")</f>
        <v>x</v>
      </c>
      <c r="F32" s="3" t="s">
        <v>10</v>
      </c>
      <c r="G32" s="3" t="s">
        <v>377</v>
      </c>
      <c r="H32" s="20" t="str">
        <f>IF(COUNTBLANK(G32)&gt;0,"",VLOOKUP(F32&amp;"."&amp;G32,ResultadoSQL!A:B,2,FALSE))</f>
        <v>id_organization|String,std_id_person|String</v>
      </c>
      <c r="I32" s="10" t="str">
        <f t="shared" si="0"/>
        <v>id_organization|String,std_id_person|String</v>
      </c>
      <c r="J32" s="32" t="s">
        <v>807</v>
      </c>
      <c r="K32" s="3"/>
      <c r="L32" s="3" t="str">
        <f t="shared" si="1"/>
        <v>id_organization|String</v>
      </c>
      <c r="M32" s="3"/>
      <c r="N32" s="17" t="str">
        <f t="shared" si="2"/>
        <v>start /wait python generarentidades.py</v>
      </c>
      <c r="O32" s="17" t="str">
        <f t="shared" si="3"/>
        <v>public</v>
      </c>
      <c r="P32" s="17" t="str">
        <f t="shared" si="4"/>
        <v>std_person</v>
      </c>
      <c r="Q32" s="17" t="str">
        <f t="shared" si="5"/>
        <v>"id_organization|String,std_id_person|String"</v>
      </c>
      <c r="R32" s="17" t="str">
        <f t="shared" si="6"/>
        <v>""</v>
      </c>
      <c r="S32" s="17" t="str">
        <f t="shared" si="7"/>
        <v>""</v>
      </c>
      <c r="T32" s="17" t="str">
        <f t="shared" si="8"/>
        <v>"id_organization|String"</v>
      </c>
      <c r="U32" s="17" t="str">
        <f t="shared" si="9"/>
        <v>"id_organization|String,std_id_person|String"</v>
      </c>
      <c r="V32" s="17" t="b">
        <f t="shared" si="10"/>
        <v>0</v>
      </c>
      <c r="W32" s="17" t="str">
        <f t="shared" si="11"/>
        <v>sec0</v>
      </c>
      <c r="X32" s="4" t="str">
        <f t="shared" si="12"/>
        <v>start /wait python generarentidades.py public std_person "id_organization|String,std_id_person|String" "" "" "id_organization|String" "id_organization|String,std_id_person|String" sec0</v>
      </c>
      <c r="Y32" s="35" t="s">
        <v>417</v>
      </c>
    </row>
    <row r="33" spans="4:25" x14ac:dyDescent="0.3">
      <c r="D33" s="8" t="str">
        <f>IF(LEN(_xlfn.IFNA(VLOOKUP(G33,EnElServer!A:A,1,FALSE),""))&gt;0,"x","")</f>
        <v>x</v>
      </c>
      <c r="F33" s="3" t="s">
        <v>10</v>
      </c>
      <c r="G33" s="3" t="s">
        <v>378</v>
      </c>
      <c r="H33" s="20" t="str">
        <f>IF(COUNTBLANK(G33)&gt;0,"",VLOOKUP(F33&amp;"."&amp;G33,ResultadoSQL!A:B,2,FALSE))</f>
        <v>id_organization|String,std_id_country|String,std_id_geo_div|String,std_id_sub_geo_div|String</v>
      </c>
      <c r="I33" s="10" t="str">
        <f t="shared" si="0"/>
        <v>id_organization|String,std_id_country|String,std_id_geo_div|String,std_id_sub_geo_div|String</v>
      </c>
      <c r="J33" s="32" t="s">
        <v>804</v>
      </c>
      <c r="K33" s="3" t="s">
        <v>464</v>
      </c>
      <c r="L33" s="3" t="str">
        <f t="shared" si="1"/>
        <v>id_organization|String</v>
      </c>
      <c r="M33" s="3"/>
      <c r="N33" s="17" t="str">
        <f t="shared" si="2"/>
        <v>start /wait python generarentidades.py</v>
      </c>
      <c r="O33" s="17" t="str">
        <f t="shared" si="3"/>
        <v>public</v>
      </c>
      <c r="P33" s="17" t="str">
        <f t="shared" si="4"/>
        <v>std_sub_geo_div</v>
      </c>
      <c r="Q33" s="17" t="str">
        <f t="shared" si="5"/>
        <v>"id_organization|String,std_id_country|String,std_id_geo_div|String"</v>
      </c>
      <c r="R33" s="17" t="str">
        <f t="shared" si="6"/>
        <v>"std_id_sub_geo_div|String"</v>
      </c>
      <c r="S33" s="17" t="str">
        <f t="shared" si="7"/>
        <v>""</v>
      </c>
      <c r="T33" s="17" t="str">
        <f t="shared" si="8"/>
        <v>"id_organization|String"</v>
      </c>
      <c r="U33" s="17" t="str">
        <f t="shared" si="9"/>
        <v>"id_organization|String,std_id_country|String,std_id_geo_div|String,std_id_sub_geo_div|String"</v>
      </c>
      <c r="V33" s="17" t="b">
        <f t="shared" si="10"/>
        <v>1</v>
      </c>
      <c r="W33" s="17" t="str">
        <f t="shared" si="11"/>
        <v>sec1</v>
      </c>
      <c r="X33" s="4" t="str">
        <f t="shared" si="12"/>
        <v>start /wait python generarentidades.py public std_sub_geo_div "id_organization|String,std_id_country|String,std_id_geo_div|String" "std_id_sub_geo_div|String" "" "id_organization|String" "id_organization|String,std_id_country|String,std_id_geo_div|String,std_id_sub_geo_div|String" sec1</v>
      </c>
      <c r="Y33" s="35" t="s">
        <v>417</v>
      </c>
    </row>
    <row r="34" spans="4:25" x14ac:dyDescent="0.3">
      <c r="D34" s="8" t="str">
        <f>IF(LEN(_xlfn.IFNA(VLOOKUP(G34,EnElServer!A:A,1,FALSE),""))&gt;0,"x","")</f>
        <v/>
      </c>
      <c r="F34" s="3"/>
      <c r="G34" s="3"/>
      <c r="H34" s="20" t="str">
        <f>IF(COUNTBLANK(G34)&gt;0,"",VLOOKUP(F34&amp;"."&amp;G34,ResultadoSQL!A:B,2,FALSE))</f>
        <v/>
      </c>
      <c r="I34" s="10" t="str">
        <f t="shared" si="0"/>
        <v/>
      </c>
      <c r="J34" s="32" t="s">
        <v>417</v>
      </c>
      <c r="K34" s="3"/>
      <c r="L34" s="3" t="str">
        <f t="shared" si="1"/>
        <v/>
      </c>
      <c r="M34" s="3"/>
      <c r="N34" s="17" t="str">
        <f t="shared" si="2"/>
        <v/>
      </c>
      <c r="O34" s="17" t="str">
        <f t="shared" si="3"/>
        <v/>
      </c>
      <c r="P34" s="17" t="str">
        <f t="shared" si="4"/>
        <v/>
      </c>
      <c r="Q34" s="17" t="str">
        <f t="shared" si="5"/>
        <v/>
      </c>
      <c r="R34" s="17" t="str">
        <f t="shared" si="6"/>
        <v/>
      </c>
      <c r="S34" s="17" t="str">
        <f t="shared" si="7"/>
        <v/>
      </c>
      <c r="T34" s="17" t="str">
        <f t="shared" si="8"/>
        <v/>
      </c>
      <c r="U34" s="17" t="str">
        <f t="shared" si="9"/>
        <v/>
      </c>
      <c r="V34" s="17" t="str">
        <f t="shared" si="10"/>
        <v/>
      </c>
      <c r="W34" s="17" t="str">
        <f t="shared" si="11"/>
        <v/>
      </c>
      <c r="X34" s="4" t="str">
        <f t="shared" si="12"/>
        <v/>
      </c>
      <c r="Y34" s="35" t="s">
        <v>417</v>
      </c>
    </row>
    <row r="35" spans="4:25" x14ac:dyDescent="0.3">
      <c r="D35" s="8" t="str">
        <f>IF(LEN(_xlfn.IFNA(VLOOKUP(G35,EnElServer!A:A,1,FALSE),""))&gt;0,"x","")</f>
        <v>x</v>
      </c>
      <c r="F35" s="3" t="s">
        <v>4</v>
      </c>
      <c r="G35" s="3" t="s">
        <v>5</v>
      </c>
      <c r="H35" s="20" t="str">
        <f>IF(COUNTBLANK(G35)&gt;0,"",VLOOKUP(F35&amp;"."&amp;G35,ResultadoSQL!A:B,2,FALSE))</f>
        <v>id_organization|String,dol_secuencia|Long,lit_id_litigio|String</v>
      </c>
      <c r="I35" s="10" t="str">
        <f t="shared" si="0"/>
        <v>id_organization|String,dol_secuencia|Long,lit_id_litigio|String</v>
      </c>
      <c r="J35" s="32" t="s">
        <v>151</v>
      </c>
      <c r="K35" s="3" t="s">
        <v>143</v>
      </c>
      <c r="L35" s="3" t="str">
        <f t="shared" si="1"/>
        <v>id_organization|String</v>
      </c>
      <c r="M35" s="26"/>
      <c r="N35" s="17" t="str">
        <f t="shared" si="2"/>
        <v>start /wait python generarentidades.py</v>
      </c>
      <c r="O35" s="17" t="str">
        <f t="shared" si="3"/>
        <v>sll</v>
      </c>
      <c r="P35" s="17" t="str">
        <f t="shared" si="4"/>
        <v>m4sll_doc_litigios</v>
      </c>
      <c r="Q35" s="17" t="str">
        <f t="shared" si="5"/>
        <v>"id_organization|String,lit_id_litigio|String"</v>
      </c>
      <c r="R35" s="17" t="str">
        <f t="shared" si="6"/>
        <v>"dol_secuencia|Long"</v>
      </c>
      <c r="S35" s="17" t="str">
        <f t="shared" si="7"/>
        <v>""</v>
      </c>
      <c r="T35" s="17" t="str">
        <f t="shared" si="8"/>
        <v>"id_organization|String"</v>
      </c>
      <c r="U35" s="17" t="str">
        <f t="shared" si="9"/>
        <v>"id_organization|String,dol_secuencia|Long,lit_id_litigio|String"</v>
      </c>
      <c r="V35" s="17" t="b">
        <f t="shared" si="10"/>
        <v>1</v>
      </c>
      <c r="W35" s="17" t="str">
        <f t="shared" si="11"/>
        <v>sec1</v>
      </c>
      <c r="X35" s="4" t="str">
        <f t="shared" si="12"/>
        <v>start /wait python generarentidades.py sll m4sll_doc_litigios "id_organization|String,lit_id_litigio|String" "dol_secuencia|Long" "" "id_organization|String" "id_organization|String,dol_secuencia|Long,lit_id_litigio|String" sec1</v>
      </c>
      <c r="Y35" s="35" t="s">
        <v>841</v>
      </c>
    </row>
    <row r="36" spans="4:25" x14ac:dyDescent="0.3">
      <c r="D36" s="8" t="str">
        <f>IF(LEN(_xlfn.IFNA(VLOOKUP(G36,EnElServer!A:A,1,FALSE),""))&gt;0,"x","")</f>
        <v>x</v>
      </c>
      <c r="F36" s="3" t="s">
        <v>4</v>
      </c>
      <c r="G36" s="28" t="s">
        <v>402</v>
      </c>
      <c r="H36" s="20" t="str">
        <f>IF(COUNTBLANK(G36)&gt;0,"",VLOOKUP(F36&amp;"."&amp;G36,ResultadoSQL!A:B,2,FALSE))</f>
        <v>id_organization|String,lit_id_litigio|String,aur_secuencia|Long</v>
      </c>
      <c r="I36" s="10" t="str">
        <f t="shared" si="0"/>
        <v>id_organization|String,lit_id_litigio|String,aur_secuencia|Long</v>
      </c>
      <c r="J36" s="32" t="s">
        <v>151</v>
      </c>
      <c r="K36" s="3" t="s">
        <v>831</v>
      </c>
      <c r="L36" s="3" t="str">
        <f t="shared" si="1"/>
        <v>id_organization|String</v>
      </c>
      <c r="M36" s="3"/>
      <c r="N36" s="17" t="str">
        <f t="shared" si="2"/>
        <v>start /wait python generarentidades.py</v>
      </c>
      <c r="O36" s="17" t="str">
        <f t="shared" si="3"/>
        <v>sll</v>
      </c>
      <c r="P36" s="17" t="str">
        <f t="shared" si="4"/>
        <v>m4sll_autor_reu</v>
      </c>
      <c r="Q36" s="17" t="str">
        <f t="shared" si="5"/>
        <v>"id_organization|String,lit_id_litigio|String"</v>
      </c>
      <c r="R36" s="17" t="str">
        <f t="shared" si="6"/>
        <v>"aur_secuencia|Long"</v>
      </c>
      <c r="S36" s="17" t="str">
        <f t="shared" si="7"/>
        <v>""</v>
      </c>
      <c r="T36" s="17" t="str">
        <f t="shared" si="8"/>
        <v>"id_organization|String"</v>
      </c>
      <c r="U36" s="17" t="str">
        <f t="shared" si="9"/>
        <v>"id_organization|String,lit_id_litigio|String,aur_secuencia|Long"</v>
      </c>
      <c r="V36" s="17" t="b">
        <f t="shared" si="10"/>
        <v>1</v>
      </c>
      <c r="W36" s="17" t="str">
        <f t="shared" si="11"/>
        <v>sec1</v>
      </c>
      <c r="X36" s="4" t="str">
        <f t="shared" si="12"/>
        <v>start /wait python generarentidades.py sll m4sll_autor_reu "id_organization|String,lit_id_litigio|String" "aur_secuencia|Long" "" "id_organization|String" "id_organization|String,lit_id_litigio|String,aur_secuencia|Long" sec1</v>
      </c>
      <c r="Y36" s="35" t="s">
        <v>838</v>
      </c>
    </row>
    <row r="37" spans="4:25" x14ac:dyDescent="0.3">
      <c r="D37" s="8" t="str">
        <f>IF(LEN(_xlfn.IFNA(VLOOKUP(G37,EnElServer!A:A,1,FALSE),""))&gt;0,"x","")</f>
        <v>x</v>
      </c>
      <c r="F37" s="3" t="s">
        <v>4</v>
      </c>
      <c r="G37" s="28" t="s">
        <v>403</v>
      </c>
      <c r="H37" s="20" t="str">
        <f>IF(COUNTBLANK(G37)&gt;0,"",VLOOKUP(F37&amp;"."&amp;G37,ResultadoSQL!A:B,2,FALSE))</f>
        <v>id_organization|String,lit_id_litigio|String,tco_id_tp_compromiso|String,com_secuencia|Long</v>
      </c>
      <c r="I37" s="10" t="str">
        <f t="shared" si="0"/>
        <v>id_organization|String,lit_id_litigio|String,tco_id_tp_compromiso|String,com_secuencia|Long</v>
      </c>
      <c r="J37" s="32" t="s">
        <v>417</v>
      </c>
      <c r="K37" s="3"/>
      <c r="L37" s="3" t="str">
        <f t="shared" si="1"/>
        <v>id_organization|String</v>
      </c>
      <c r="M37" s="3"/>
      <c r="N37" s="17" t="str">
        <f t="shared" si="2"/>
        <v/>
      </c>
      <c r="O37" s="17" t="str">
        <f t="shared" si="3"/>
        <v/>
      </c>
      <c r="P37" s="17" t="str">
        <f t="shared" si="4"/>
        <v/>
      </c>
      <c r="Q37" s="17" t="str">
        <f t="shared" si="5"/>
        <v/>
      </c>
      <c r="R37" s="17" t="str">
        <f t="shared" si="6"/>
        <v/>
      </c>
      <c r="S37" s="17" t="str">
        <f t="shared" si="7"/>
        <v/>
      </c>
      <c r="T37" s="17" t="str">
        <f t="shared" si="8"/>
        <v/>
      </c>
      <c r="U37" s="17" t="str">
        <f t="shared" si="9"/>
        <v/>
      </c>
      <c r="V37" s="17" t="str">
        <f t="shared" si="10"/>
        <v/>
      </c>
      <c r="W37" s="17" t="str">
        <f t="shared" si="11"/>
        <v/>
      </c>
      <c r="X37" s="4" t="str">
        <f t="shared" si="12"/>
        <v/>
      </c>
      <c r="Y37" s="35" t="s">
        <v>417</v>
      </c>
    </row>
    <row r="38" spans="4:25" x14ac:dyDescent="0.3">
      <c r="D38" s="8" t="str">
        <f>IF(LEN(_xlfn.IFNA(VLOOKUP(G38,EnElServer!A:A,1,FALSE),""))&gt;0,"x","")</f>
        <v>x</v>
      </c>
      <c r="F38" s="3" t="s">
        <v>4</v>
      </c>
      <c r="G38" s="28" t="s">
        <v>404</v>
      </c>
      <c r="H38" s="20" t="str">
        <f>IF(COUNTBLANK(G38)&gt;0,"",VLOOKUP(F38&amp;"."&amp;G38,ResultadoSQL!A:B,2,FALSE))</f>
        <v>id_organization|String,lit_id_litigio|String,tfa_id_tp_fase|String</v>
      </c>
      <c r="I38" s="10" t="str">
        <f t="shared" si="0"/>
        <v>id_organization|String,lit_id_litigio|String,tfa_id_tp_fase|String</v>
      </c>
      <c r="J38" s="32" t="s">
        <v>597</v>
      </c>
      <c r="K38" s="3" t="s">
        <v>830</v>
      </c>
      <c r="L38" s="3" t="str">
        <f t="shared" si="1"/>
        <v>id_organization|String</v>
      </c>
      <c r="M38" s="3" t="s">
        <v>151</v>
      </c>
      <c r="N38" s="17" t="str">
        <f t="shared" si="2"/>
        <v>start /wait python generarentidades.py</v>
      </c>
      <c r="O38" s="17" t="str">
        <f t="shared" si="3"/>
        <v>sll</v>
      </c>
      <c r="P38" s="17" t="str">
        <f t="shared" si="4"/>
        <v>m4sll_fases</v>
      </c>
      <c r="Q38" s="17" t="str">
        <f t="shared" si="5"/>
        <v>"id_organization|String,lit_id_litigio|String,tfa_id_tp_fase|String"</v>
      </c>
      <c r="R38" s="17" t="str">
        <f t="shared" si="6"/>
        <v>"fas_secuencia|Long"</v>
      </c>
      <c r="S38" s="17" t="str">
        <f t="shared" si="7"/>
        <v>"id_organization|String,lit_id_litigio|String"</v>
      </c>
      <c r="T38" s="17" t="str">
        <f t="shared" si="8"/>
        <v>"id_organization|String"</v>
      </c>
      <c r="U38" s="17" t="str">
        <f t="shared" si="9"/>
        <v>"id_organization|String,lit_id_litigio|String,tfa_id_tp_fase|String"</v>
      </c>
      <c r="V38" s="17" t="b">
        <f t="shared" si="10"/>
        <v>1</v>
      </c>
      <c r="W38" s="17" t="str">
        <f t="shared" si="11"/>
        <v>sec1</v>
      </c>
      <c r="X38" s="4" t="str">
        <f t="shared" si="12"/>
        <v>start /wait python generarentidades.py sll m4sll_fases "id_organization|String,lit_id_litigio|String,tfa_id_tp_fase|String" "fas_secuencia|Long" "id_organization|String,lit_id_litigio|String" "id_organization|String" "id_organization|String,lit_id_litigio|String,tfa_id_tp_fase|String" sec1</v>
      </c>
      <c r="Y38" s="35" t="s">
        <v>417</v>
      </c>
    </row>
    <row r="39" spans="4:25" x14ac:dyDescent="0.3">
      <c r="D39" s="8" t="str">
        <f>IF(LEN(_xlfn.IFNA(VLOOKUP(G39,EnElServer!A:A,1,FALSE),""))&gt;0,"x","")</f>
        <v>x</v>
      </c>
      <c r="F39" s="3" t="s">
        <v>4</v>
      </c>
      <c r="G39" s="28" t="s">
        <v>7</v>
      </c>
      <c r="H39" s="20" t="str">
        <f>IF(COUNTBLANK(G39)&gt;0,"",VLOOKUP(F39&amp;"."&amp;G39,ResultadoSQL!A:B,2,FALSE))</f>
        <v>id_organization|String,lit_id_litigio|String</v>
      </c>
      <c r="I39" s="10" t="str">
        <f t="shared" si="0"/>
        <v>id_organization|String,lit_id_litigio|String</v>
      </c>
      <c r="J39" s="32" t="s">
        <v>417</v>
      </c>
      <c r="K39" s="3"/>
      <c r="L39" s="3" t="str">
        <f t="shared" si="1"/>
        <v>id_organization|String</v>
      </c>
      <c r="M39" s="3"/>
      <c r="N39" s="17" t="str">
        <f t="shared" si="2"/>
        <v/>
      </c>
      <c r="O39" s="17" t="str">
        <f t="shared" si="3"/>
        <v/>
      </c>
      <c r="P39" s="17" t="str">
        <f t="shared" si="4"/>
        <v/>
      </c>
      <c r="Q39" s="17" t="str">
        <f t="shared" si="5"/>
        <v/>
      </c>
      <c r="R39" s="17" t="str">
        <f t="shared" si="6"/>
        <v/>
      </c>
      <c r="S39" s="17" t="str">
        <f t="shared" si="7"/>
        <v/>
      </c>
      <c r="T39" s="17" t="str">
        <f t="shared" si="8"/>
        <v/>
      </c>
      <c r="U39" s="17" t="str">
        <f t="shared" si="9"/>
        <v/>
      </c>
      <c r="V39" s="17" t="str">
        <f t="shared" si="10"/>
        <v/>
      </c>
      <c r="W39" s="17" t="str">
        <f t="shared" si="11"/>
        <v/>
      </c>
      <c r="X39" s="4" t="str">
        <f t="shared" si="12"/>
        <v/>
      </c>
      <c r="Y39" s="35" t="s">
        <v>838</v>
      </c>
    </row>
    <row r="40" spans="4:25" x14ac:dyDescent="0.3">
      <c r="D40" s="8" t="str">
        <f>IF(LEN(_xlfn.IFNA(VLOOKUP(G40,EnElServer!A:A,1,FALSE),""))&gt;0,"x","")</f>
        <v>x</v>
      </c>
      <c r="F40" s="3" t="s">
        <v>4</v>
      </c>
      <c r="G40" s="28" t="s">
        <v>405</v>
      </c>
      <c r="H40" s="20" t="str">
        <f>IF(COUNTBLANK(G40)&gt;0,"",VLOOKUP(F40&amp;"."&amp;G40,ResultadoSQL!A:B,2,FALSE))</f>
        <v>id_organization|String,lit_id_litigio|String,pag_secuencia|Long</v>
      </c>
      <c r="I40" s="10" t="str">
        <f t="shared" si="0"/>
        <v>id_organization|String,lit_id_litigio|String,pag_secuencia|Long</v>
      </c>
      <c r="J40" s="32" t="s">
        <v>151</v>
      </c>
      <c r="K40" s="3" t="s">
        <v>516</v>
      </c>
      <c r="L40" s="3" t="str">
        <f t="shared" si="1"/>
        <v>id_organization|String</v>
      </c>
      <c r="M40" s="10"/>
      <c r="N40" s="17" t="str">
        <f t="shared" si="2"/>
        <v>start /wait python generarentidades.py</v>
      </c>
      <c r="O40" s="17" t="str">
        <f t="shared" si="3"/>
        <v>sll</v>
      </c>
      <c r="P40" s="17" t="str">
        <f t="shared" si="4"/>
        <v>m4sll_pagos</v>
      </c>
      <c r="Q40" s="17" t="str">
        <f t="shared" si="5"/>
        <v>"id_organization|String,lit_id_litigio|String"</v>
      </c>
      <c r="R40" s="17" t="str">
        <f t="shared" si="6"/>
        <v>"pag_secuencia|Long"</v>
      </c>
      <c r="S40" s="17" t="str">
        <f t="shared" si="7"/>
        <v>""</v>
      </c>
      <c r="T40" s="17" t="str">
        <f t="shared" si="8"/>
        <v>"id_organization|String"</v>
      </c>
      <c r="U40" s="17" t="str">
        <f t="shared" si="9"/>
        <v>"id_organization|String,lit_id_litigio|String,pag_secuencia|Long"</v>
      </c>
      <c r="V40" s="17" t="b">
        <f t="shared" si="10"/>
        <v>1</v>
      </c>
      <c r="W40" s="17" t="str">
        <f t="shared" si="11"/>
        <v>sec1</v>
      </c>
      <c r="X40" s="4" t="str">
        <f t="shared" si="12"/>
        <v>start /wait python generarentidades.py sll m4sll_pagos "id_organization|String,lit_id_litigio|String" "pag_secuencia|Long" "" "id_organization|String" "id_organization|String,lit_id_litigio|String,pag_secuencia|Long" sec1</v>
      </c>
      <c r="Y40" s="35" t="s">
        <v>417</v>
      </c>
    </row>
    <row r="41" spans="4:25" x14ac:dyDescent="0.3">
      <c r="D41" s="8" t="str">
        <f>IF(LEN(_xlfn.IFNA(VLOOKUP(G41,EnElServer!A:A,1,FALSE),""))&gt;0,"x","")</f>
        <v>x</v>
      </c>
      <c r="F41" s="3" t="s">
        <v>4</v>
      </c>
      <c r="G41" s="28" t="s">
        <v>406</v>
      </c>
      <c r="H41" s="20" t="str">
        <f>IF(COUNTBLANK(G41)&gt;0,"",VLOOKUP(F41&amp;"."&amp;G41,ResultadoSQL!A:B,2,FALSE))</f>
        <v>id_organization|String,vel_secuencia|Long,lit_id_litigio|String</v>
      </c>
      <c r="I41" s="10" t="str">
        <f t="shared" si="0"/>
        <v>id_organization|String,vel_secuencia|Long,lit_id_litigio|String</v>
      </c>
      <c r="J41" s="32" t="s">
        <v>417</v>
      </c>
      <c r="K41" s="3"/>
      <c r="L41" s="3" t="str">
        <f t="shared" si="1"/>
        <v>id_organization|String</v>
      </c>
      <c r="M41" s="3"/>
      <c r="N41" s="17" t="str">
        <f t="shared" si="2"/>
        <v/>
      </c>
      <c r="O41" s="17" t="str">
        <f t="shared" si="3"/>
        <v/>
      </c>
      <c r="P41" s="17" t="str">
        <f t="shared" si="4"/>
        <v/>
      </c>
      <c r="Q41" s="17" t="str">
        <f t="shared" si="5"/>
        <v/>
      </c>
      <c r="R41" s="17" t="str">
        <f t="shared" si="6"/>
        <v/>
      </c>
      <c r="S41" s="17" t="str">
        <f t="shared" si="7"/>
        <v/>
      </c>
      <c r="T41" s="17" t="str">
        <f t="shared" si="8"/>
        <v/>
      </c>
      <c r="U41" s="17" t="str">
        <f t="shared" si="9"/>
        <v/>
      </c>
      <c r="V41" s="17" t="str">
        <f t="shared" si="10"/>
        <v/>
      </c>
      <c r="W41" s="17" t="str">
        <f t="shared" si="11"/>
        <v/>
      </c>
      <c r="X41" s="4" t="str">
        <f t="shared" si="12"/>
        <v/>
      </c>
      <c r="Y41" s="35" t="s">
        <v>417</v>
      </c>
    </row>
    <row r="42" spans="4:25" x14ac:dyDescent="0.3">
      <c r="D42" s="8" t="str">
        <f>IF(LEN(_xlfn.IFNA(VLOOKUP(G42,EnElServer!A:A,1,FALSE),""))&gt;0,"x","")</f>
        <v>x</v>
      </c>
      <c r="F42" s="3" t="s">
        <v>4</v>
      </c>
      <c r="G42" s="28" t="s">
        <v>407</v>
      </c>
      <c r="H42" s="20" t="e">
        <f>IF(COUNTBLANK(G42)&gt;0,"",VLOOKUP(F42&amp;"."&amp;G42,ResultadoSQL!A:B,2,FALSE))</f>
        <v>#N/A</v>
      </c>
      <c r="I42" s="10" t="e">
        <f t="shared" si="0"/>
        <v>#N/A</v>
      </c>
      <c r="J42" s="32" t="s">
        <v>417</v>
      </c>
      <c r="K42" s="3"/>
      <c r="L42" s="3" t="str">
        <f t="shared" si="1"/>
        <v/>
      </c>
      <c r="M42" s="3"/>
      <c r="N42" s="17" t="str">
        <f t="shared" si="2"/>
        <v/>
      </c>
      <c r="O42" s="17" t="str">
        <f t="shared" si="3"/>
        <v/>
      </c>
      <c r="P42" s="17" t="str">
        <f t="shared" si="4"/>
        <v/>
      </c>
      <c r="Q42" s="17" t="str">
        <f t="shared" si="5"/>
        <v/>
      </c>
      <c r="R42" s="17" t="str">
        <f t="shared" si="6"/>
        <v/>
      </c>
      <c r="S42" s="17" t="str">
        <f t="shared" si="7"/>
        <v/>
      </c>
      <c r="T42" s="17" t="str">
        <f t="shared" si="8"/>
        <v/>
      </c>
      <c r="U42" s="17" t="str">
        <f t="shared" si="9"/>
        <v/>
      </c>
      <c r="V42" s="17" t="str">
        <f t="shared" si="10"/>
        <v/>
      </c>
      <c r="W42" s="17" t="str">
        <f t="shared" si="11"/>
        <v/>
      </c>
      <c r="X42" s="4" t="str">
        <f t="shared" si="12"/>
        <v/>
      </c>
      <c r="Y42" s="35" t="s">
        <v>417</v>
      </c>
    </row>
    <row r="43" spans="4:25" x14ac:dyDescent="0.3">
      <c r="D43" s="8" t="str">
        <f>IF(LEN(_xlfn.IFNA(VLOOKUP(G43,EnElServer!A:A,1,FALSE),""))&gt;0,"x","")</f>
        <v>x</v>
      </c>
      <c r="F43" s="3" t="s">
        <v>4</v>
      </c>
      <c r="G43" s="28" t="s">
        <v>408</v>
      </c>
      <c r="H43" s="20" t="e">
        <f>IF(COUNTBLANK(G43)&gt;0,"",VLOOKUP(F43&amp;"."&amp;G43,ResultadoSQL!A:B,2,FALSE))</f>
        <v>#N/A</v>
      </c>
      <c r="I43" s="10" t="e">
        <f t="shared" si="0"/>
        <v>#N/A</v>
      </c>
      <c r="J43" s="32" t="s">
        <v>417</v>
      </c>
      <c r="K43" s="3"/>
      <c r="L43" s="3" t="str">
        <f t="shared" si="1"/>
        <v/>
      </c>
      <c r="M43" s="3"/>
      <c r="N43" s="17" t="str">
        <f t="shared" si="2"/>
        <v/>
      </c>
      <c r="O43" s="17" t="str">
        <f t="shared" si="3"/>
        <v/>
      </c>
      <c r="P43" s="17" t="str">
        <f t="shared" si="4"/>
        <v/>
      </c>
      <c r="Q43" s="17" t="str">
        <f t="shared" si="5"/>
        <v/>
      </c>
      <c r="R43" s="17" t="str">
        <f t="shared" si="6"/>
        <v/>
      </c>
      <c r="S43" s="17" t="str">
        <f t="shared" si="7"/>
        <v/>
      </c>
      <c r="T43" s="17" t="str">
        <f t="shared" si="8"/>
        <v/>
      </c>
      <c r="U43" s="17" t="str">
        <f t="shared" si="9"/>
        <v/>
      </c>
      <c r="V43" s="17" t="str">
        <f t="shared" si="10"/>
        <v/>
      </c>
      <c r="W43" s="17" t="str">
        <f t="shared" si="11"/>
        <v/>
      </c>
      <c r="X43" s="4" t="str">
        <f t="shared" si="12"/>
        <v/>
      </c>
      <c r="Y43" s="35" t="s">
        <v>417</v>
      </c>
    </row>
    <row r="44" spans="4:25" x14ac:dyDescent="0.3">
      <c r="D44" s="8" t="str">
        <f>IF(LEN(_xlfn.IFNA(VLOOKUP(G44,EnElServer!A:A,1,FALSE),""))&gt;0,"x","")</f>
        <v>x</v>
      </c>
      <c r="F44" s="3" t="s">
        <v>4</v>
      </c>
      <c r="G44" s="3" t="s">
        <v>465</v>
      </c>
      <c r="H44" s="20" t="str">
        <f>IF(COUNTBLANK(G44)&gt;0,"",VLOOKUP(F44&amp;"."&amp;G44,ResultadoSQL!A:B,2,FALSE))</f>
        <v>id_organization|String,lit_id_litigio|String</v>
      </c>
      <c r="I44" s="10" t="str">
        <f t="shared" si="0"/>
        <v>id_organization|String,lit_id_litigio|String</v>
      </c>
      <c r="J44" s="32" t="s">
        <v>151</v>
      </c>
      <c r="K44" s="3"/>
      <c r="L44" s="3" t="str">
        <f t="shared" si="1"/>
        <v>id_organization|String</v>
      </c>
      <c r="M44" s="3" t="s">
        <v>255</v>
      </c>
      <c r="N44" s="17" t="str">
        <f t="shared" si="2"/>
        <v>start /wait python generarentidades.py</v>
      </c>
      <c r="O44" s="17" t="str">
        <f t="shared" si="3"/>
        <v>sll</v>
      </c>
      <c r="P44" s="17" t="str">
        <f t="shared" si="4"/>
        <v>m4sll_cpe_cejpj_c</v>
      </c>
      <c r="Q44" s="17" t="str">
        <f t="shared" si="5"/>
        <v>"id_organization|String,lit_id_litigio|String"</v>
      </c>
      <c r="R44" s="17" t="str">
        <f t="shared" si="6"/>
        <v>""</v>
      </c>
      <c r="S44" s="17" t="str">
        <f t="shared" si="7"/>
        <v>"lit_id_litigio|String"</v>
      </c>
      <c r="T44" s="17" t="str">
        <f t="shared" si="8"/>
        <v>"id_organization|String"</v>
      </c>
      <c r="U44" s="17" t="str">
        <f t="shared" si="9"/>
        <v>"id_organization|String,lit_id_litigio|String"</v>
      </c>
      <c r="V44" s="17" t="b">
        <f t="shared" si="10"/>
        <v>0</v>
      </c>
      <c r="W44" s="17" t="str">
        <f t="shared" si="11"/>
        <v>sec0</v>
      </c>
      <c r="X44" s="4" t="str">
        <f t="shared" si="12"/>
        <v>start /wait python generarentidades.py sll m4sll_cpe_cejpj_c "id_organization|String,lit_id_litigio|String" "" "lit_id_litigio|String" "id_organization|String" "id_organization|String,lit_id_litigio|String" sec0</v>
      </c>
      <c r="Y44" s="35" t="s">
        <v>417</v>
      </c>
    </row>
    <row r="45" spans="4:25" x14ac:dyDescent="0.3">
      <c r="D45" s="8" t="str">
        <f>IF(LEN(_xlfn.IFNA(VLOOKUP(G45,EnElServer!A:A,1,FALSE),""))&gt;0,"x","")</f>
        <v>x</v>
      </c>
      <c r="F45" s="3" t="s">
        <v>4</v>
      </c>
      <c r="G45" s="3" t="s">
        <v>466</v>
      </c>
      <c r="H45" s="20" t="str">
        <f>IF(COUNTBLANK(G45)&gt;0,"",VLOOKUP(F45&amp;"."&amp;G45,ResultadoSQL!A:B,2,FALSE))</f>
        <v>id_organization|String,lit_id_litigio|String,ccd_id_secuencia|Long</v>
      </c>
      <c r="I45" s="10" t="str">
        <f t="shared" si="0"/>
        <v>id_organization|String,lit_id_litigio|String,ccd_id_secuencia|Long</v>
      </c>
      <c r="J45" s="32" t="s">
        <v>151</v>
      </c>
      <c r="K45" s="3" t="s">
        <v>467</v>
      </c>
      <c r="L45" s="3" t="str">
        <f t="shared" si="1"/>
        <v>id_organization|String</v>
      </c>
      <c r="M45" s="3" t="s">
        <v>255</v>
      </c>
      <c r="N45" s="17" t="str">
        <f t="shared" si="2"/>
        <v>start /wait python generarentidades.py</v>
      </c>
      <c r="O45" s="17" t="str">
        <f t="shared" si="3"/>
        <v>sll</v>
      </c>
      <c r="P45" s="17" t="str">
        <f t="shared" si="4"/>
        <v>m4sll_cpe_cejpj_d</v>
      </c>
      <c r="Q45" s="17" t="str">
        <f t="shared" si="5"/>
        <v>"id_organization|String,lit_id_litigio|String"</v>
      </c>
      <c r="R45" s="17" t="str">
        <f t="shared" si="6"/>
        <v>"ccd_id_secuencia|Long"</v>
      </c>
      <c r="S45" s="17" t="str">
        <f t="shared" si="7"/>
        <v>"lit_id_litigio|String"</v>
      </c>
      <c r="T45" s="17" t="str">
        <f t="shared" si="8"/>
        <v>"id_organization|String"</v>
      </c>
      <c r="U45" s="17" t="str">
        <f t="shared" si="9"/>
        <v>"id_organization|String,lit_id_litigio|String,ccd_id_secuencia|Long"</v>
      </c>
      <c r="V45" s="17" t="b">
        <f t="shared" si="10"/>
        <v>1</v>
      </c>
      <c r="W45" s="17" t="str">
        <f t="shared" si="11"/>
        <v>sec1</v>
      </c>
      <c r="X45" s="4" t="str">
        <f t="shared" si="12"/>
        <v>start /wait python generarentidades.py sll m4sll_cpe_cejpj_d "id_organization|String,lit_id_litigio|String" "ccd_id_secuencia|Long" "lit_id_litigio|String" "id_organization|String" "id_organization|String,lit_id_litigio|String,ccd_id_secuencia|Long" sec1</v>
      </c>
      <c r="Y45" s="35" t="s">
        <v>417</v>
      </c>
    </row>
    <row r="46" spans="4:25" x14ac:dyDescent="0.3">
      <c r="D46" s="8" t="str">
        <f>IF(LEN(_xlfn.IFNA(VLOOKUP(G46,EnElServer!A:A,1,FALSE),""))&gt;0,"x","")</f>
        <v/>
      </c>
      <c r="F46" s="3" t="s">
        <v>4</v>
      </c>
      <c r="G46" s="3" t="s">
        <v>839</v>
      </c>
      <c r="H46" s="20" t="str">
        <f>IF(COUNTBLANK(G46)&gt;0,"",VLOOKUP(F46&amp;"."&amp;G46,ResultadoSQL!A:B,2,FALSE))</f>
        <v>id_organization|String,id_app_role|String,msi_secuencia|Long</v>
      </c>
      <c r="I46" s="10" t="str">
        <f t="shared" si="0"/>
        <v>id_organization|String,id_app_role|String,msi_secuencia|Long</v>
      </c>
      <c r="J46" s="32" t="s">
        <v>325</v>
      </c>
      <c r="K46" s="3" t="s">
        <v>840</v>
      </c>
      <c r="L46" s="3" t="str">
        <f t="shared" si="1"/>
        <v>id_organization|String</v>
      </c>
      <c r="M46" s="3"/>
      <c r="N46" s="17" t="str">
        <f t="shared" si="2"/>
        <v>start /wait python generarentidades.py</v>
      </c>
      <c r="O46" s="17" t="str">
        <f t="shared" si="3"/>
        <v>sll</v>
      </c>
      <c r="P46" s="17" t="str">
        <f t="shared" si="4"/>
        <v>m4sll_mto_seg_inte</v>
      </c>
      <c r="Q46" s="17" t="str">
        <f t="shared" si="5"/>
        <v>"id_organization|String,id_app_role|String"</v>
      </c>
      <c r="R46" s="17" t="str">
        <f t="shared" si="6"/>
        <v>"msi_secuencia|Long"</v>
      </c>
      <c r="S46" s="17" t="str">
        <f>IF(COUNTBLANK(N46)&gt;0,"",""""&amp;M46&amp;"""")</f>
        <v>""</v>
      </c>
      <c r="T46" s="17" t="str">
        <f t="shared" si="8"/>
        <v>"id_organization|String"</v>
      </c>
      <c r="U46" s="17" t="str">
        <f t="shared" si="9"/>
        <v>"id_organization|String,id_app_role|String,msi_secuencia|Long"</v>
      </c>
      <c r="V46" s="17" t="b">
        <f t="shared" si="10"/>
        <v>1</v>
      </c>
      <c r="W46" s="17" t="str">
        <f t="shared" si="11"/>
        <v>sec1</v>
      </c>
      <c r="X46" s="4" t="str">
        <f t="shared" si="12"/>
        <v>start /wait python generarentidades.py sll m4sll_mto_seg_inte "id_organization|String,id_app_role|String" "msi_secuencia|Long" "" "id_organization|String" "id_organization|String,id_app_role|String,msi_secuencia|Long" sec1</v>
      </c>
      <c r="Y46" s="35" t="s">
        <v>838</v>
      </c>
    </row>
    <row r="47" spans="4:25" x14ac:dyDescent="0.3">
      <c r="D47" s="8" t="str">
        <f>IF(LEN(_xlfn.IFNA(VLOOKUP(G47,EnElServer!A:A,1,FALSE),""))&gt;0,"x","")</f>
        <v/>
      </c>
      <c r="F47" s="3"/>
      <c r="G47" s="3"/>
      <c r="H47" s="20" t="str">
        <f>IF(COUNTBLANK(G47)&gt;0,"",VLOOKUP(F47&amp;"."&amp;G47,ResultadoSQL!A:B,2,FALSE))</f>
        <v/>
      </c>
      <c r="I47" s="10" t="str">
        <f t="shared" si="0"/>
        <v/>
      </c>
      <c r="J47" s="32"/>
      <c r="K47" s="3"/>
      <c r="L47" s="3" t="str">
        <f t="shared" si="1"/>
        <v/>
      </c>
      <c r="M47" s="3"/>
      <c r="N47" s="17" t="str">
        <f t="shared" si="2"/>
        <v/>
      </c>
      <c r="O47" s="17" t="str">
        <f t="shared" si="3"/>
        <v/>
      </c>
      <c r="P47" s="17" t="str">
        <f t="shared" si="4"/>
        <v/>
      </c>
      <c r="Q47" s="17" t="str">
        <f t="shared" si="5"/>
        <v/>
      </c>
      <c r="R47" s="17" t="str">
        <f t="shared" si="6"/>
        <v/>
      </c>
      <c r="S47" s="17" t="str">
        <f>IF(COUNTBLANK(N47)&gt;0,"",""""&amp;M47&amp;"""")</f>
        <v/>
      </c>
      <c r="T47" s="17" t="str">
        <f t="shared" si="8"/>
        <v/>
      </c>
      <c r="U47" s="17" t="str">
        <f t="shared" si="9"/>
        <v/>
      </c>
      <c r="V47" s="17" t="str">
        <f t="shared" si="10"/>
        <v/>
      </c>
      <c r="W47" s="17" t="str">
        <f t="shared" si="11"/>
        <v/>
      </c>
      <c r="X47" s="4" t="str">
        <f t="shared" si="12"/>
        <v/>
      </c>
      <c r="Y47" s="35"/>
    </row>
    <row r="48" spans="4:25" x14ac:dyDescent="0.3">
      <c r="D48" s="8" t="str">
        <f>IF(LEN(_xlfn.IFNA(VLOOKUP(G48,EnElServer!A:A,1,FALSE),""))&gt;0,"x","")</f>
        <v/>
      </c>
      <c r="F48" s="3"/>
      <c r="G48" s="3"/>
      <c r="H48" s="20" t="str">
        <f>IF(COUNTBLANK(G48)&gt;0,"",VLOOKUP(F48&amp;"."&amp;G48,ResultadoSQL!A:B,2,FALSE))</f>
        <v/>
      </c>
      <c r="I48" s="10" t="str">
        <f t="shared" si="0"/>
        <v/>
      </c>
      <c r="J48" s="32" t="s">
        <v>417</v>
      </c>
      <c r="K48" s="3"/>
      <c r="L48" s="3" t="str">
        <f t="shared" si="1"/>
        <v/>
      </c>
      <c r="M48" s="3"/>
      <c r="N48" s="17" t="str">
        <f t="shared" si="2"/>
        <v/>
      </c>
      <c r="O48" s="17" t="str">
        <f t="shared" si="3"/>
        <v/>
      </c>
      <c r="P48" s="17" t="str">
        <f t="shared" si="4"/>
        <v/>
      </c>
      <c r="Q48" s="17" t="str">
        <f t="shared" si="5"/>
        <v/>
      </c>
      <c r="R48" s="17" t="str">
        <f t="shared" si="6"/>
        <v/>
      </c>
      <c r="S48" s="17" t="str">
        <f t="shared" si="7"/>
        <v/>
      </c>
      <c r="T48" s="17" t="str">
        <f t="shared" si="8"/>
        <v/>
      </c>
      <c r="U48" s="17" t="str">
        <f t="shared" si="9"/>
        <v/>
      </c>
      <c r="V48" s="17" t="str">
        <f t="shared" si="10"/>
        <v/>
      </c>
      <c r="W48" s="17" t="str">
        <f t="shared" si="11"/>
        <v/>
      </c>
      <c r="X48" s="4" t="str">
        <f t="shared" si="12"/>
        <v/>
      </c>
      <c r="Y48" s="35" t="s">
        <v>417</v>
      </c>
    </row>
    <row r="49" spans="4:25" x14ac:dyDescent="0.3">
      <c r="D49" s="8" t="str">
        <f>IF(LEN(_xlfn.IFNA(VLOOKUP(G49,EnElServer!A:A,1,FALSE),""))&gt;0,"x","")</f>
        <v/>
      </c>
      <c r="F49" s="3"/>
      <c r="G49" s="3"/>
      <c r="H49" s="20" t="str">
        <f>IF(COUNTBLANK(G49)&gt;0,"",VLOOKUP(F49&amp;"."&amp;G49,ResultadoSQL!A:B,2,FALSE))</f>
        <v/>
      </c>
      <c r="I49" s="10" t="str">
        <f t="shared" si="0"/>
        <v/>
      </c>
      <c r="J49" s="32" t="s">
        <v>417</v>
      </c>
      <c r="K49" s="3"/>
      <c r="L49" s="3" t="str">
        <f t="shared" si="1"/>
        <v/>
      </c>
      <c r="M49" s="3"/>
      <c r="N49" s="17" t="str">
        <f t="shared" si="2"/>
        <v/>
      </c>
      <c r="O49" s="17" t="str">
        <f t="shared" si="3"/>
        <v/>
      </c>
      <c r="P49" s="17" t="str">
        <f t="shared" si="4"/>
        <v/>
      </c>
      <c r="Q49" s="17" t="str">
        <f t="shared" si="5"/>
        <v/>
      </c>
      <c r="R49" s="17" t="str">
        <f t="shared" si="6"/>
        <v/>
      </c>
      <c r="S49" s="17" t="str">
        <f t="shared" si="7"/>
        <v/>
      </c>
      <c r="T49" s="17" t="str">
        <f t="shared" si="8"/>
        <v/>
      </c>
      <c r="U49" s="17" t="str">
        <f t="shared" si="9"/>
        <v/>
      </c>
      <c r="V49" s="17" t="str">
        <f t="shared" si="10"/>
        <v/>
      </c>
      <c r="W49" s="17" t="str">
        <f t="shared" si="11"/>
        <v/>
      </c>
      <c r="X49" s="4" t="str">
        <f t="shared" si="12"/>
        <v/>
      </c>
      <c r="Y49" s="35" t="s">
        <v>417</v>
      </c>
    </row>
    <row r="50" spans="4:25" x14ac:dyDescent="0.3">
      <c r="D50" s="8" t="str">
        <f>IF(LEN(_xlfn.IFNA(VLOOKUP(G50,EnElServer!A:A,1,FALSE),""))&gt;0,"x","")</f>
        <v/>
      </c>
      <c r="F50" s="3"/>
      <c r="G50" s="3"/>
      <c r="H50" s="20" t="str">
        <f>IF(COUNTBLANK(G50)&gt;0,"",VLOOKUP(F50&amp;"."&amp;G50,ResultadoSQL!A:B,2,FALSE))</f>
        <v/>
      </c>
      <c r="I50" s="10" t="str">
        <f t="shared" si="0"/>
        <v/>
      </c>
      <c r="J50" s="32" t="s">
        <v>417</v>
      </c>
      <c r="K50" s="3"/>
      <c r="L50" s="3" t="str">
        <f t="shared" si="1"/>
        <v/>
      </c>
      <c r="M50" s="3"/>
      <c r="N50" s="17" t="str">
        <f t="shared" si="2"/>
        <v/>
      </c>
      <c r="O50" s="17" t="str">
        <f t="shared" si="3"/>
        <v/>
      </c>
      <c r="P50" s="17" t="str">
        <f t="shared" si="4"/>
        <v/>
      </c>
      <c r="Q50" s="17" t="str">
        <f t="shared" si="5"/>
        <v/>
      </c>
      <c r="R50" s="17" t="str">
        <f t="shared" si="6"/>
        <v/>
      </c>
      <c r="S50" s="17" t="str">
        <f t="shared" si="7"/>
        <v/>
      </c>
      <c r="T50" s="17" t="str">
        <f t="shared" si="8"/>
        <v/>
      </c>
      <c r="U50" s="17" t="str">
        <f t="shared" si="9"/>
        <v/>
      </c>
      <c r="V50" s="17" t="str">
        <f t="shared" si="10"/>
        <v/>
      </c>
      <c r="W50" s="17" t="str">
        <f t="shared" si="11"/>
        <v/>
      </c>
      <c r="X50" s="4" t="str">
        <f t="shared" si="12"/>
        <v/>
      </c>
      <c r="Y50" s="35" t="s">
        <v>417</v>
      </c>
    </row>
    <row r="51" spans="4:25" x14ac:dyDescent="0.3">
      <c r="D51" s="8" t="str">
        <f>IF(LEN(_xlfn.IFNA(VLOOKUP(G51,EnElServer!A:A,1,FALSE),""))&gt;0,"x","")</f>
        <v/>
      </c>
      <c r="F51" s="3"/>
      <c r="G51" s="3"/>
      <c r="H51" s="20" t="str">
        <f>IF(COUNTBLANK(G51)&gt;0,"",VLOOKUP(F51&amp;"."&amp;G51,ResultadoSQL!A:B,2,FALSE))</f>
        <v/>
      </c>
      <c r="I51" s="10" t="str">
        <f t="shared" si="0"/>
        <v/>
      </c>
      <c r="J51" s="26" t="s">
        <v>417</v>
      </c>
      <c r="K51" s="3"/>
      <c r="L51" s="3" t="str">
        <f t="shared" si="1"/>
        <v/>
      </c>
      <c r="M51" s="3"/>
      <c r="N51" s="17" t="str">
        <f t="shared" si="2"/>
        <v/>
      </c>
      <c r="O51" s="17" t="str">
        <f t="shared" si="3"/>
        <v/>
      </c>
      <c r="P51" s="17" t="str">
        <f t="shared" si="4"/>
        <v/>
      </c>
      <c r="Q51" s="17" t="str">
        <f t="shared" si="5"/>
        <v/>
      </c>
      <c r="R51" s="17" t="str">
        <f t="shared" si="6"/>
        <v/>
      </c>
      <c r="S51" s="17" t="str">
        <f t="shared" si="7"/>
        <v/>
      </c>
      <c r="T51" s="17" t="str">
        <f t="shared" si="8"/>
        <v/>
      </c>
      <c r="U51" s="17" t="str">
        <f t="shared" si="9"/>
        <v/>
      </c>
      <c r="V51" s="17" t="str">
        <f t="shared" si="10"/>
        <v/>
      </c>
      <c r="W51" s="17" t="str">
        <f t="shared" si="11"/>
        <v/>
      </c>
      <c r="X51" s="4" t="str">
        <f t="shared" si="12"/>
        <v/>
      </c>
      <c r="Y51" s="35" t="s">
        <v>417</v>
      </c>
    </row>
    <row r="52" spans="4:25" x14ac:dyDescent="0.3">
      <c r="D52" s="8" t="str">
        <f>IF(LEN(_xlfn.IFNA(VLOOKUP(G52,EnElServer!A:A,1,FALSE),""))&gt;0,"x","")</f>
        <v/>
      </c>
      <c r="F52" s="3"/>
      <c r="G52" s="3"/>
      <c r="H52" s="20" t="str">
        <f>IF(COUNTBLANK(G52)&gt;0,"",VLOOKUP(F52&amp;"."&amp;G52,ResultadoSQL!A:B,2,FALSE))</f>
        <v/>
      </c>
      <c r="I52" s="10" t="str">
        <f t="shared" si="0"/>
        <v/>
      </c>
      <c r="J52" s="26" t="s">
        <v>417</v>
      </c>
      <c r="K52" s="3"/>
      <c r="L52" s="3" t="str">
        <f t="shared" si="1"/>
        <v/>
      </c>
      <c r="M52" s="3"/>
      <c r="N52" s="17" t="str">
        <f t="shared" si="2"/>
        <v/>
      </c>
      <c r="O52" s="17" t="str">
        <f t="shared" si="3"/>
        <v/>
      </c>
      <c r="P52" s="17" t="str">
        <f t="shared" si="4"/>
        <v/>
      </c>
      <c r="Q52" s="17" t="str">
        <f t="shared" si="5"/>
        <v/>
      </c>
      <c r="R52" s="17" t="str">
        <f t="shared" si="6"/>
        <v/>
      </c>
      <c r="S52" s="17" t="str">
        <f t="shared" si="7"/>
        <v/>
      </c>
      <c r="T52" s="17" t="str">
        <f t="shared" si="8"/>
        <v/>
      </c>
      <c r="U52" s="17" t="str">
        <f t="shared" si="9"/>
        <v/>
      </c>
      <c r="V52" s="17" t="str">
        <f t="shared" si="10"/>
        <v/>
      </c>
      <c r="W52" s="17" t="str">
        <f t="shared" si="11"/>
        <v/>
      </c>
      <c r="X52" s="4" t="str">
        <f t="shared" si="12"/>
        <v/>
      </c>
      <c r="Y52" s="35" t="s">
        <v>417</v>
      </c>
    </row>
    <row r="53" spans="4:25" x14ac:dyDescent="0.3">
      <c r="D53" s="8" t="str">
        <f>IF(LEN(_xlfn.IFNA(VLOOKUP(G53,EnElServer!A:A,1,FALSE),""))&gt;0,"x","")</f>
        <v/>
      </c>
      <c r="F53" s="3"/>
      <c r="G53" s="3"/>
      <c r="H53" s="20" t="str">
        <f>IF(COUNTBLANK(G53)&gt;0,"",VLOOKUP(F53&amp;"."&amp;G53,ResultadoSQL!A:B,2,FALSE))</f>
        <v/>
      </c>
      <c r="I53" s="10" t="str">
        <f t="shared" si="0"/>
        <v/>
      </c>
      <c r="J53" s="26" t="s">
        <v>417</v>
      </c>
      <c r="K53" s="3"/>
      <c r="L53" s="3" t="str">
        <f t="shared" si="1"/>
        <v/>
      </c>
      <c r="M53" s="3"/>
      <c r="N53" s="17" t="str">
        <f t="shared" si="2"/>
        <v/>
      </c>
      <c r="O53" s="17" t="str">
        <f t="shared" si="3"/>
        <v/>
      </c>
      <c r="P53" s="17" t="str">
        <f t="shared" si="4"/>
        <v/>
      </c>
      <c r="Q53" s="17" t="str">
        <f t="shared" si="5"/>
        <v/>
      </c>
      <c r="R53" s="17" t="str">
        <f t="shared" si="6"/>
        <v/>
      </c>
      <c r="S53" s="17" t="str">
        <f t="shared" si="7"/>
        <v/>
      </c>
      <c r="T53" s="17" t="str">
        <f t="shared" si="8"/>
        <v/>
      </c>
      <c r="U53" s="17" t="str">
        <f t="shared" si="9"/>
        <v/>
      </c>
      <c r="V53" s="17" t="str">
        <f t="shared" si="10"/>
        <v/>
      </c>
      <c r="W53" s="17" t="str">
        <f t="shared" si="11"/>
        <v/>
      </c>
      <c r="X53" s="4" t="str">
        <f t="shared" si="12"/>
        <v/>
      </c>
      <c r="Y53" s="35" t="s">
        <v>417</v>
      </c>
    </row>
    <row r="54" spans="4:25" x14ac:dyDescent="0.3">
      <c r="D54" s="8" t="str">
        <f>IF(LEN(_xlfn.IFNA(VLOOKUP(G54,EnElServer!A:A,1,FALSE),""))&gt;0,"x","")</f>
        <v/>
      </c>
      <c r="F54" s="3"/>
      <c r="G54" s="3"/>
      <c r="H54" s="20" t="str">
        <f>IF(COUNTBLANK(G54)&gt;0,"",VLOOKUP(F54&amp;"."&amp;G54,ResultadoSQL!A:B,2,FALSE))</f>
        <v/>
      </c>
      <c r="I54" s="10" t="str">
        <f t="shared" si="0"/>
        <v/>
      </c>
      <c r="J54" s="26" t="s">
        <v>417</v>
      </c>
      <c r="K54" s="3"/>
      <c r="L54" s="3" t="str">
        <f t="shared" si="1"/>
        <v/>
      </c>
      <c r="M54" s="3"/>
      <c r="N54" s="17" t="str">
        <f t="shared" si="2"/>
        <v/>
      </c>
      <c r="O54" s="17" t="str">
        <f t="shared" si="3"/>
        <v/>
      </c>
      <c r="P54" s="17" t="str">
        <f t="shared" si="4"/>
        <v/>
      </c>
      <c r="Q54" s="17" t="str">
        <f t="shared" si="5"/>
        <v/>
      </c>
      <c r="R54" s="17" t="str">
        <f t="shared" si="6"/>
        <v/>
      </c>
      <c r="S54" s="17" t="str">
        <f t="shared" si="7"/>
        <v/>
      </c>
      <c r="T54" s="17" t="str">
        <f t="shared" si="8"/>
        <v/>
      </c>
      <c r="U54" s="17" t="str">
        <f t="shared" si="9"/>
        <v/>
      </c>
      <c r="V54" s="17" t="str">
        <f t="shared" si="10"/>
        <v/>
      </c>
      <c r="W54" s="17" t="str">
        <f t="shared" si="11"/>
        <v/>
      </c>
      <c r="X54" s="4" t="str">
        <f t="shared" si="12"/>
        <v/>
      </c>
      <c r="Y54" s="35" t="s">
        <v>417</v>
      </c>
    </row>
    <row r="55" spans="4:25" x14ac:dyDescent="0.3">
      <c r="D55" s="8" t="str">
        <f>IF(LEN(_xlfn.IFNA(VLOOKUP(G55,EnElServer!A:A,1,FALSE),""))&gt;0,"x","")</f>
        <v/>
      </c>
      <c r="F55" s="3"/>
      <c r="G55" s="3"/>
      <c r="H55" s="20" t="str">
        <f>IF(COUNTBLANK(G55)&gt;0,"",VLOOKUP(F55&amp;"."&amp;G55,ResultadoSQL!A:B,2,FALSE))</f>
        <v/>
      </c>
      <c r="I55" s="10" t="str">
        <f t="shared" si="0"/>
        <v/>
      </c>
      <c r="J55" s="26" t="s">
        <v>417</v>
      </c>
      <c r="K55" s="3"/>
      <c r="L55" s="3" t="str">
        <f t="shared" si="1"/>
        <v/>
      </c>
      <c r="M55" s="3"/>
      <c r="N55" s="17" t="str">
        <f t="shared" si="2"/>
        <v/>
      </c>
      <c r="O55" s="17" t="str">
        <f t="shared" si="3"/>
        <v/>
      </c>
      <c r="P55" s="17" t="str">
        <f t="shared" si="4"/>
        <v/>
      </c>
      <c r="Q55" s="17" t="str">
        <f t="shared" si="5"/>
        <v/>
      </c>
      <c r="R55" s="17" t="str">
        <f t="shared" si="6"/>
        <v/>
      </c>
      <c r="S55" s="17" t="str">
        <f t="shared" si="7"/>
        <v/>
      </c>
      <c r="T55" s="17" t="str">
        <f t="shared" si="8"/>
        <v/>
      </c>
      <c r="U55" s="17" t="str">
        <f t="shared" si="9"/>
        <v/>
      </c>
      <c r="V55" s="17" t="str">
        <f t="shared" si="10"/>
        <v/>
      </c>
      <c r="W55" s="17" t="str">
        <f t="shared" si="11"/>
        <v/>
      </c>
      <c r="X55" s="4" t="str">
        <f t="shared" si="12"/>
        <v/>
      </c>
      <c r="Y55" s="35" t="s">
        <v>417</v>
      </c>
    </row>
    <row r="56" spans="4:25" x14ac:dyDescent="0.3">
      <c r="D56" s="8" t="str">
        <f>IF(LEN(_xlfn.IFNA(VLOOKUP(G56,EnElServer!A:A,1,FALSE),""))&gt;0,"x","")</f>
        <v/>
      </c>
      <c r="F56" s="3"/>
      <c r="G56" s="3"/>
      <c r="H56" s="20" t="str">
        <f>IF(COUNTBLANK(G56)&gt;0,"",VLOOKUP(F56&amp;"."&amp;G56,ResultadoSQL!A:B,2,FALSE))</f>
        <v/>
      </c>
      <c r="I56" s="10" t="str">
        <f t="shared" si="0"/>
        <v/>
      </c>
      <c r="J56" s="26" t="s">
        <v>417</v>
      </c>
      <c r="K56" s="3"/>
      <c r="L56" s="3" t="str">
        <f t="shared" si="1"/>
        <v/>
      </c>
      <c r="M56" s="3"/>
      <c r="N56" s="17" t="str">
        <f t="shared" si="2"/>
        <v/>
      </c>
      <c r="O56" s="17" t="str">
        <f t="shared" si="3"/>
        <v/>
      </c>
      <c r="P56" s="17" t="str">
        <f t="shared" si="4"/>
        <v/>
      </c>
      <c r="Q56" s="17" t="str">
        <f t="shared" si="5"/>
        <v/>
      </c>
      <c r="R56" s="17" t="str">
        <f t="shared" si="6"/>
        <v/>
      </c>
      <c r="S56" s="17" t="str">
        <f t="shared" si="7"/>
        <v/>
      </c>
      <c r="T56" s="17" t="str">
        <f t="shared" si="8"/>
        <v/>
      </c>
      <c r="U56" s="17" t="str">
        <f t="shared" si="9"/>
        <v/>
      </c>
      <c r="V56" s="17" t="str">
        <f t="shared" si="10"/>
        <v/>
      </c>
      <c r="W56" s="17" t="str">
        <f t="shared" si="11"/>
        <v/>
      </c>
      <c r="X56" s="4" t="str">
        <f t="shared" si="12"/>
        <v/>
      </c>
      <c r="Y56" s="35" t="s">
        <v>417</v>
      </c>
    </row>
    <row r="57" spans="4:25" x14ac:dyDescent="0.3">
      <c r="D57" s="8" t="str">
        <f>IF(LEN(_xlfn.IFNA(VLOOKUP(G57,EnElServer!A:A,1,FALSE),""))&gt;0,"x","")</f>
        <v/>
      </c>
      <c r="F57" s="3"/>
      <c r="G57" s="3"/>
      <c r="H57" s="20" t="str">
        <f>IF(COUNTBLANK(G57)&gt;0,"",VLOOKUP(F57&amp;"."&amp;G57,ResultadoSQL!A:B,2,FALSE))</f>
        <v/>
      </c>
      <c r="I57" s="10" t="str">
        <f t="shared" si="0"/>
        <v/>
      </c>
      <c r="J57" s="26" t="s">
        <v>417</v>
      </c>
      <c r="K57" s="3"/>
      <c r="L57" s="3" t="str">
        <f t="shared" si="1"/>
        <v/>
      </c>
      <c r="M57" s="3"/>
      <c r="N57" s="17" t="str">
        <f t="shared" si="2"/>
        <v/>
      </c>
      <c r="O57" s="17" t="str">
        <f t="shared" si="3"/>
        <v/>
      </c>
      <c r="P57" s="17" t="str">
        <f t="shared" si="4"/>
        <v/>
      </c>
      <c r="Q57" s="17" t="str">
        <f t="shared" si="5"/>
        <v/>
      </c>
      <c r="R57" s="17" t="str">
        <f t="shared" si="6"/>
        <v/>
      </c>
      <c r="S57" s="17" t="str">
        <f t="shared" si="7"/>
        <v/>
      </c>
      <c r="T57" s="17" t="str">
        <f t="shared" si="8"/>
        <v/>
      </c>
      <c r="U57" s="17" t="str">
        <f t="shared" si="9"/>
        <v/>
      </c>
      <c r="V57" s="17" t="str">
        <f t="shared" si="10"/>
        <v/>
      </c>
      <c r="W57" s="17" t="str">
        <f t="shared" si="11"/>
        <v/>
      </c>
      <c r="X57" s="4" t="str">
        <f t="shared" si="12"/>
        <v/>
      </c>
      <c r="Y57" s="35" t="s">
        <v>417</v>
      </c>
    </row>
    <row r="58" spans="4:25" x14ac:dyDescent="0.3">
      <c r="D58" s="8" t="str">
        <f>IF(LEN(_xlfn.IFNA(VLOOKUP(G58,EnElServer!A:A,1,FALSE),""))&gt;0,"x","")</f>
        <v/>
      </c>
      <c r="F58" s="3"/>
      <c r="G58" s="3"/>
      <c r="H58" s="20" t="str">
        <f>IF(COUNTBLANK(G58)&gt;0,"",VLOOKUP(F58&amp;"."&amp;G58,ResultadoSQL!A:B,2,FALSE))</f>
        <v/>
      </c>
      <c r="I58" s="10" t="str">
        <f t="shared" si="0"/>
        <v/>
      </c>
      <c r="J58" s="26" t="s">
        <v>417</v>
      </c>
      <c r="K58" s="3"/>
      <c r="L58" s="3" t="str">
        <f t="shared" si="1"/>
        <v/>
      </c>
      <c r="M58" s="3"/>
      <c r="N58" s="17" t="str">
        <f t="shared" si="2"/>
        <v/>
      </c>
      <c r="O58" s="17" t="str">
        <f t="shared" si="3"/>
        <v/>
      </c>
      <c r="P58" s="17" t="str">
        <f t="shared" si="4"/>
        <v/>
      </c>
      <c r="Q58" s="17" t="str">
        <f t="shared" si="5"/>
        <v/>
      </c>
      <c r="R58" s="17" t="str">
        <f t="shared" si="6"/>
        <v/>
      </c>
      <c r="S58" s="17" t="str">
        <f t="shared" si="7"/>
        <v/>
      </c>
      <c r="T58" s="17" t="str">
        <f t="shared" si="8"/>
        <v/>
      </c>
      <c r="U58" s="17" t="str">
        <f t="shared" si="9"/>
        <v/>
      </c>
      <c r="V58" s="17" t="str">
        <f t="shared" si="10"/>
        <v/>
      </c>
      <c r="W58" s="17" t="str">
        <f t="shared" si="11"/>
        <v/>
      </c>
      <c r="X58" s="4" t="str">
        <f t="shared" si="12"/>
        <v/>
      </c>
      <c r="Y58" s="35" t="s">
        <v>417</v>
      </c>
    </row>
    <row r="59" spans="4:25" x14ac:dyDescent="0.3">
      <c r="D59" s="8" t="str">
        <f>IF(LEN(_xlfn.IFNA(VLOOKUP(G59,EnElServer!A:A,1,FALSE),""))&gt;0,"x","")</f>
        <v/>
      </c>
      <c r="F59" s="3"/>
      <c r="G59" s="3"/>
      <c r="H59" s="20" t="str">
        <f>IF(COUNTBLANK(G59)&gt;0,"",VLOOKUP(F59&amp;"."&amp;G59,ResultadoSQL!A:B,2,FALSE))</f>
        <v/>
      </c>
      <c r="I59" s="10" t="str">
        <f t="shared" si="0"/>
        <v/>
      </c>
      <c r="J59" s="26" t="s">
        <v>417</v>
      </c>
      <c r="K59" s="3"/>
      <c r="L59" s="3" t="str">
        <f t="shared" si="1"/>
        <v/>
      </c>
      <c r="M59" s="3"/>
      <c r="N59" s="17" t="str">
        <f t="shared" si="2"/>
        <v/>
      </c>
      <c r="O59" s="17" t="str">
        <f t="shared" si="3"/>
        <v/>
      </c>
      <c r="P59" s="17" t="str">
        <f t="shared" si="4"/>
        <v/>
      </c>
      <c r="Q59" s="17" t="str">
        <f t="shared" si="5"/>
        <v/>
      </c>
      <c r="R59" s="17" t="str">
        <f t="shared" si="6"/>
        <v/>
      </c>
      <c r="S59" s="17" t="str">
        <f t="shared" si="7"/>
        <v/>
      </c>
      <c r="T59" s="17" t="str">
        <f t="shared" si="8"/>
        <v/>
      </c>
      <c r="U59" s="17" t="str">
        <f t="shared" si="9"/>
        <v/>
      </c>
      <c r="V59" s="17" t="str">
        <f t="shared" si="10"/>
        <v/>
      </c>
      <c r="W59" s="17" t="str">
        <f t="shared" si="11"/>
        <v/>
      </c>
      <c r="X59" s="4" t="str">
        <f t="shared" si="12"/>
        <v/>
      </c>
      <c r="Y59" s="35" t="s">
        <v>417</v>
      </c>
    </row>
    <row r="60" spans="4:25" x14ac:dyDescent="0.3">
      <c r="D60" s="8" t="str">
        <f>IF(LEN(_xlfn.IFNA(VLOOKUP(G60,EnElServer!A:A,1,FALSE),""))&gt;0,"x","")</f>
        <v/>
      </c>
      <c r="F60" s="3"/>
      <c r="G60" s="3"/>
      <c r="H60" s="20" t="str">
        <f>IF(COUNTBLANK(G60)&gt;0,"",VLOOKUP(F60&amp;"."&amp;G60,ResultadoSQL!A:B,2,FALSE))</f>
        <v/>
      </c>
      <c r="I60" s="10" t="str">
        <f t="shared" si="0"/>
        <v/>
      </c>
      <c r="J60" s="26" t="s">
        <v>417</v>
      </c>
      <c r="K60" s="3"/>
      <c r="L60" s="3" t="str">
        <f t="shared" si="1"/>
        <v/>
      </c>
      <c r="M60" s="3"/>
      <c r="N60" s="17" t="str">
        <f t="shared" si="2"/>
        <v/>
      </c>
      <c r="O60" s="17" t="str">
        <f t="shared" si="3"/>
        <v/>
      </c>
      <c r="P60" s="17" t="str">
        <f t="shared" si="4"/>
        <v/>
      </c>
      <c r="Q60" s="17" t="str">
        <f t="shared" si="5"/>
        <v/>
      </c>
      <c r="R60" s="17" t="str">
        <f t="shared" si="6"/>
        <v/>
      </c>
      <c r="S60" s="17" t="str">
        <f t="shared" si="7"/>
        <v/>
      </c>
      <c r="T60" s="17" t="str">
        <f t="shared" si="8"/>
        <v/>
      </c>
      <c r="U60" s="17" t="str">
        <f t="shared" si="9"/>
        <v/>
      </c>
      <c r="V60" s="17" t="str">
        <f t="shared" si="10"/>
        <v/>
      </c>
      <c r="W60" s="17" t="str">
        <f t="shared" si="11"/>
        <v/>
      </c>
      <c r="X60" s="4" t="str">
        <f t="shared" si="12"/>
        <v/>
      </c>
      <c r="Y60" s="35" t="s">
        <v>417</v>
      </c>
    </row>
    <row r="61" spans="4:25" x14ac:dyDescent="0.3">
      <c r="D61" s="8" t="str">
        <f>IF(LEN(_xlfn.IFNA(VLOOKUP(G61,EnElServer!A:A,1,FALSE),""))&gt;0,"x","")</f>
        <v/>
      </c>
      <c r="F61" s="3"/>
      <c r="G61" s="3"/>
      <c r="H61" s="20" t="str">
        <f>IF(COUNTBLANK(G61)&gt;0,"",VLOOKUP(F61&amp;"."&amp;G61,ResultadoSQL!A:B,2,FALSE))</f>
        <v/>
      </c>
      <c r="I61" s="10" t="str">
        <f t="shared" si="0"/>
        <v/>
      </c>
      <c r="J61" s="26" t="s">
        <v>417</v>
      </c>
      <c r="K61" s="3"/>
      <c r="L61" s="3" t="str">
        <f t="shared" si="1"/>
        <v/>
      </c>
      <c r="M61" s="3"/>
      <c r="N61" s="17" t="str">
        <f t="shared" si="2"/>
        <v/>
      </c>
      <c r="O61" s="17" t="str">
        <f t="shared" si="3"/>
        <v/>
      </c>
      <c r="P61" s="17" t="str">
        <f t="shared" si="4"/>
        <v/>
      </c>
      <c r="Q61" s="17" t="str">
        <f t="shared" si="5"/>
        <v/>
      </c>
      <c r="R61" s="17" t="str">
        <f t="shared" si="6"/>
        <v/>
      </c>
      <c r="S61" s="17" t="str">
        <f t="shared" si="7"/>
        <v/>
      </c>
      <c r="T61" s="17" t="str">
        <f t="shared" si="8"/>
        <v/>
      </c>
      <c r="U61" s="17" t="str">
        <f t="shared" si="9"/>
        <v/>
      </c>
      <c r="V61" s="17" t="str">
        <f t="shared" si="10"/>
        <v/>
      </c>
      <c r="W61" s="17" t="str">
        <f t="shared" si="11"/>
        <v/>
      </c>
      <c r="X61" s="4" t="str">
        <f t="shared" si="12"/>
        <v/>
      </c>
      <c r="Y61" s="35" t="s">
        <v>417</v>
      </c>
    </row>
    <row r="62" spans="4:25" x14ac:dyDescent="0.3">
      <c r="D62" s="8" t="str">
        <f>IF(LEN(_xlfn.IFNA(VLOOKUP(G62,EnElServer!A:A,1,FALSE),""))&gt;0,"x","")</f>
        <v/>
      </c>
      <c r="F62" s="3"/>
      <c r="G62" s="3"/>
      <c r="H62" s="20" t="str">
        <f>IF(COUNTBLANK(G62)&gt;0,"",VLOOKUP(F62&amp;"."&amp;G62,ResultadoSQL!A:B,2,FALSE))</f>
        <v/>
      </c>
      <c r="I62" s="10" t="str">
        <f t="shared" si="0"/>
        <v/>
      </c>
      <c r="J62" s="26" t="s">
        <v>417</v>
      </c>
      <c r="K62" s="3"/>
      <c r="L62" s="3" t="str">
        <f t="shared" si="1"/>
        <v/>
      </c>
      <c r="M62" s="3"/>
      <c r="N62" s="17" t="str">
        <f t="shared" si="2"/>
        <v/>
      </c>
      <c r="O62" s="17" t="str">
        <f t="shared" si="3"/>
        <v/>
      </c>
      <c r="P62" s="17" t="str">
        <f t="shared" si="4"/>
        <v/>
      </c>
      <c r="Q62" s="17" t="str">
        <f t="shared" si="5"/>
        <v/>
      </c>
      <c r="R62" s="17" t="str">
        <f t="shared" si="6"/>
        <v/>
      </c>
      <c r="S62" s="17" t="str">
        <f t="shared" si="7"/>
        <v/>
      </c>
      <c r="T62" s="17" t="str">
        <f t="shared" si="8"/>
        <v/>
      </c>
      <c r="U62" s="17" t="str">
        <f t="shared" si="9"/>
        <v/>
      </c>
      <c r="V62" s="17" t="str">
        <f t="shared" si="10"/>
        <v/>
      </c>
      <c r="W62" s="17" t="str">
        <f t="shared" si="11"/>
        <v/>
      </c>
      <c r="X62" s="4" t="str">
        <f t="shared" si="12"/>
        <v/>
      </c>
      <c r="Y62" s="35" t="s">
        <v>417</v>
      </c>
    </row>
    <row r="63" spans="4:25" x14ac:dyDescent="0.3">
      <c r="D63" s="8" t="str">
        <f>IF(LEN(_xlfn.IFNA(VLOOKUP(G63,EnElServer!A:A,1,FALSE),""))&gt;0,"x","")</f>
        <v/>
      </c>
      <c r="F63" s="3"/>
      <c r="G63" s="3"/>
      <c r="H63" s="20" t="str">
        <f>IF(COUNTBLANK(G63)&gt;0,"",VLOOKUP(F63&amp;"."&amp;G63,ResultadoSQL!A:B,2,FALSE))</f>
        <v/>
      </c>
      <c r="I63" s="10" t="str">
        <f t="shared" si="0"/>
        <v/>
      </c>
      <c r="J63" s="26" t="s">
        <v>417</v>
      </c>
      <c r="K63" s="3"/>
      <c r="L63" s="3" t="str">
        <f t="shared" si="1"/>
        <v/>
      </c>
      <c r="M63" s="3"/>
      <c r="N63" s="17" t="str">
        <f t="shared" si="2"/>
        <v/>
      </c>
      <c r="O63" s="17" t="str">
        <f t="shared" si="3"/>
        <v/>
      </c>
      <c r="P63" s="17" t="str">
        <f t="shared" si="4"/>
        <v/>
      </c>
      <c r="Q63" s="17" t="str">
        <f t="shared" si="5"/>
        <v/>
      </c>
      <c r="R63" s="17" t="str">
        <f t="shared" si="6"/>
        <v/>
      </c>
      <c r="S63" s="17" t="str">
        <f t="shared" si="7"/>
        <v/>
      </c>
      <c r="T63" s="17" t="str">
        <f t="shared" si="8"/>
        <v/>
      </c>
      <c r="U63" s="17" t="str">
        <f t="shared" si="9"/>
        <v/>
      </c>
      <c r="V63" s="17" t="str">
        <f t="shared" si="10"/>
        <v/>
      </c>
      <c r="W63" s="17" t="str">
        <f t="shared" si="11"/>
        <v/>
      </c>
      <c r="X63" s="4" t="str">
        <f t="shared" si="12"/>
        <v/>
      </c>
      <c r="Y63" s="35" t="s">
        <v>417</v>
      </c>
    </row>
    <row r="64" spans="4:25" x14ac:dyDescent="0.3">
      <c r="D64" s="8" t="str">
        <f>IF(LEN(_xlfn.IFNA(VLOOKUP(G64,EnElServer!A:A,1,FALSE),""))&gt;0,"x","")</f>
        <v/>
      </c>
      <c r="F64" s="3"/>
      <c r="G64" s="3"/>
      <c r="H64" s="20" t="str">
        <f>IF(COUNTBLANK(G64)&gt;0,"",VLOOKUP(F64&amp;"."&amp;G64,ResultadoSQL!A:B,2,FALSE))</f>
        <v/>
      </c>
      <c r="I64" s="10" t="str">
        <f t="shared" si="0"/>
        <v/>
      </c>
      <c r="J64" s="26" t="s">
        <v>417</v>
      </c>
      <c r="K64" s="3"/>
      <c r="L64" s="3" t="str">
        <f t="shared" si="1"/>
        <v/>
      </c>
      <c r="M64" s="3"/>
      <c r="N64" s="17" t="str">
        <f t="shared" si="2"/>
        <v/>
      </c>
      <c r="O64" s="17" t="str">
        <f t="shared" si="3"/>
        <v/>
      </c>
      <c r="P64" s="17" t="str">
        <f t="shared" si="4"/>
        <v/>
      </c>
      <c r="Q64" s="17" t="str">
        <f t="shared" si="5"/>
        <v/>
      </c>
      <c r="R64" s="17" t="str">
        <f t="shared" si="6"/>
        <v/>
      </c>
      <c r="S64" s="17" t="str">
        <f t="shared" si="7"/>
        <v/>
      </c>
      <c r="T64" s="17" t="str">
        <f t="shared" si="8"/>
        <v/>
      </c>
      <c r="U64" s="17" t="str">
        <f t="shared" si="9"/>
        <v/>
      </c>
      <c r="V64" s="17" t="str">
        <f t="shared" si="10"/>
        <v/>
      </c>
      <c r="W64" s="17" t="str">
        <f t="shared" si="11"/>
        <v/>
      </c>
      <c r="X64" s="4" t="str">
        <f t="shared" si="12"/>
        <v/>
      </c>
      <c r="Y64" s="35" t="s">
        <v>417</v>
      </c>
    </row>
    <row r="65" spans="4:25" x14ac:dyDescent="0.3">
      <c r="D65" s="8" t="str">
        <f>IF(LEN(_xlfn.IFNA(VLOOKUP(G65,EnElServer!A:A,1,FALSE),""))&gt;0,"x","")</f>
        <v/>
      </c>
      <c r="F65" s="3"/>
      <c r="G65" s="3"/>
      <c r="H65" s="20" t="str">
        <f>IF(COUNTBLANK(G65)&gt;0,"",VLOOKUP(F65&amp;"."&amp;G65,ResultadoSQL!A:B,2,FALSE))</f>
        <v/>
      </c>
      <c r="I65" s="10" t="str">
        <f t="shared" si="0"/>
        <v/>
      </c>
      <c r="J65" s="26" t="s">
        <v>417</v>
      </c>
      <c r="K65" s="3"/>
      <c r="L65" s="3" t="str">
        <f t="shared" si="1"/>
        <v/>
      </c>
      <c r="M65" s="3"/>
      <c r="N65" s="17" t="str">
        <f t="shared" si="2"/>
        <v/>
      </c>
      <c r="O65" s="17" t="str">
        <f t="shared" si="3"/>
        <v/>
      </c>
      <c r="P65" s="17" t="str">
        <f t="shared" si="4"/>
        <v/>
      </c>
      <c r="Q65" s="17" t="str">
        <f t="shared" si="5"/>
        <v/>
      </c>
      <c r="R65" s="17" t="str">
        <f t="shared" si="6"/>
        <v/>
      </c>
      <c r="S65" s="17" t="str">
        <f t="shared" si="7"/>
        <v/>
      </c>
      <c r="T65" s="17" t="str">
        <f t="shared" si="8"/>
        <v/>
      </c>
      <c r="U65" s="17" t="str">
        <f t="shared" si="9"/>
        <v/>
      </c>
      <c r="V65" s="17" t="str">
        <f t="shared" si="10"/>
        <v/>
      </c>
      <c r="W65" s="17" t="str">
        <f t="shared" si="11"/>
        <v/>
      </c>
      <c r="X65" s="4" t="str">
        <f t="shared" si="12"/>
        <v/>
      </c>
      <c r="Y65" s="35" t="s">
        <v>417</v>
      </c>
    </row>
    <row r="66" spans="4:25" x14ac:dyDescent="0.3">
      <c r="D66" s="8" t="str">
        <f>IF(LEN(_xlfn.IFNA(VLOOKUP(G66,EnElServer!A:A,1,FALSE),""))&gt;0,"x","")</f>
        <v/>
      </c>
      <c r="F66" s="3"/>
      <c r="G66" s="3"/>
      <c r="H66" s="20" t="str">
        <f>IF(COUNTBLANK(G66)&gt;0,"",VLOOKUP(F66&amp;"."&amp;G66,ResultadoSQL!A:B,2,FALSE))</f>
        <v/>
      </c>
      <c r="I66" s="10" t="str">
        <f t="shared" si="0"/>
        <v/>
      </c>
      <c r="J66" s="26" t="s">
        <v>417</v>
      </c>
      <c r="K66" s="3"/>
      <c r="L66" s="3" t="str">
        <f t="shared" si="1"/>
        <v/>
      </c>
      <c r="M66" s="3"/>
      <c r="N66" s="17" t="str">
        <f t="shared" si="2"/>
        <v/>
      </c>
      <c r="O66" s="17" t="str">
        <f t="shared" si="3"/>
        <v/>
      </c>
      <c r="P66" s="17" t="str">
        <f t="shared" si="4"/>
        <v/>
      </c>
      <c r="Q66" s="17" t="str">
        <f t="shared" si="5"/>
        <v/>
      </c>
      <c r="R66" s="17" t="str">
        <f t="shared" si="6"/>
        <v/>
      </c>
      <c r="S66" s="17" t="str">
        <f t="shared" si="7"/>
        <v/>
      </c>
      <c r="T66" s="17" t="str">
        <f t="shared" si="8"/>
        <v/>
      </c>
      <c r="U66" s="17" t="str">
        <f t="shared" si="9"/>
        <v/>
      </c>
      <c r="V66" s="17" t="str">
        <f t="shared" si="10"/>
        <v/>
      </c>
      <c r="W66" s="17" t="str">
        <f t="shared" si="11"/>
        <v/>
      </c>
      <c r="X66" s="4" t="str">
        <f t="shared" si="12"/>
        <v/>
      </c>
      <c r="Y66" s="35" t="s">
        <v>417</v>
      </c>
    </row>
    <row r="67" spans="4:25" x14ac:dyDescent="0.3">
      <c r="D67" s="8" t="str">
        <f>IF(LEN(_xlfn.IFNA(VLOOKUP(G67,EnElServer!A:A,1,FALSE),""))&gt;0,"x","")</f>
        <v/>
      </c>
      <c r="F67" s="3"/>
      <c r="G67" s="3"/>
      <c r="H67" s="20" t="str">
        <f>IF(COUNTBLANK(G67)&gt;0,"",VLOOKUP(F67&amp;"."&amp;G67,ResultadoSQL!A:B,2,FALSE))</f>
        <v/>
      </c>
      <c r="I67" s="10" t="str">
        <f t="shared" si="0"/>
        <v/>
      </c>
      <c r="J67" s="26" t="s">
        <v>417</v>
      </c>
      <c r="K67" s="3"/>
      <c r="L67" s="3" t="str">
        <f t="shared" si="1"/>
        <v/>
      </c>
      <c r="M67" s="3"/>
      <c r="N67" s="17" t="str">
        <f t="shared" si="2"/>
        <v/>
      </c>
      <c r="O67" s="17" t="str">
        <f t="shared" si="3"/>
        <v/>
      </c>
      <c r="P67" s="17" t="str">
        <f t="shared" si="4"/>
        <v/>
      </c>
      <c r="Q67" s="17" t="str">
        <f t="shared" si="5"/>
        <v/>
      </c>
      <c r="R67" s="17" t="str">
        <f t="shared" si="6"/>
        <v/>
      </c>
      <c r="S67" s="17" t="str">
        <f t="shared" si="7"/>
        <v/>
      </c>
      <c r="T67" s="17" t="str">
        <f t="shared" si="8"/>
        <v/>
      </c>
      <c r="U67" s="17" t="str">
        <f t="shared" si="9"/>
        <v/>
      </c>
      <c r="V67" s="17" t="str">
        <f t="shared" si="10"/>
        <v/>
      </c>
      <c r="W67" s="17" t="str">
        <f t="shared" si="11"/>
        <v/>
      </c>
      <c r="X67" s="4" t="str">
        <f t="shared" si="12"/>
        <v/>
      </c>
      <c r="Y67" s="35" t="s">
        <v>417</v>
      </c>
    </row>
    <row r="68" spans="4:25" x14ac:dyDescent="0.3">
      <c r="D68" s="8" t="str">
        <f>IF(LEN(_xlfn.IFNA(VLOOKUP(G68,EnElServer!A:A,1,FALSE),""))&gt;0,"x","")</f>
        <v/>
      </c>
      <c r="F68" s="3"/>
      <c r="G68" s="3"/>
      <c r="H68" s="20" t="str">
        <f>IF(COUNTBLANK(G68)&gt;0,"",VLOOKUP(F68&amp;"."&amp;G68,ResultadoSQL!A:B,2,FALSE))</f>
        <v/>
      </c>
      <c r="I68" s="10" t="str">
        <f t="shared" si="0"/>
        <v/>
      </c>
      <c r="J68" s="26" t="s">
        <v>417</v>
      </c>
      <c r="K68" s="3"/>
      <c r="L68" s="3" t="str">
        <f t="shared" si="1"/>
        <v/>
      </c>
      <c r="M68" s="3"/>
      <c r="N68" s="17" t="str">
        <f t="shared" si="2"/>
        <v/>
      </c>
      <c r="O68" s="17" t="str">
        <f t="shared" si="3"/>
        <v/>
      </c>
      <c r="P68" s="17" t="str">
        <f t="shared" si="4"/>
        <v/>
      </c>
      <c r="Q68" s="17" t="str">
        <f t="shared" si="5"/>
        <v/>
      </c>
      <c r="R68" s="17" t="str">
        <f t="shared" si="6"/>
        <v/>
      </c>
      <c r="S68" s="17" t="str">
        <f t="shared" si="7"/>
        <v/>
      </c>
      <c r="T68" s="17" t="str">
        <f t="shared" si="8"/>
        <v/>
      </c>
      <c r="U68" s="17" t="str">
        <f t="shared" si="9"/>
        <v/>
      </c>
      <c r="V68" s="17" t="str">
        <f t="shared" si="10"/>
        <v/>
      </c>
      <c r="W68" s="17" t="str">
        <f t="shared" si="11"/>
        <v/>
      </c>
      <c r="X68" s="4" t="str">
        <f t="shared" si="12"/>
        <v/>
      </c>
      <c r="Y68" s="35" t="s">
        <v>417</v>
      </c>
    </row>
    <row r="69" spans="4:25" x14ac:dyDescent="0.3">
      <c r="D69" s="8" t="str">
        <f>IF(LEN(_xlfn.IFNA(VLOOKUP(G69,EnElServer!A:A,1,FALSE),""))&gt;0,"x","")</f>
        <v/>
      </c>
      <c r="F69" s="3"/>
      <c r="G69" s="3"/>
      <c r="H69" s="20" t="str">
        <f>IF(COUNTBLANK(G69)&gt;0,"",VLOOKUP(F69&amp;"."&amp;G69,ResultadoSQL!A:B,2,FALSE))</f>
        <v/>
      </c>
      <c r="I69" s="10" t="str">
        <f t="shared" ref="I69:I132" si="13">H69</f>
        <v/>
      </c>
      <c r="J69" s="26" t="s">
        <v>417</v>
      </c>
      <c r="K69" s="3"/>
      <c r="L69" s="3" t="str">
        <f t="shared" ref="L69:L132" si="14">IF(ISNUMBER(SEARCH("id_organization", H69)),"id_organization|String","")</f>
        <v/>
      </c>
      <c r="M69" s="3"/>
      <c r="N69" s="17" t="str">
        <f t="shared" ref="N69:N132" si="15">IF(COUNTBLANK(J69)&gt;0,"","start /wait python generarentidades.py")</f>
        <v/>
      </c>
      <c r="O69" s="17" t="str">
        <f t="shared" ref="O69:O132" si="16">IF(COUNTBLANK(N69)&gt;0,"",F69)</f>
        <v/>
      </c>
      <c r="P69" s="17" t="str">
        <f t="shared" ref="P69:P132" si="17">IF(COUNTBLANK(N69)&gt;0,"",G69)</f>
        <v/>
      </c>
      <c r="Q69" s="17" t="str">
        <f t="shared" ref="Q69:Q132" si="18">IF(COUNTBLANK(N69)&gt;0,"",""""&amp;SUBSTITUTE(J69," ","")&amp;"""")</f>
        <v/>
      </c>
      <c r="R69" s="17" t="str">
        <f t="shared" ref="R69:R132" si="19">IF(COUNTBLANK(N69)&gt;0,"",""""&amp;SUBSTITUTE(K69," ","")&amp;"""")</f>
        <v/>
      </c>
      <c r="S69" s="17" t="str">
        <f t="shared" ref="S69:S132" si="20">IF(COUNTBLANK(N69)&gt;0,"",""""&amp;M69&amp;"""")</f>
        <v/>
      </c>
      <c r="T69" s="17" t="str">
        <f t="shared" ref="T69:T132" si="21">IF(COUNTBLANK(N69)&gt;0,"",""""&amp;L69&amp;"""")</f>
        <v/>
      </c>
      <c r="U69" s="17" t="str">
        <f t="shared" ref="U69:U132" si="22">IF(COUNTBLANK(N69)&gt;0,"",""""&amp;I69&amp;"""")</f>
        <v/>
      </c>
      <c r="V69" s="17" t="str">
        <f t="shared" ref="V69:V132" si="23">IF(COUNTBLANK(N69),"",R69&lt;&gt;"""""")</f>
        <v/>
      </c>
      <c r="W69" s="17" t="str">
        <f t="shared" ref="W69:W132" si="24">IF(COUNTBLANK(N69)&gt;0,"",VLOOKUP(V69,A:B,2,0))</f>
        <v/>
      </c>
      <c r="X69" s="4" t="str">
        <f t="shared" ref="X69:X132" si="25">IF(COUNTBLANK(W69)&gt;0,"",N69&amp;" "&amp;O69&amp;" "&amp;P69&amp;" "&amp;Q69&amp;" "&amp;R69&amp;" "&amp;S69&amp;" "&amp;T69&amp;" "&amp;U69&amp;" "&amp;W69)</f>
        <v/>
      </c>
      <c r="Y69" s="35" t="s">
        <v>417</v>
      </c>
    </row>
    <row r="70" spans="4:25" x14ac:dyDescent="0.3">
      <c r="D70" s="8" t="str">
        <f>IF(LEN(_xlfn.IFNA(VLOOKUP(G70,EnElServer!A:A,1,FALSE),""))&gt;0,"x","")</f>
        <v/>
      </c>
      <c r="F70" s="3"/>
      <c r="G70" s="3"/>
      <c r="H70" s="20" t="str">
        <f>IF(COUNTBLANK(G70)&gt;0,"",VLOOKUP(F70&amp;"."&amp;G70,ResultadoSQL!A:B,2,FALSE))</f>
        <v/>
      </c>
      <c r="I70" s="10" t="str">
        <f t="shared" si="13"/>
        <v/>
      </c>
      <c r="J70" s="26" t="s">
        <v>417</v>
      </c>
      <c r="K70" s="3"/>
      <c r="L70" s="3" t="str">
        <f t="shared" si="14"/>
        <v/>
      </c>
      <c r="M70" s="3"/>
      <c r="N70" s="17" t="str">
        <f t="shared" si="15"/>
        <v/>
      </c>
      <c r="O70" s="17" t="str">
        <f t="shared" si="16"/>
        <v/>
      </c>
      <c r="P70" s="17" t="str">
        <f t="shared" si="17"/>
        <v/>
      </c>
      <c r="Q70" s="17" t="str">
        <f t="shared" si="18"/>
        <v/>
      </c>
      <c r="R70" s="17" t="str">
        <f t="shared" si="19"/>
        <v/>
      </c>
      <c r="S70" s="17" t="str">
        <f t="shared" si="20"/>
        <v/>
      </c>
      <c r="T70" s="17" t="str">
        <f t="shared" si="21"/>
        <v/>
      </c>
      <c r="U70" s="17" t="str">
        <f t="shared" si="22"/>
        <v/>
      </c>
      <c r="V70" s="17" t="str">
        <f t="shared" si="23"/>
        <v/>
      </c>
      <c r="W70" s="17" t="str">
        <f t="shared" si="24"/>
        <v/>
      </c>
      <c r="X70" s="4" t="str">
        <f t="shared" si="25"/>
        <v/>
      </c>
      <c r="Y70" s="35" t="s">
        <v>417</v>
      </c>
    </row>
    <row r="71" spans="4:25" x14ac:dyDescent="0.3">
      <c r="D71" s="8" t="str">
        <f>IF(LEN(_xlfn.IFNA(VLOOKUP(G71,EnElServer!A:A,1,FALSE),""))&gt;0,"x","")</f>
        <v/>
      </c>
      <c r="F71" s="3"/>
      <c r="G71" s="3"/>
      <c r="H71" s="20" t="str">
        <f>IF(COUNTBLANK(G71)&gt;0,"",VLOOKUP(F71&amp;"."&amp;G71,ResultadoSQL!A:B,2,FALSE))</f>
        <v/>
      </c>
      <c r="I71" s="10" t="str">
        <f t="shared" si="13"/>
        <v/>
      </c>
      <c r="J71" s="26" t="s">
        <v>417</v>
      </c>
      <c r="K71" s="3"/>
      <c r="L71" s="3" t="str">
        <f t="shared" si="14"/>
        <v/>
      </c>
      <c r="M71" s="3"/>
      <c r="N71" s="17" t="str">
        <f t="shared" si="15"/>
        <v/>
      </c>
      <c r="O71" s="17" t="str">
        <f t="shared" si="16"/>
        <v/>
      </c>
      <c r="P71" s="17" t="str">
        <f t="shared" si="17"/>
        <v/>
      </c>
      <c r="Q71" s="17" t="str">
        <f t="shared" si="18"/>
        <v/>
      </c>
      <c r="R71" s="17" t="str">
        <f t="shared" si="19"/>
        <v/>
      </c>
      <c r="S71" s="17" t="str">
        <f t="shared" si="20"/>
        <v/>
      </c>
      <c r="T71" s="17" t="str">
        <f t="shared" si="21"/>
        <v/>
      </c>
      <c r="U71" s="17" t="str">
        <f t="shared" si="22"/>
        <v/>
      </c>
      <c r="V71" s="17" t="str">
        <f t="shared" si="23"/>
        <v/>
      </c>
      <c r="W71" s="17" t="str">
        <f t="shared" si="24"/>
        <v/>
      </c>
      <c r="X71" s="4" t="str">
        <f t="shared" si="25"/>
        <v/>
      </c>
      <c r="Y71" s="35" t="s">
        <v>417</v>
      </c>
    </row>
    <row r="72" spans="4:25" x14ac:dyDescent="0.3">
      <c r="D72" s="8" t="str">
        <f>IF(LEN(_xlfn.IFNA(VLOOKUP(G72,EnElServer!A:A,1,FALSE),""))&gt;0,"x","")</f>
        <v/>
      </c>
      <c r="F72" s="3"/>
      <c r="G72" s="3"/>
      <c r="H72" s="20" t="str">
        <f>IF(COUNTBLANK(G72)&gt;0,"",VLOOKUP(F72&amp;"."&amp;G72,ResultadoSQL!A:B,2,FALSE))</f>
        <v/>
      </c>
      <c r="I72" s="10" t="str">
        <f t="shared" si="13"/>
        <v/>
      </c>
      <c r="J72" s="26" t="s">
        <v>417</v>
      </c>
      <c r="K72" s="3"/>
      <c r="L72" s="3" t="str">
        <f t="shared" si="14"/>
        <v/>
      </c>
      <c r="M72" s="3"/>
      <c r="N72" s="17" t="str">
        <f t="shared" si="15"/>
        <v/>
      </c>
      <c r="O72" s="17" t="str">
        <f t="shared" si="16"/>
        <v/>
      </c>
      <c r="P72" s="17" t="str">
        <f t="shared" si="17"/>
        <v/>
      </c>
      <c r="Q72" s="17" t="str">
        <f t="shared" si="18"/>
        <v/>
      </c>
      <c r="R72" s="17" t="str">
        <f t="shared" si="19"/>
        <v/>
      </c>
      <c r="S72" s="17" t="str">
        <f t="shared" si="20"/>
        <v/>
      </c>
      <c r="T72" s="17" t="str">
        <f t="shared" si="21"/>
        <v/>
      </c>
      <c r="U72" s="17" t="str">
        <f t="shared" si="22"/>
        <v/>
      </c>
      <c r="V72" s="17" t="str">
        <f t="shared" si="23"/>
        <v/>
      </c>
      <c r="W72" s="17" t="str">
        <f t="shared" si="24"/>
        <v/>
      </c>
      <c r="X72" s="4" t="str">
        <f t="shared" si="25"/>
        <v/>
      </c>
      <c r="Y72" s="35" t="s">
        <v>417</v>
      </c>
    </row>
    <row r="73" spans="4:25" x14ac:dyDescent="0.3">
      <c r="D73" s="8" t="str">
        <f>IF(LEN(_xlfn.IFNA(VLOOKUP(G73,EnElServer!A:A,1,FALSE),""))&gt;0,"x","")</f>
        <v/>
      </c>
      <c r="F73" s="3"/>
      <c r="G73" s="3"/>
      <c r="H73" s="20" t="str">
        <f>IF(COUNTBLANK(G73)&gt;0,"",VLOOKUP(F73&amp;"."&amp;G73,ResultadoSQL!A:B,2,FALSE))</f>
        <v/>
      </c>
      <c r="I73" s="10" t="str">
        <f t="shared" si="13"/>
        <v/>
      </c>
      <c r="J73" s="26" t="s">
        <v>417</v>
      </c>
      <c r="K73" s="3"/>
      <c r="L73" s="3" t="str">
        <f t="shared" si="14"/>
        <v/>
      </c>
      <c r="M73" s="3"/>
      <c r="N73" s="17" t="str">
        <f t="shared" si="15"/>
        <v/>
      </c>
      <c r="O73" s="17" t="str">
        <f t="shared" si="16"/>
        <v/>
      </c>
      <c r="P73" s="17" t="str">
        <f t="shared" si="17"/>
        <v/>
      </c>
      <c r="Q73" s="17" t="str">
        <f t="shared" si="18"/>
        <v/>
      </c>
      <c r="R73" s="17" t="str">
        <f t="shared" si="19"/>
        <v/>
      </c>
      <c r="S73" s="17" t="str">
        <f t="shared" si="20"/>
        <v/>
      </c>
      <c r="T73" s="17" t="str">
        <f t="shared" si="21"/>
        <v/>
      </c>
      <c r="U73" s="17" t="str">
        <f t="shared" si="22"/>
        <v/>
      </c>
      <c r="V73" s="17" t="str">
        <f t="shared" si="23"/>
        <v/>
      </c>
      <c r="W73" s="17" t="str">
        <f t="shared" si="24"/>
        <v/>
      </c>
      <c r="X73" s="4" t="str">
        <f t="shared" si="25"/>
        <v/>
      </c>
      <c r="Y73" s="35" t="s">
        <v>417</v>
      </c>
    </row>
    <row r="74" spans="4:25" x14ac:dyDescent="0.3">
      <c r="D74" s="8" t="str">
        <f>IF(LEN(_xlfn.IFNA(VLOOKUP(G74,EnElServer!A:A,1,FALSE),""))&gt;0,"x","")</f>
        <v/>
      </c>
      <c r="F74" s="3"/>
      <c r="G74" s="3"/>
      <c r="H74" s="20" t="str">
        <f>IF(COUNTBLANK(G74)&gt;0,"",VLOOKUP(F74&amp;"."&amp;G74,ResultadoSQL!A:B,2,FALSE))</f>
        <v/>
      </c>
      <c r="I74" s="10" t="str">
        <f t="shared" si="13"/>
        <v/>
      </c>
      <c r="J74" s="26" t="s">
        <v>417</v>
      </c>
      <c r="K74" s="3"/>
      <c r="L74" s="3" t="str">
        <f t="shared" si="14"/>
        <v/>
      </c>
      <c r="M74" s="3"/>
      <c r="N74" s="17" t="str">
        <f t="shared" si="15"/>
        <v/>
      </c>
      <c r="O74" s="17" t="str">
        <f t="shared" si="16"/>
        <v/>
      </c>
      <c r="P74" s="17" t="str">
        <f t="shared" si="17"/>
        <v/>
      </c>
      <c r="Q74" s="17" t="str">
        <f t="shared" si="18"/>
        <v/>
      </c>
      <c r="R74" s="17" t="str">
        <f t="shared" si="19"/>
        <v/>
      </c>
      <c r="S74" s="17" t="str">
        <f t="shared" si="20"/>
        <v/>
      </c>
      <c r="T74" s="17" t="str">
        <f t="shared" si="21"/>
        <v/>
      </c>
      <c r="U74" s="17" t="str">
        <f t="shared" si="22"/>
        <v/>
      </c>
      <c r="V74" s="17" t="str">
        <f t="shared" si="23"/>
        <v/>
      </c>
      <c r="W74" s="17" t="str">
        <f t="shared" si="24"/>
        <v/>
      </c>
      <c r="X74" s="4" t="str">
        <f t="shared" si="25"/>
        <v/>
      </c>
      <c r="Y74" s="35" t="s">
        <v>417</v>
      </c>
    </row>
    <row r="75" spans="4:25" x14ac:dyDescent="0.3">
      <c r="D75" s="8" t="str">
        <f>IF(LEN(_xlfn.IFNA(VLOOKUP(G75,EnElServer!A:A,1,FALSE),""))&gt;0,"x","")</f>
        <v/>
      </c>
      <c r="F75" s="3"/>
      <c r="G75" s="3"/>
      <c r="H75" s="20" t="str">
        <f>IF(COUNTBLANK(G75)&gt;0,"",VLOOKUP(F75&amp;"."&amp;G75,ResultadoSQL!A:B,2,FALSE))</f>
        <v/>
      </c>
      <c r="I75" s="10" t="str">
        <f t="shared" si="13"/>
        <v/>
      </c>
      <c r="J75" s="26" t="s">
        <v>417</v>
      </c>
      <c r="K75" s="3"/>
      <c r="L75" s="3" t="str">
        <f t="shared" si="14"/>
        <v/>
      </c>
      <c r="M75" s="3"/>
      <c r="N75" s="17" t="str">
        <f t="shared" si="15"/>
        <v/>
      </c>
      <c r="O75" s="17" t="str">
        <f t="shared" si="16"/>
        <v/>
      </c>
      <c r="P75" s="17" t="str">
        <f t="shared" si="17"/>
        <v/>
      </c>
      <c r="Q75" s="17" t="str">
        <f t="shared" si="18"/>
        <v/>
      </c>
      <c r="R75" s="17" t="str">
        <f t="shared" si="19"/>
        <v/>
      </c>
      <c r="S75" s="17" t="str">
        <f t="shared" si="20"/>
        <v/>
      </c>
      <c r="T75" s="17" t="str">
        <f t="shared" si="21"/>
        <v/>
      </c>
      <c r="U75" s="17" t="str">
        <f t="shared" si="22"/>
        <v/>
      </c>
      <c r="V75" s="17" t="str">
        <f t="shared" si="23"/>
        <v/>
      </c>
      <c r="W75" s="17" t="str">
        <f t="shared" si="24"/>
        <v/>
      </c>
      <c r="X75" s="4" t="str">
        <f t="shared" si="25"/>
        <v/>
      </c>
      <c r="Y75" s="35" t="s">
        <v>417</v>
      </c>
    </row>
    <row r="76" spans="4:25" x14ac:dyDescent="0.3">
      <c r="D76" s="8" t="str">
        <f>IF(LEN(_xlfn.IFNA(VLOOKUP(G76,EnElServer!A:A,1,FALSE),""))&gt;0,"x","")</f>
        <v/>
      </c>
      <c r="F76" s="3"/>
      <c r="G76" s="3"/>
      <c r="H76" s="20" t="str">
        <f>IF(COUNTBLANK(G76)&gt;0,"",VLOOKUP(F76&amp;"."&amp;G76,ResultadoSQL!A:B,2,FALSE))</f>
        <v/>
      </c>
      <c r="I76" s="10" t="str">
        <f t="shared" si="13"/>
        <v/>
      </c>
      <c r="J76" s="26" t="s">
        <v>417</v>
      </c>
      <c r="K76" s="3"/>
      <c r="L76" s="3" t="str">
        <f t="shared" si="14"/>
        <v/>
      </c>
      <c r="M76" s="3"/>
      <c r="N76" s="17" t="str">
        <f t="shared" si="15"/>
        <v/>
      </c>
      <c r="O76" s="17" t="str">
        <f t="shared" si="16"/>
        <v/>
      </c>
      <c r="P76" s="17" t="str">
        <f t="shared" si="17"/>
        <v/>
      </c>
      <c r="Q76" s="17" t="str">
        <f t="shared" si="18"/>
        <v/>
      </c>
      <c r="R76" s="17" t="str">
        <f t="shared" si="19"/>
        <v/>
      </c>
      <c r="S76" s="17" t="str">
        <f t="shared" si="20"/>
        <v/>
      </c>
      <c r="T76" s="17" t="str">
        <f t="shared" si="21"/>
        <v/>
      </c>
      <c r="U76" s="17" t="str">
        <f t="shared" si="22"/>
        <v/>
      </c>
      <c r="V76" s="17" t="str">
        <f t="shared" si="23"/>
        <v/>
      </c>
      <c r="W76" s="17" t="str">
        <f t="shared" si="24"/>
        <v/>
      </c>
      <c r="X76" s="4" t="str">
        <f t="shared" si="25"/>
        <v/>
      </c>
      <c r="Y76" s="35" t="s">
        <v>417</v>
      </c>
    </row>
    <row r="77" spans="4:25" x14ac:dyDescent="0.3">
      <c r="D77" s="8" t="str">
        <f>IF(LEN(_xlfn.IFNA(VLOOKUP(G77,EnElServer!A:A,1,FALSE),""))&gt;0,"x","")</f>
        <v/>
      </c>
      <c r="F77" s="3"/>
      <c r="G77" s="3"/>
      <c r="H77" s="20" t="str">
        <f>IF(COUNTBLANK(G77)&gt;0,"",VLOOKUP(F77&amp;"."&amp;G77,ResultadoSQL!A:B,2,FALSE))</f>
        <v/>
      </c>
      <c r="I77" s="10" t="str">
        <f t="shared" si="13"/>
        <v/>
      </c>
      <c r="J77" s="26" t="s">
        <v>417</v>
      </c>
      <c r="K77" s="3"/>
      <c r="L77" s="3" t="str">
        <f t="shared" si="14"/>
        <v/>
      </c>
      <c r="M77" s="3"/>
      <c r="N77" s="17" t="str">
        <f t="shared" si="15"/>
        <v/>
      </c>
      <c r="O77" s="17" t="str">
        <f t="shared" si="16"/>
        <v/>
      </c>
      <c r="P77" s="17" t="str">
        <f t="shared" si="17"/>
        <v/>
      </c>
      <c r="Q77" s="17" t="str">
        <f t="shared" si="18"/>
        <v/>
      </c>
      <c r="R77" s="17" t="str">
        <f t="shared" si="19"/>
        <v/>
      </c>
      <c r="S77" s="17" t="str">
        <f t="shared" si="20"/>
        <v/>
      </c>
      <c r="T77" s="17" t="str">
        <f t="shared" si="21"/>
        <v/>
      </c>
      <c r="U77" s="17" t="str">
        <f t="shared" si="22"/>
        <v/>
      </c>
      <c r="V77" s="17" t="str">
        <f t="shared" si="23"/>
        <v/>
      </c>
      <c r="W77" s="17" t="str">
        <f t="shared" si="24"/>
        <v/>
      </c>
      <c r="X77" s="4" t="str">
        <f t="shared" si="25"/>
        <v/>
      </c>
      <c r="Y77" s="35" t="s">
        <v>417</v>
      </c>
    </row>
    <row r="78" spans="4:25" x14ac:dyDescent="0.3">
      <c r="D78" s="8" t="str">
        <f>IF(LEN(_xlfn.IFNA(VLOOKUP(G78,EnElServer!A:A,1,FALSE),""))&gt;0,"x","")</f>
        <v/>
      </c>
      <c r="F78" s="3"/>
      <c r="G78" s="3"/>
      <c r="H78" s="20" t="str">
        <f>IF(COUNTBLANK(G78)&gt;0,"",VLOOKUP(F78&amp;"."&amp;G78,ResultadoSQL!A:B,2,FALSE))</f>
        <v/>
      </c>
      <c r="I78" s="10" t="str">
        <f t="shared" si="13"/>
        <v/>
      </c>
      <c r="J78" s="26" t="s">
        <v>417</v>
      </c>
      <c r="K78" s="3"/>
      <c r="L78" s="3" t="str">
        <f t="shared" si="14"/>
        <v/>
      </c>
      <c r="M78" s="3"/>
      <c r="N78" s="17" t="str">
        <f t="shared" si="15"/>
        <v/>
      </c>
      <c r="O78" s="17" t="str">
        <f t="shared" si="16"/>
        <v/>
      </c>
      <c r="P78" s="17" t="str">
        <f t="shared" si="17"/>
        <v/>
      </c>
      <c r="Q78" s="17" t="str">
        <f t="shared" si="18"/>
        <v/>
      </c>
      <c r="R78" s="17" t="str">
        <f t="shared" si="19"/>
        <v/>
      </c>
      <c r="S78" s="17" t="str">
        <f t="shared" si="20"/>
        <v/>
      </c>
      <c r="T78" s="17" t="str">
        <f t="shared" si="21"/>
        <v/>
      </c>
      <c r="U78" s="17" t="str">
        <f t="shared" si="22"/>
        <v/>
      </c>
      <c r="V78" s="17" t="str">
        <f t="shared" si="23"/>
        <v/>
      </c>
      <c r="W78" s="17" t="str">
        <f t="shared" si="24"/>
        <v/>
      </c>
      <c r="X78" s="4" t="str">
        <f t="shared" si="25"/>
        <v/>
      </c>
      <c r="Y78" s="35" t="s">
        <v>417</v>
      </c>
    </row>
    <row r="79" spans="4:25" x14ac:dyDescent="0.3">
      <c r="D79" s="8" t="str">
        <f>IF(LEN(_xlfn.IFNA(VLOOKUP(G79,EnElServer!A:A,1,FALSE),""))&gt;0,"x","")</f>
        <v/>
      </c>
      <c r="F79" s="3"/>
      <c r="G79" s="3"/>
      <c r="H79" s="20" t="str">
        <f>IF(COUNTBLANK(G79)&gt;0,"",VLOOKUP(F79&amp;"."&amp;G79,ResultadoSQL!A:B,2,FALSE))</f>
        <v/>
      </c>
      <c r="I79" s="10" t="str">
        <f t="shared" si="13"/>
        <v/>
      </c>
      <c r="J79" s="26" t="s">
        <v>417</v>
      </c>
      <c r="K79" s="3"/>
      <c r="L79" s="3" t="str">
        <f t="shared" si="14"/>
        <v/>
      </c>
      <c r="M79" s="3"/>
      <c r="N79" s="17" t="str">
        <f t="shared" si="15"/>
        <v/>
      </c>
      <c r="O79" s="17" t="str">
        <f t="shared" si="16"/>
        <v/>
      </c>
      <c r="P79" s="17" t="str">
        <f t="shared" si="17"/>
        <v/>
      </c>
      <c r="Q79" s="17" t="str">
        <f t="shared" si="18"/>
        <v/>
      </c>
      <c r="R79" s="17" t="str">
        <f t="shared" si="19"/>
        <v/>
      </c>
      <c r="S79" s="17" t="str">
        <f t="shared" si="20"/>
        <v/>
      </c>
      <c r="T79" s="17" t="str">
        <f t="shared" si="21"/>
        <v/>
      </c>
      <c r="U79" s="17" t="str">
        <f t="shared" si="22"/>
        <v/>
      </c>
      <c r="V79" s="17" t="str">
        <f t="shared" si="23"/>
        <v/>
      </c>
      <c r="W79" s="17" t="str">
        <f t="shared" si="24"/>
        <v/>
      </c>
      <c r="X79" s="4" t="str">
        <f t="shared" si="25"/>
        <v/>
      </c>
      <c r="Y79" s="35" t="s">
        <v>417</v>
      </c>
    </row>
    <row r="80" spans="4:25" x14ac:dyDescent="0.3">
      <c r="D80" s="8" t="str">
        <f>IF(LEN(_xlfn.IFNA(VLOOKUP(G80,EnElServer!A:A,1,FALSE),""))&gt;0,"x","")</f>
        <v/>
      </c>
      <c r="F80" s="3"/>
      <c r="G80" s="3"/>
      <c r="H80" s="20" t="str">
        <f>IF(COUNTBLANK(G80)&gt;0,"",VLOOKUP(F80&amp;"."&amp;G80,ResultadoSQL!A:B,2,FALSE))</f>
        <v/>
      </c>
      <c r="I80" s="10" t="str">
        <f t="shared" si="13"/>
        <v/>
      </c>
      <c r="J80" s="26" t="s">
        <v>417</v>
      </c>
      <c r="K80" s="3"/>
      <c r="L80" s="3" t="str">
        <f t="shared" si="14"/>
        <v/>
      </c>
      <c r="M80" s="3"/>
      <c r="N80" s="17" t="str">
        <f t="shared" si="15"/>
        <v/>
      </c>
      <c r="O80" s="17" t="str">
        <f t="shared" si="16"/>
        <v/>
      </c>
      <c r="P80" s="17" t="str">
        <f t="shared" si="17"/>
        <v/>
      </c>
      <c r="Q80" s="17" t="str">
        <f t="shared" si="18"/>
        <v/>
      </c>
      <c r="R80" s="17" t="str">
        <f t="shared" si="19"/>
        <v/>
      </c>
      <c r="S80" s="17" t="str">
        <f t="shared" si="20"/>
        <v/>
      </c>
      <c r="T80" s="17" t="str">
        <f t="shared" si="21"/>
        <v/>
      </c>
      <c r="U80" s="17" t="str">
        <f t="shared" si="22"/>
        <v/>
      </c>
      <c r="V80" s="17" t="str">
        <f t="shared" si="23"/>
        <v/>
      </c>
      <c r="W80" s="17" t="str">
        <f t="shared" si="24"/>
        <v/>
      </c>
      <c r="X80" s="4" t="str">
        <f t="shared" si="25"/>
        <v/>
      </c>
      <c r="Y80" s="35" t="s">
        <v>417</v>
      </c>
    </row>
    <row r="81" spans="4:25" x14ac:dyDescent="0.3">
      <c r="D81" s="8" t="str">
        <f>IF(LEN(_xlfn.IFNA(VLOOKUP(G81,EnElServer!A:A,1,FALSE),""))&gt;0,"x","")</f>
        <v/>
      </c>
      <c r="F81" s="3"/>
      <c r="G81" s="3"/>
      <c r="H81" s="20" t="str">
        <f>IF(COUNTBLANK(G81)&gt;0,"",VLOOKUP(F81&amp;"."&amp;G81,ResultadoSQL!A:B,2,FALSE))</f>
        <v/>
      </c>
      <c r="I81" s="10" t="str">
        <f t="shared" si="13"/>
        <v/>
      </c>
      <c r="J81" s="26" t="s">
        <v>417</v>
      </c>
      <c r="K81" s="3"/>
      <c r="L81" s="3" t="str">
        <f t="shared" si="14"/>
        <v/>
      </c>
      <c r="M81" s="3"/>
      <c r="N81" s="17" t="str">
        <f t="shared" si="15"/>
        <v/>
      </c>
      <c r="O81" s="17" t="str">
        <f t="shared" si="16"/>
        <v/>
      </c>
      <c r="P81" s="17" t="str">
        <f t="shared" si="17"/>
        <v/>
      </c>
      <c r="Q81" s="17" t="str">
        <f t="shared" si="18"/>
        <v/>
      </c>
      <c r="R81" s="17" t="str">
        <f t="shared" si="19"/>
        <v/>
      </c>
      <c r="S81" s="17" t="str">
        <f t="shared" si="20"/>
        <v/>
      </c>
      <c r="T81" s="17" t="str">
        <f t="shared" si="21"/>
        <v/>
      </c>
      <c r="U81" s="17" t="str">
        <f t="shared" si="22"/>
        <v/>
      </c>
      <c r="V81" s="17" t="str">
        <f t="shared" si="23"/>
        <v/>
      </c>
      <c r="W81" s="17" t="str">
        <f t="shared" si="24"/>
        <v/>
      </c>
      <c r="X81" s="4" t="str">
        <f t="shared" si="25"/>
        <v/>
      </c>
      <c r="Y81" s="35" t="s">
        <v>417</v>
      </c>
    </row>
    <row r="82" spans="4:25" x14ac:dyDescent="0.3">
      <c r="D82" s="8" t="str">
        <f>IF(LEN(_xlfn.IFNA(VLOOKUP(G82,EnElServer!A:A,1,FALSE),""))&gt;0,"x","")</f>
        <v/>
      </c>
      <c r="F82" s="3"/>
      <c r="G82" s="3"/>
      <c r="H82" s="20" t="str">
        <f>IF(COUNTBLANK(G82)&gt;0,"",VLOOKUP(F82&amp;"."&amp;G82,ResultadoSQL!A:B,2,FALSE))</f>
        <v/>
      </c>
      <c r="I82" s="10" t="str">
        <f t="shared" si="13"/>
        <v/>
      </c>
      <c r="J82" s="26" t="s">
        <v>417</v>
      </c>
      <c r="K82" s="3"/>
      <c r="L82" s="3" t="str">
        <f t="shared" si="14"/>
        <v/>
      </c>
      <c r="M82" s="3"/>
      <c r="N82" s="17" t="str">
        <f t="shared" si="15"/>
        <v/>
      </c>
      <c r="O82" s="17" t="str">
        <f t="shared" si="16"/>
        <v/>
      </c>
      <c r="P82" s="17" t="str">
        <f t="shared" si="17"/>
        <v/>
      </c>
      <c r="Q82" s="17" t="str">
        <f t="shared" si="18"/>
        <v/>
      </c>
      <c r="R82" s="17" t="str">
        <f t="shared" si="19"/>
        <v/>
      </c>
      <c r="S82" s="17" t="str">
        <f t="shared" si="20"/>
        <v/>
      </c>
      <c r="T82" s="17" t="str">
        <f t="shared" si="21"/>
        <v/>
      </c>
      <c r="U82" s="17" t="str">
        <f t="shared" si="22"/>
        <v/>
      </c>
      <c r="V82" s="17" t="str">
        <f t="shared" si="23"/>
        <v/>
      </c>
      <c r="W82" s="17" t="str">
        <f t="shared" si="24"/>
        <v/>
      </c>
      <c r="X82" s="4" t="str">
        <f t="shared" si="25"/>
        <v/>
      </c>
      <c r="Y82" s="35" t="s">
        <v>417</v>
      </c>
    </row>
    <row r="83" spans="4:25" x14ac:dyDescent="0.3">
      <c r="D83" s="8" t="str">
        <f>IF(LEN(_xlfn.IFNA(VLOOKUP(G83,EnElServer!A:A,1,FALSE),""))&gt;0,"x","")</f>
        <v/>
      </c>
      <c r="F83" s="3"/>
      <c r="G83" s="3"/>
      <c r="H83" s="20" t="str">
        <f>IF(COUNTBLANK(G83)&gt;0,"",VLOOKUP(F83&amp;"."&amp;G83,ResultadoSQL!A:B,2,FALSE))</f>
        <v/>
      </c>
      <c r="I83" s="10" t="str">
        <f t="shared" si="13"/>
        <v/>
      </c>
      <c r="J83" s="26" t="s">
        <v>417</v>
      </c>
      <c r="K83" s="3"/>
      <c r="L83" s="3" t="str">
        <f t="shared" si="14"/>
        <v/>
      </c>
      <c r="M83" s="3"/>
      <c r="N83" s="17" t="str">
        <f t="shared" si="15"/>
        <v/>
      </c>
      <c r="O83" s="17" t="str">
        <f t="shared" si="16"/>
        <v/>
      </c>
      <c r="P83" s="17" t="str">
        <f t="shared" si="17"/>
        <v/>
      </c>
      <c r="Q83" s="17" t="str">
        <f t="shared" si="18"/>
        <v/>
      </c>
      <c r="R83" s="17" t="str">
        <f t="shared" si="19"/>
        <v/>
      </c>
      <c r="S83" s="17" t="str">
        <f t="shared" si="20"/>
        <v/>
      </c>
      <c r="T83" s="17" t="str">
        <f t="shared" si="21"/>
        <v/>
      </c>
      <c r="U83" s="17" t="str">
        <f t="shared" si="22"/>
        <v/>
      </c>
      <c r="V83" s="17" t="str">
        <f t="shared" si="23"/>
        <v/>
      </c>
      <c r="W83" s="17" t="str">
        <f t="shared" si="24"/>
        <v/>
      </c>
      <c r="X83" s="4" t="str">
        <f t="shared" si="25"/>
        <v/>
      </c>
      <c r="Y83" s="35" t="s">
        <v>417</v>
      </c>
    </row>
    <row r="84" spans="4:25" x14ac:dyDescent="0.3">
      <c r="D84" s="8" t="str">
        <f>IF(LEN(_xlfn.IFNA(VLOOKUP(G84,EnElServer!A:A,1,FALSE),""))&gt;0,"x","")</f>
        <v/>
      </c>
      <c r="F84" s="3"/>
      <c r="G84" s="3"/>
      <c r="H84" s="20" t="str">
        <f>IF(COUNTBLANK(G84)&gt;0,"",VLOOKUP(F84&amp;"."&amp;G84,ResultadoSQL!A:B,2,FALSE))</f>
        <v/>
      </c>
      <c r="I84" s="10" t="str">
        <f t="shared" si="13"/>
        <v/>
      </c>
      <c r="J84" s="26" t="s">
        <v>417</v>
      </c>
      <c r="K84" s="3"/>
      <c r="L84" s="3" t="str">
        <f t="shared" si="14"/>
        <v/>
      </c>
      <c r="M84" s="3"/>
      <c r="N84" s="17" t="str">
        <f t="shared" si="15"/>
        <v/>
      </c>
      <c r="O84" s="17" t="str">
        <f t="shared" si="16"/>
        <v/>
      </c>
      <c r="P84" s="17" t="str">
        <f t="shared" si="17"/>
        <v/>
      </c>
      <c r="Q84" s="17" t="str">
        <f t="shared" si="18"/>
        <v/>
      </c>
      <c r="R84" s="17" t="str">
        <f t="shared" si="19"/>
        <v/>
      </c>
      <c r="S84" s="17" t="str">
        <f t="shared" si="20"/>
        <v/>
      </c>
      <c r="T84" s="17" t="str">
        <f t="shared" si="21"/>
        <v/>
      </c>
      <c r="U84" s="17" t="str">
        <f t="shared" si="22"/>
        <v/>
      </c>
      <c r="V84" s="17" t="str">
        <f t="shared" si="23"/>
        <v/>
      </c>
      <c r="W84" s="17" t="str">
        <f t="shared" si="24"/>
        <v/>
      </c>
      <c r="X84" s="4" t="str">
        <f t="shared" si="25"/>
        <v/>
      </c>
      <c r="Y84" s="35" t="s">
        <v>417</v>
      </c>
    </row>
    <row r="85" spans="4:25" x14ac:dyDescent="0.3">
      <c r="D85" s="8" t="str">
        <f>IF(LEN(_xlfn.IFNA(VLOOKUP(G85,EnElServer!A:A,1,FALSE),""))&gt;0,"x","")</f>
        <v/>
      </c>
      <c r="F85" s="3"/>
      <c r="G85" s="3"/>
      <c r="H85" s="20" t="str">
        <f>IF(COUNTBLANK(G85)&gt;0,"",VLOOKUP(F85&amp;"."&amp;G85,ResultadoSQL!A:B,2,FALSE))</f>
        <v/>
      </c>
      <c r="I85" s="10" t="str">
        <f t="shared" si="13"/>
        <v/>
      </c>
      <c r="J85" s="26" t="s">
        <v>417</v>
      </c>
      <c r="K85" s="3"/>
      <c r="L85" s="3" t="str">
        <f t="shared" si="14"/>
        <v/>
      </c>
      <c r="M85" s="3"/>
      <c r="N85" s="17" t="str">
        <f t="shared" si="15"/>
        <v/>
      </c>
      <c r="O85" s="17" t="str">
        <f t="shared" si="16"/>
        <v/>
      </c>
      <c r="P85" s="17" t="str">
        <f t="shared" si="17"/>
        <v/>
      </c>
      <c r="Q85" s="17" t="str">
        <f t="shared" si="18"/>
        <v/>
      </c>
      <c r="R85" s="17" t="str">
        <f t="shared" si="19"/>
        <v/>
      </c>
      <c r="S85" s="17" t="str">
        <f t="shared" si="20"/>
        <v/>
      </c>
      <c r="T85" s="17" t="str">
        <f t="shared" si="21"/>
        <v/>
      </c>
      <c r="U85" s="17" t="str">
        <f t="shared" si="22"/>
        <v/>
      </c>
      <c r="V85" s="17" t="str">
        <f t="shared" si="23"/>
        <v/>
      </c>
      <c r="W85" s="17" t="str">
        <f t="shared" si="24"/>
        <v/>
      </c>
      <c r="X85" s="4" t="str">
        <f t="shared" si="25"/>
        <v/>
      </c>
      <c r="Y85" s="35" t="s">
        <v>417</v>
      </c>
    </row>
    <row r="86" spans="4:25" x14ac:dyDescent="0.3">
      <c r="D86" s="8" t="str">
        <f>IF(LEN(_xlfn.IFNA(VLOOKUP(G86,EnElServer!A:A,1,FALSE),""))&gt;0,"x","")</f>
        <v/>
      </c>
      <c r="F86" s="3"/>
      <c r="G86" s="3"/>
      <c r="H86" s="20" t="str">
        <f>IF(COUNTBLANK(G86)&gt;0,"",VLOOKUP(F86&amp;"."&amp;G86,ResultadoSQL!A:B,2,FALSE))</f>
        <v/>
      </c>
      <c r="I86" s="10" t="str">
        <f t="shared" si="13"/>
        <v/>
      </c>
      <c r="J86" s="26" t="s">
        <v>417</v>
      </c>
      <c r="K86" s="3"/>
      <c r="L86" s="3" t="str">
        <f t="shared" si="14"/>
        <v/>
      </c>
      <c r="M86" s="3"/>
      <c r="N86" s="17" t="str">
        <f t="shared" si="15"/>
        <v/>
      </c>
      <c r="O86" s="17" t="str">
        <f t="shared" si="16"/>
        <v/>
      </c>
      <c r="P86" s="17" t="str">
        <f t="shared" si="17"/>
        <v/>
      </c>
      <c r="Q86" s="17" t="str">
        <f t="shared" si="18"/>
        <v/>
      </c>
      <c r="R86" s="17" t="str">
        <f t="shared" si="19"/>
        <v/>
      </c>
      <c r="S86" s="17" t="str">
        <f t="shared" si="20"/>
        <v/>
      </c>
      <c r="T86" s="17" t="str">
        <f t="shared" si="21"/>
        <v/>
      </c>
      <c r="U86" s="17" t="str">
        <f t="shared" si="22"/>
        <v/>
      </c>
      <c r="V86" s="17" t="str">
        <f t="shared" si="23"/>
        <v/>
      </c>
      <c r="W86" s="17" t="str">
        <f t="shared" si="24"/>
        <v/>
      </c>
      <c r="X86" s="4" t="str">
        <f t="shared" si="25"/>
        <v/>
      </c>
      <c r="Y86" s="35" t="s">
        <v>417</v>
      </c>
    </row>
    <row r="87" spans="4:25" x14ac:dyDescent="0.3">
      <c r="D87" s="8" t="str">
        <f>IF(LEN(_xlfn.IFNA(VLOOKUP(G87,EnElServer!A:A,1,FALSE),""))&gt;0,"x","")</f>
        <v/>
      </c>
      <c r="F87" s="3"/>
      <c r="G87" s="3"/>
      <c r="H87" s="20" t="str">
        <f>IF(COUNTBLANK(G87)&gt;0,"",VLOOKUP(F87&amp;"."&amp;G87,ResultadoSQL!A:B,2,FALSE))</f>
        <v/>
      </c>
      <c r="I87" s="10" t="str">
        <f t="shared" si="13"/>
        <v/>
      </c>
      <c r="J87" s="26" t="s">
        <v>417</v>
      </c>
      <c r="K87" s="3"/>
      <c r="L87" s="3" t="str">
        <f t="shared" si="14"/>
        <v/>
      </c>
      <c r="M87" s="3"/>
      <c r="N87" s="17" t="str">
        <f t="shared" si="15"/>
        <v/>
      </c>
      <c r="O87" s="17" t="str">
        <f t="shared" si="16"/>
        <v/>
      </c>
      <c r="P87" s="17" t="str">
        <f t="shared" si="17"/>
        <v/>
      </c>
      <c r="Q87" s="17" t="str">
        <f t="shared" si="18"/>
        <v/>
      </c>
      <c r="R87" s="17" t="str">
        <f t="shared" si="19"/>
        <v/>
      </c>
      <c r="S87" s="17" t="str">
        <f t="shared" si="20"/>
        <v/>
      </c>
      <c r="T87" s="17" t="str">
        <f t="shared" si="21"/>
        <v/>
      </c>
      <c r="U87" s="17" t="str">
        <f t="shared" si="22"/>
        <v/>
      </c>
      <c r="V87" s="17" t="str">
        <f t="shared" si="23"/>
        <v/>
      </c>
      <c r="W87" s="17" t="str">
        <f t="shared" si="24"/>
        <v/>
      </c>
      <c r="X87" s="4" t="str">
        <f t="shared" si="25"/>
        <v/>
      </c>
      <c r="Y87" s="35" t="s">
        <v>417</v>
      </c>
    </row>
    <row r="88" spans="4:25" x14ac:dyDescent="0.3">
      <c r="D88" s="8" t="str">
        <f>IF(LEN(_xlfn.IFNA(VLOOKUP(G88,EnElServer!A:A,1,FALSE),""))&gt;0,"x","")</f>
        <v/>
      </c>
      <c r="F88" s="3"/>
      <c r="G88" s="3"/>
      <c r="H88" s="20" t="str">
        <f>IF(COUNTBLANK(G88)&gt;0,"",VLOOKUP(F88&amp;"."&amp;G88,ResultadoSQL!A:B,2,FALSE))</f>
        <v/>
      </c>
      <c r="I88" s="10" t="str">
        <f t="shared" si="13"/>
        <v/>
      </c>
      <c r="J88" s="26" t="s">
        <v>417</v>
      </c>
      <c r="K88" s="3"/>
      <c r="L88" s="3" t="str">
        <f t="shared" si="14"/>
        <v/>
      </c>
      <c r="M88" s="3"/>
      <c r="N88" s="17" t="str">
        <f t="shared" si="15"/>
        <v/>
      </c>
      <c r="O88" s="17" t="str">
        <f t="shared" si="16"/>
        <v/>
      </c>
      <c r="P88" s="17" t="str">
        <f t="shared" si="17"/>
        <v/>
      </c>
      <c r="Q88" s="17" t="str">
        <f t="shared" si="18"/>
        <v/>
      </c>
      <c r="R88" s="17" t="str">
        <f t="shared" si="19"/>
        <v/>
      </c>
      <c r="S88" s="17" t="str">
        <f t="shared" si="20"/>
        <v/>
      </c>
      <c r="T88" s="17" t="str">
        <f t="shared" si="21"/>
        <v/>
      </c>
      <c r="U88" s="17" t="str">
        <f t="shared" si="22"/>
        <v/>
      </c>
      <c r="V88" s="17" t="str">
        <f t="shared" si="23"/>
        <v/>
      </c>
      <c r="W88" s="17" t="str">
        <f t="shared" si="24"/>
        <v/>
      </c>
      <c r="X88" s="4" t="str">
        <f t="shared" si="25"/>
        <v/>
      </c>
      <c r="Y88" s="35" t="s">
        <v>417</v>
      </c>
    </row>
    <row r="89" spans="4:25" x14ac:dyDescent="0.3">
      <c r="D89" s="8" t="str">
        <f>IF(LEN(_xlfn.IFNA(VLOOKUP(G89,EnElServer!A:A,1,FALSE),""))&gt;0,"x","")</f>
        <v/>
      </c>
      <c r="F89" s="3"/>
      <c r="G89" s="3"/>
      <c r="H89" s="20" t="str">
        <f>IF(COUNTBLANK(G89)&gt;0,"",VLOOKUP(F89&amp;"."&amp;G89,ResultadoSQL!A:B,2,FALSE))</f>
        <v/>
      </c>
      <c r="I89" s="10" t="str">
        <f t="shared" si="13"/>
        <v/>
      </c>
      <c r="J89" s="26" t="s">
        <v>417</v>
      </c>
      <c r="K89" s="3"/>
      <c r="L89" s="3" t="str">
        <f t="shared" si="14"/>
        <v/>
      </c>
      <c r="M89" s="3"/>
      <c r="N89" s="17" t="str">
        <f t="shared" si="15"/>
        <v/>
      </c>
      <c r="O89" s="17" t="str">
        <f t="shared" si="16"/>
        <v/>
      </c>
      <c r="P89" s="17" t="str">
        <f t="shared" si="17"/>
        <v/>
      </c>
      <c r="Q89" s="17" t="str">
        <f t="shared" si="18"/>
        <v/>
      </c>
      <c r="R89" s="17" t="str">
        <f t="shared" si="19"/>
        <v/>
      </c>
      <c r="S89" s="17" t="str">
        <f t="shared" si="20"/>
        <v/>
      </c>
      <c r="T89" s="17" t="str">
        <f t="shared" si="21"/>
        <v/>
      </c>
      <c r="U89" s="17" t="str">
        <f t="shared" si="22"/>
        <v/>
      </c>
      <c r="V89" s="17" t="str">
        <f t="shared" si="23"/>
        <v/>
      </c>
      <c r="W89" s="17" t="str">
        <f t="shared" si="24"/>
        <v/>
      </c>
      <c r="X89" s="4" t="str">
        <f t="shared" si="25"/>
        <v/>
      </c>
      <c r="Y89" s="35" t="s">
        <v>417</v>
      </c>
    </row>
    <row r="90" spans="4:25" x14ac:dyDescent="0.3">
      <c r="D90" s="8" t="str">
        <f>IF(LEN(_xlfn.IFNA(VLOOKUP(G90,EnElServer!A:A,1,FALSE),""))&gt;0,"x","")</f>
        <v/>
      </c>
      <c r="F90" s="3"/>
      <c r="G90" s="3"/>
      <c r="H90" s="20" t="str">
        <f>IF(COUNTBLANK(G90)&gt;0,"",VLOOKUP(F90&amp;"."&amp;G90,ResultadoSQL!A:B,2,FALSE))</f>
        <v/>
      </c>
      <c r="I90" s="10" t="str">
        <f t="shared" si="13"/>
        <v/>
      </c>
      <c r="J90" s="26" t="s">
        <v>417</v>
      </c>
      <c r="K90" s="3"/>
      <c r="L90" s="3" t="str">
        <f t="shared" si="14"/>
        <v/>
      </c>
      <c r="M90" s="3"/>
      <c r="N90" s="17" t="str">
        <f t="shared" si="15"/>
        <v/>
      </c>
      <c r="O90" s="17" t="str">
        <f t="shared" si="16"/>
        <v/>
      </c>
      <c r="P90" s="17" t="str">
        <f t="shared" si="17"/>
        <v/>
      </c>
      <c r="Q90" s="17" t="str">
        <f t="shared" si="18"/>
        <v/>
      </c>
      <c r="R90" s="17" t="str">
        <f t="shared" si="19"/>
        <v/>
      </c>
      <c r="S90" s="17" t="str">
        <f t="shared" si="20"/>
        <v/>
      </c>
      <c r="T90" s="17" t="str">
        <f t="shared" si="21"/>
        <v/>
      </c>
      <c r="U90" s="17" t="str">
        <f t="shared" si="22"/>
        <v/>
      </c>
      <c r="V90" s="17" t="str">
        <f t="shared" si="23"/>
        <v/>
      </c>
      <c r="W90" s="17" t="str">
        <f t="shared" si="24"/>
        <v/>
      </c>
      <c r="X90" s="4" t="str">
        <f t="shared" si="25"/>
        <v/>
      </c>
      <c r="Y90" s="35" t="s">
        <v>417</v>
      </c>
    </row>
    <row r="91" spans="4:25" x14ac:dyDescent="0.3">
      <c r="D91" s="8" t="str">
        <f>IF(LEN(_xlfn.IFNA(VLOOKUP(G91,EnElServer!A:A,1,FALSE),""))&gt;0,"x","")</f>
        <v/>
      </c>
      <c r="F91" s="3"/>
      <c r="G91" s="3"/>
      <c r="H91" s="20" t="str">
        <f>IF(COUNTBLANK(G91)&gt;0,"",VLOOKUP(F91&amp;"."&amp;G91,ResultadoSQL!A:B,2,FALSE))</f>
        <v/>
      </c>
      <c r="I91" s="10" t="str">
        <f t="shared" si="13"/>
        <v/>
      </c>
      <c r="J91" s="26" t="s">
        <v>417</v>
      </c>
      <c r="K91" s="3"/>
      <c r="L91" s="3" t="str">
        <f t="shared" si="14"/>
        <v/>
      </c>
      <c r="M91" s="3"/>
      <c r="N91" s="17" t="str">
        <f t="shared" si="15"/>
        <v/>
      </c>
      <c r="O91" s="17" t="str">
        <f t="shared" si="16"/>
        <v/>
      </c>
      <c r="P91" s="17" t="str">
        <f t="shared" si="17"/>
        <v/>
      </c>
      <c r="Q91" s="17" t="str">
        <f t="shared" si="18"/>
        <v/>
      </c>
      <c r="R91" s="17" t="str">
        <f t="shared" si="19"/>
        <v/>
      </c>
      <c r="S91" s="17" t="str">
        <f t="shared" si="20"/>
        <v/>
      </c>
      <c r="T91" s="17" t="str">
        <f t="shared" si="21"/>
        <v/>
      </c>
      <c r="U91" s="17" t="str">
        <f t="shared" si="22"/>
        <v/>
      </c>
      <c r="V91" s="17" t="str">
        <f t="shared" si="23"/>
        <v/>
      </c>
      <c r="W91" s="17" t="str">
        <f t="shared" si="24"/>
        <v/>
      </c>
      <c r="X91" s="4" t="str">
        <f t="shared" si="25"/>
        <v/>
      </c>
      <c r="Y91" s="35" t="s">
        <v>417</v>
      </c>
    </row>
    <row r="92" spans="4:25" x14ac:dyDescent="0.3">
      <c r="D92" s="8" t="str">
        <f>IF(LEN(_xlfn.IFNA(VLOOKUP(G92,EnElServer!A:A,1,FALSE),""))&gt;0,"x","")</f>
        <v/>
      </c>
      <c r="F92" s="3"/>
      <c r="G92" s="3"/>
      <c r="H92" s="20" t="str">
        <f>IF(COUNTBLANK(G92)&gt;0,"",VLOOKUP(F92&amp;"."&amp;G92,ResultadoSQL!A:B,2,FALSE))</f>
        <v/>
      </c>
      <c r="I92" s="10" t="str">
        <f t="shared" si="13"/>
        <v/>
      </c>
      <c r="J92" s="26" t="s">
        <v>417</v>
      </c>
      <c r="K92" s="3"/>
      <c r="L92" s="3" t="str">
        <f t="shared" si="14"/>
        <v/>
      </c>
      <c r="M92" s="3"/>
      <c r="N92" s="17" t="str">
        <f t="shared" si="15"/>
        <v/>
      </c>
      <c r="O92" s="17" t="str">
        <f t="shared" si="16"/>
        <v/>
      </c>
      <c r="P92" s="17" t="str">
        <f t="shared" si="17"/>
        <v/>
      </c>
      <c r="Q92" s="17" t="str">
        <f t="shared" si="18"/>
        <v/>
      </c>
      <c r="R92" s="17" t="str">
        <f t="shared" si="19"/>
        <v/>
      </c>
      <c r="S92" s="17" t="str">
        <f t="shared" si="20"/>
        <v/>
      </c>
      <c r="T92" s="17" t="str">
        <f t="shared" si="21"/>
        <v/>
      </c>
      <c r="U92" s="17" t="str">
        <f t="shared" si="22"/>
        <v/>
      </c>
      <c r="V92" s="17" t="str">
        <f t="shared" si="23"/>
        <v/>
      </c>
      <c r="W92" s="17" t="str">
        <f t="shared" si="24"/>
        <v/>
      </c>
      <c r="X92" s="4" t="str">
        <f t="shared" si="25"/>
        <v/>
      </c>
      <c r="Y92" s="35" t="s">
        <v>417</v>
      </c>
    </row>
    <row r="93" spans="4:25" x14ac:dyDescent="0.3">
      <c r="D93" s="8" t="str">
        <f>IF(LEN(_xlfn.IFNA(VLOOKUP(G93,EnElServer!A:A,1,FALSE),""))&gt;0,"x","")</f>
        <v/>
      </c>
      <c r="F93" s="3"/>
      <c r="G93" s="3"/>
      <c r="H93" s="20" t="str">
        <f>IF(COUNTBLANK(G93)&gt;0,"",VLOOKUP(F93&amp;"."&amp;G93,ResultadoSQL!A:B,2,FALSE))</f>
        <v/>
      </c>
      <c r="I93" s="10" t="str">
        <f t="shared" si="13"/>
        <v/>
      </c>
      <c r="J93" s="26" t="s">
        <v>417</v>
      </c>
      <c r="K93" s="3"/>
      <c r="L93" s="3" t="str">
        <f t="shared" si="14"/>
        <v/>
      </c>
      <c r="M93" s="3"/>
      <c r="N93" s="17" t="str">
        <f t="shared" si="15"/>
        <v/>
      </c>
      <c r="O93" s="17" t="str">
        <f t="shared" si="16"/>
        <v/>
      </c>
      <c r="P93" s="17" t="str">
        <f t="shared" si="17"/>
        <v/>
      </c>
      <c r="Q93" s="17" t="str">
        <f t="shared" si="18"/>
        <v/>
      </c>
      <c r="R93" s="17" t="str">
        <f t="shared" si="19"/>
        <v/>
      </c>
      <c r="S93" s="17" t="str">
        <f t="shared" si="20"/>
        <v/>
      </c>
      <c r="T93" s="17" t="str">
        <f t="shared" si="21"/>
        <v/>
      </c>
      <c r="U93" s="17" t="str">
        <f t="shared" si="22"/>
        <v/>
      </c>
      <c r="V93" s="17" t="str">
        <f t="shared" si="23"/>
        <v/>
      </c>
      <c r="W93" s="17" t="str">
        <f t="shared" si="24"/>
        <v/>
      </c>
      <c r="X93" s="4" t="str">
        <f t="shared" si="25"/>
        <v/>
      </c>
      <c r="Y93" s="35" t="s">
        <v>417</v>
      </c>
    </row>
    <row r="94" spans="4:25" x14ac:dyDescent="0.3">
      <c r="D94" s="8" t="str">
        <f>IF(LEN(_xlfn.IFNA(VLOOKUP(G94,EnElServer!A:A,1,FALSE),""))&gt;0,"x","")</f>
        <v/>
      </c>
      <c r="F94" s="3"/>
      <c r="G94" s="3"/>
      <c r="H94" s="20" t="str">
        <f>IF(COUNTBLANK(G94)&gt;0,"",VLOOKUP(F94&amp;"."&amp;G94,ResultadoSQL!A:B,2,FALSE))</f>
        <v/>
      </c>
      <c r="I94" s="10" t="str">
        <f t="shared" si="13"/>
        <v/>
      </c>
      <c r="J94" s="26" t="s">
        <v>417</v>
      </c>
      <c r="K94" s="3"/>
      <c r="L94" s="3" t="str">
        <f t="shared" si="14"/>
        <v/>
      </c>
      <c r="M94" s="3"/>
      <c r="N94" s="17" t="str">
        <f t="shared" si="15"/>
        <v/>
      </c>
      <c r="O94" s="17" t="str">
        <f t="shared" si="16"/>
        <v/>
      </c>
      <c r="P94" s="17" t="str">
        <f t="shared" si="17"/>
        <v/>
      </c>
      <c r="Q94" s="17" t="str">
        <f t="shared" si="18"/>
        <v/>
      </c>
      <c r="R94" s="17" t="str">
        <f t="shared" si="19"/>
        <v/>
      </c>
      <c r="S94" s="17" t="str">
        <f t="shared" si="20"/>
        <v/>
      </c>
      <c r="T94" s="17" t="str">
        <f t="shared" si="21"/>
        <v/>
      </c>
      <c r="U94" s="17" t="str">
        <f t="shared" si="22"/>
        <v/>
      </c>
      <c r="V94" s="17" t="str">
        <f t="shared" si="23"/>
        <v/>
      </c>
      <c r="W94" s="17" t="str">
        <f t="shared" si="24"/>
        <v/>
      </c>
      <c r="X94" s="4" t="str">
        <f t="shared" si="25"/>
        <v/>
      </c>
      <c r="Y94" s="35" t="s">
        <v>417</v>
      </c>
    </row>
    <row r="95" spans="4:25" x14ac:dyDescent="0.3">
      <c r="D95" s="8" t="str">
        <f>IF(LEN(_xlfn.IFNA(VLOOKUP(G95,EnElServer!A:A,1,FALSE),""))&gt;0,"x","")</f>
        <v/>
      </c>
      <c r="F95" s="3"/>
      <c r="G95" s="3"/>
      <c r="H95" s="20" t="str">
        <f>IF(COUNTBLANK(G95)&gt;0,"",VLOOKUP(F95&amp;"."&amp;G95,ResultadoSQL!A:B,2,FALSE))</f>
        <v/>
      </c>
      <c r="I95" s="10" t="str">
        <f t="shared" si="13"/>
        <v/>
      </c>
      <c r="J95" s="26" t="s">
        <v>417</v>
      </c>
      <c r="K95" s="3"/>
      <c r="L95" s="3" t="str">
        <f t="shared" si="14"/>
        <v/>
      </c>
      <c r="M95" s="3"/>
      <c r="N95" s="17" t="str">
        <f t="shared" si="15"/>
        <v/>
      </c>
      <c r="O95" s="17" t="str">
        <f t="shared" si="16"/>
        <v/>
      </c>
      <c r="P95" s="17" t="str">
        <f t="shared" si="17"/>
        <v/>
      </c>
      <c r="Q95" s="17" t="str">
        <f t="shared" si="18"/>
        <v/>
      </c>
      <c r="R95" s="17" t="str">
        <f t="shared" si="19"/>
        <v/>
      </c>
      <c r="S95" s="17" t="str">
        <f t="shared" si="20"/>
        <v/>
      </c>
      <c r="T95" s="17" t="str">
        <f t="shared" si="21"/>
        <v/>
      </c>
      <c r="U95" s="17" t="str">
        <f t="shared" si="22"/>
        <v/>
      </c>
      <c r="V95" s="17" t="str">
        <f t="shared" si="23"/>
        <v/>
      </c>
      <c r="W95" s="17" t="str">
        <f t="shared" si="24"/>
        <v/>
      </c>
      <c r="X95" s="4" t="str">
        <f t="shared" si="25"/>
        <v/>
      </c>
      <c r="Y95" s="35" t="s">
        <v>417</v>
      </c>
    </row>
    <row r="96" spans="4:25" x14ac:dyDescent="0.3">
      <c r="D96" s="8" t="str">
        <f>IF(LEN(_xlfn.IFNA(VLOOKUP(G96,EnElServer!A:A,1,FALSE),""))&gt;0,"x","")</f>
        <v/>
      </c>
      <c r="F96" s="3"/>
      <c r="G96" s="3"/>
      <c r="H96" s="20" t="str">
        <f>IF(COUNTBLANK(G96)&gt;0,"",VLOOKUP(F96&amp;"."&amp;G96,ResultadoSQL!A:B,2,FALSE))</f>
        <v/>
      </c>
      <c r="I96" s="10" t="str">
        <f t="shared" si="13"/>
        <v/>
      </c>
      <c r="J96" s="26" t="s">
        <v>417</v>
      </c>
      <c r="K96" s="3"/>
      <c r="L96" s="3" t="str">
        <f t="shared" si="14"/>
        <v/>
      </c>
      <c r="M96" s="3"/>
      <c r="N96" s="17" t="str">
        <f t="shared" si="15"/>
        <v/>
      </c>
      <c r="O96" s="17" t="str">
        <f t="shared" si="16"/>
        <v/>
      </c>
      <c r="P96" s="17" t="str">
        <f t="shared" si="17"/>
        <v/>
      </c>
      <c r="Q96" s="17" t="str">
        <f t="shared" si="18"/>
        <v/>
      </c>
      <c r="R96" s="17" t="str">
        <f t="shared" si="19"/>
        <v/>
      </c>
      <c r="S96" s="17" t="str">
        <f t="shared" si="20"/>
        <v/>
      </c>
      <c r="T96" s="17" t="str">
        <f t="shared" si="21"/>
        <v/>
      </c>
      <c r="U96" s="17" t="str">
        <f t="shared" si="22"/>
        <v/>
      </c>
      <c r="V96" s="17" t="str">
        <f t="shared" si="23"/>
        <v/>
      </c>
      <c r="W96" s="17" t="str">
        <f t="shared" si="24"/>
        <v/>
      </c>
      <c r="X96" s="4" t="str">
        <f t="shared" si="25"/>
        <v/>
      </c>
      <c r="Y96" s="35" t="s">
        <v>417</v>
      </c>
    </row>
    <row r="97" spans="4:25" x14ac:dyDescent="0.3">
      <c r="D97" s="8" t="str">
        <f>IF(LEN(_xlfn.IFNA(VLOOKUP(G97,EnElServer!A:A,1,FALSE),""))&gt;0,"x","")</f>
        <v/>
      </c>
      <c r="F97" s="3"/>
      <c r="G97" s="3"/>
      <c r="H97" s="20" t="str">
        <f>IF(COUNTBLANK(G97)&gt;0,"",VLOOKUP(F97&amp;"."&amp;G97,ResultadoSQL!A:B,2,FALSE))</f>
        <v/>
      </c>
      <c r="I97" s="10" t="str">
        <f t="shared" si="13"/>
        <v/>
      </c>
      <c r="J97" s="26" t="s">
        <v>417</v>
      </c>
      <c r="K97" s="3"/>
      <c r="L97" s="3" t="str">
        <f t="shared" si="14"/>
        <v/>
      </c>
      <c r="M97" s="3"/>
      <c r="N97" s="17" t="str">
        <f t="shared" si="15"/>
        <v/>
      </c>
      <c r="O97" s="17" t="str">
        <f t="shared" si="16"/>
        <v/>
      </c>
      <c r="P97" s="17" t="str">
        <f t="shared" si="17"/>
        <v/>
      </c>
      <c r="Q97" s="17" t="str">
        <f t="shared" si="18"/>
        <v/>
      </c>
      <c r="R97" s="17" t="str">
        <f t="shared" si="19"/>
        <v/>
      </c>
      <c r="S97" s="17" t="str">
        <f t="shared" si="20"/>
        <v/>
      </c>
      <c r="T97" s="17" t="str">
        <f t="shared" si="21"/>
        <v/>
      </c>
      <c r="U97" s="17" t="str">
        <f t="shared" si="22"/>
        <v/>
      </c>
      <c r="V97" s="17" t="str">
        <f t="shared" si="23"/>
        <v/>
      </c>
      <c r="W97" s="17" t="str">
        <f t="shared" si="24"/>
        <v/>
      </c>
      <c r="X97" s="4" t="str">
        <f t="shared" si="25"/>
        <v/>
      </c>
      <c r="Y97" s="35" t="s">
        <v>417</v>
      </c>
    </row>
    <row r="98" spans="4:25" x14ac:dyDescent="0.3">
      <c r="D98" s="8" t="str">
        <f>IF(LEN(_xlfn.IFNA(VLOOKUP(G98,EnElServer!A:A,1,FALSE),""))&gt;0,"x","")</f>
        <v/>
      </c>
      <c r="F98" s="3"/>
      <c r="G98" s="3"/>
      <c r="H98" s="20" t="str">
        <f>IF(COUNTBLANK(G98)&gt;0,"",VLOOKUP(F98&amp;"."&amp;G98,ResultadoSQL!A:B,2,FALSE))</f>
        <v/>
      </c>
      <c r="I98" s="10" t="str">
        <f t="shared" si="13"/>
        <v/>
      </c>
      <c r="J98" s="26" t="s">
        <v>417</v>
      </c>
      <c r="K98" s="3"/>
      <c r="L98" s="3" t="str">
        <f t="shared" si="14"/>
        <v/>
      </c>
      <c r="M98" s="3"/>
      <c r="N98" s="17" t="str">
        <f t="shared" si="15"/>
        <v/>
      </c>
      <c r="O98" s="17" t="str">
        <f t="shared" si="16"/>
        <v/>
      </c>
      <c r="P98" s="17" t="str">
        <f t="shared" si="17"/>
        <v/>
      </c>
      <c r="Q98" s="17" t="str">
        <f t="shared" si="18"/>
        <v/>
      </c>
      <c r="R98" s="17" t="str">
        <f t="shared" si="19"/>
        <v/>
      </c>
      <c r="S98" s="17" t="str">
        <f t="shared" si="20"/>
        <v/>
      </c>
      <c r="T98" s="17" t="str">
        <f t="shared" si="21"/>
        <v/>
      </c>
      <c r="U98" s="17" t="str">
        <f t="shared" si="22"/>
        <v/>
      </c>
      <c r="V98" s="17" t="str">
        <f t="shared" si="23"/>
        <v/>
      </c>
      <c r="W98" s="17" t="str">
        <f t="shared" si="24"/>
        <v/>
      </c>
      <c r="X98" s="4" t="str">
        <f t="shared" si="25"/>
        <v/>
      </c>
      <c r="Y98" s="35" t="s">
        <v>417</v>
      </c>
    </row>
    <row r="99" spans="4:25" x14ac:dyDescent="0.3">
      <c r="D99" s="8" t="str">
        <f>IF(LEN(_xlfn.IFNA(VLOOKUP(G99,EnElServer!A:A,1,FALSE),""))&gt;0,"x","")</f>
        <v/>
      </c>
      <c r="F99" s="3"/>
      <c r="G99" s="3"/>
      <c r="H99" s="20" t="str">
        <f>IF(COUNTBLANK(G99)&gt;0,"",VLOOKUP(F99&amp;"."&amp;G99,ResultadoSQL!A:B,2,FALSE))</f>
        <v/>
      </c>
      <c r="I99" s="10" t="str">
        <f t="shared" si="13"/>
        <v/>
      </c>
      <c r="J99" s="26" t="s">
        <v>417</v>
      </c>
      <c r="K99" s="3"/>
      <c r="L99" s="3" t="str">
        <f t="shared" si="14"/>
        <v/>
      </c>
      <c r="M99" s="3"/>
      <c r="N99" s="17" t="str">
        <f t="shared" si="15"/>
        <v/>
      </c>
      <c r="O99" s="17" t="str">
        <f t="shared" si="16"/>
        <v/>
      </c>
      <c r="P99" s="17" t="str">
        <f t="shared" si="17"/>
        <v/>
      </c>
      <c r="Q99" s="17" t="str">
        <f t="shared" si="18"/>
        <v/>
      </c>
      <c r="R99" s="17" t="str">
        <f t="shared" si="19"/>
        <v/>
      </c>
      <c r="S99" s="17" t="str">
        <f t="shared" si="20"/>
        <v/>
      </c>
      <c r="T99" s="17" t="str">
        <f t="shared" si="21"/>
        <v/>
      </c>
      <c r="U99" s="17" t="str">
        <f t="shared" si="22"/>
        <v/>
      </c>
      <c r="V99" s="17" t="str">
        <f t="shared" si="23"/>
        <v/>
      </c>
      <c r="W99" s="17" t="str">
        <f t="shared" si="24"/>
        <v/>
      </c>
      <c r="X99" s="4" t="str">
        <f t="shared" si="25"/>
        <v/>
      </c>
      <c r="Y99" s="35" t="s">
        <v>417</v>
      </c>
    </row>
    <row r="100" spans="4:25" x14ac:dyDescent="0.3">
      <c r="D100" s="8" t="str">
        <f>IF(LEN(_xlfn.IFNA(VLOOKUP(G100,EnElServer!A:A,1,FALSE),""))&gt;0,"x","")</f>
        <v/>
      </c>
      <c r="F100" s="3"/>
      <c r="G100" s="3"/>
      <c r="H100" s="20" t="str">
        <f>IF(COUNTBLANK(G100)&gt;0,"",VLOOKUP(F100&amp;"."&amp;G100,ResultadoSQL!A:B,2,FALSE))</f>
        <v/>
      </c>
      <c r="I100" s="10" t="str">
        <f t="shared" si="13"/>
        <v/>
      </c>
      <c r="J100" s="26" t="s">
        <v>417</v>
      </c>
      <c r="K100" s="3"/>
      <c r="L100" s="3" t="str">
        <f t="shared" si="14"/>
        <v/>
      </c>
      <c r="M100" s="3"/>
      <c r="N100" s="17" t="str">
        <f t="shared" si="15"/>
        <v/>
      </c>
      <c r="O100" s="17" t="str">
        <f t="shared" si="16"/>
        <v/>
      </c>
      <c r="P100" s="17" t="str">
        <f t="shared" si="17"/>
        <v/>
      </c>
      <c r="Q100" s="17" t="str">
        <f t="shared" si="18"/>
        <v/>
      </c>
      <c r="R100" s="17" t="str">
        <f t="shared" si="19"/>
        <v/>
      </c>
      <c r="S100" s="17" t="str">
        <f t="shared" si="20"/>
        <v/>
      </c>
      <c r="T100" s="17" t="str">
        <f t="shared" si="21"/>
        <v/>
      </c>
      <c r="U100" s="17" t="str">
        <f t="shared" si="22"/>
        <v/>
      </c>
      <c r="V100" s="17" t="str">
        <f t="shared" si="23"/>
        <v/>
      </c>
      <c r="W100" s="17" t="str">
        <f t="shared" si="24"/>
        <v/>
      </c>
      <c r="X100" s="4" t="str">
        <f t="shared" si="25"/>
        <v/>
      </c>
      <c r="Y100" s="35" t="s">
        <v>417</v>
      </c>
    </row>
    <row r="101" spans="4:25" x14ac:dyDescent="0.3">
      <c r="D101" s="8" t="str">
        <f>IF(LEN(_xlfn.IFNA(VLOOKUP(G101,EnElServer!A:A,1,FALSE),""))&gt;0,"x","")</f>
        <v/>
      </c>
      <c r="F101" s="3"/>
      <c r="G101" s="3"/>
      <c r="H101" s="20" t="str">
        <f>IF(COUNTBLANK(G101)&gt;0,"",VLOOKUP(F101&amp;"."&amp;G101,ResultadoSQL!A:B,2,FALSE))</f>
        <v/>
      </c>
      <c r="I101" s="10" t="str">
        <f t="shared" si="13"/>
        <v/>
      </c>
      <c r="J101" s="26" t="s">
        <v>417</v>
      </c>
      <c r="K101" s="3"/>
      <c r="L101" s="3" t="str">
        <f t="shared" si="14"/>
        <v/>
      </c>
      <c r="M101" s="3"/>
      <c r="N101" s="17" t="str">
        <f t="shared" si="15"/>
        <v/>
      </c>
      <c r="O101" s="17" t="str">
        <f t="shared" si="16"/>
        <v/>
      </c>
      <c r="P101" s="17" t="str">
        <f t="shared" si="17"/>
        <v/>
      </c>
      <c r="Q101" s="17" t="str">
        <f t="shared" si="18"/>
        <v/>
      </c>
      <c r="R101" s="17" t="str">
        <f t="shared" si="19"/>
        <v/>
      </c>
      <c r="S101" s="17" t="str">
        <f t="shared" si="20"/>
        <v/>
      </c>
      <c r="T101" s="17" t="str">
        <f t="shared" si="21"/>
        <v/>
      </c>
      <c r="U101" s="17" t="str">
        <f t="shared" si="22"/>
        <v/>
      </c>
      <c r="V101" s="17" t="str">
        <f t="shared" si="23"/>
        <v/>
      </c>
      <c r="W101" s="17" t="str">
        <f t="shared" si="24"/>
        <v/>
      </c>
      <c r="X101" s="4" t="str">
        <f t="shared" si="25"/>
        <v/>
      </c>
      <c r="Y101" s="35" t="s">
        <v>417</v>
      </c>
    </row>
    <row r="102" spans="4:25" x14ac:dyDescent="0.3">
      <c r="D102" s="8" t="str">
        <f>IF(LEN(_xlfn.IFNA(VLOOKUP(G102,EnElServer!A:A,1,FALSE),""))&gt;0,"x","")</f>
        <v/>
      </c>
      <c r="F102" s="3"/>
      <c r="G102" s="3"/>
      <c r="H102" s="20" t="str">
        <f>IF(COUNTBLANK(G102)&gt;0,"",VLOOKUP(F102&amp;"."&amp;G102,ResultadoSQL!A:B,2,FALSE))</f>
        <v/>
      </c>
      <c r="I102" s="10" t="str">
        <f t="shared" si="13"/>
        <v/>
      </c>
      <c r="J102" s="26" t="s">
        <v>417</v>
      </c>
      <c r="K102" s="3"/>
      <c r="L102" s="3" t="str">
        <f t="shared" si="14"/>
        <v/>
      </c>
      <c r="M102" s="3"/>
      <c r="N102" s="17" t="str">
        <f t="shared" si="15"/>
        <v/>
      </c>
      <c r="O102" s="17" t="str">
        <f t="shared" si="16"/>
        <v/>
      </c>
      <c r="P102" s="17" t="str">
        <f t="shared" si="17"/>
        <v/>
      </c>
      <c r="Q102" s="17" t="str">
        <f t="shared" si="18"/>
        <v/>
      </c>
      <c r="R102" s="17" t="str">
        <f t="shared" si="19"/>
        <v/>
      </c>
      <c r="S102" s="17" t="str">
        <f t="shared" si="20"/>
        <v/>
      </c>
      <c r="T102" s="17" t="str">
        <f t="shared" si="21"/>
        <v/>
      </c>
      <c r="U102" s="17" t="str">
        <f t="shared" si="22"/>
        <v/>
      </c>
      <c r="V102" s="17" t="str">
        <f t="shared" si="23"/>
        <v/>
      </c>
      <c r="W102" s="17" t="str">
        <f t="shared" si="24"/>
        <v/>
      </c>
      <c r="X102" s="4" t="str">
        <f t="shared" si="25"/>
        <v/>
      </c>
      <c r="Y102" s="35" t="s">
        <v>417</v>
      </c>
    </row>
    <row r="103" spans="4:25" x14ac:dyDescent="0.3">
      <c r="D103" s="8" t="str">
        <f>IF(LEN(_xlfn.IFNA(VLOOKUP(G103,EnElServer!A:A,1,FALSE),""))&gt;0,"x","")</f>
        <v/>
      </c>
      <c r="F103" s="3"/>
      <c r="G103" s="3"/>
      <c r="H103" s="20" t="str">
        <f>IF(COUNTBLANK(G103)&gt;0,"",VLOOKUP(F103&amp;"."&amp;G103,ResultadoSQL!A:B,2,FALSE))</f>
        <v/>
      </c>
      <c r="I103" s="10" t="str">
        <f t="shared" si="13"/>
        <v/>
      </c>
      <c r="J103" s="26" t="s">
        <v>417</v>
      </c>
      <c r="K103" s="3"/>
      <c r="L103" s="3" t="str">
        <f t="shared" si="14"/>
        <v/>
      </c>
      <c r="M103" s="3"/>
      <c r="N103" s="17" t="str">
        <f t="shared" si="15"/>
        <v/>
      </c>
      <c r="O103" s="17" t="str">
        <f t="shared" si="16"/>
        <v/>
      </c>
      <c r="P103" s="17" t="str">
        <f t="shared" si="17"/>
        <v/>
      </c>
      <c r="Q103" s="17" t="str">
        <f t="shared" si="18"/>
        <v/>
      </c>
      <c r="R103" s="17" t="str">
        <f t="shared" si="19"/>
        <v/>
      </c>
      <c r="S103" s="17" t="str">
        <f t="shared" si="20"/>
        <v/>
      </c>
      <c r="T103" s="17" t="str">
        <f t="shared" si="21"/>
        <v/>
      </c>
      <c r="U103" s="17" t="str">
        <f t="shared" si="22"/>
        <v/>
      </c>
      <c r="V103" s="17" t="str">
        <f t="shared" si="23"/>
        <v/>
      </c>
      <c r="W103" s="17" t="str">
        <f t="shared" si="24"/>
        <v/>
      </c>
      <c r="X103" s="4" t="str">
        <f t="shared" si="25"/>
        <v/>
      </c>
      <c r="Y103" s="35" t="s">
        <v>417</v>
      </c>
    </row>
    <row r="104" spans="4:25" x14ac:dyDescent="0.3">
      <c r="D104" s="8" t="str">
        <f>IF(LEN(_xlfn.IFNA(VLOOKUP(G104,EnElServer!A:A,1,FALSE),""))&gt;0,"x","")</f>
        <v/>
      </c>
      <c r="F104" s="3"/>
      <c r="G104" s="3"/>
      <c r="H104" s="20" t="str">
        <f>IF(COUNTBLANK(G104)&gt;0,"",VLOOKUP(F104&amp;"."&amp;G104,ResultadoSQL!A:B,2,FALSE))</f>
        <v/>
      </c>
      <c r="I104" s="10" t="str">
        <f t="shared" si="13"/>
        <v/>
      </c>
      <c r="J104" s="26" t="s">
        <v>417</v>
      </c>
      <c r="K104" s="3"/>
      <c r="L104" s="3" t="str">
        <f t="shared" si="14"/>
        <v/>
      </c>
      <c r="M104" s="3"/>
      <c r="N104" s="17" t="str">
        <f t="shared" si="15"/>
        <v/>
      </c>
      <c r="O104" s="17" t="str">
        <f t="shared" si="16"/>
        <v/>
      </c>
      <c r="P104" s="17" t="str">
        <f t="shared" si="17"/>
        <v/>
      </c>
      <c r="Q104" s="17" t="str">
        <f t="shared" si="18"/>
        <v/>
      </c>
      <c r="R104" s="17" t="str">
        <f t="shared" si="19"/>
        <v/>
      </c>
      <c r="S104" s="17" t="str">
        <f t="shared" si="20"/>
        <v/>
      </c>
      <c r="T104" s="17" t="str">
        <f t="shared" si="21"/>
        <v/>
      </c>
      <c r="U104" s="17" t="str">
        <f t="shared" si="22"/>
        <v/>
      </c>
      <c r="V104" s="17" t="str">
        <f t="shared" si="23"/>
        <v/>
      </c>
      <c r="W104" s="17" t="str">
        <f t="shared" si="24"/>
        <v/>
      </c>
      <c r="X104" s="4" t="str">
        <f t="shared" si="25"/>
        <v/>
      </c>
      <c r="Y104" s="35" t="s">
        <v>417</v>
      </c>
    </row>
    <row r="105" spans="4:25" x14ac:dyDescent="0.3">
      <c r="D105" s="8" t="str">
        <f>IF(LEN(_xlfn.IFNA(VLOOKUP(G105,EnElServer!A:A,1,FALSE),""))&gt;0,"x","")</f>
        <v/>
      </c>
      <c r="F105" s="3"/>
      <c r="G105" s="3"/>
      <c r="H105" s="20" t="str">
        <f>IF(COUNTBLANK(G105)&gt;0,"",VLOOKUP(F105&amp;"."&amp;G105,ResultadoSQL!A:B,2,FALSE))</f>
        <v/>
      </c>
      <c r="I105" s="10" t="str">
        <f t="shared" si="13"/>
        <v/>
      </c>
      <c r="J105" s="26" t="s">
        <v>417</v>
      </c>
      <c r="K105" s="3"/>
      <c r="L105" s="3" t="str">
        <f t="shared" si="14"/>
        <v/>
      </c>
      <c r="M105" s="3"/>
      <c r="N105" s="17" t="str">
        <f t="shared" si="15"/>
        <v/>
      </c>
      <c r="O105" s="17" t="str">
        <f t="shared" si="16"/>
        <v/>
      </c>
      <c r="P105" s="17" t="str">
        <f t="shared" si="17"/>
        <v/>
      </c>
      <c r="Q105" s="17" t="str">
        <f t="shared" si="18"/>
        <v/>
      </c>
      <c r="R105" s="17" t="str">
        <f t="shared" si="19"/>
        <v/>
      </c>
      <c r="S105" s="17" t="str">
        <f t="shared" si="20"/>
        <v/>
      </c>
      <c r="T105" s="17" t="str">
        <f t="shared" si="21"/>
        <v/>
      </c>
      <c r="U105" s="17" t="str">
        <f t="shared" si="22"/>
        <v/>
      </c>
      <c r="V105" s="17" t="str">
        <f t="shared" si="23"/>
        <v/>
      </c>
      <c r="W105" s="17" t="str">
        <f t="shared" si="24"/>
        <v/>
      </c>
      <c r="X105" s="4" t="str">
        <f t="shared" si="25"/>
        <v/>
      </c>
      <c r="Y105" s="35" t="s">
        <v>417</v>
      </c>
    </row>
    <row r="106" spans="4:25" x14ac:dyDescent="0.3">
      <c r="D106" s="8" t="str">
        <f>IF(LEN(_xlfn.IFNA(VLOOKUP(G106,EnElServer!A:A,1,FALSE),""))&gt;0,"x","")</f>
        <v/>
      </c>
      <c r="F106" s="3"/>
      <c r="G106" s="3"/>
      <c r="H106" s="20" t="str">
        <f>IF(COUNTBLANK(G106)&gt;0,"",VLOOKUP(F106&amp;"."&amp;G106,ResultadoSQL!A:B,2,FALSE))</f>
        <v/>
      </c>
      <c r="I106" s="10" t="str">
        <f t="shared" si="13"/>
        <v/>
      </c>
      <c r="J106" s="26" t="s">
        <v>417</v>
      </c>
      <c r="K106" s="3"/>
      <c r="L106" s="3" t="str">
        <f t="shared" si="14"/>
        <v/>
      </c>
      <c r="M106" s="3"/>
      <c r="N106" s="17" t="str">
        <f t="shared" si="15"/>
        <v/>
      </c>
      <c r="O106" s="17" t="str">
        <f t="shared" si="16"/>
        <v/>
      </c>
      <c r="P106" s="17" t="str">
        <f t="shared" si="17"/>
        <v/>
      </c>
      <c r="Q106" s="17" t="str">
        <f t="shared" si="18"/>
        <v/>
      </c>
      <c r="R106" s="17" t="str">
        <f t="shared" si="19"/>
        <v/>
      </c>
      <c r="S106" s="17" t="str">
        <f t="shared" si="20"/>
        <v/>
      </c>
      <c r="T106" s="17" t="str">
        <f t="shared" si="21"/>
        <v/>
      </c>
      <c r="U106" s="17" t="str">
        <f t="shared" si="22"/>
        <v/>
      </c>
      <c r="V106" s="17" t="str">
        <f t="shared" si="23"/>
        <v/>
      </c>
      <c r="W106" s="17" t="str">
        <f t="shared" si="24"/>
        <v/>
      </c>
      <c r="X106" s="4" t="str">
        <f t="shared" si="25"/>
        <v/>
      </c>
      <c r="Y106" s="35" t="s">
        <v>417</v>
      </c>
    </row>
    <row r="107" spans="4:25" x14ac:dyDescent="0.3">
      <c r="D107" s="8" t="str">
        <f>IF(LEN(_xlfn.IFNA(VLOOKUP(G107,EnElServer!A:A,1,FALSE),""))&gt;0,"x","")</f>
        <v/>
      </c>
      <c r="F107" s="3"/>
      <c r="G107" s="3"/>
      <c r="H107" s="20" t="str">
        <f>IF(COUNTBLANK(G107)&gt;0,"",VLOOKUP(F107&amp;"."&amp;G107,ResultadoSQL!A:B,2,FALSE))</f>
        <v/>
      </c>
      <c r="I107" s="10" t="str">
        <f t="shared" si="13"/>
        <v/>
      </c>
      <c r="J107" s="26" t="s">
        <v>417</v>
      </c>
      <c r="K107" s="3"/>
      <c r="L107" s="3" t="str">
        <f t="shared" si="14"/>
        <v/>
      </c>
      <c r="M107" s="3"/>
      <c r="N107" s="17" t="str">
        <f t="shared" si="15"/>
        <v/>
      </c>
      <c r="O107" s="17" t="str">
        <f t="shared" si="16"/>
        <v/>
      </c>
      <c r="P107" s="17" t="str">
        <f t="shared" si="17"/>
        <v/>
      </c>
      <c r="Q107" s="17" t="str">
        <f t="shared" si="18"/>
        <v/>
      </c>
      <c r="R107" s="17" t="str">
        <f t="shared" si="19"/>
        <v/>
      </c>
      <c r="S107" s="17" t="str">
        <f t="shared" si="20"/>
        <v/>
      </c>
      <c r="T107" s="17" t="str">
        <f t="shared" si="21"/>
        <v/>
      </c>
      <c r="U107" s="17" t="str">
        <f t="shared" si="22"/>
        <v/>
      </c>
      <c r="V107" s="17" t="str">
        <f t="shared" si="23"/>
        <v/>
      </c>
      <c r="W107" s="17" t="str">
        <f t="shared" si="24"/>
        <v/>
      </c>
      <c r="X107" s="4" t="str">
        <f t="shared" si="25"/>
        <v/>
      </c>
      <c r="Y107" s="35" t="s">
        <v>417</v>
      </c>
    </row>
    <row r="108" spans="4:25" x14ac:dyDescent="0.3">
      <c r="D108" s="8" t="str">
        <f>IF(LEN(_xlfn.IFNA(VLOOKUP(G108,EnElServer!A:A,1,FALSE),""))&gt;0,"x","")</f>
        <v/>
      </c>
      <c r="F108" s="3"/>
      <c r="G108" s="3"/>
      <c r="H108" s="20" t="str">
        <f>IF(COUNTBLANK(G108)&gt;0,"",VLOOKUP(F108&amp;"."&amp;G108,ResultadoSQL!A:B,2,FALSE))</f>
        <v/>
      </c>
      <c r="I108" s="10" t="str">
        <f t="shared" si="13"/>
        <v/>
      </c>
      <c r="J108" s="26" t="s">
        <v>417</v>
      </c>
      <c r="K108" s="3"/>
      <c r="L108" s="3" t="str">
        <f t="shared" si="14"/>
        <v/>
      </c>
      <c r="M108" s="3"/>
      <c r="N108" s="17" t="str">
        <f t="shared" si="15"/>
        <v/>
      </c>
      <c r="O108" s="17" t="str">
        <f t="shared" si="16"/>
        <v/>
      </c>
      <c r="P108" s="17" t="str">
        <f t="shared" si="17"/>
        <v/>
      </c>
      <c r="Q108" s="17" t="str">
        <f t="shared" si="18"/>
        <v/>
      </c>
      <c r="R108" s="17" t="str">
        <f t="shared" si="19"/>
        <v/>
      </c>
      <c r="S108" s="17" t="str">
        <f t="shared" si="20"/>
        <v/>
      </c>
      <c r="T108" s="17" t="str">
        <f t="shared" si="21"/>
        <v/>
      </c>
      <c r="U108" s="17" t="str">
        <f t="shared" si="22"/>
        <v/>
      </c>
      <c r="V108" s="17" t="str">
        <f t="shared" si="23"/>
        <v/>
      </c>
      <c r="W108" s="17" t="str">
        <f t="shared" si="24"/>
        <v/>
      </c>
      <c r="X108" s="4" t="str">
        <f t="shared" si="25"/>
        <v/>
      </c>
      <c r="Y108" s="35" t="s">
        <v>417</v>
      </c>
    </row>
    <row r="109" spans="4:25" x14ac:dyDescent="0.3">
      <c r="D109" s="8" t="str">
        <f>IF(LEN(_xlfn.IFNA(VLOOKUP(G109,EnElServer!A:A,1,FALSE),""))&gt;0,"x","")</f>
        <v/>
      </c>
      <c r="F109" s="3"/>
      <c r="G109" s="3"/>
      <c r="H109" s="20" t="str">
        <f>IF(COUNTBLANK(G109)&gt;0,"",VLOOKUP(F109&amp;"."&amp;G109,ResultadoSQL!A:B,2,FALSE))</f>
        <v/>
      </c>
      <c r="I109" s="10" t="str">
        <f t="shared" si="13"/>
        <v/>
      </c>
      <c r="J109" s="26" t="s">
        <v>417</v>
      </c>
      <c r="K109" s="3"/>
      <c r="L109" s="3" t="str">
        <f t="shared" si="14"/>
        <v/>
      </c>
      <c r="M109" s="3"/>
      <c r="N109" s="17" t="str">
        <f t="shared" si="15"/>
        <v/>
      </c>
      <c r="O109" s="17" t="str">
        <f t="shared" si="16"/>
        <v/>
      </c>
      <c r="P109" s="17" t="str">
        <f t="shared" si="17"/>
        <v/>
      </c>
      <c r="Q109" s="17" t="str">
        <f t="shared" si="18"/>
        <v/>
      </c>
      <c r="R109" s="17" t="str">
        <f t="shared" si="19"/>
        <v/>
      </c>
      <c r="S109" s="17" t="str">
        <f t="shared" si="20"/>
        <v/>
      </c>
      <c r="T109" s="17" t="str">
        <f t="shared" si="21"/>
        <v/>
      </c>
      <c r="U109" s="17" t="str">
        <f t="shared" si="22"/>
        <v/>
      </c>
      <c r="V109" s="17" t="str">
        <f t="shared" si="23"/>
        <v/>
      </c>
      <c r="W109" s="17" t="str">
        <f t="shared" si="24"/>
        <v/>
      </c>
      <c r="X109" s="4" t="str">
        <f t="shared" si="25"/>
        <v/>
      </c>
      <c r="Y109" s="35" t="s">
        <v>417</v>
      </c>
    </row>
    <row r="110" spans="4:25" x14ac:dyDescent="0.3">
      <c r="D110" s="8" t="str">
        <f>IF(LEN(_xlfn.IFNA(VLOOKUP(G110,EnElServer!A:A,1,FALSE),""))&gt;0,"x","")</f>
        <v/>
      </c>
      <c r="F110" s="3"/>
      <c r="G110" s="3"/>
      <c r="H110" s="20" t="str">
        <f>IF(COUNTBLANK(G110)&gt;0,"",VLOOKUP(F110&amp;"."&amp;G110,ResultadoSQL!A:B,2,FALSE))</f>
        <v/>
      </c>
      <c r="I110" s="10" t="str">
        <f t="shared" si="13"/>
        <v/>
      </c>
      <c r="J110" s="26" t="s">
        <v>417</v>
      </c>
      <c r="K110" s="3"/>
      <c r="L110" s="3" t="str">
        <f t="shared" si="14"/>
        <v/>
      </c>
      <c r="M110" s="3"/>
      <c r="N110" s="17" t="str">
        <f t="shared" si="15"/>
        <v/>
      </c>
      <c r="O110" s="17" t="str">
        <f t="shared" si="16"/>
        <v/>
      </c>
      <c r="P110" s="17" t="str">
        <f t="shared" si="17"/>
        <v/>
      </c>
      <c r="Q110" s="17" t="str">
        <f t="shared" si="18"/>
        <v/>
      </c>
      <c r="R110" s="17" t="str">
        <f t="shared" si="19"/>
        <v/>
      </c>
      <c r="S110" s="17" t="str">
        <f t="shared" si="20"/>
        <v/>
      </c>
      <c r="T110" s="17" t="str">
        <f t="shared" si="21"/>
        <v/>
      </c>
      <c r="U110" s="17" t="str">
        <f t="shared" si="22"/>
        <v/>
      </c>
      <c r="V110" s="17" t="str">
        <f t="shared" si="23"/>
        <v/>
      </c>
      <c r="W110" s="17" t="str">
        <f t="shared" si="24"/>
        <v/>
      </c>
      <c r="X110" s="4" t="str">
        <f t="shared" si="25"/>
        <v/>
      </c>
      <c r="Y110" s="35" t="s">
        <v>417</v>
      </c>
    </row>
    <row r="111" spans="4:25" x14ac:dyDescent="0.3">
      <c r="D111" s="8" t="str">
        <f>IF(LEN(_xlfn.IFNA(VLOOKUP(G111,EnElServer!A:A,1,FALSE),""))&gt;0,"x","")</f>
        <v/>
      </c>
      <c r="F111" s="3"/>
      <c r="G111" s="3"/>
      <c r="H111" s="20" t="str">
        <f>IF(COUNTBLANK(G111)&gt;0,"",VLOOKUP(F111&amp;"."&amp;G111,ResultadoSQL!A:B,2,FALSE))</f>
        <v/>
      </c>
      <c r="I111" s="10" t="str">
        <f t="shared" si="13"/>
        <v/>
      </c>
      <c r="J111" s="26" t="s">
        <v>417</v>
      </c>
      <c r="K111" s="3"/>
      <c r="L111" s="3" t="str">
        <f t="shared" si="14"/>
        <v/>
      </c>
      <c r="M111" s="3"/>
      <c r="N111" s="17" t="str">
        <f t="shared" si="15"/>
        <v/>
      </c>
      <c r="O111" s="17" t="str">
        <f t="shared" si="16"/>
        <v/>
      </c>
      <c r="P111" s="17" t="str">
        <f t="shared" si="17"/>
        <v/>
      </c>
      <c r="Q111" s="17" t="str">
        <f t="shared" si="18"/>
        <v/>
      </c>
      <c r="R111" s="17" t="str">
        <f t="shared" si="19"/>
        <v/>
      </c>
      <c r="S111" s="17" t="str">
        <f t="shared" si="20"/>
        <v/>
      </c>
      <c r="T111" s="17" t="str">
        <f t="shared" si="21"/>
        <v/>
      </c>
      <c r="U111" s="17" t="str">
        <f t="shared" si="22"/>
        <v/>
      </c>
      <c r="V111" s="17" t="str">
        <f t="shared" si="23"/>
        <v/>
      </c>
      <c r="W111" s="17" t="str">
        <f t="shared" si="24"/>
        <v/>
      </c>
      <c r="X111" s="4" t="str">
        <f t="shared" si="25"/>
        <v/>
      </c>
      <c r="Y111" s="35" t="s">
        <v>417</v>
      </c>
    </row>
    <row r="112" spans="4:25" x14ac:dyDescent="0.3">
      <c r="D112" s="8" t="str">
        <f>IF(LEN(_xlfn.IFNA(VLOOKUP(G112,EnElServer!A:A,1,FALSE),""))&gt;0,"x","")</f>
        <v/>
      </c>
      <c r="F112" s="3"/>
      <c r="G112" s="3"/>
      <c r="H112" s="20" t="str">
        <f>IF(COUNTBLANK(G112)&gt;0,"",VLOOKUP(F112&amp;"."&amp;G112,ResultadoSQL!A:B,2,FALSE))</f>
        <v/>
      </c>
      <c r="I112" s="10" t="str">
        <f t="shared" si="13"/>
        <v/>
      </c>
      <c r="J112" s="26" t="s">
        <v>417</v>
      </c>
      <c r="K112" s="3"/>
      <c r="L112" s="3" t="str">
        <f t="shared" si="14"/>
        <v/>
      </c>
      <c r="M112" s="3"/>
      <c r="N112" s="17" t="str">
        <f t="shared" si="15"/>
        <v/>
      </c>
      <c r="O112" s="17" t="str">
        <f t="shared" si="16"/>
        <v/>
      </c>
      <c r="P112" s="17" t="str">
        <f t="shared" si="17"/>
        <v/>
      </c>
      <c r="Q112" s="17" t="str">
        <f t="shared" si="18"/>
        <v/>
      </c>
      <c r="R112" s="17" t="str">
        <f t="shared" si="19"/>
        <v/>
      </c>
      <c r="S112" s="17" t="str">
        <f t="shared" si="20"/>
        <v/>
      </c>
      <c r="T112" s="17" t="str">
        <f t="shared" si="21"/>
        <v/>
      </c>
      <c r="U112" s="17" t="str">
        <f t="shared" si="22"/>
        <v/>
      </c>
      <c r="V112" s="17" t="str">
        <f t="shared" si="23"/>
        <v/>
      </c>
      <c r="W112" s="17" t="str">
        <f t="shared" si="24"/>
        <v/>
      </c>
      <c r="X112" s="4" t="str">
        <f t="shared" si="25"/>
        <v/>
      </c>
      <c r="Y112" s="35" t="s">
        <v>417</v>
      </c>
    </row>
    <row r="113" spans="4:25" x14ac:dyDescent="0.3">
      <c r="D113" s="8" t="str">
        <f>IF(LEN(_xlfn.IFNA(VLOOKUP(G113,EnElServer!A:A,1,FALSE),""))&gt;0,"x","")</f>
        <v/>
      </c>
      <c r="F113" s="3"/>
      <c r="G113" s="3"/>
      <c r="H113" s="20" t="str">
        <f>IF(COUNTBLANK(G113)&gt;0,"",VLOOKUP(F113&amp;"."&amp;G113,ResultadoSQL!A:B,2,FALSE))</f>
        <v/>
      </c>
      <c r="I113" s="10" t="str">
        <f t="shared" si="13"/>
        <v/>
      </c>
      <c r="J113" s="26" t="s">
        <v>417</v>
      </c>
      <c r="K113" s="3"/>
      <c r="L113" s="3" t="str">
        <f t="shared" si="14"/>
        <v/>
      </c>
      <c r="M113" s="3"/>
      <c r="N113" s="17" t="str">
        <f t="shared" si="15"/>
        <v/>
      </c>
      <c r="O113" s="17" t="str">
        <f t="shared" si="16"/>
        <v/>
      </c>
      <c r="P113" s="17" t="str">
        <f t="shared" si="17"/>
        <v/>
      </c>
      <c r="Q113" s="17" t="str">
        <f t="shared" si="18"/>
        <v/>
      </c>
      <c r="R113" s="17" t="str">
        <f t="shared" si="19"/>
        <v/>
      </c>
      <c r="S113" s="17" t="str">
        <f t="shared" si="20"/>
        <v/>
      </c>
      <c r="T113" s="17" t="str">
        <f t="shared" si="21"/>
        <v/>
      </c>
      <c r="U113" s="17" t="str">
        <f t="shared" si="22"/>
        <v/>
      </c>
      <c r="V113" s="17" t="str">
        <f t="shared" si="23"/>
        <v/>
      </c>
      <c r="W113" s="17" t="str">
        <f t="shared" si="24"/>
        <v/>
      </c>
      <c r="X113" s="4" t="str">
        <f t="shared" si="25"/>
        <v/>
      </c>
      <c r="Y113" s="35" t="s">
        <v>417</v>
      </c>
    </row>
    <row r="114" spans="4:25" x14ac:dyDescent="0.3">
      <c r="D114" s="8" t="str">
        <f>IF(LEN(_xlfn.IFNA(VLOOKUP(G114,EnElServer!A:A,1,FALSE),""))&gt;0,"x","")</f>
        <v/>
      </c>
      <c r="F114" s="3"/>
      <c r="G114" s="3"/>
      <c r="H114" s="20" t="str">
        <f>IF(COUNTBLANK(G114)&gt;0,"",VLOOKUP(F114&amp;"."&amp;G114,ResultadoSQL!A:B,2,FALSE))</f>
        <v/>
      </c>
      <c r="I114" s="10" t="str">
        <f t="shared" si="13"/>
        <v/>
      </c>
      <c r="J114" s="26" t="s">
        <v>417</v>
      </c>
      <c r="K114" s="3"/>
      <c r="L114" s="3" t="str">
        <f t="shared" si="14"/>
        <v/>
      </c>
      <c r="M114" s="3"/>
      <c r="N114" s="17" t="str">
        <f t="shared" si="15"/>
        <v/>
      </c>
      <c r="O114" s="17" t="str">
        <f t="shared" si="16"/>
        <v/>
      </c>
      <c r="P114" s="17" t="str">
        <f t="shared" si="17"/>
        <v/>
      </c>
      <c r="Q114" s="17" t="str">
        <f t="shared" si="18"/>
        <v/>
      </c>
      <c r="R114" s="17" t="str">
        <f t="shared" si="19"/>
        <v/>
      </c>
      <c r="S114" s="17" t="str">
        <f t="shared" si="20"/>
        <v/>
      </c>
      <c r="T114" s="17" t="str">
        <f t="shared" si="21"/>
        <v/>
      </c>
      <c r="U114" s="17" t="str">
        <f t="shared" si="22"/>
        <v/>
      </c>
      <c r="V114" s="17" t="str">
        <f t="shared" si="23"/>
        <v/>
      </c>
      <c r="W114" s="17" t="str">
        <f t="shared" si="24"/>
        <v/>
      </c>
      <c r="X114" s="4" t="str">
        <f t="shared" si="25"/>
        <v/>
      </c>
      <c r="Y114" s="35" t="s">
        <v>417</v>
      </c>
    </row>
    <row r="115" spans="4:25" x14ac:dyDescent="0.3">
      <c r="D115" s="8" t="str">
        <f>IF(LEN(_xlfn.IFNA(VLOOKUP(G115,EnElServer!A:A,1,FALSE),""))&gt;0,"x","")</f>
        <v/>
      </c>
      <c r="F115" s="3"/>
      <c r="G115" s="3"/>
      <c r="H115" s="20" t="str">
        <f>IF(COUNTBLANK(G115)&gt;0,"",VLOOKUP(F115&amp;"."&amp;G115,ResultadoSQL!A:B,2,FALSE))</f>
        <v/>
      </c>
      <c r="I115" s="10" t="str">
        <f t="shared" si="13"/>
        <v/>
      </c>
      <c r="J115" s="26" t="s">
        <v>417</v>
      </c>
      <c r="K115" s="3"/>
      <c r="L115" s="3" t="str">
        <f t="shared" si="14"/>
        <v/>
      </c>
      <c r="M115" s="3"/>
      <c r="N115" s="17" t="str">
        <f t="shared" si="15"/>
        <v/>
      </c>
      <c r="O115" s="17" t="str">
        <f t="shared" si="16"/>
        <v/>
      </c>
      <c r="P115" s="17" t="str">
        <f t="shared" si="17"/>
        <v/>
      </c>
      <c r="Q115" s="17" t="str">
        <f t="shared" si="18"/>
        <v/>
      </c>
      <c r="R115" s="17" t="str">
        <f t="shared" si="19"/>
        <v/>
      </c>
      <c r="S115" s="17" t="str">
        <f t="shared" si="20"/>
        <v/>
      </c>
      <c r="T115" s="17" t="str">
        <f t="shared" si="21"/>
        <v/>
      </c>
      <c r="U115" s="17" t="str">
        <f t="shared" si="22"/>
        <v/>
      </c>
      <c r="V115" s="17" t="str">
        <f t="shared" si="23"/>
        <v/>
      </c>
      <c r="W115" s="17" t="str">
        <f t="shared" si="24"/>
        <v/>
      </c>
      <c r="X115" s="4" t="str">
        <f t="shared" si="25"/>
        <v/>
      </c>
      <c r="Y115" s="35" t="s">
        <v>417</v>
      </c>
    </row>
    <row r="116" spans="4:25" x14ac:dyDescent="0.3">
      <c r="D116" s="8" t="str">
        <f>IF(LEN(_xlfn.IFNA(VLOOKUP(G116,EnElServer!A:A,1,FALSE),""))&gt;0,"x","")</f>
        <v/>
      </c>
      <c r="F116" s="3"/>
      <c r="G116" s="3"/>
      <c r="H116" s="20" t="str">
        <f>IF(COUNTBLANK(G116)&gt;0,"",VLOOKUP(F116&amp;"."&amp;G116,ResultadoSQL!A:B,2,FALSE))</f>
        <v/>
      </c>
      <c r="I116" s="10" t="str">
        <f t="shared" si="13"/>
        <v/>
      </c>
      <c r="J116" s="26" t="s">
        <v>417</v>
      </c>
      <c r="K116" s="3"/>
      <c r="L116" s="3" t="str">
        <f t="shared" si="14"/>
        <v/>
      </c>
      <c r="M116" s="3"/>
      <c r="N116" s="17" t="str">
        <f t="shared" si="15"/>
        <v/>
      </c>
      <c r="O116" s="17" t="str">
        <f t="shared" si="16"/>
        <v/>
      </c>
      <c r="P116" s="17" t="str">
        <f t="shared" si="17"/>
        <v/>
      </c>
      <c r="Q116" s="17" t="str">
        <f t="shared" si="18"/>
        <v/>
      </c>
      <c r="R116" s="17" t="str">
        <f t="shared" si="19"/>
        <v/>
      </c>
      <c r="S116" s="17" t="str">
        <f t="shared" si="20"/>
        <v/>
      </c>
      <c r="T116" s="17" t="str">
        <f t="shared" si="21"/>
        <v/>
      </c>
      <c r="U116" s="17" t="str">
        <f t="shared" si="22"/>
        <v/>
      </c>
      <c r="V116" s="17" t="str">
        <f t="shared" si="23"/>
        <v/>
      </c>
      <c r="W116" s="17" t="str">
        <f t="shared" si="24"/>
        <v/>
      </c>
      <c r="X116" s="4" t="str">
        <f t="shared" si="25"/>
        <v/>
      </c>
      <c r="Y116" s="35" t="s">
        <v>417</v>
      </c>
    </row>
    <row r="117" spans="4:25" x14ac:dyDescent="0.3">
      <c r="D117" s="8" t="str">
        <f>IF(LEN(_xlfn.IFNA(VLOOKUP(G117,EnElServer!A:A,1,FALSE),""))&gt;0,"x","")</f>
        <v/>
      </c>
      <c r="F117" s="3"/>
      <c r="G117" s="3"/>
      <c r="H117" s="20" t="str">
        <f>IF(COUNTBLANK(G117)&gt;0,"",VLOOKUP(F117&amp;"."&amp;G117,ResultadoSQL!A:B,2,FALSE))</f>
        <v/>
      </c>
      <c r="I117" s="10" t="str">
        <f t="shared" si="13"/>
        <v/>
      </c>
      <c r="J117" s="26" t="s">
        <v>417</v>
      </c>
      <c r="K117" s="3"/>
      <c r="L117" s="3" t="str">
        <f t="shared" si="14"/>
        <v/>
      </c>
      <c r="M117" s="3"/>
      <c r="N117" s="17" t="str">
        <f t="shared" si="15"/>
        <v/>
      </c>
      <c r="O117" s="17" t="str">
        <f t="shared" si="16"/>
        <v/>
      </c>
      <c r="P117" s="17" t="str">
        <f t="shared" si="17"/>
        <v/>
      </c>
      <c r="Q117" s="17" t="str">
        <f t="shared" si="18"/>
        <v/>
      </c>
      <c r="R117" s="17" t="str">
        <f t="shared" si="19"/>
        <v/>
      </c>
      <c r="S117" s="17" t="str">
        <f t="shared" si="20"/>
        <v/>
      </c>
      <c r="T117" s="17" t="str">
        <f t="shared" si="21"/>
        <v/>
      </c>
      <c r="U117" s="17" t="str">
        <f t="shared" si="22"/>
        <v/>
      </c>
      <c r="V117" s="17" t="str">
        <f t="shared" si="23"/>
        <v/>
      </c>
      <c r="W117" s="17" t="str">
        <f t="shared" si="24"/>
        <v/>
      </c>
      <c r="X117" s="4" t="str">
        <f t="shared" si="25"/>
        <v/>
      </c>
      <c r="Y117" s="35" t="s">
        <v>417</v>
      </c>
    </row>
    <row r="118" spans="4:25" x14ac:dyDescent="0.3">
      <c r="D118" s="8" t="str">
        <f>IF(LEN(_xlfn.IFNA(VLOOKUP(G118,EnElServer!A:A,1,FALSE),""))&gt;0,"x","")</f>
        <v/>
      </c>
      <c r="F118" s="3"/>
      <c r="G118" s="3"/>
      <c r="H118" s="20" t="str">
        <f>IF(COUNTBLANK(G118)&gt;0,"",VLOOKUP(F118&amp;"."&amp;G118,ResultadoSQL!A:B,2,FALSE))</f>
        <v/>
      </c>
      <c r="I118" s="10" t="str">
        <f t="shared" si="13"/>
        <v/>
      </c>
      <c r="J118" s="26" t="s">
        <v>417</v>
      </c>
      <c r="K118" s="3"/>
      <c r="L118" s="3" t="str">
        <f t="shared" si="14"/>
        <v/>
      </c>
      <c r="M118" s="3"/>
      <c r="N118" s="17" t="str">
        <f t="shared" si="15"/>
        <v/>
      </c>
      <c r="O118" s="17" t="str">
        <f t="shared" si="16"/>
        <v/>
      </c>
      <c r="P118" s="17" t="str">
        <f t="shared" si="17"/>
        <v/>
      </c>
      <c r="Q118" s="17" t="str">
        <f t="shared" si="18"/>
        <v/>
      </c>
      <c r="R118" s="17" t="str">
        <f t="shared" si="19"/>
        <v/>
      </c>
      <c r="S118" s="17" t="str">
        <f t="shared" si="20"/>
        <v/>
      </c>
      <c r="T118" s="17" t="str">
        <f t="shared" si="21"/>
        <v/>
      </c>
      <c r="U118" s="17" t="str">
        <f t="shared" si="22"/>
        <v/>
      </c>
      <c r="V118" s="17" t="str">
        <f t="shared" si="23"/>
        <v/>
      </c>
      <c r="W118" s="17" t="str">
        <f t="shared" si="24"/>
        <v/>
      </c>
      <c r="X118" s="4" t="str">
        <f t="shared" si="25"/>
        <v/>
      </c>
      <c r="Y118" s="35" t="s">
        <v>417</v>
      </c>
    </row>
    <row r="119" spans="4:25" x14ac:dyDescent="0.3">
      <c r="D119" s="8" t="str">
        <f>IF(LEN(_xlfn.IFNA(VLOOKUP(G119,EnElServer!A:A,1,FALSE),""))&gt;0,"x","")</f>
        <v/>
      </c>
      <c r="F119" s="3"/>
      <c r="G119" s="3"/>
      <c r="H119" s="20" t="str">
        <f>IF(COUNTBLANK(G119)&gt;0,"",VLOOKUP(F119&amp;"."&amp;G119,ResultadoSQL!A:B,2,FALSE))</f>
        <v/>
      </c>
      <c r="I119" s="10" t="str">
        <f t="shared" si="13"/>
        <v/>
      </c>
      <c r="J119" s="26" t="s">
        <v>417</v>
      </c>
      <c r="K119" s="3"/>
      <c r="L119" s="3" t="str">
        <f t="shared" si="14"/>
        <v/>
      </c>
      <c r="M119" s="3"/>
      <c r="N119" s="17" t="str">
        <f t="shared" si="15"/>
        <v/>
      </c>
      <c r="O119" s="17" t="str">
        <f t="shared" si="16"/>
        <v/>
      </c>
      <c r="P119" s="17" t="str">
        <f t="shared" si="17"/>
        <v/>
      </c>
      <c r="Q119" s="17" t="str">
        <f t="shared" si="18"/>
        <v/>
      </c>
      <c r="R119" s="17" t="str">
        <f t="shared" si="19"/>
        <v/>
      </c>
      <c r="S119" s="17" t="str">
        <f t="shared" si="20"/>
        <v/>
      </c>
      <c r="T119" s="17" t="str">
        <f t="shared" si="21"/>
        <v/>
      </c>
      <c r="U119" s="17" t="str">
        <f t="shared" si="22"/>
        <v/>
      </c>
      <c r="V119" s="17" t="str">
        <f t="shared" si="23"/>
        <v/>
      </c>
      <c r="W119" s="17" t="str">
        <f t="shared" si="24"/>
        <v/>
      </c>
      <c r="X119" s="4" t="str">
        <f t="shared" si="25"/>
        <v/>
      </c>
      <c r="Y119" s="35" t="s">
        <v>417</v>
      </c>
    </row>
    <row r="120" spans="4:25" x14ac:dyDescent="0.3">
      <c r="D120" s="8" t="str">
        <f>IF(LEN(_xlfn.IFNA(VLOOKUP(G120,EnElServer!A:A,1,FALSE),""))&gt;0,"x","")</f>
        <v/>
      </c>
      <c r="F120" s="3"/>
      <c r="G120" s="3"/>
      <c r="H120" s="20" t="str">
        <f>IF(COUNTBLANK(G120)&gt;0,"",VLOOKUP(F120&amp;"."&amp;G120,ResultadoSQL!A:B,2,FALSE))</f>
        <v/>
      </c>
      <c r="I120" s="10" t="str">
        <f t="shared" si="13"/>
        <v/>
      </c>
      <c r="J120" s="26" t="s">
        <v>417</v>
      </c>
      <c r="K120" s="3"/>
      <c r="L120" s="3" t="str">
        <f t="shared" si="14"/>
        <v/>
      </c>
      <c r="M120" s="3"/>
      <c r="N120" s="17" t="str">
        <f t="shared" si="15"/>
        <v/>
      </c>
      <c r="O120" s="17" t="str">
        <f t="shared" si="16"/>
        <v/>
      </c>
      <c r="P120" s="17" t="str">
        <f t="shared" si="17"/>
        <v/>
      </c>
      <c r="Q120" s="17" t="str">
        <f t="shared" si="18"/>
        <v/>
      </c>
      <c r="R120" s="17" t="str">
        <f t="shared" si="19"/>
        <v/>
      </c>
      <c r="S120" s="17" t="str">
        <f t="shared" si="20"/>
        <v/>
      </c>
      <c r="T120" s="17" t="str">
        <f t="shared" si="21"/>
        <v/>
      </c>
      <c r="U120" s="17" t="str">
        <f t="shared" si="22"/>
        <v/>
      </c>
      <c r="V120" s="17" t="str">
        <f t="shared" si="23"/>
        <v/>
      </c>
      <c r="W120" s="17" t="str">
        <f t="shared" si="24"/>
        <v/>
      </c>
      <c r="X120" s="4" t="str">
        <f t="shared" si="25"/>
        <v/>
      </c>
      <c r="Y120" s="35" t="s">
        <v>417</v>
      </c>
    </row>
    <row r="121" spans="4:25" x14ac:dyDescent="0.3">
      <c r="D121" s="8" t="str">
        <f>IF(LEN(_xlfn.IFNA(VLOOKUP(G121,EnElServer!A:A,1,FALSE),""))&gt;0,"x","")</f>
        <v/>
      </c>
      <c r="F121" s="3"/>
      <c r="G121" s="3"/>
      <c r="H121" s="20" t="str">
        <f>IF(COUNTBLANK(G121)&gt;0,"",VLOOKUP(F121&amp;"."&amp;G121,ResultadoSQL!A:B,2,FALSE))</f>
        <v/>
      </c>
      <c r="I121" s="10" t="str">
        <f t="shared" si="13"/>
        <v/>
      </c>
      <c r="J121" s="26" t="s">
        <v>417</v>
      </c>
      <c r="K121" s="3"/>
      <c r="L121" s="3" t="str">
        <f t="shared" si="14"/>
        <v/>
      </c>
      <c r="M121" s="3"/>
      <c r="N121" s="17" t="str">
        <f t="shared" si="15"/>
        <v/>
      </c>
      <c r="O121" s="17" t="str">
        <f t="shared" si="16"/>
        <v/>
      </c>
      <c r="P121" s="17" t="str">
        <f t="shared" si="17"/>
        <v/>
      </c>
      <c r="Q121" s="17" t="str">
        <f t="shared" si="18"/>
        <v/>
      </c>
      <c r="R121" s="17" t="str">
        <f t="shared" si="19"/>
        <v/>
      </c>
      <c r="S121" s="17" t="str">
        <f t="shared" si="20"/>
        <v/>
      </c>
      <c r="T121" s="17" t="str">
        <f t="shared" si="21"/>
        <v/>
      </c>
      <c r="U121" s="17" t="str">
        <f t="shared" si="22"/>
        <v/>
      </c>
      <c r="V121" s="17" t="str">
        <f t="shared" si="23"/>
        <v/>
      </c>
      <c r="W121" s="17" t="str">
        <f t="shared" si="24"/>
        <v/>
      </c>
      <c r="X121" s="4" t="str">
        <f t="shared" si="25"/>
        <v/>
      </c>
      <c r="Y121" s="35" t="s">
        <v>417</v>
      </c>
    </row>
    <row r="122" spans="4:25" x14ac:dyDescent="0.3">
      <c r="D122" s="8" t="str">
        <f>IF(LEN(_xlfn.IFNA(VLOOKUP(G122,EnElServer!A:A,1,FALSE),""))&gt;0,"x","")</f>
        <v/>
      </c>
      <c r="F122" s="3"/>
      <c r="G122" s="3"/>
      <c r="H122" s="20" t="str">
        <f>IF(COUNTBLANK(G122)&gt;0,"",VLOOKUP(F122&amp;"."&amp;G122,ResultadoSQL!A:B,2,FALSE))</f>
        <v/>
      </c>
      <c r="I122" s="10" t="str">
        <f t="shared" si="13"/>
        <v/>
      </c>
      <c r="J122" s="26" t="s">
        <v>417</v>
      </c>
      <c r="K122" s="3"/>
      <c r="L122" s="3" t="str">
        <f t="shared" si="14"/>
        <v/>
      </c>
      <c r="M122" s="3"/>
      <c r="N122" s="17" t="str">
        <f t="shared" si="15"/>
        <v/>
      </c>
      <c r="O122" s="17" t="str">
        <f t="shared" si="16"/>
        <v/>
      </c>
      <c r="P122" s="17" t="str">
        <f t="shared" si="17"/>
        <v/>
      </c>
      <c r="Q122" s="17" t="str">
        <f t="shared" si="18"/>
        <v/>
      </c>
      <c r="R122" s="17" t="str">
        <f t="shared" si="19"/>
        <v/>
      </c>
      <c r="S122" s="17" t="str">
        <f t="shared" si="20"/>
        <v/>
      </c>
      <c r="T122" s="17" t="str">
        <f t="shared" si="21"/>
        <v/>
      </c>
      <c r="U122" s="17" t="str">
        <f t="shared" si="22"/>
        <v/>
      </c>
      <c r="V122" s="17" t="str">
        <f t="shared" si="23"/>
        <v/>
      </c>
      <c r="W122" s="17" t="str">
        <f t="shared" si="24"/>
        <v/>
      </c>
      <c r="X122" s="4" t="str">
        <f t="shared" si="25"/>
        <v/>
      </c>
      <c r="Y122" s="35" t="s">
        <v>417</v>
      </c>
    </row>
    <row r="123" spans="4:25" x14ac:dyDescent="0.3">
      <c r="D123" s="8" t="str">
        <f>IF(LEN(_xlfn.IFNA(VLOOKUP(G123,EnElServer!A:A,1,FALSE),""))&gt;0,"x","")</f>
        <v/>
      </c>
      <c r="F123" s="3"/>
      <c r="G123" s="3"/>
      <c r="H123" s="20" t="str">
        <f>IF(COUNTBLANK(G123)&gt;0,"",VLOOKUP(F123&amp;"."&amp;G123,ResultadoSQL!A:B,2,FALSE))</f>
        <v/>
      </c>
      <c r="I123" s="10" t="str">
        <f t="shared" si="13"/>
        <v/>
      </c>
      <c r="J123" s="26" t="s">
        <v>417</v>
      </c>
      <c r="K123" s="3"/>
      <c r="L123" s="3" t="str">
        <f t="shared" si="14"/>
        <v/>
      </c>
      <c r="M123" s="3"/>
      <c r="N123" s="17" t="str">
        <f t="shared" si="15"/>
        <v/>
      </c>
      <c r="O123" s="17" t="str">
        <f t="shared" si="16"/>
        <v/>
      </c>
      <c r="P123" s="17" t="str">
        <f t="shared" si="17"/>
        <v/>
      </c>
      <c r="Q123" s="17" t="str">
        <f t="shared" si="18"/>
        <v/>
      </c>
      <c r="R123" s="17" t="str">
        <f t="shared" si="19"/>
        <v/>
      </c>
      <c r="S123" s="17" t="str">
        <f t="shared" si="20"/>
        <v/>
      </c>
      <c r="T123" s="17" t="str">
        <f t="shared" si="21"/>
        <v/>
      </c>
      <c r="U123" s="17" t="str">
        <f t="shared" si="22"/>
        <v/>
      </c>
      <c r="V123" s="17" t="str">
        <f t="shared" si="23"/>
        <v/>
      </c>
      <c r="W123" s="17" t="str">
        <f t="shared" si="24"/>
        <v/>
      </c>
      <c r="X123" s="4" t="str">
        <f t="shared" si="25"/>
        <v/>
      </c>
      <c r="Y123" s="35" t="s">
        <v>417</v>
      </c>
    </row>
    <row r="124" spans="4:25" x14ac:dyDescent="0.3">
      <c r="D124" s="8" t="str">
        <f>IF(LEN(_xlfn.IFNA(VLOOKUP(G124,EnElServer!A:A,1,FALSE),""))&gt;0,"x","")</f>
        <v/>
      </c>
      <c r="F124" s="3"/>
      <c r="G124" s="3"/>
      <c r="H124" s="20" t="str">
        <f>IF(COUNTBLANK(G124)&gt;0,"",VLOOKUP(F124&amp;"."&amp;G124,ResultadoSQL!A:B,2,FALSE))</f>
        <v/>
      </c>
      <c r="I124" s="10" t="str">
        <f t="shared" si="13"/>
        <v/>
      </c>
      <c r="J124" s="26" t="s">
        <v>417</v>
      </c>
      <c r="K124" s="3"/>
      <c r="L124" s="3" t="str">
        <f t="shared" si="14"/>
        <v/>
      </c>
      <c r="M124" s="3"/>
      <c r="N124" s="17" t="str">
        <f t="shared" si="15"/>
        <v/>
      </c>
      <c r="O124" s="17" t="str">
        <f t="shared" si="16"/>
        <v/>
      </c>
      <c r="P124" s="17" t="str">
        <f t="shared" si="17"/>
        <v/>
      </c>
      <c r="Q124" s="17" t="str">
        <f t="shared" si="18"/>
        <v/>
      </c>
      <c r="R124" s="17" t="str">
        <f t="shared" si="19"/>
        <v/>
      </c>
      <c r="S124" s="17" t="str">
        <f t="shared" si="20"/>
        <v/>
      </c>
      <c r="T124" s="17" t="str">
        <f t="shared" si="21"/>
        <v/>
      </c>
      <c r="U124" s="17" t="str">
        <f t="shared" si="22"/>
        <v/>
      </c>
      <c r="V124" s="17" t="str">
        <f t="shared" si="23"/>
        <v/>
      </c>
      <c r="W124" s="17" t="str">
        <f t="shared" si="24"/>
        <v/>
      </c>
      <c r="X124" s="4" t="str">
        <f t="shared" si="25"/>
        <v/>
      </c>
      <c r="Y124" s="35" t="s">
        <v>417</v>
      </c>
    </row>
    <row r="125" spans="4:25" x14ac:dyDescent="0.3">
      <c r="D125" s="8" t="str">
        <f>IF(LEN(_xlfn.IFNA(VLOOKUP(G125,EnElServer!A:A,1,FALSE),""))&gt;0,"x","")</f>
        <v/>
      </c>
      <c r="F125" s="3"/>
      <c r="G125" s="3"/>
      <c r="H125" s="20" t="str">
        <f>IF(COUNTBLANK(G125)&gt;0,"",VLOOKUP(F125&amp;"."&amp;G125,ResultadoSQL!A:B,2,FALSE))</f>
        <v/>
      </c>
      <c r="I125" s="10" t="str">
        <f t="shared" si="13"/>
        <v/>
      </c>
      <c r="J125" s="26" t="s">
        <v>417</v>
      </c>
      <c r="K125" s="3"/>
      <c r="L125" s="3" t="str">
        <f t="shared" si="14"/>
        <v/>
      </c>
      <c r="M125" s="3"/>
      <c r="N125" s="17" t="str">
        <f t="shared" si="15"/>
        <v/>
      </c>
      <c r="O125" s="17" t="str">
        <f t="shared" si="16"/>
        <v/>
      </c>
      <c r="P125" s="17" t="str">
        <f t="shared" si="17"/>
        <v/>
      </c>
      <c r="Q125" s="17" t="str">
        <f t="shared" si="18"/>
        <v/>
      </c>
      <c r="R125" s="17" t="str">
        <f t="shared" si="19"/>
        <v/>
      </c>
      <c r="S125" s="17" t="str">
        <f t="shared" si="20"/>
        <v/>
      </c>
      <c r="T125" s="17" t="str">
        <f t="shared" si="21"/>
        <v/>
      </c>
      <c r="U125" s="17" t="str">
        <f t="shared" si="22"/>
        <v/>
      </c>
      <c r="V125" s="17" t="str">
        <f t="shared" si="23"/>
        <v/>
      </c>
      <c r="W125" s="17" t="str">
        <f t="shared" si="24"/>
        <v/>
      </c>
      <c r="X125" s="4" t="str">
        <f t="shared" si="25"/>
        <v/>
      </c>
      <c r="Y125" s="35" t="s">
        <v>417</v>
      </c>
    </row>
    <row r="126" spans="4:25" x14ac:dyDescent="0.3">
      <c r="D126" s="8" t="str">
        <f>IF(LEN(_xlfn.IFNA(VLOOKUP(G126,EnElServer!A:A,1,FALSE),""))&gt;0,"x","")</f>
        <v/>
      </c>
      <c r="F126" s="3"/>
      <c r="G126" s="3"/>
      <c r="H126" s="20" t="str">
        <f>IF(COUNTBLANK(G126)&gt;0,"",VLOOKUP(F126&amp;"."&amp;G126,ResultadoSQL!A:B,2,FALSE))</f>
        <v/>
      </c>
      <c r="I126" s="10" t="str">
        <f t="shared" si="13"/>
        <v/>
      </c>
      <c r="J126" s="26" t="s">
        <v>417</v>
      </c>
      <c r="K126" s="3"/>
      <c r="L126" s="3" t="str">
        <f t="shared" si="14"/>
        <v/>
      </c>
      <c r="M126" s="3"/>
      <c r="N126" s="17" t="str">
        <f t="shared" si="15"/>
        <v/>
      </c>
      <c r="O126" s="17" t="str">
        <f t="shared" si="16"/>
        <v/>
      </c>
      <c r="P126" s="17" t="str">
        <f t="shared" si="17"/>
        <v/>
      </c>
      <c r="Q126" s="17" t="str">
        <f t="shared" si="18"/>
        <v/>
      </c>
      <c r="R126" s="17" t="str">
        <f t="shared" si="19"/>
        <v/>
      </c>
      <c r="S126" s="17" t="str">
        <f t="shared" si="20"/>
        <v/>
      </c>
      <c r="T126" s="17" t="str">
        <f t="shared" si="21"/>
        <v/>
      </c>
      <c r="U126" s="17" t="str">
        <f t="shared" si="22"/>
        <v/>
      </c>
      <c r="V126" s="17" t="str">
        <f t="shared" si="23"/>
        <v/>
      </c>
      <c r="W126" s="17" t="str">
        <f t="shared" si="24"/>
        <v/>
      </c>
      <c r="X126" s="4" t="str">
        <f t="shared" si="25"/>
        <v/>
      </c>
      <c r="Y126" s="35" t="s">
        <v>417</v>
      </c>
    </row>
    <row r="127" spans="4:25" x14ac:dyDescent="0.3">
      <c r="D127" s="8" t="str">
        <f>IF(LEN(_xlfn.IFNA(VLOOKUP(G127,EnElServer!A:A,1,FALSE),""))&gt;0,"x","")</f>
        <v/>
      </c>
      <c r="F127" s="3"/>
      <c r="G127" s="3"/>
      <c r="H127" s="20" t="str">
        <f>IF(COUNTBLANK(G127)&gt;0,"",VLOOKUP(F127&amp;"."&amp;G127,ResultadoSQL!A:B,2,FALSE))</f>
        <v/>
      </c>
      <c r="I127" s="10" t="str">
        <f t="shared" si="13"/>
        <v/>
      </c>
      <c r="J127" s="26" t="s">
        <v>417</v>
      </c>
      <c r="K127" s="3"/>
      <c r="L127" s="3" t="str">
        <f t="shared" si="14"/>
        <v/>
      </c>
      <c r="M127" s="3"/>
      <c r="N127" s="17" t="str">
        <f t="shared" si="15"/>
        <v/>
      </c>
      <c r="O127" s="17" t="str">
        <f t="shared" si="16"/>
        <v/>
      </c>
      <c r="P127" s="17" t="str">
        <f t="shared" si="17"/>
        <v/>
      </c>
      <c r="Q127" s="17" t="str">
        <f t="shared" si="18"/>
        <v/>
      </c>
      <c r="R127" s="17" t="str">
        <f t="shared" si="19"/>
        <v/>
      </c>
      <c r="S127" s="17" t="str">
        <f t="shared" si="20"/>
        <v/>
      </c>
      <c r="T127" s="17" t="str">
        <f t="shared" si="21"/>
        <v/>
      </c>
      <c r="U127" s="17" t="str">
        <f t="shared" si="22"/>
        <v/>
      </c>
      <c r="V127" s="17" t="str">
        <f t="shared" si="23"/>
        <v/>
      </c>
      <c r="W127" s="17" t="str">
        <f t="shared" si="24"/>
        <v/>
      </c>
      <c r="X127" s="4" t="str">
        <f t="shared" si="25"/>
        <v/>
      </c>
      <c r="Y127" s="35" t="s">
        <v>417</v>
      </c>
    </row>
    <row r="128" spans="4:25" x14ac:dyDescent="0.3">
      <c r="D128" s="8" t="str">
        <f>IF(LEN(_xlfn.IFNA(VLOOKUP(G128,EnElServer!A:A,1,FALSE),""))&gt;0,"x","")</f>
        <v/>
      </c>
      <c r="F128" s="3"/>
      <c r="G128" s="3"/>
      <c r="H128" s="20" t="str">
        <f>IF(COUNTBLANK(G128)&gt;0,"",VLOOKUP(F128&amp;"."&amp;G128,ResultadoSQL!A:B,2,FALSE))</f>
        <v/>
      </c>
      <c r="I128" s="10" t="str">
        <f t="shared" si="13"/>
        <v/>
      </c>
      <c r="J128" s="26" t="s">
        <v>417</v>
      </c>
      <c r="K128" s="3"/>
      <c r="L128" s="3" t="str">
        <f t="shared" si="14"/>
        <v/>
      </c>
      <c r="M128" s="3"/>
      <c r="N128" s="17" t="str">
        <f t="shared" si="15"/>
        <v/>
      </c>
      <c r="O128" s="17" t="str">
        <f t="shared" si="16"/>
        <v/>
      </c>
      <c r="P128" s="17" t="str">
        <f t="shared" si="17"/>
        <v/>
      </c>
      <c r="Q128" s="17" t="str">
        <f t="shared" si="18"/>
        <v/>
      </c>
      <c r="R128" s="17" t="str">
        <f t="shared" si="19"/>
        <v/>
      </c>
      <c r="S128" s="17" t="str">
        <f t="shared" si="20"/>
        <v/>
      </c>
      <c r="T128" s="17" t="str">
        <f t="shared" si="21"/>
        <v/>
      </c>
      <c r="U128" s="17" t="str">
        <f t="shared" si="22"/>
        <v/>
      </c>
      <c r="V128" s="17" t="str">
        <f t="shared" si="23"/>
        <v/>
      </c>
      <c r="W128" s="17" t="str">
        <f t="shared" si="24"/>
        <v/>
      </c>
      <c r="X128" s="4" t="str">
        <f t="shared" si="25"/>
        <v/>
      </c>
      <c r="Y128" s="35" t="s">
        <v>417</v>
      </c>
    </row>
    <row r="129" spans="4:25" x14ac:dyDescent="0.3">
      <c r="D129" s="8" t="str">
        <f>IF(LEN(_xlfn.IFNA(VLOOKUP(G129,EnElServer!A:A,1,FALSE),""))&gt;0,"x","")</f>
        <v/>
      </c>
      <c r="F129" s="3"/>
      <c r="G129" s="3"/>
      <c r="H129" s="20" t="str">
        <f>IF(COUNTBLANK(G129)&gt;0,"",VLOOKUP(F129&amp;"."&amp;G129,ResultadoSQL!A:B,2,FALSE))</f>
        <v/>
      </c>
      <c r="I129" s="10" t="str">
        <f t="shared" si="13"/>
        <v/>
      </c>
      <c r="J129" s="26" t="s">
        <v>417</v>
      </c>
      <c r="K129" s="3"/>
      <c r="L129" s="3" t="str">
        <f t="shared" si="14"/>
        <v/>
      </c>
      <c r="M129" s="3"/>
      <c r="N129" s="17" t="str">
        <f t="shared" si="15"/>
        <v/>
      </c>
      <c r="O129" s="17" t="str">
        <f t="shared" si="16"/>
        <v/>
      </c>
      <c r="P129" s="17" t="str">
        <f t="shared" si="17"/>
        <v/>
      </c>
      <c r="Q129" s="17" t="str">
        <f t="shared" si="18"/>
        <v/>
      </c>
      <c r="R129" s="17" t="str">
        <f t="shared" si="19"/>
        <v/>
      </c>
      <c r="S129" s="17" t="str">
        <f t="shared" si="20"/>
        <v/>
      </c>
      <c r="T129" s="17" t="str">
        <f t="shared" si="21"/>
        <v/>
      </c>
      <c r="U129" s="17" t="str">
        <f t="shared" si="22"/>
        <v/>
      </c>
      <c r="V129" s="17" t="str">
        <f t="shared" si="23"/>
        <v/>
      </c>
      <c r="W129" s="17" t="str">
        <f t="shared" si="24"/>
        <v/>
      </c>
      <c r="X129" s="4" t="str">
        <f t="shared" si="25"/>
        <v/>
      </c>
      <c r="Y129" s="35" t="s">
        <v>417</v>
      </c>
    </row>
    <row r="130" spans="4:25" x14ac:dyDescent="0.3">
      <c r="D130" s="8" t="str">
        <f>IF(LEN(_xlfn.IFNA(VLOOKUP(G130,EnElServer!A:A,1,FALSE),""))&gt;0,"x","")</f>
        <v/>
      </c>
      <c r="F130" s="3"/>
      <c r="G130" s="3"/>
      <c r="H130" s="20" t="str">
        <f>IF(COUNTBLANK(G130)&gt;0,"",VLOOKUP(F130&amp;"."&amp;G130,ResultadoSQL!A:B,2,FALSE))</f>
        <v/>
      </c>
      <c r="I130" s="10" t="str">
        <f t="shared" si="13"/>
        <v/>
      </c>
      <c r="J130" s="26" t="s">
        <v>417</v>
      </c>
      <c r="K130" s="3"/>
      <c r="L130" s="3" t="str">
        <f t="shared" si="14"/>
        <v/>
      </c>
      <c r="M130" s="3"/>
      <c r="N130" s="17" t="str">
        <f t="shared" si="15"/>
        <v/>
      </c>
      <c r="O130" s="17" t="str">
        <f t="shared" si="16"/>
        <v/>
      </c>
      <c r="P130" s="17" t="str">
        <f t="shared" si="17"/>
        <v/>
      </c>
      <c r="Q130" s="17" t="str">
        <f t="shared" si="18"/>
        <v/>
      </c>
      <c r="R130" s="17" t="str">
        <f t="shared" si="19"/>
        <v/>
      </c>
      <c r="S130" s="17" t="str">
        <f t="shared" si="20"/>
        <v/>
      </c>
      <c r="T130" s="17" t="str">
        <f t="shared" si="21"/>
        <v/>
      </c>
      <c r="U130" s="17" t="str">
        <f t="shared" si="22"/>
        <v/>
      </c>
      <c r="V130" s="17" t="str">
        <f t="shared" si="23"/>
        <v/>
      </c>
      <c r="W130" s="17" t="str">
        <f t="shared" si="24"/>
        <v/>
      </c>
      <c r="X130" s="4" t="str">
        <f t="shared" si="25"/>
        <v/>
      </c>
      <c r="Y130" s="35" t="s">
        <v>417</v>
      </c>
    </row>
    <row r="131" spans="4:25" x14ac:dyDescent="0.3">
      <c r="D131" s="8" t="str">
        <f>IF(LEN(_xlfn.IFNA(VLOOKUP(G131,EnElServer!A:A,1,FALSE),""))&gt;0,"x","")</f>
        <v/>
      </c>
      <c r="F131" s="3"/>
      <c r="G131" s="3"/>
      <c r="H131" s="20" t="str">
        <f>IF(COUNTBLANK(G131)&gt;0,"",VLOOKUP(F131&amp;"."&amp;G131,ResultadoSQL!A:B,2,FALSE))</f>
        <v/>
      </c>
      <c r="I131" s="10" t="str">
        <f t="shared" si="13"/>
        <v/>
      </c>
      <c r="J131" s="26" t="s">
        <v>417</v>
      </c>
      <c r="K131" s="3"/>
      <c r="L131" s="3" t="str">
        <f t="shared" si="14"/>
        <v/>
      </c>
      <c r="M131" s="3"/>
      <c r="N131" s="17" t="str">
        <f t="shared" si="15"/>
        <v/>
      </c>
      <c r="O131" s="17" t="str">
        <f t="shared" si="16"/>
        <v/>
      </c>
      <c r="P131" s="17" t="str">
        <f t="shared" si="17"/>
        <v/>
      </c>
      <c r="Q131" s="17" t="str">
        <f t="shared" si="18"/>
        <v/>
      </c>
      <c r="R131" s="17" t="str">
        <f t="shared" si="19"/>
        <v/>
      </c>
      <c r="S131" s="17" t="str">
        <f t="shared" si="20"/>
        <v/>
      </c>
      <c r="T131" s="17" t="str">
        <f t="shared" si="21"/>
        <v/>
      </c>
      <c r="U131" s="17" t="str">
        <f t="shared" si="22"/>
        <v/>
      </c>
      <c r="V131" s="17" t="str">
        <f t="shared" si="23"/>
        <v/>
      </c>
      <c r="W131" s="17" t="str">
        <f t="shared" si="24"/>
        <v/>
      </c>
      <c r="X131" s="4" t="str">
        <f t="shared" si="25"/>
        <v/>
      </c>
      <c r="Y131" s="35" t="s">
        <v>417</v>
      </c>
    </row>
    <row r="132" spans="4:25" x14ac:dyDescent="0.3">
      <c r="D132" s="8" t="str">
        <f>IF(LEN(_xlfn.IFNA(VLOOKUP(G132,EnElServer!A:A,1,FALSE),""))&gt;0,"x","")</f>
        <v/>
      </c>
      <c r="F132" s="3"/>
      <c r="G132" s="3"/>
      <c r="H132" s="20" t="str">
        <f>IF(COUNTBLANK(G132)&gt;0,"",VLOOKUP(F132&amp;"."&amp;G132,ResultadoSQL!A:B,2,FALSE))</f>
        <v/>
      </c>
      <c r="I132" s="10" t="str">
        <f t="shared" si="13"/>
        <v/>
      </c>
      <c r="J132" s="26" t="s">
        <v>417</v>
      </c>
      <c r="K132" s="3"/>
      <c r="L132" s="3" t="str">
        <f t="shared" si="14"/>
        <v/>
      </c>
      <c r="M132" s="3"/>
      <c r="N132" s="17" t="str">
        <f t="shared" si="15"/>
        <v/>
      </c>
      <c r="O132" s="17" t="str">
        <f t="shared" si="16"/>
        <v/>
      </c>
      <c r="P132" s="17" t="str">
        <f t="shared" si="17"/>
        <v/>
      </c>
      <c r="Q132" s="17" t="str">
        <f t="shared" si="18"/>
        <v/>
      </c>
      <c r="R132" s="17" t="str">
        <f t="shared" si="19"/>
        <v/>
      </c>
      <c r="S132" s="17" t="str">
        <f t="shared" si="20"/>
        <v/>
      </c>
      <c r="T132" s="17" t="str">
        <f t="shared" si="21"/>
        <v/>
      </c>
      <c r="U132" s="17" t="str">
        <f t="shared" si="22"/>
        <v/>
      </c>
      <c r="V132" s="17" t="str">
        <f t="shared" si="23"/>
        <v/>
      </c>
      <c r="W132" s="17" t="str">
        <f t="shared" si="24"/>
        <v/>
      </c>
      <c r="X132" s="4" t="str">
        <f t="shared" si="25"/>
        <v/>
      </c>
      <c r="Y132" s="35" t="s">
        <v>417</v>
      </c>
    </row>
    <row r="133" spans="4:25" x14ac:dyDescent="0.3">
      <c r="D133" s="8" t="str">
        <f>IF(LEN(_xlfn.IFNA(VLOOKUP(G133,EnElServer!A:A,1,FALSE),""))&gt;0,"x","")</f>
        <v/>
      </c>
      <c r="F133" s="3"/>
      <c r="G133" s="3"/>
      <c r="H133" s="20" t="str">
        <f>IF(COUNTBLANK(G133)&gt;0,"",VLOOKUP(F133&amp;"."&amp;G133,ResultadoSQL!A:B,2,FALSE))</f>
        <v/>
      </c>
      <c r="I133" s="10" t="str">
        <f t="shared" ref="I133:I196" si="26">H133</f>
        <v/>
      </c>
      <c r="J133" s="26" t="s">
        <v>417</v>
      </c>
      <c r="K133" s="3"/>
      <c r="L133" s="3" t="str">
        <f t="shared" ref="L133:L196" si="27">IF(ISNUMBER(SEARCH("id_organization", H133)),"id_organization|String","")</f>
        <v/>
      </c>
      <c r="M133" s="3"/>
      <c r="N133" s="17" t="str">
        <f t="shared" ref="N133:N196" si="28">IF(COUNTBLANK(J133)&gt;0,"","start /wait python generarentidades.py")</f>
        <v/>
      </c>
      <c r="O133" s="17" t="str">
        <f t="shared" ref="O133:O196" si="29">IF(COUNTBLANK(N133)&gt;0,"",F133)</f>
        <v/>
      </c>
      <c r="P133" s="17" t="str">
        <f t="shared" ref="P133:P196" si="30">IF(COUNTBLANK(N133)&gt;0,"",G133)</f>
        <v/>
      </c>
      <c r="Q133" s="17" t="str">
        <f t="shared" ref="Q133:Q196" si="31">IF(COUNTBLANK(N133)&gt;0,"",""""&amp;SUBSTITUTE(J133," ","")&amp;"""")</f>
        <v/>
      </c>
      <c r="R133" s="17" t="str">
        <f t="shared" ref="R133:R196" si="32">IF(COUNTBLANK(N133)&gt;0,"",""""&amp;SUBSTITUTE(K133," ","")&amp;"""")</f>
        <v/>
      </c>
      <c r="S133" s="17" t="str">
        <f t="shared" ref="S133:S196" si="33">IF(COUNTBLANK(N133)&gt;0,"",""""&amp;M133&amp;"""")</f>
        <v/>
      </c>
      <c r="T133" s="17" t="str">
        <f t="shared" ref="T133:T196" si="34">IF(COUNTBLANK(N133)&gt;0,"",""""&amp;L133&amp;"""")</f>
        <v/>
      </c>
      <c r="U133" s="17" t="str">
        <f t="shared" ref="U133:U196" si="35">IF(COUNTBLANK(N133)&gt;0,"",""""&amp;I133&amp;"""")</f>
        <v/>
      </c>
      <c r="V133" s="17" t="str">
        <f t="shared" ref="V133:V196" si="36">IF(COUNTBLANK(N133),"",R133&lt;&gt;"""""")</f>
        <v/>
      </c>
      <c r="W133" s="17" t="str">
        <f t="shared" ref="W133:W196" si="37">IF(COUNTBLANK(N133)&gt;0,"",VLOOKUP(V133,A:B,2,0))</f>
        <v/>
      </c>
      <c r="X133" s="4" t="str">
        <f t="shared" ref="X133:X196" si="38">IF(COUNTBLANK(W133)&gt;0,"",N133&amp;" "&amp;O133&amp;" "&amp;P133&amp;" "&amp;Q133&amp;" "&amp;R133&amp;" "&amp;S133&amp;" "&amp;T133&amp;" "&amp;U133&amp;" "&amp;W133)</f>
        <v/>
      </c>
      <c r="Y133" s="35" t="s">
        <v>417</v>
      </c>
    </row>
    <row r="134" spans="4:25" x14ac:dyDescent="0.3">
      <c r="D134" s="8" t="str">
        <f>IF(LEN(_xlfn.IFNA(VLOOKUP(G134,EnElServer!A:A,1,FALSE),""))&gt;0,"x","")</f>
        <v/>
      </c>
      <c r="F134" s="3"/>
      <c r="G134" s="3"/>
      <c r="H134" s="20" t="str">
        <f>IF(COUNTBLANK(G134)&gt;0,"",VLOOKUP(F134&amp;"."&amp;G134,ResultadoSQL!A:B,2,FALSE))</f>
        <v/>
      </c>
      <c r="I134" s="10" t="str">
        <f t="shared" si="26"/>
        <v/>
      </c>
      <c r="J134" s="26" t="s">
        <v>417</v>
      </c>
      <c r="K134" s="3"/>
      <c r="L134" s="3" t="str">
        <f t="shared" si="27"/>
        <v/>
      </c>
      <c r="M134" s="3"/>
      <c r="N134" s="17" t="str">
        <f t="shared" si="28"/>
        <v/>
      </c>
      <c r="O134" s="17" t="str">
        <f t="shared" si="29"/>
        <v/>
      </c>
      <c r="P134" s="17" t="str">
        <f t="shared" si="30"/>
        <v/>
      </c>
      <c r="Q134" s="17" t="str">
        <f t="shared" si="31"/>
        <v/>
      </c>
      <c r="R134" s="17" t="str">
        <f t="shared" si="32"/>
        <v/>
      </c>
      <c r="S134" s="17" t="str">
        <f t="shared" si="33"/>
        <v/>
      </c>
      <c r="T134" s="17" t="str">
        <f t="shared" si="34"/>
        <v/>
      </c>
      <c r="U134" s="17" t="str">
        <f t="shared" si="35"/>
        <v/>
      </c>
      <c r="V134" s="17" t="str">
        <f t="shared" si="36"/>
        <v/>
      </c>
      <c r="W134" s="17" t="str">
        <f t="shared" si="37"/>
        <v/>
      </c>
      <c r="X134" s="4" t="str">
        <f t="shared" si="38"/>
        <v/>
      </c>
      <c r="Y134" s="35" t="s">
        <v>417</v>
      </c>
    </row>
    <row r="135" spans="4:25" x14ac:dyDescent="0.3">
      <c r="D135" s="8" t="str">
        <f>IF(LEN(_xlfn.IFNA(VLOOKUP(G135,EnElServer!A:A,1,FALSE),""))&gt;0,"x","")</f>
        <v/>
      </c>
      <c r="F135" s="3"/>
      <c r="G135" s="3"/>
      <c r="H135" s="20" t="str">
        <f>IF(COUNTBLANK(G135)&gt;0,"",VLOOKUP(F135&amp;"."&amp;G135,ResultadoSQL!A:B,2,FALSE))</f>
        <v/>
      </c>
      <c r="I135" s="10" t="str">
        <f t="shared" si="26"/>
        <v/>
      </c>
      <c r="J135" s="26" t="s">
        <v>417</v>
      </c>
      <c r="K135" s="3"/>
      <c r="L135" s="3" t="str">
        <f t="shared" si="27"/>
        <v/>
      </c>
      <c r="M135" s="3"/>
      <c r="N135" s="17" t="str">
        <f t="shared" si="28"/>
        <v/>
      </c>
      <c r="O135" s="17" t="str">
        <f t="shared" si="29"/>
        <v/>
      </c>
      <c r="P135" s="17" t="str">
        <f t="shared" si="30"/>
        <v/>
      </c>
      <c r="Q135" s="17" t="str">
        <f t="shared" si="31"/>
        <v/>
      </c>
      <c r="R135" s="17" t="str">
        <f t="shared" si="32"/>
        <v/>
      </c>
      <c r="S135" s="17" t="str">
        <f t="shared" si="33"/>
        <v/>
      </c>
      <c r="T135" s="17" t="str">
        <f t="shared" si="34"/>
        <v/>
      </c>
      <c r="U135" s="17" t="str">
        <f t="shared" si="35"/>
        <v/>
      </c>
      <c r="V135" s="17" t="str">
        <f t="shared" si="36"/>
        <v/>
      </c>
      <c r="W135" s="17" t="str">
        <f t="shared" si="37"/>
        <v/>
      </c>
      <c r="X135" s="4" t="str">
        <f t="shared" si="38"/>
        <v/>
      </c>
      <c r="Y135" s="35" t="s">
        <v>417</v>
      </c>
    </row>
    <row r="136" spans="4:25" x14ac:dyDescent="0.3">
      <c r="D136" s="8" t="str">
        <f>IF(LEN(_xlfn.IFNA(VLOOKUP(G136,EnElServer!A:A,1,FALSE),""))&gt;0,"x","")</f>
        <v/>
      </c>
      <c r="F136" s="3"/>
      <c r="G136" s="3"/>
      <c r="H136" s="20" t="str">
        <f>IF(COUNTBLANK(G136)&gt;0,"",VLOOKUP(F136&amp;"."&amp;G136,ResultadoSQL!A:B,2,FALSE))</f>
        <v/>
      </c>
      <c r="I136" s="10" t="str">
        <f t="shared" si="26"/>
        <v/>
      </c>
      <c r="J136" s="26" t="s">
        <v>417</v>
      </c>
      <c r="K136" s="3"/>
      <c r="L136" s="3" t="str">
        <f t="shared" si="27"/>
        <v/>
      </c>
      <c r="M136" s="3"/>
      <c r="N136" s="17" t="str">
        <f t="shared" si="28"/>
        <v/>
      </c>
      <c r="O136" s="17" t="str">
        <f t="shared" si="29"/>
        <v/>
      </c>
      <c r="P136" s="17" t="str">
        <f t="shared" si="30"/>
        <v/>
      </c>
      <c r="Q136" s="17" t="str">
        <f t="shared" si="31"/>
        <v/>
      </c>
      <c r="R136" s="17" t="str">
        <f t="shared" si="32"/>
        <v/>
      </c>
      <c r="S136" s="17" t="str">
        <f t="shared" si="33"/>
        <v/>
      </c>
      <c r="T136" s="17" t="str">
        <f t="shared" si="34"/>
        <v/>
      </c>
      <c r="U136" s="17" t="str">
        <f t="shared" si="35"/>
        <v/>
      </c>
      <c r="V136" s="17" t="str">
        <f t="shared" si="36"/>
        <v/>
      </c>
      <c r="W136" s="17" t="str">
        <f t="shared" si="37"/>
        <v/>
      </c>
      <c r="X136" s="4" t="str">
        <f t="shared" si="38"/>
        <v/>
      </c>
      <c r="Y136" s="35" t="s">
        <v>417</v>
      </c>
    </row>
    <row r="137" spans="4:25" x14ac:dyDescent="0.3">
      <c r="D137" s="8" t="str">
        <f>IF(LEN(_xlfn.IFNA(VLOOKUP(G137,EnElServer!A:A,1,FALSE),""))&gt;0,"x","")</f>
        <v/>
      </c>
      <c r="F137" s="3"/>
      <c r="G137" s="3"/>
      <c r="H137" s="20" t="str">
        <f>IF(COUNTBLANK(G137)&gt;0,"",VLOOKUP(F137&amp;"."&amp;G137,ResultadoSQL!A:B,2,FALSE))</f>
        <v/>
      </c>
      <c r="I137" s="10" t="str">
        <f t="shared" si="26"/>
        <v/>
      </c>
      <c r="J137" s="26" t="s">
        <v>417</v>
      </c>
      <c r="K137" s="3"/>
      <c r="L137" s="3" t="str">
        <f t="shared" si="27"/>
        <v/>
      </c>
      <c r="M137" s="3"/>
      <c r="N137" s="17" t="str">
        <f t="shared" si="28"/>
        <v/>
      </c>
      <c r="O137" s="17" t="str">
        <f t="shared" si="29"/>
        <v/>
      </c>
      <c r="P137" s="17" t="str">
        <f t="shared" si="30"/>
        <v/>
      </c>
      <c r="Q137" s="17" t="str">
        <f t="shared" si="31"/>
        <v/>
      </c>
      <c r="R137" s="17" t="str">
        <f t="shared" si="32"/>
        <v/>
      </c>
      <c r="S137" s="17" t="str">
        <f t="shared" si="33"/>
        <v/>
      </c>
      <c r="T137" s="17" t="str">
        <f t="shared" si="34"/>
        <v/>
      </c>
      <c r="U137" s="17" t="str">
        <f t="shared" si="35"/>
        <v/>
      </c>
      <c r="V137" s="17" t="str">
        <f t="shared" si="36"/>
        <v/>
      </c>
      <c r="W137" s="17" t="str">
        <f t="shared" si="37"/>
        <v/>
      </c>
      <c r="X137" s="4" t="str">
        <f t="shared" si="38"/>
        <v/>
      </c>
      <c r="Y137" s="35" t="s">
        <v>417</v>
      </c>
    </row>
    <row r="138" spans="4:25" x14ac:dyDescent="0.3">
      <c r="D138" s="8" t="str">
        <f>IF(LEN(_xlfn.IFNA(VLOOKUP(G138,EnElServer!A:A,1,FALSE),""))&gt;0,"x","")</f>
        <v/>
      </c>
      <c r="F138" s="3"/>
      <c r="G138" s="3"/>
      <c r="H138" s="20" t="str">
        <f>IF(COUNTBLANK(G138)&gt;0,"",VLOOKUP(F138&amp;"."&amp;G138,ResultadoSQL!A:B,2,FALSE))</f>
        <v/>
      </c>
      <c r="I138" s="10" t="str">
        <f t="shared" si="26"/>
        <v/>
      </c>
      <c r="J138" s="26" t="s">
        <v>417</v>
      </c>
      <c r="K138" s="3"/>
      <c r="L138" s="3" t="str">
        <f t="shared" si="27"/>
        <v/>
      </c>
      <c r="M138" s="3"/>
      <c r="N138" s="17" t="str">
        <f t="shared" si="28"/>
        <v/>
      </c>
      <c r="O138" s="17" t="str">
        <f t="shared" si="29"/>
        <v/>
      </c>
      <c r="P138" s="17" t="str">
        <f t="shared" si="30"/>
        <v/>
      </c>
      <c r="Q138" s="17" t="str">
        <f t="shared" si="31"/>
        <v/>
      </c>
      <c r="R138" s="17" t="str">
        <f t="shared" si="32"/>
        <v/>
      </c>
      <c r="S138" s="17" t="str">
        <f t="shared" si="33"/>
        <v/>
      </c>
      <c r="T138" s="17" t="str">
        <f t="shared" si="34"/>
        <v/>
      </c>
      <c r="U138" s="17" t="str">
        <f t="shared" si="35"/>
        <v/>
      </c>
      <c r="V138" s="17" t="str">
        <f t="shared" si="36"/>
        <v/>
      </c>
      <c r="W138" s="17" t="str">
        <f t="shared" si="37"/>
        <v/>
      </c>
      <c r="X138" s="4" t="str">
        <f t="shared" si="38"/>
        <v/>
      </c>
      <c r="Y138" s="35" t="s">
        <v>417</v>
      </c>
    </row>
    <row r="139" spans="4:25" x14ac:dyDescent="0.3">
      <c r="D139" s="8" t="str">
        <f>IF(LEN(_xlfn.IFNA(VLOOKUP(G139,EnElServer!A:A,1,FALSE),""))&gt;0,"x","")</f>
        <v/>
      </c>
      <c r="F139" s="3"/>
      <c r="G139" s="3"/>
      <c r="H139" s="20" t="str">
        <f>IF(COUNTBLANK(G139)&gt;0,"",VLOOKUP(F139&amp;"."&amp;G139,ResultadoSQL!A:B,2,FALSE))</f>
        <v/>
      </c>
      <c r="I139" s="10" t="str">
        <f t="shared" si="26"/>
        <v/>
      </c>
      <c r="J139" s="26" t="s">
        <v>417</v>
      </c>
      <c r="K139" s="3"/>
      <c r="L139" s="3" t="str">
        <f t="shared" si="27"/>
        <v/>
      </c>
      <c r="M139" s="3"/>
      <c r="N139" s="17" t="str">
        <f t="shared" si="28"/>
        <v/>
      </c>
      <c r="O139" s="17" t="str">
        <f t="shared" si="29"/>
        <v/>
      </c>
      <c r="P139" s="17" t="str">
        <f t="shared" si="30"/>
        <v/>
      </c>
      <c r="Q139" s="17" t="str">
        <f t="shared" si="31"/>
        <v/>
      </c>
      <c r="R139" s="17" t="str">
        <f t="shared" si="32"/>
        <v/>
      </c>
      <c r="S139" s="17" t="str">
        <f t="shared" si="33"/>
        <v/>
      </c>
      <c r="T139" s="17" t="str">
        <f t="shared" si="34"/>
        <v/>
      </c>
      <c r="U139" s="17" t="str">
        <f t="shared" si="35"/>
        <v/>
      </c>
      <c r="V139" s="17" t="str">
        <f t="shared" si="36"/>
        <v/>
      </c>
      <c r="W139" s="17" t="str">
        <f t="shared" si="37"/>
        <v/>
      </c>
      <c r="X139" s="4" t="str">
        <f t="shared" si="38"/>
        <v/>
      </c>
      <c r="Y139" s="35" t="s">
        <v>417</v>
      </c>
    </row>
    <row r="140" spans="4:25" x14ac:dyDescent="0.3">
      <c r="D140" s="8" t="str">
        <f>IF(LEN(_xlfn.IFNA(VLOOKUP(G140,EnElServer!A:A,1,FALSE),""))&gt;0,"x","")</f>
        <v/>
      </c>
      <c r="F140" s="3"/>
      <c r="G140" s="3"/>
      <c r="H140" s="20" t="str">
        <f>IF(COUNTBLANK(G140)&gt;0,"",VLOOKUP(F140&amp;"."&amp;G140,ResultadoSQL!A:B,2,FALSE))</f>
        <v/>
      </c>
      <c r="I140" s="10" t="str">
        <f t="shared" si="26"/>
        <v/>
      </c>
      <c r="J140" s="26" t="s">
        <v>417</v>
      </c>
      <c r="K140" s="3"/>
      <c r="L140" s="3" t="str">
        <f t="shared" si="27"/>
        <v/>
      </c>
      <c r="M140" s="3"/>
      <c r="N140" s="17" t="str">
        <f t="shared" si="28"/>
        <v/>
      </c>
      <c r="O140" s="17" t="str">
        <f t="shared" si="29"/>
        <v/>
      </c>
      <c r="P140" s="17" t="str">
        <f t="shared" si="30"/>
        <v/>
      </c>
      <c r="Q140" s="17" t="str">
        <f t="shared" si="31"/>
        <v/>
      </c>
      <c r="R140" s="17" t="str">
        <f t="shared" si="32"/>
        <v/>
      </c>
      <c r="S140" s="17" t="str">
        <f t="shared" si="33"/>
        <v/>
      </c>
      <c r="T140" s="17" t="str">
        <f t="shared" si="34"/>
        <v/>
      </c>
      <c r="U140" s="17" t="str">
        <f t="shared" si="35"/>
        <v/>
      </c>
      <c r="V140" s="17" t="str">
        <f t="shared" si="36"/>
        <v/>
      </c>
      <c r="W140" s="17" t="str">
        <f t="shared" si="37"/>
        <v/>
      </c>
      <c r="X140" s="4" t="str">
        <f t="shared" si="38"/>
        <v/>
      </c>
      <c r="Y140" s="35" t="s">
        <v>417</v>
      </c>
    </row>
    <row r="141" spans="4:25" x14ac:dyDescent="0.3">
      <c r="D141" s="8" t="str">
        <f>IF(LEN(_xlfn.IFNA(VLOOKUP(G141,EnElServer!A:A,1,FALSE),""))&gt;0,"x","")</f>
        <v/>
      </c>
      <c r="F141" s="3"/>
      <c r="G141" s="3"/>
      <c r="H141" s="20" t="str">
        <f>IF(COUNTBLANK(G141)&gt;0,"",VLOOKUP(F141&amp;"."&amp;G141,ResultadoSQL!A:B,2,FALSE))</f>
        <v/>
      </c>
      <c r="I141" s="10" t="str">
        <f t="shared" si="26"/>
        <v/>
      </c>
      <c r="J141" s="26" t="s">
        <v>417</v>
      </c>
      <c r="K141" s="3"/>
      <c r="L141" s="3" t="str">
        <f t="shared" si="27"/>
        <v/>
      </c>
      <c r="M141" s="3"/>
      <c r="N141" s="17" t="str">
        <f t="shared" si="28"/>
        <v/>
      </c>
      <c r="O141" s="17" t="str">
        <f t="shared" si="29"/>
        <v/>
      </c>
      <c r="P141" s="17" t="str">
        <f t="shared" si="30"/>
        <v/>
      </c>
      <c r="Q141" s="17" t="str">
        <f t="shared" si="31"/>
        <v/>
      </c>
      <c r="R141" s="17" t="str">
        <f t="shared" si="32"/>
        <v/>
      </c>
      <c r="S141" s="17" t="str">
        <f t="shared" si="33"/>
        <v/>
      </c>
      <c r="T141" s="17" t="str">
        <f t="shared" si="34"/>
        <v/>
      </c>
      <c r="U141" s="17" t="str">
        <f t="shared" si="35"/>
        <v/>
      </c>
      <c r="V141" s="17" t="str">
        <f t="shared" si="36"/>
        <v/>
      </c>
      <c r="W141" s="17" t="str">
        <f t="shared" si="37"/>
        <v/>
      </c>
      <c r="X141" s="4" t="str">
        <f t="shared" si="38"/>
        <v/>
      </c>
      <c r="Y141" s="35" t="s">
        <v>417</v>
      </c>
    </row>
    <row r="142" spans="4:25" x14ac:dyDescent="0.3">
      <c r="D142" s="8" t="str">
        <f>IF(LEN(_xlfn.IFNA(VLOOKUP(G142,EnElServer!A:A,1,FALSE),""))&gt;0,"x","")</f>
        <v/>
      </c>
      <c r="F142" s="3"/>
      <c r="G142" s="3"/>
      <c r="H142" s="20" t="str">
        <f>IF(COUNTBLANK(G142)&gt;0,"",VLOOKUP(F142&amp;"."&amp;G142,ResultadoSQL!A:B,2,FALSE))</f>
        <v/>
      </c>
      <c r="I142" s="10" t="str">
        <f t="shared" si="26"/>
        <v/>
      </c>
      <c r="J142" s="26" t="s">
        <v>417</v>
      </c>
      <c r="K142" s="3"/>
      <c r="L142" s="3" t="str">
        <f t="shared" si="27"/>
        <v/>
      </c>
      <c r="M142" s="3"/>
      <c r="N142" s="17" t="str">
        <f t="shared" si="28"/>
        <v/>
      </c>
      <c r="O142" s="17" t="str">
        <f t="shared" si="29"/>
        <v/>
      </c>
      <c r="P142" s="17" t="str">
        <f t="shared" si="30"/>
        <v/>
      </c>
      <c r="Q142" s="17" t="str">
        <f t="shared" si="31"/>
        <v/>
      </c>
      <c r="R142" s="17" t="str">
        <f t="shared" si="32"/>
        <v/>
      </c>
      <c r="S142" s="17" t="str">
        <f t="shared" si="33"/>
        <v/>
      </c>
      <c r="T142" s="17" t="str">
        <f t="shared" si="34"/>
        <v/>
      </c>
      <c r="U142" s="17" t="str">
        <f t="shared" si="35"/>
        <v/>
      </c>
      <c r="V142" s="17" t="str">
        <f t="shared" si="36"/>
        <v/>
      </c>
      <c r="W142" s="17" t="str">
        <f t="shared" si="37"/>
        <v/>
      </c>
      <c r="X142" s="4" t="str">
        <f t="shared" si="38"/>
        <v/>
      </c>
      <c r="Y142" s="35" t="s">
        <v>417</v>
      </c>
    </row>
    <row r="143" spans="4:25" x14ac:dyDescent="0.3">
      <c r="D143" s="8" t="str">
        <f>IF(LEN(_xlfn.IFNA(VLOOKUP(G143,EnElServer!A:A,1,FALSE),""))&gt;0,"x","")</f>
        <v/>
      </c>
      <c r="F143" s="3"/>
      <c r="G143" s="3"/>
      <c r="H143" s="20" t="str">
        <f>IF(COUNTBLANK(G143)&gt;0,"",VLOOKUP(F143&amp;"."&amp;G143,ResultadoSQL!A:B,2,FALSE))</f>
        <v/>
      </c>
      <c r="I143" s="10" t="str">
        <f t="shared" si="26"/>
        <v/>
      </c>
      <c r="J143" s="26" t="s">
        <v>417</v>
      </c>
      <c r="K143" s="3"/>
      <c r="L143" s="3" t="str">
        <f t="shared" si="27"/>
        <v/>
      </c>
      <c r="M143" s="3"/>
      <c r="N143" s="17" t="str">
        <f t="shared" si="28"/>
        <v/>
      </c>
      <c r="O143" s="17" t="str">
        <f t="shared" si="29"/>
        <v/>
      </c>
      <c r="P143" s="17" t="str">
        <f t="shared" si="30"/>
        <v/>
      </c>
      <c r="Q143" s="17" t="str">
        <f t="shared" si="31"/>
        <v/>
      </c>
      <c r="R143" s="17" t="str">
        <f t="shared" si="32"/>
        <v/>
      </c>
      <c r="S143" s="17" t="str">
        <f t="shared" si="33"/>
        <v/>
      </c>
      <c r="T143" s="17" t="str">
        <f t="shared" si="34"/>
        <v/>
      </c>
      <c r="U143" s="17" t="str">
        <f t="shared" si="35"/>
        <v/>
      </c>
      <c r="V143" s="17" t="str">
        <f t="shared" si="36"/>
        <v/>
      </c>
      <c r="W143" s="17" t="str">
        <f t="shared" si="37"/>
        <v/>
      </c>
      <c r="X143" s="4" t="str">
        <f t="shared" si="38"/>
        <v/>
      </c>
      <c r="Y143" s="35" t="s">
        <v>417</v>
      </c>
    </row>
    <row r="144" spans="4:25" x14ac:dyDescent="0.3">
      <c r="D144" s="8" t="str">
        <f>IF(LEN(_xlfn.IFNA(VLOOKUP(G144,EnElServer!A:A,1,FALSE),""))&gt;0,"x","")</f>
        <v/>
      </c>
      <c r="F144" s="3"/>
      <c r="G144" s="3"/>
      <c r="H144" s="20" t="str">
        <f>IF(COUNTBLANK(G144)&gt;0,"",VLOOKUP(F144&amp;"."&amp;G144,ResultadoSQL!A:B,2,FALSE))</f>
        <v/>
      </c>
      <c r="I144" s="10" t="str">
        <f t="shared" si="26"/>
        <v/>
      </c>
      <c r="J144" s="26" t="s">
        <v>417</v>
      </c>
      <c r="K144" s="3"/>
      <c r="L144" s="3" t="str">
        <f t="shared" si="27"/>
        <v/>
      </c>
      <c r="M144" s="3"/>
      <c r="N144" s="17" t="str">
        <f t="shared" si="28"/>
        <v/>
      </c>
      <c r="O144" s="17" t="str">
        <f t="shared" si="29"/>
        <v/>
      </c>
      <c r="P144" s="17" t="str">
        <f t="shared" si="30"/>
        <v/>
      </c>
      <c r="Q144" s="17" t="str">
        <f t="shared" si="31"/>
        <v/>
      </c>
      <c r="R144" s="17" t="str">
        <f t="shared" si="32"/>
        <v/>
      </c>
      <c r="S144" s="17" t="str">
        <f t="shared" si="33"/>
        <v/>
      </c>
      <c r="T144" s="17" t="str">
        <f t="shared" si="34"/>
        <v/>
      </c>
      <c r="U144" s="17" t="str">
        <f t="shared" si="35"/>
        <v/>
      </c>
      <c r="V144" s="17" t="str">
        <f t="shared" si="36"/>
        <v/>
      </c>
      <c r="W144" s="17" t="str">
        <f t="shared" si="37"/>
        <v/>
      </c>
      <c r="X144" s="4" t="str">
        <f t="shared" si="38"/>
        <v/>
      </c>
      <c r="Y144" s="35" t="s">
        <v>417</v>
      </c>
    </row>
    <row r="145" spans="4:25" x14ac:dyDescent="0.3">
      <c r="D145" s="8" t="str">
        <f>IF(LEN(_xlfn.IFNA(VLOOKUP(G145,EnElServer!A:A,1,FALSE),""))&gt;0,"x","")</f>
        <v/>
      </c>
      <c r="F145" s="3"/>
      <c r="G145" s="3"/>
      <c r="H145" s="20" t="str">
        <f>IF(COUNTBLANK(G145)&gt;0,"",VLOOKUP(F145&amp;"."&amp;G145,ResultadoSQL!A:B,2,FALSE))</f>
        <v/>
      </c>
      <c r="I145" s="10" t="str">
        <f t="shared" si="26"/>
        <v/>
      </c>
      <c r="J145" s="26" t="s">
        <v>417</v>
      </c>
      <c r="K145" s="3"/>
      <c r="L145" s="3" t="str">
        <f t="shared" si="27"/>
        <v/>
      </c>
      <c r="M145" s="3"/>
      <c r="N145" s="17" t="str">
        <f t="shared" si="28"/>
        <v/>
      </c>
      <c r="O145" s="17" t="str">
        <f t="shared" si="29"/>
        <v/>
      </c>
      <c r="P145" s="17" t="str">
        <f t="shared" si="30"/>
        <v/>
      </c>
      <c r="Q145" s="17" t="str">
        <f t="shared" si="31"/>
        <v/>
      </c>
      <c r="R145" s="17" t="str">
        <f t="shared" si="32"/>
        <v/>
      </c>
      <c r="S145" s="17" t="str">
        <f t="shared" si="33"/>
        <v/>
      </c>
      <c r="T145" s="17" t="str">
        <f t="shared" si="34"/>
        <v/>
      </c>
      <c r="U145" s="17" t="str">
        <f t="shared" si="35"/>
        <v/>
      </c>
      <c r="V145" s="17" t="str">
        <f t="shared" si="36"/>
        <v/>
      </c>
      <c r="W145" s="17" t="str">
        <f t="shared" si="37"/>
        <v/>
      </c>
      <c r="X145" s="4" t="str">
        <f t="shared" si="38"/>
        <v/>
      </c>
      <c r="Y145" s="35" t="s">
        <v>417</v>
      </c>
    </row>
    <row r="146" spans="4:25" x14ac:dyDescent="0.3">
      <c r="D146" s="8" t="str">
        <f>IF(LEN(_xlfn.IFNA(VLOOKUP(G146,EnElServer!A:A,1,FALSE),""))&gt;0,"x","")</f>
        <v/>
      </c>
      <c r="F146" s="3"/>
      <c r="G146" s="3"/>
      <c r="H146" s="20" t="str">
        <f>IF(COUNTBLANK(G146)&gt;0,"",VLOOKUP(F146&amp;"."&amp;G146,ResultadoSQL!A:B,2,FALSE))</f>
        <v/>
      </c>
      <c r="I146" s="10" t="str">
        <f t="shared" si="26"/>
        <v/>
      </c>
      <c r="J146" s="26" t="s">
        <v>417</v>
      </c>
      <c r="K146" s="3"/>
      <c r="L146" s="3" t="str">
        <f t="shared" si="27"/>
        <v/>
      </c>
      <c r="M146" s="3"/>
      <c r="N146" s="17" t="str">
        <f t="shared" si="28"/>
        <v/>
      </c>
      <c r="O146" s="17" t="str">
        <f t="shared" si="29"/>
        <v/>
      </c>
      <c r="P146" s="17" t="str">
        <f t="shared" si="30"/>
        <v/>
      </c>
      <c r="Q146" s="17" t="str">
        <f t="shared" si="31"/>
        <v/>
      </c>
      <c r="R146" s="17" t="str">
        <f t="shared" si="32"/>
        <v/>
      </c>
      <c r="S146" s="17" t="str">
        <f t="shared" si="33"/>
        <v/>
      </c>
      <c r="T146" s="17" t="str">
        <f t="shared" si="34"/>
        <v/>
      </c>
      <c r="U146" s="17" t="str">
        <f t="shared" si="35"/>
        <v/>
      </c>
      <c r="V146" s="17" t="str">
        <f t="shared" si="36"/>
        <v/>
      </c>
      <c r="W146" s="17" t="str">
        <f t="shared" si="37"/>
        <v/>
      </c>
      <c r="X146" s="4" t="str">
        <f t="shared" si="38"/>
        <v/>
      </c>
      <c r="Y146" s="35" t="s">
        <v>417</v>
      </c>
    </row>
    <row r="147" spans="4:25" x14ac:dyDescent="0.3">
      <c r="D147" s="8" t="str">
        <f>IF(LEN(_xlfn.IFNA(VLOOKUP(G147,EnElServer!A:A,1,FALSE),""))&gt;0,"x","")</f>
        <v/>
      </c>
      <c r="F147" s="3"/>
      <c r="G147" s="3"/>
      <c r="H147" s="20" t="str">
        <f>IF(COUNTBLANK(G147)&gt;0,"",VLOOKUP(F147&amp;"."&amp;G147,ResultadoSQL!A:B,2,FALSE))</f>
        <v/>
      </c>
      <c r="I147" s="10" t="str">
        <f t="shared" si="26"/>
        <v/>
      </c>
      <c r="J147" s="26" t="s">
        <v>417</v>
      </c>
      <c r="K147" s="3"/>
      <c r="L147" s="3" t="str">
        <f t="shared" si="27"/>
        <v/>
      </c>
      <c r="M147" s="3"/>
      <c r="N147" s="17" t="str">
        <f t="shared" si="28"/>
        <v/>
      </c>
      <c r="O147" s="17" t="str">
        <f t="shared" si="29"/>
        <v/>
      </c>
      <c r="P147" s="17" t="str">
        <f t="shared" si="30"/>
        <v/>
      </c>
      <c r="Q147" s="17" t="str">
        <f t="shared" si="31"/>
        <v/>
      </c>
      <c r="R147" s="17" t="str">
        <f t="shared" si="32"/>
        <v/>
      </c>
      <c r="S147" s="17" t="str">
        <f t="shared" si="33"/>
        <v/>
      </c>
      <c r="T147" s="17" t="str">
        <f t="shared" si="34"/>
        <v/>
      </c>
      <c r="U147" s="17" t="str">
        <f t="shared" si="35"/>
        <v/>
      </c>
      <c r="V147" s="17" t="str">
        <f t="shared" si="36"/>
        <v/>
      </c>
      <c r="W147" s="17" t="str">
        <f t="shared" si="37"/>
        <v/>
      </c>
      <c r="X147" s="4" t="str">
        <f t="shared" si="38"/>
        <v/>
      </c>
      <c r="Y147" s="35" t="s">
        <v>417</v>
      </c>
    </row>
    <row r="148" spans="4:25" x14ac:dyDescent="0.3">
      <c r="D148" s="8" t="str">
        <f>IF(LEN(_xlfn.IFNA(VLOOKUP(G148,EnElServer!A:A,1,FALSE),""))&gt;0,"x","")</f>
        <v/>
      </c>
      <c r="F148" s="3"/>
      <c r="G148" s="3"/>
      <c r="H148" s="20" t="str">
        <f>IF(COUNTBLANK(G148)&gt;0,"",VLOOKUP(F148&amp;"."&amp;G148,ResultadoSQL!A:B,2,FALSE))</f>
        <v/>
      </c>
      <c r="I148" s="10" t="str">
        <f t="shared" si="26"/>
        <v/>
      </c>
      <c r="J148" s="26" t="s">
        <v>417</v>
      </c>
      <c r="K148" s="3"/>
      <c r="L148" s="3" t="str">
        <f t="shared" si="27"/>
        <v/>
      </c>
      <c r="M148" s="3"/>
      <c r="N148" s="17" t="str">
        <f t="shared" si="28"/>
        <v/>
      </c>
      <c r="O148" s="17" t="str">
        <f t="shared" si="29"/>
        <v/>
      </c>
      <c r="P148" s="17" t="str">
        <f t="shared" si="30"/>
        <v/>
      </c>
      <c r="Q148" s="17" t="str">
        <f t="shared" si="31"/>
        <v/>
      </c>
      <c r="R148" s="17" t="str">
        <f t="shared" si="32"/>
        <v/>
      </c>
      <c r="S148" s="17" t="str">
        <f t="shared" si="33"/>
        <v/>
      </c>
      <c r="T148" s="17" t="str">
        <f t="shared" si="34"/>
        <v/>
      </c>
      <c r="U148" s="17" t="str">
        <f t="shared" si="35"/>
        <v/>
      </c>
      <c r="V148" s="17" t="str">
        <f t="shared" si="36"/>
        <v/>
      </c>
      <c r="W148" s="17" t="str">
        <f t="shared" si="37"/>
        <v/>
      </c>
      <c r="X148" s="4" t="str">
        <f t="shared" si="38"/>
        <v/>
      </c>
      <c r="Y148" s="35" t="s">
        <v>417</v>
      </c>
    </row>
    <row r="149" spans="4:25" x14ac:dyDescent="0.3">
      <c r="D149" s="8" t="str">
        <f>IF(LEN(_xlfn.IFNA(VLOOKUP(G149,EnElServer!A:A,1,FALSE),""))&gt;0,"x","")</f>
        <v/>
      </c>
      <c r="F149" s="3"/>
      <c r="G149" s="3"/>
      <c r="H149" s="20" t="str">
        <f>IF(COUNTBLANK(G149)&gt;0,"",VLOOKUP(F149&amp;"."&amp;G149,ResultadoSQL!A:B,2,FALSE))</f>
        <v/>
      </c>
      <c r="I149" s="10" t="str">
        <f t="shared" si="26"/>
        <v/>
      </c>
      <c r="J149" s="26" t="s">
        <v>417</v>
      </c>
      <c r="K149" s="3"/>
      <c r="L149" s="3" t="str">
        <f t="shared" si="27"/>
        <v/>
      </c>
      <c r="M149" s="3"/>
      <c r="N149" s="17" t="str">
        <f t="shared" si="28"/>
        <v/>
      </c>
      <c r="O149" s="17" t="str">
        <f t="shared" si="29"/>
        <v/>
      </c>
      <c r="P149" s="17" t="str">
        <f t="shared" si="30"/>
        <v/>
      </c>
      <c r="Q149" s="17" t="str">
        <f t="shared" si="31"/>
        <v/>
      </c>
      <c r="R149" s="17" t="str">
        <f t="shared" si="32"/>
        <v/>
      </c>
      <c r="S149" s="17" t="str">
        <f t="shared" si="33"/>
        <v/>
      </c>
      <c r="T149" s="17" t="str">
        <f t="shared" si="34"/>
        <v/>
      </c>
      <c r="U149" s="17" t="str">
        <f t="shared" si="35"/>
        <v/>
      </c>
      <c r="V149" s="17" t="str">
        <f t="shared" si="36"/>
        <v/>
      </c>
      <c r="W149" s="17" t="str">
        <f t="shared" si="37"/>
        <v/>
      </c>
      <c r="X149" s="4" t="str">
        <f t="shared" si="38"/>
        <v/>
      </c>
      <c r="Y149" s="35" t="s">
        <v>417</v>
      </c>
    </row>
    <row r="150" spans="4:25" x14ac:dyDescent="0.3">
      <c r="D150" s="8" t="str">
        <f>IF(LEN(_xlfn.IFNA(VLOOKUP(G150,EnElServer!A:A,1,FALSE),""))&gt;0,"x","")</f>
        <v/>
      </c>
      <c r="F150" s="3"/>
      <c r="G150" s="3"/>
      <c r="H150" s="20" t="str">
        <f>IF(COUNTBLANK(G150)&gt;0,"",VLOOKUP(F150&amp;"."&amp;G150,ResultadoSQL!A:B,2,FALSE))</f>
        <v/>
      </c>
      <c r="I150" s="10" t="str">
        <f t="shared" si="26"/>
        <v/>
      </c>
      <c r="J150" s="26" t="s">
        <v>417</v>
      </c>
      <c r="K150" s="3"/>
      <c r="L150" s="3" t="str">
        <f t="shared" si="27"/>
        <v/>
      </c>
      <c r="M150" s="3"/>
      <c r="N150" s="17" t="str">
        <f t="shared" si="28"/>
        <v/>
      </c>
      <c r="O150" s="17" t="str">
        <f t="shared" si="29"/>
        <v/>
      </c>
      <c r="P150" s="17" t="str">
        <f t="shared" si="30"/>
        <v/>
      </c>
      <c r="Q150" s="17" t="str">
        <f t="shared" si="31"/>
        <v/>
      </c>
      <c r="R150" s="17" t="str">
        <f t="shared" si="32"/>
        <v/>
      </c>
      <c r="S150" s="17" t="str">
        <f t="shared" si="33"/>
        <v/>
      </c>
      <c r="T150" s="17" t="str">
        <f t="shared" si="34"/>
        <v/>
      </c>
      <c r="U150" s="17" t="str">
        <f t="shared" si="35"/>
        <v/>
      </c>
      <c r="V150" s="17" t="str">
        <f t="shared" si="36"/>
        <v/>
      </c>
      <c r="W150" s="17" t="str">
        <f t="shared" si="37"/>
        <v/>
      </c>
      <c r="X150" s="4" t="str">
        <f t="shared" si="38"/>
        <v/>
      </c>
      <c r="Y150" s="35" t="s">
        <v>417</v>
      </c>
    </row>
    <row r="151" spans="4:25" x14ac:dyDescent="0.3">
      <c r="D151" s="8" t="str">
        <f>IF(LEN(_xlfn.IFNA(VLOOKUP(G151,EnElServer!A:A,1,FALSE),""))&gt;0,"x","")</f>
        <v/>
      </c>
      <c r="F151" s="3"/>
      <c r="G151" s="3"/>
      <c r="H151" s="20" t="str">
        <f>IF(COUNTBLANK(G151)&gt;0,"",VLOOKUP(F151&amp;"."&amp;G151,ResultadoSQL!A:B,2,FALSE))</f>
        <v/>
      </c>
      <c r="I151" s="10" t="str">
        <f t="shared" si="26"/>
        <v/>
      </c>
      <c r="J151" s="26" t="s">
        <v>417</v>
      </c>
      <c r="K151" s="3"/>
      <c r="L151" s="3" t="str">
        <f t="shared" si="27"/>
        <v/>
      </c>
      <c r="M151" s="3"/>
      <c r="N151" s="17" t="str">
        <f t="shared" si="28"/>
        <v/>
      </c>
      <c r="O151" s="17" t="str">
        <f t="shared" si="29"/>
        <v/>
      </c>
      <c r="P151" s="17" t="str">
        <f t="shared" si="30"/>
        <v/>
      </c>
      <c r="Q151" s="17" t="str">
        <f t="shared" si="31"/>
        <v/>
      </c>
      <c r="R151" s="17" t="str">
        <f t="shared" si="32"/>
        <v/>
      </c>
      <c r="S151" s="17" t="str">
        <f t="shared" si="33"/>
        <v/>
      </c>
      <c r="T151" s="17" t="str">
        <f t="shared" si="34"/>
        <v/>
      </c>
      <c r="U151" s="17" t="str">
        <f t="shared" si="35"/>
        <v/>
      </c>
      <c r="V151" s="17" t="str">
        <f t="shared" si="36"/>
        <v/>
      </c>
      <c r="W151" s="17" t="str">
        <f t="shared" si="37"/>
        <v/>
      </c>
      <c r="X151" s="4" t="str">
        <f t="shared" si="38"/>
        <v/>
      </c>
      <c r="Y151" s="35" t="s">
        <v>417</v>
      </c>
    </row>
    <row r="152" spans="4:25" x14ac:dyDescent="0.3">
      <c r="D152" s="8" t="str">
        <f>IF(LEN(_xlfn.IFNA(VLOOKUP(G152,EnElServer!A:A,1,FALSE),""))&gt;0,"x","")</f>
        <v/>
      </c>
      <c r="F152" s="3"/>
      <c r="G152" s="3"/>
      <c r="H152" s="20" t="str">
        <f>IF(COUNTBLANK(G152)&gt;0,"",VLOOKUP(F152&amp;"."&amp;G152,ResultadoSQL!A:B,2,FALSE))</f>
        <v/>
      </c>
      <c r="I152" s="10" t="str">
        <f t="shared" si="26"/>
        <v/>
      </c>
      <c r="J152" s="26" t="s">
        <v>417</v>
      </c>
      <c r="K152" s="3"/>
      <c r="L152" s="3" t="str">
        <f t="shared" si="27"/>
        <v/>
      </c>
      <c r="M152" s="3"/>
      <c r="N152" s="17" t="str">
        <f t="shared" si="28"/>
        <v/>
      </c>
      <c r="O152" s="17" t="str">
        <f t="shared" si="29"/>
        <v/>
      </c>
      <c r="P152" s="17" t="str">
        <f t="shared" si="30"/>
        <v/>
      </c>
      <c r="Q152" s="17" t="str">
        <f t="shared" si="31"/>
        <v/>
      </c>
      <c r="R152" s="17" t="str">
        <f t="shared" si="32"/>
        <v/>
      </c>
      <c r="S152" s="17" t="str">
        <f t="shared" si="33"/>
        <v/>
      </c>
      <c r="T152" s="17" t="str">
        <f t="shared" si="34"/>
        <v/>
      </c>
      <c r="U152" s="17" t="str">
        <f t="shared" si="35"/>
        <v/>
      </c>
      <c r="V152" s="17" t="str">
        <f t="shared" si="36"/>
        <v/>
      </c>
      <c r="W152" s="17" t="str">
        <f t="shared" si="37"/>
        <v/>
      </c>
      <c r="X152" s="4" t="str">
        <f t="shared" si="38"/>
        <v/>
      </c>
      <c r="Y152" s="35" t="s">
        <v>417</v>
      </c>
    </row>
    <row r="153" spans="4:25" x14ac:dyDescent="0.3">
      <c r="D153" s="8" t="str">
        <f>IF(LEN(_xlfn.IFNA(VLOOKUP(G153,EnElServer!A:A,1,FALSE),""))&gt;0,"x","")</f>
        <v/>
      </c>
      <c r="F153" s="3"/>
      <c r="G153" s="3"/>
      <c r="H153" s="20" t="str">
        <f>IF(COUNTBLANK(G153)&gt;0,"",VLOOKUP(F153&amp;"."&amp;G153,ResultadoSQL!A:B,2,FALSE))</f>
        <v/>
      </c>
      <c r="I153" s="10" t="str">
        <f t="shared" si="26"/>
        <v/>
      </c>
      <c r="J153" s="26" t="s">
        <v>417</v>
      </c>
      <c r="K153" s="3"/>
      <c r="L153" s="3" t="str">
        <f t="shared" si="27"/>
        <v/>
      </c>
      <c r="M153" s="3"/>
      <c r="N153" s="17" t="str">
        <f t="shared" si="28"/>
        <v/>
      </c>
      <c r="O153" s="17" t="str">
        <f t="shared" si="29"/>
        <v/>
      </c>
      <c r="P153" s="17" t="str">
        <f t="shared" si="30"/>
        <v/>
      </c>
      <c r="Q153" s="17" t="str">
        <f t="shared" si="31"/>
        <v/>
      </c>
      <c r="R153" s="17" t="str">
        <f t="shared" si="32"/>
        <v/>
      </c>
      <c r="S153" s="17" t="str">
        <f t="shared" si="33"/>
        <v/>
      </c>
      <c r="T153" s="17" t="str">
        <f t="shared" si="34"/>
        <v/>
      </c>
      <c r="U153" s="17" t="str">
        <f t="shared" si="35"/>
        <v/>
      </c>
      <c r="V153" s="17" t="str">
        <f t="shared" si="36"/>
        <v/>
      </c>
      <c r="W153" s="17" t="str">
        <f t="shared" si="37"/>
        <v/>
      </c>
      <c r="X153" s="4" t="str">
        <f t="shared" si="38"/>
        <v/>
      </c>
      <c r="Y153" s="35" t="s">
        <v>417</v>
      </c>
    </row>
    <row r="154" spans="4:25" x14ac:dyDescent="0.3">
      <c r="D154" s="8" t="str">
        <f>IF(LEN(_xlfn.IFNA(VLOOKUP(G154,EnElServer!A:A,1,FALSE),""))&gt;0,"x","")</f>
        <v/>
      </c>
      <c r="F154" s="3"/>
      <c r="G154" s="3"/>
      <c r="H154" s="20" t="str">
        <f>IF(COUNTBLANK(G154)&gt;0,"",VLOOKUP(F154&amp;"."&amp;G154,ResultadoSQL!A:B,2,FALSE))</f>
        <v/>
      </c>
      <c r="I154" s="10" t="str">
        <f t="shared" si="26"/>
        <v/>
      </c>
      <c r="J154" s="26" t="s">
        <v>417</v>
      </c>
      <c r="K154" s="3"/>
      <c r="L154" s="3" t="str">
        <f t="shared" si="27"/>
        <v/>
      </c>
      <c r="M154" s="3"/>
      <c r="N154" s="17" t="str">
        <f t="shared" si="28"/>
        <v/>
      </c>
      <c r="O154" s="17" t="str">
        <f t="shared" si="29"/>
        <v/>
      </c>
      <c r="P154" s="17" t="str">
        <f t="shared" si="30"/>
        <v/>
      </c>
      <c r="Q154" s="17" t="str">
        <f t="shared" si="31"/>
        <v/>
      </c>
      <c r="R154" s="17" t="str">
        <f t="shared" si="32"/>
        <v/>
      </c>
      <c r="S154" s="17" t="str">
        <f t="shared" si="33"/>
        <v/>
      </c>
      <c r="T154" s="17" t="str">
        <f t="shared" si="34"/>
        <v/>
      </c>
      <c r="U154" s="17" t="str">
        <f t="shared" si="35"/>
        <v/>
      </c>
      <c r="V154" s="17" t="str">
        <f t="shared" si="36"/>
        <v/>
      </c>
      <c r="W154" s="17" t="str">
        <f t="shared" si="37"/>
        <v/>
      </c>
      <c r="X154" s="4" t="str">
        <f t="shared" si="38"/>
        <v/>
      </c>
      <c r="Y154" s="35" t="s">
        <v>417</v>
      </c>
    </row>
    <row r="155" spans="4:25" x14ac:dyDescent="0.3">
      <c r="D155" s="8" t="str">
        <f>IF(LEN(_xlfn.IFNA(VLOOKUP(G155,EnElServer!A:A,1,FALSE),""))&gt;0,"x","")</f>
        <v/>
      </c>
      <c r="F155" s="3"/>
      <c r="G155" s="3"/>
      <c r="H155" s="20" t="str">
        <f>IF(COUNTBLANK(G155)&gt;0,"",VLOOKUP(F155&amp;"."&amp;G155,ResultadoSQL!A:B,2,FALSE))</f>
        <v/>
      </c>
      <c r="I155" s="10" t="str">
        <f t="shared" si="26"/>
        <v/>
      </c>
      <c r="J155" s="26" t="s">
        <v>417</v>
      </c>
      <c r="K155" s="3"/>
      <c r="L155" s="3" t="str">
        <f t="shared" si="27"/>
        <v/>
      </c>
      <c r="M155" s="3"/>
      <c r="N155" s="17" t="str">
        <f t="shared" si="28"/>
        <v/>
      </c>
      <c r="O155" s="17" t="str">
        <f t="shared" si="29"/>
        <v/>
      </c>
      <c r="P155" s="17" t="str">
        <f t="shared" si="30"/>
        <v/>
      </c>
      <c r="Q155" s="17" t="str">
        <f t="shared" si="31"/>
        <v/>
      </c>
      <c r="R155" s="17" t="str">
        <f t="shared" si="32"/>
        <v/>
      </c>
      <c r="S155" s="17" t="str">
        <f t="shared" si="33"/>
        <v/>
      </c>
      <c r="T155" s="17" t="str">
        <f t="shared" si="34"/>
        <v/>
      </c>
      <c r="U155" s="17" t="str">
        <f t="shared" si="35"/>
        <v/>
      </c>
      <c r="V155" s="17" t="str">
        <f t="shared" si="36"/>
        <v/>
      </c>
      <c r="W155" s="17" t="str">
        <f t="shared" si="37"/>
        <v/>
      </c>
      <c r="X155" s="4" t="str">
        <f t="shared" si="38"/>
        <v/>
      </c>
      <c r="Y155" s="35" t="s">
        <v>417</v>
      </c>
    </row>
    <row r="156" spans="4:25" x14ac:dyDescent="0.3">
      <c r="D156" s="8" t="str">
        <f>IF(LEN(_xlfn.IFNA(VLOOKUP(G156,EnElServer!A:A,1,FALSE),""))&gt;0,"x","")</f>
        <v/>
      </c>
      <c r="F156" s="3"/>
      <c r="G156" s="3"/>
      <c r="H156" s="20" t="str">
        <f>IF(COUNTBLANK(G156)&gt;0,"",VLOOKUP(F156&amp;"."&amp;G156,ResultadoSQL!A:B,2,FALSE))</f>
        <v/>
      </c>
      <c r="I156" s="10" t="str">
        <f t="shared" si="26"/>
        <v/>
      </c>
      <c r="J156" s="26" t="s">
        <v>417</v>
      </c>
      <c r="K156" s="3"/>
      <c r="L156" s="3" t="str">
        <f t="shared" si="27"/>
        <v/>
      </c>
      <c r="M156" s="3"/>
      <c r="N156" s="17" t="str">
        <f t="shared" si="28"/>
        <v/>
      </c>
      <c r="O156" s="17" t="str">
        <f t="shared" si="29"/>
        <v/>
      </c>
      <c r="P156" s="17" t="str">
        <f t="shared" si="30"/>
        <v/>
      </c>
      <c r="Q156" s="17" t="str">
        <f t="shared" si="31"/>
        <v/>
      </c>
      <c r="R156" s="17" t="str">
        <f t="shared" si="32"/>
        <v/>
      </c>
      <c r="S156" s="17" t="str">
        <f t="shared" si="33"/>
        <v/>
      </c>
      <c r="T156" s="17" t="str">
        <f t="shared" si="34"/>
        <v/>
      </c>
      <c r="U156" s="17" t="str">
        <f t="shared" si="35"/>
        <v/>
      </c>
      <c r="V156" s="17" t="str">
        <f t="shared" si="36"/>
        <v/>
      </c>
      <c r="W156" s="17" t="str">
        <f t="shared" si="37"/>
        <v/>
      </c>
      <c r="X156" s="4" t="str">
        <f t="shared" si="38"/>
        <v/>
      </c>
      <c r="Y156" s="35" t="s">
        <v>417</v>
      </c>
    </row>
    <row r="157" spans="4:25" x14ac:dyDescent="0.3">
      <c r="D157" s="8" t="str">
        <f>IF(LEN(_xlfn.IFNA(VLOOKUP(G157,EnElServer!A:A,1,FALSE),""))&gt;0,"x","")</f>
        <v/>
      </c>
      <c r="F157" s="3"/>
      <c r="G157" s="3"/>
      <c r="H157" s="20" t="str">
        <f>IF(COUNTBLANK(G157)&gt;0,"",VLOOKUP(F157&amp;"."&amp;G157,ResultadoSQL!A:B,2,FALSE))</f>
        <v/>
      </c>
      <c r="I157" s="10" t="str">
        <f t="shared" si="26"/>
        <v/>
      </c>
      <c r="J157" s="26" t="s">
        <v>417</v>
      </c>
      <c r="K157" s="3"/>
      <c r="L157" s="3" t="str">
        <f t="shared" si="27"/>
        <v/>
      </c>
      <c r="M157" s="3"/>
      <c r="N157" s="17" t="str">
        <f t="shared" si="28"/>
        <v/>
      </c>
      <c r="O157" s="17" t="str">
        <f t="shared" si="29"/>
        <v/>
      </c>
      <c r="P157" s="17" t="str">
        <f t="shared" si="30"/>
        <v/>
      </c>
      <c r="Q157" s="17" t="str">
        <f t="shared" si="31"/>
        <v/>
      </c>
      <c r="R157" s="17" t="str">
        <f t="shared" si="32"/>
        <v/>
      </c>
      <c r="S157" s="17" t="str">
        <f t="shared" si="33"/>
        <v/>
      </c>
      <c r="T157" s="17" t="str">
        <f t="shared" si="34"/>
        <v/>
      </c>
      <c r="U157" s="17" t="str">
        <f t="shared" si="35"/>
        <v/>
      </c>
      <c r="V157" s="17" t="str">
        <f t="shared" si="36"/>
        <v/>
      </c>
      <c r="W157" s="17" t="str">
        <f t="shared" si="37"/>
        <v/>
      </c>
      <c r="X157" s="4" t="str">
        <f t="shared" si="38"/>
        <v/>
      </c>
      <c r="Y157" s="35" t="s">
        <v>417</v>
      </c>
    </row>
    <row r="158" spans="4:25" x14ac:dyDescent="0.3">
      <c r="D158" s="8" t="str">
        <f>IF(LEN(_xlfn.IFNA(VLOOKUP(G158,EnElServer!A:A,1,FALSE),""))&gt;0,"x","")</f>
        <v/>
      </c>
      <c r="F158" s="3"/>
      <c r="G158" s="3"/>
      <c r="H158" s="20" t="str">
        <f>IF(COUNTBLANK(G158)&gt;0,"",VLOOKUP(F158&amp;"."&amp;G158,ResultadoSQL!A:B,2,FALSE))</f>
        <v/>
      </c>
      <c r="I158" s="10" t="str">
        <f t="shared" si="26"/>
        <v/>
      </c>
      <c r="J158" s="26" t="s">
        <v>417</v>
      </c>
      <c r="K158" s="3"/>
      <c r="L158" s="3" t="str">
        <f t="shared" si="27"/>
        <v/>
      </c>
      <c r="M158" s="3"/>
      <c r="N158" s="17" t="str">
        <f t="shared" si="28"/>
        <v/>
      </c>
      <c r="O158" s="17" t="str">
        <f t="shared" si="29"/>
        <v/>
      </c>
      <c r="P158" s="17" t="str">
        <f t="shared" si="30"/>
        <v/>
      </c>
      <c r="Q158" s="17" t="str">
        <f t="shared" si="31"/>
        <v/>
      </c>
      <c r="R158" s="17" t="str">
        <f t="shared" si="32"/>
        <v/>
      </c>
      <c r="S158" s="17" t="str">
        <f t="shared" si="33"/>
        <v/>
      </c>
      <c r="T158" s="17" t="str">
        <f t="shared" si="34"/>
        <v/>
      </c>
      <c r="U158" s="17" t="str">
        <f t="shared" si="35"/>
        <v/>
      </c>
      <c r="V158" s="17" t="str">
        <f t="shared" si="36"/>
        <v/>
      </c>
      <c r="W158" s="17" t="str">
        <f t="shared" si="37"/>
        <v/>
      </c>
      <c r="X158" s="4" t="str">
        <f t="shared" si="38"/>
        <v/>
      </c>
      <c r="Y158" s="35" t="s">
        <v>417</v>
      </c>
    </row>
    <row r="159" spans="4:25" x14ac:dyDescent="0.3">
      <c r="D159" s="8" t="str">
        <f>IF(LEN(_xlfn.IFNA(VLOOKUP(G159,EnElServer!A:A,1,FALSE),""))&gt;0,"x","")</f>
        <v/>
      </c>
      <c r="F159" s="3"/>
      <c r="G159" s="3"/>
      <c r="H159" s="20" t="str">
        <f>IF(COUNTBLANK(G159)&gt;0,"",VLOOKUP(F159&amp;"."&amp;G159,ResultadoSQL!A:B,2,FALSE))</f>
        <v/>
      </c>
      <c r="I159" s="10" t="str">
        <f t="shared" si="26"/>
        <v/>
      </c>
      <c r="J159" s="26" t="s">
        <v>417</v>
      </c>
      <c r="K159" s="3"/>
      <c r="L159" s="3" t="str">
        <f t="shared" si="27"/>
        <v/>
      </c>
      <c r="M159" s="3"/>
      <c r="N159" s="17" t="str">
        <f t="shared" si="28"/>
        <v/>
      </c>
      <c r="O159" s="17" t="str">
        <f t="shared" si="29"/>
        <v/>
      </c>
      <c r="P159" s="17" t="str">
        <f t="shared" si="30"/>
        <v/>
      </c>
      <c r="Q159" s="17" t="str">
        <f t="shared" si="31"/>
        <v/>
      </c>
      <c r="R159" s="17" t="str">
        <f t="shared" si="32"/>
        <v/>
      </c>
      <c r="S159" s="17" t="str">
        <f t="shared" si="33"/>
        <v/>
      </c>
      <c r="T159" s="17" t="str">
        <f t="shared" si="34"/>
        <v/>
      </c>
      <c r="U159" s="17" t="str">
        <f t="shared" si="35"/>
        <v/>
      </c>
      <c r="V159" s="17" t="str">
        <f t="shared" si="36"/>
        <v/>
      </c>
      <c r="W159" s="17" t="str">
        <f t="shared" si="37"/>
        <v/>
      </c>
      <c r="X159" s="4" t="str">
        <f t="shared" si="38"/>
        <v/>
      </c>
      <c r="Y159" s="35" t="s">
        <v>417</v>
      </c>
    </row>
    <row r="160" spans="4:25" x14ac:dyDescent="0.3">
      <c r="D160" s="8" t="str">
        <f>IF(LEN(_xlfn.IFNA(VLOOKUP(G160,EnElServer!A:A,1,FALSE),""))&gt;0,"x","")</f>
        <v/>
      </c>
      <c r="F160" s="3"/>
      <c r="G160" s="3"/>
      <c r="H160" s="20" t="str">
        <f>IF(COUNTBLANK(G160)&gt;0,"",VLOOKUP(F160&amp;"."&amp;G160,ResultadoSQL!A:B,2,FALSE))</f>
        <v/>
      </c>
      <c r="I160" s="10" t="str">
        <f t="shared" si="26"/>
        <v/>
      </c>
      <c r="J160" s="26" t="s">
        <v>417</v>
      </c>
      <c r="K160" s="3"/>
      <c r="L160" s="3" t="str">
        <f t="shared" si="27"/>
        <v/>
      </c>
      <c r="M160" s="3"/>
      <c r="N160" s="17" t="str">
        <f t="shared" si="28"/>
        <v/>
      </c>
      <c r="O160" s="17" t="str">
        <f t="shared" si="29"/>
        <v/>
      </c>
      <c r="P160" s="17" t="str">
        <f t="shared" si="30"/>
        <v/>
      </c>
      <c r="Q160" s="17" t="str">
        <f t="shared" si="31"/>
        <v/>
      </c>
      <c r="R160" s="17" t="str">
        <f t="shared" si="32"/>
        <v/>
      </c>
      <c r="S160" s="17" t="str">
        <f t="shared" si="33"/>
        <v/>
      </c>
      <c r="T160" s="17" t="str">
        <f t="shared" si="34"/>
        <v/>
      </c>
      <c r="U160" s="17" t="str">
        <f t="shared" si="35"/>
        <v/>
      </c>
      <c r="V160" s="17" t="str">
        <f t="shared" si="36"/>
        <v/>
      </c>
      <c r="W160" s="17" t="str">
        <f t="shared" si="37"/>
        <v/>
      </c>
      <c r="X160" s="4" t="str">
        <f t="shared" si="38"/>
        <v/>
      </c>
      <c r="Y160" s="35" t="s">
        <v>417</v>
      </c>
    </row>
    <row r="161" spans="4:25" x14ac:dyDescent="0.3">
      <c r="D161" s="8" t="str">
        <f>IF(LEN(_xlfn.IFNA(VLOOKUP(G161,EnElServer!A:A,1,FALSE),""))&gt;0,"x","")</f>
        <v/>
      </c>
      <c r="F161" s="3"/>
      <c r="G161" s="3"/>
      <c r="H161" s="20" t="str">
        <f>IF(COUNTBLANK(G161)&gt;0,"",VLOOKUP(F161&amp;"."&amp;G161,ResultadoSQL!A:B,2,FALSE))</f>
        <v/>
      </c>
      <c r="I161" s="10" t="str">
        <f t="shared" si="26"/>
        <v/>
      </c>
      <c r="J161" s="26" t="s">
        <v>417</v>
      </c>
      <c r="K161" s="3"/>
      <c r="L161" s="3" t="str">
        <f t="shared" si="27"/>
        <v/>
      </c>
      <c r="M161" s="3"/>
      <c r="N161" s="17" t="str">
        <f t="shared" si="28"/>
        <v/>
      </c>
      <c r="O161" s="17" t="str">
        <f t="shared" si="29"/>
        <v/>
      </c>
      <c r="P161" s="17" t="str">
        <f t="shared" si="30"/>
        <v/>
      </c>
      <c r="Q161" s="17" t="str">
        <f t="shared" si="31"/>
        <v/>
      </c>
      <c r="R161" s="17" t="str">
        <f t="shared" si="32"/>
        <v/>
      </c>
      <c r="S161" s="17" t="str">
        <f t="shared" si="33"/>
        <v/>
      </c>
      <c r="T161" s="17" t="str">
        <f t="shared" si="34"/>
        <v/>
      </c>
      <c r="U161" s="17" t="str">
        <f t="shared" si="35"/>
        <v/>
      </c>
      <c r="V161" s="17" t="str">
        <f t="shared" si="36"/>
        <v/>
      </c>
      <c r="W161" s="17" t="str">
        <f t="shared" si="37"/>
        <v/>
      </c>
      <c r="X161" s="4" t="str">
        <f t="shared" si="38"/>
        <v/>
      </c>
      <c r="Y161" s="35" t="s">
        <v>417</v>
      </c>
    </row>
    <row r="162" spans="4:25" x14ac:dyDescent="0.3">
      <c r="D162" s="8" t="str">
        <f>IF(LEN(_xlfn.IFNA(VLOOKUP(G162,EnElServer!A:A,1,FALSE),""))&gt;0,"x","")</f>
        <v/>
      </c>
      <c r="F162" s="3"/>
      <c r="G162" s="3"/>
      <c r="H162" s="20" t="str">
        <f>IF(COUNTBLANK(G162)&gt;0,"",VLOOKUP(F162&amp;"."&amp;G162,ResultadoSQL!A:B,2,FALSE))</f>
        <v/>
      </c>
      <c r="I162" s="10" t="str">
        <f t="shared" si="26"/>
        <v/>
      </c>
      <c r="J162" s="26" t="s">
        <v>417</v>
      </c>
      <c r="K162" s="3"/>
      <c r="L162" s="3" t="str">
        <f t="shared" si="27"/>
        <v/>
      </c>
      <c r="M162" s="3"/>
      <c r="N162" s="17" t="str">
        <f t="shared" si="28"/>
        <v/>
      </c>
      <c r="O162" s="17" t="str">
        <f t="shared" si="29"/>
        <v/>
      </c>
      <c r="P162" s="17" t="str">
        <f t="shared" si="30"/>
        <v/>
      </c>
      <c r="Q162" s="17" t="str">
        <f t="shared" si="31"/>
        <v/>
      </c>
      <c r="R162" s="17" t="str">
        <f t="shared" si="32"/>
        <v/>
      </c>
      <c r="S162" s="17" t="str">
        <f t="shared" si="33"/>
        <v/>
      </c>
      <c r="T162" s="17" t="str">
        <f t="shared" si="34"/>
        <v/>
      </c>
      <c r="U162" s="17" t="str">
        <f t="shared" si="35"/>
        <v/>
      </c>
      <c r="V162" s="17" t="str">
        <f t="shared" si="36"/>
        <v/>
      </c>
      <c r="W162" s="17" t="str">
        <f t="shared" si="37"/>
        <v/>
      </c>
      <c r="X162" s="4" t="str">
        <f t="shared" si="38"/>
        <v/>
      </c>
      <c r="Y162" s="35" t="s">
        <v>417</v>
      </c>
    </row>
    <row r="163" spans="4:25" x14ac:dyDescent="0.3">
      <c r="D163" s="8" t="str">
        <f>IF(LEN(_xlfn.IFNA(VLOOKUP(G163,EnElServer!A:A,1,FALSE),""))&gt;0,"x","")</f>
        <v/>
      </c>
      <c r="F163" s="3"/>
      <c r="G163" s="3"/>
      <c r="H163" s="20" t="str">
        <f>IF(COUNTBLANK(G163)&gt;0,"",VLOOKUP(F163&amp;"."&amp;G163,ResultadoSQL!A:B,2,FALSE))</f>
        <v/>
      </c>
      <c r="I163" s="10" t="str">
        <f t="shared" si="26"/>
        <v/>
      </c>
      <c r="J163" s="26" t="s">
        <v>417</v>
      </c>
      <c r="K163" s="3"/>
      <c r="L163" s="3" t="str">
        <f t="shared" si="27"/>
        <v/>
      </c>
      <c r="M163" s="3"/>
      <c r="N163" s="17" t="str">
        <f t="shared" si="28"/>
        <v/>
      </c>
      <c r="O163" s="17" t="str">
        <f t="shared" si="29"/>
        <v/>
      </c>
      <c r="P163" s="17" t="str">
        <f t="shared" si="30"/>
        <v/>
      </c>
      <c r="Q163" s="17" t="str">
        <f t="shared" si="31"/>
        <v/>
      </c>
      <c r="R163" s="17" t="str">
        <f t="shared" si="32"/>
        <v/>
      </c>
      <c r="S163" s="17" t="str">
        <f t="shared" si="33"/>
        <v/>
      </c>
      <c r="T163" s="17" t="str">
        <f t="shared" si="34"/>
        <v/>
      </c>
      <c r="U163" s="17" t="str">
        <f t="shared" si="35"/>
        <v/>
      </c>
      <c r="V163" s="17" t="str">
        <f t="shared" si="36"/>
        <v/>
      </c>
      <c r="W163" s="17" t="str">
        <f t="shared" si="37"/>
        <v/>
      </c>
      <c r="X163" s="4" t="str">
        <f t="shared" si="38"/>
        <v/>
      </c>
      <c r="Y163" s="35" t="s">
        <v>417</v>
      </c>
    </row>
    <row r="164" spans="4:25" x14ac:dyDescent="0.3">
      <c r="D164" s="8" t="str">
        <f>IF(LEN(_xlfn.IFNA(VLOOKUP(G164,EnElServer!A:A,1,FALSE),""))&gt;0,"x","")</f>
        <v/>
      </c>
      <c r="F164" s="3"/>
      <c r="G164" s="3"/>
      <c r="H164" s="20" t="str">
        <f>IF(COUNTBLANK(G164)&gt;0,"",VLOOKUP(F164&amp;"."&amp;G164,ResultadoSQL!A:B,2,FALSE))</f>
        <v/>
      </c>
      <c r="I164" s="10" t="str">
        <f t="shared" si="26"/>
        <v/>
      </c>
      <c r="J164" s="26" t="s">
        <v>417</v>
      </c>
      <c r="K164" s="3"/>
      <c r="L164" s="3" t="str">
        <f t="shared" si="27"/>
        <v/>
      </c>
      <c r="M164" s="3"/>
      <c r="N164" s="17" t="str">
        <f t="shared" si="28"/>
        <v/>
      </c>
      <c r="O164" s="17" t="str">
        <f t="shared" si="29"/>
        <v/>
      </c>
      <c r="P164" s="17" t="str">
        <f t="shared" si="30"/>
        <v/>
      </c>
      <c r="Q164" s="17" t="str">
        <f t="shared" si="31"/>
        <v/>
      </c>
      <c r="R164" s="17" t="str">
        <f t="shared" si="32"/>
        <v/>
      </c>
      <c r="S164" s="17" t="str">
        <f t="shared" si="33"/>
        <v/>
      </c>
      <c r="T164" s="17" t="str">
        <f t="shared" si="34"/>
        <v/>
      </c>
      <c r="U164" s="17" t="str">
        <f t="shared" si="35"/>
        <v/>
      </c>
      <c r="V164" s="17" t="str">
        <f t="shared" si="36"/>
        <v/>
      </c>
      <c r="W164" s="17" t="str">
        <f t="shared" si="37"/>
        <v/>
      </c>
      <c r="X164" s="4" t="str">
        <f t="shared" si="38"/>
        <v/>
      </c>
      <c r="Y164" s="35" t="s">
        <v>417</v>
      </c>
    </row>
    <row r="165" spans="4:25" x14ac:dyDescent="0.3">
      <c r="D165" s="8" t="str">
        <f>IF(LEN(_xlfn.IFNA(VLOOKUP(G165,EnElServer!A:A,1,FALSE),""))&gt;0,"x","")</f>
        <v/>
      </c>
      <c r="F165" s="3"/>
      <c r="G165" s="3"/>
      <c r="H165" s="20" t="str">
        <f>IF(COUNTBLANK(G165)&gt;0,"",VLOOKUP(F165&amp;"."&amp;G165,ResultadoSQL!A:B,2,FALSE))</f>
        <v/>
      </c>
      <c r="I165" s="10" t="str">
        <f t="shared" si="26"/>
        <v/>
      </c>
      <c r="J165" s="26" t="s">
        <v>417</v>
      </c>
      <c r="K165" s="3"/>
      <c r="L165" s="3" t="str">
        <f t="shared" si="27"/>
        <v/>
      </c>
      <c r="M165" s="3"/>
      <c r="N165" s="17" t="str">
        <f t="shared" si="28"/>
        <v/>
      </c>
      <c r="O165" s="17" t="str">
        <f t="shared" si="29"/>
        <v/>
      </c>
      <c r="P165" s="17" t="str">
        <f t="shared" si="30"/>
        <v/>
      </c>
      <c r="Q165" s="17" t="str">
        <f t="shared" si="31"/>
        <v/>
      </c>
      <c r="R165" s="17" t="str">
        <f t="shared" si="32"/>
        <v/>
      </c>
      <c r="S165" s="17" t="str">
        <f t="shared" si="33"/>
        <v/>
      </c>
      <c r="T165" s="17" t="str">
        <f t="shared" si="34"/>
        <v/>
      </c>
      <c r="U165" s="17" t="str">
        <f t="shared" si="35"/>
        <v/>
      </c>
      <c r="V165" s="17" t="str">
        <f t="shared" si="36"/>
        <v/>
      </c>
      <c r="W165" s="17" t="str">
        <f t="shared" si="37"/>
        <v/>
      </c>
      <c r="X165" s="4" t="str">
        <f t="shared" si="38"/>
        <v/>
      </c>
      <c r="Y165" s="35" t="s">
        <v>417</v>
      </c>
    </row>
    <row r="166" spans="4:25" x14ac:dyDescent="0.3">
      <c r="D166" s="8" t="str">
        <f>IF(LEN(_xlfn.IFNA(VLOOKUP(G166,EnElServer!A:A,1,FALSE),""))&gt;0,"x","")</f>
        <v/>
      </c>
      <c r="F166" s="3"/>
      <c r="G166" s="3"/>
      <c r="H166" s="20" t="str">
        <f>IF(COUNTBLANK(G166)&gt;0,"",VLOOKUP(F166&amp;"."&amp;G166,ResultadoSQL!A:B,2,FALSE))</f>
        <v/>
      </c>
      <c r="I166" s="10" t="str">
        <f t="shared" si="26"/>
        <v/>
      </c>
      <c r="J166" s="26" t="s">
        <v>417</v>
      </c>
      <c r="K166" s="3"/>
      <c r="L166" s="3" t="str">
        <f t="shared" si="27"/>
        <v/>
      </c>
      <c r="M166" s="3"/>
      <c r="N166" s="17" t="str">
        <f t="shared" si="28"/>
        <v/>
      </c>
      <c r="O166" s="17" t="str">
        <f t="shared" si="29"/>
        <v/>
      </c>
      <c r="P166" s="17" t="str">
        <f t="shared" si="30"/>
        <v/>
      </c>
      <c r="Q166" s="17" t="str">
        <f t="shared" si="31"/>
        <v/>
      </c>
      <c r="R166" s="17" t="str">
        <f t="shared" si="32"/>
        <v/>
      </c>
      <c r="S166" s="17" t="str">
        <f t="shared" si="33"/>
        <v/>
      </c>
      <c r="T166" s="17" t="str">
        <f t="shared" si="34"/>
        <v/>
      </c>
      <c r="U166" s="17" t="str">
        <f t="shared" si="35"/>
        <v/>
      </c>
      <c r="V166" s="17" t="str">
        <f t="shared" si="36"/>
        <v/>
      </c>
      <c r="W166" s="17" t="str">
        <f t="shared" si="37"/>
        <v/>
      </c>
      <c r="X166" s="4" t="str">
        <f t="shared" si="38"/>
        <v/>
      </c>
      <c r="Y166" s="35" t="s">
        <v>417</v>
      </c>
    </row>
    <row r="167" spans="4:25" x14ac:dyDescent="0.3">
      <c r="D167" s="8" t="str">
        <f>IF(LEN(_xlfn.IFNA(VLOOKUP(G167,EnElServer!A:A,1,FALSE),""))&gt;0,"x","")</f>
        <v/>
      </c>
      <c r="F167" s="3"/>
      <c r="G167" s="3"/>
      <c r="H167" s="20" t="str">
        <f>IF(COUNTBLANK(G167)&gt;0,"",VLOOKUP(F167&amp;"."&amp;G167,ResultadoSQL!A:B,2,FALSE))</f>
        <v/>
      </c>
      <c r="I167" s="10" t="str">
        <f t="shared" si="26"/>
        <v/>
      </c>
      <c r="J167" s="26" t="s">
        <v>417</v>
      </c>
      <c r="K167" s="3"/>
      <c r="L167" s="3" t="str">
        <f t="shared" si="27"/>
        <v/>
      </c>
      <c r="M167" s="3"/>
      <c r="N167" s="17" t="str">
        <f t="shared" si="28"/>
        <v/>
      </c>
      <c r="O167" s="17" t="str">
        <f t="shared" si="29"/>
        <v/>
      </c>
      <c r="P167" s="17" t="str">
        <f t="shared" si="30"/>
        <v/>
      </c>
      <c r="Q167" s="17" t="str">
        <f t="shared" si="31"/>
        <v/>
      </c>
      <c r="R167" s="17" t="str">
        <f t="shared" si="32"/>
        <v/>
      </c>
      <c r="S167" s="17" t="str">
        <f t="shared" si="33"/>
        <v/>
      </c>
      <c r="T167" s="17" t="str">
        <f t="shared" si="34"/>
        <v/>
      </c>
      <c r="U167" s="17" t="str">
        <f t="shared" si="35"/>
        <v/>
      </c>
      <c r="V167" s="17" t="str">
        <f t="shared" si="36"/>
        <v/>
      </c>
      <c r="W167" s="17" t="str">
        <f t="shared" si="37"/>
        <v/>
      </c>
      <c r="X167" s="4" t="str">
        <f t="shared" si="38"/>
        <v/>
      </c>
      <c r="Y167" s="35" t="s">
        <v>417</v>
      </c>
    </row>
    <row r="168" spans="4:25" x14ac:dyDescent="0.3">
      <c r="D168" s="8" t="str">
        <f>IF(LEN(_xlfn.IFNA(VLOOKUP(G168,EnElServer!A:A,1,FALSE),""))&gt;0,"x","")</f>
        <v/>
      </c>
      <c r="F168" s="3"/>
      <c r="G168" s="3"/>
      <c r="H168" s="20" t="str">
        <f>IF(COUNTBLANK(G168)&gt;0,"",VLOOKUP(F168&amp;"."&amp;G168,ResultadoSQL!A:B,2,FALSE))</f>
        <v/>
      </c>
      <c r="I168" s="10" t="str">
        <f t="shared" si="26"/>
        <v/>
      </c>
      <c r="J168" s="26" t="s">
        <v>417</v>
      </c>
      <c r="K168" s="3"/>
      <c r="L168" s="3" t="str">
        <f t="shared" si="27"/>
        <v/>
      </c>
      <c r="M168" s="3"/>
      <c r="N168" s="17" t="str">
        <f t="shared" si="28"/>
        <v/>
      </c>
      <c r="O168" s="17" t="str">
        <f t="shared" si="29"/>
        <v/>
      </c>
      <c r="P168" s="17" t="str">
        <f t="shared" si="30"/>
        <v/>
      </c>
      <c r="Q168" s="17" t="str">
        <f t="shared" si="31"/>
        <v/>
      </c>
      <c r="R168" s="17" t="str">
        <f t="shared" si="32"/>
        <v/>
      </c>
      <c r="S168" s="17" t="str">
        <f t="shared" si="33"/>
        <v/>
      </c>
      <c r="T168" s="17" t="str">
        <f t="shared" si="34"/>
        <v/>
      </c>
      <c r="U168" s="17" t="str">
        <f t="shared" si="35"/>
        <v/>
      </c>
      <c r="V168" s="17" t="str">
        <f t="shared" si="36"/>
        <v/>
      </c>
      <c r="W168" s="17" t="str">
        <f t="shared" si="37"/>
        <v/>
      </c>
      <c r="X168" s="4" t="str">
        <f t="shared" si="38"/>
        <v/>
      </c>
      <c r="Y168" s="35" t="s">
        <v>417</v>
      </c>
    </row>
    <row r="169" spans="4:25" x14ac:dyDescent="0.3">
      <c r="D169" s="8" t="str">
        <f>IF(LEN(_xlfn.IFNA(VLOOKUP(G169,EnElServer!A:A,1,FALSE),""))&gt;0,"x","")</f>
        <v/>
      </c>
      <c r="F169" s="3"/>
      <c r="G169" s="3"/>
      <c r="H169" s="20" t="str">
        <f>IF(COUNTBLANK(G169)&gt;0,"",VLOOKUP(F169&amp;"."&amp;G169,ResultadoSQL!A:B,2,FALSE))</f>
        <v/>
      </c>
      <c r="I169" s="10" t="str">
        <f t="shared" si="26"/>
        <v/>
      </c>
      <c r="J169" s="26" t="s">
        <v>417</v>
      </c>
      <c r="K169" s="3"/>
      <c r="L169" s="3" t="str">
        <f t="shared" si="27"/>
        <v/>
      </c>
      <c r="M169" s="3"/>
      <c r="N169" s="17" t="str">
        <f t="shared" si="28"/>
        <v/>
      </c>
      <c r="O169" s="17" t="str">
        <f t="shared" si="29"/>
        <v/>
      </c>
      <c r="P169" s="17" t="str">
        <f t="shared" si="30"/>
        <v/>
      </c>
      <c r="Q169" s="17" t="str">
        <f t="shared" si="31"/>
        <v/>
      </c>
      <c r="R169" s="17" t="str">
        <f t="shared" si="32"/>
        <v/>
      </c>
      <c r="S169" s="17" t="str">
        <f t="shared" si="33"/>
        <v/>
      </c>
      <c r="T169" s="17" t="str">
        <f t="shared" si="34"/>
        <v/>
      </c>
      <c r="U169" s="17" t="str">
        <f t="shared" si="35"/>
        <v/>
      </c>
      <c r="V169" s="17" t="str">
        <f t="shared" si="36"/>
        <v/>
      </c>
      <c r="W169" s="17" t="str">
        <f t="shared" si="37"/>
        <v/>
      </c>
      <c r="X169" s="4" t="str">
        <f t="shared" si="38"/>
        <v/>
      </c>
      <c r="Y169" s="35" t="s">
        <v>417</v>
      </c>
    </row>
    <row r="170" spans="4:25" x14ac:dyDescent="0.3">
      <c r="D170" s="8" t="str">
        <f>IF(LEN(_xlfn.IFNA(VLOOKUP(G170,EnElServer!A:A,1,FALSE),""))&gt;0,"x","")</f>
        <v/>
      </c>
      <c r="F170" s="3"/>
      <c r="G170" s="3"/>
      <c r="H170" s="20" t="str">
        <f>IF(COUNTBLANK(G170)&gt;0,"",VLOOKUP(F170&amp;"."&amp;G170,ResultadoSQL!A:B,2,FALSE))</f>
        <v/>
      </c>
      <c r="I170" s="10" t="str">
        <f t="shared" si="26"/>
        <v/>
      </c>
      <c r="J170" s="26" t="s">
        <v>417</v>
      </c>
      <c r="K170" s="3"/>
      <c r="L170" s="3" t="str">
        <f t="shared" si="27"/>
        <v/>
      </c>
      <c r="M170" s="3"/>
      <c r="N170" s="17" t="str">
        <f t="shared" si="28"/>
        <v/>
      </c>
      <c r="O170" s="17" t="str">
        <f t="shared" si="29"/>
        <v/>
      </c>
      <c r="P170" s="17" t="str">
        <f t="shared" si="30"/>
        <v/>
      </c>
      <c r="Q170" s="17" t="str">
        <f t="shared" si="31"/>
        <v/>
      </c>
      <c r="R170" s="17" t="str">
        <f t="shared" si="32"/>
        <v/>
      </c>
      <c r="S170" s="17" t="str">
        <f t="shared" si="33"/>
        <v/>
      </c>
      <c r="T170" s="17" t="str">
        <f t="shared" si="34"/>
        <v/>
      </c>
      <c r="U170" s="17" t="str">
        <f t="shared" si="35"/>
        <v/>
      </c>
      <c r="V170" s="17" t="str">
        <f t="shared" si="36"/>
        <v/>
      </c>
      <c r="W170" s="17" t="str">
        <f t="shared" si="37"/>
        <v/>
      </c>
      <c r="X170" s="4" t="str">
        <f t="shared" si="38"/>
        <v/>
      </c>
      <c r="Y170" s="35" t="s">
        <v>417</v>
      </c>
    </row>
    <row r="171" spans="4:25" x14ac:dyDescent="0.3">
      <c r="D171" s="8" t="str">
        <f>IF(LEN(_xlfn.IFNA(VLOOKUP(G171,EnElServer!A:A,1,FALSE),""))&gt;0,"x","")</f>
        <v/>
      </c>
      <c r="F171" s="3"/>
      <c r="G171" s="3"/>
      <c r="H171" s="20" t="str">
        <f>IF(COUNTBLANK(G171)&gt;0,"",VLOOKUP(F171&amp;"."&amp;G171,ResultadoSQL!A:B,2,FALSE))</f>
        <v/>
      </c>
      <c r="I171" s="10" t="str">
        <f t="shared" si="26"/>
        <v/>
      </c>
      <c r="J171" s="26" t="s">
        <v>417</v>
      </c>
      <c r="K171" s="3"/>
      <c r="L171" s="3" t="str">
        <f t="shared" si="27"/>
        <v/>
      </c>
      <c r="M171" s="3"/>
      <c r="N171" s="17" t="str">
        <f t="shared" si="28"/>
        <v/>
      </c>
      <c r="O171" s="17" t="str">
        <f t="shared" si="29"/>
        <v/>
      </c>
      <c r="P171" s="17" t="str">
        <f t="shared" si="30"/>
        <v/>
      </c>
      <c r="Q171" s="17" t="str">
        <f t="shared" si="31"/>
        <v/>
      </c>
      <c r="R171" s="17" t="str">
        <f t="shared" si="32"/>
        <v/>
      </c>
      <c r="S171" s="17" t="str">
        <f t="shared" si="33"/>
        <v/>
      </c>
      <c r="T171" s="17" t="str">
        <f t="shared" si="34"/>
        <v/>
      </c>
      <c r="U171" s="17" t="str">
        <f t="shared" si="35"/>
        <v/>
      </c>
      <c r="V171" s="17" t="str">
        <f t="shared" si="36"/>
        <v/>
      </c>
      <c r="W171" s="17" t="str">
        <f t="shared" si="37"/>
        <v/>
      </c>
      <c r="X171" s="4" t="str">
        <f t="shared" si="38"/>
        <v/>
      </c>
      <c r="Y171" s="35" t="s">
        <v>417</v>
      </c>
    </row>
    <row r="172" spans="4:25" x14ac:dyDescent="0.3">
      <c r="D172" s="8" t="str">
        <f>IF(LEN(_xlfn.IFNA(VLOOKUP(G172,EnElServer!A:A,1,FALSE),""))&gt;0,"x","")</f>
        <v/>
      </c>
      <c r="F172" s="3"/>
      <c r="G172" s="3"/>
      <c r="H172" s="20" t="str">
        <f>IF(COUNTBLANK(G172)&gt;0,"",VLOOKUP(F172&amp;"."&amp;G172,ResultadoSQL!A:B,2,FALSE))</f>
        <v/>
      </c>
      <c r="I172" s="10" t="str">
        <f t="shared" si="26"/>
        <v/>
      </c>
      <c r="J172" s="26" t="s">
        <v>417</v>
      </c>
      <c r="K172" s="3"/>
      <c r="L172" s="3" t="str">
        <f t="shared" si="27"/>
        <v/>
      </c>
      <c r="M172" s="3"/>
      <c r="N172" s="17" t="str">
        <f t="shared" si="28"/>
        <v/>
      </c>
      <c r="O172" s="17" t="str">
        <f t="shared" si="29"/>
        <v/>
      </c>
      <c r="P172" s="17" t="str">
        <f t="shared" si="30"/>
        <v/>
      </c>
      <c r="Q172" s="17" t="str">
        <f t="shared" si="31"/>
        <v/>
      </c>
      <c r="R172" s="17" t="str">
        <f t="shared" si="32"/>
        <v/>
      </c>
      <c r="S172" s="17" t="str">
        <f t="shared" si="33"/>
        <v/>
      </c>
      <c r="T172" s="17" t="str">
        <f t="shared" si="34"/>
        <v/>
      </c>
      <c r="U172" s="17" t="str">
        <f t="shared" si="35"/>
        <v/>
      </c>
      <c r="V172" s="17" t="str">
        <f t="shared" si="36"/>
        <v/>
      </c>
      <c r="W172" s="17" t="str">
        <f t="shared" si="37"/>
        <v/>
      </c>
      <c r="X172" s="4" t="str">
        <f t="shared" si="38"/>
        <v/>
      </c>
      <c r="Y172" s="35" t="s">
        <v>417</v>
      </c>
    </row>
    <row r="173" spans="4:25" x14ac:dyDescent="0.3">
      <c r="D173" s="8" t="str">
        <f>IF(LEN(_xlfn.IFNA(VLOOKUP(G173,EnElServer!A:A,1,FALSE),""))&gt;0,"x","")</f>
        <v/>
      </c>
      <c r="F173" s="3"/>
      <c r="G173" s="3"/>
      <c r="H173" s="20" t="str">
        <f>IF(COUNTBLANK(G173)&gt;0,"",VLOOKUP(F173&amp;"."&amp;G173,ResultadoSQL!A:B,2,FALSE))</f>
        <v/>
      </c>
      <c r="I173" s="10" t="str">
        <f t="shared" si="26"/>
        <v/>
      </c>
      <c r="J173" s="26" t="s">
        <v>417</v>
      </c>
      <c r="K173" s="3"/>
      <c r="L173" s="3" t="str">
        <f t="shared" si="27"/>
        <v/>
      </c>
      <c r="M173" s="3"/>
      <c r="N173" s="17" t="str">
        <f t="shared" si="28"/>
        <v/>
      </c>
      <c r="O173" s="17" t="str">
        <f t="shared" si="29"/>
        <v/>
      </c>
      <c r="P173" s="17" t="str">
        <f t="shared" si="30"/>
        <v/>
      </c>
      <c r="Q173" s="17" t="str">
        <f t="shared" si="31"/>
        <v/>
      </c>
      <c r="R173" s="17" t="str">
        <f t="shared" si="32"/>
        <v/>
      </c>
      <c r="S173" s="17" t="str">
        <f t="shared" si="33"/>
        <v/>
      </c>
      <c r="T173" s="17" t="str">
        <f t="shared" si="34"/>
        <v/>
      </c>
      <c r="U173" s="17" t="str">
        <f t="shared" si="35"/>
        <v/>
      </c>
      <c r="V173" s="17" t="str">
        <f t="shared" si="36"/>
        <v/>
      </c>
      <c r="W173" s="17" t="str">
        <f t="shared" si="37"/>
        <v/>
      </c>
      <c r="X173" s="4" t="str">
        <f t="shared" si="38"/>
        <v/>
      </c>
      <c r="Y173" s="35" t="s">
        <v>417</v>
      </c>
    </row>
    <row r="174" spans="4:25" x14ac:dyDescent="0.3">
      <c r="D174" s="8" t="str">
        <f>IF(LEN(_xlfn.IFNA(VLOOKUP(G174,EnElServer!A:A,1,FALSE),""))&gt;0,"x","")</f>
        <v/>
      </c>
      <c r="F174" s="3"/>
      <c r="G174" s="3"/>
      <c r="H174" s="20" t="str">
        <f>IF(COUNTBLANK(G174)&gt;0,"",VLOOKUP(F174&amp;"."&amp;G174,ResultadoSQL!A:B,2,FALSE))</f>
        <v/>
      </c>
      <c r="I174" s="10" t="str">
        <f t="shared" si="26"/>
        <v/>
      </c>
      <c r="J174" s="26" t="s">
        <v>417</v>
      </c>
      <c r="K174" s="3"/>
      <c r="L174" s="3" t="str">
        <f t="shared" si="27"/>
        <v/>
      </c>
      <c r="M174" s="3"/>
      <c r="N174" s="17" t="str">
        <f t="shared" si="28"/>
        <v/>
      </c>
      <c r="O174" s="17" t="str">
        <f t="shared" si="29"/>
        <v/>
      </c>
      <c r="P174" s="17" t="str">
        <f t="shared" si="30"/>
        <v/>
      </c>
      <c r="Q174" s="17" t="str">
        <f t="shared" si="31"/>
        <v/>
      </c>
      <c r="R174" s="17" t="str">
        <f t="shared" si="32"/>
        <v/>
      </c>
      <c r="S174" s="17" t="str">
        <f t="shared" si="33"/>
        <v/>
      </c>
      <c r="T174" s="17" t="str">
        <f t="shared" si="34"/>
        <v/>
      </c>
      <c r="U174" s="17" t="str">
        <f t="shared" si="35"/>
        <v/>
      </c>
      <c r="V174" s="17" t="str">
        <f t="shared" si="36"/>
        <v/>
      </c>
      <c r="W174" s="17" t="str">
        <f t="shared" si="37"/>
        <v/>
      </c>
      <c r="X174" s="4" t="str">
        <f t="shared" si="38"/>
        <v/>
      </c>
      <c r="Y174" s="35" t="s">
        <v>417</v>
      </c>
    </row>
    <row r="175" spans="4:25" x14ac:dyDescent="0.3">
      <c r="D175" s="8" t="str">
        <f>IF(LEN(_xlfn.IFNA(VLOOKUP(G175,EnElServer!A:A,1,FALSE),""))&gt;0,"x","")</f>
        <v/>
      </c>
      <c r="F175" s="3"/>
      <c r="G175" s="3"/>
      <c r="H175" s="20" t="str">
        <f>IF(COUNTBLANK(G175)&gt;0,"",VLOOKUP(F175&amp;"."&amp;G175,ResultadoSQL!A:B,2,FALSE))</f>
        <v/>
      </c>
      <c r="I175" s="10" t="str">
        <f t="shared" si="26"/>
        <v/>
      </c>
      <c r="J175" s="26" t="s">
        <v>417</v>
      </c>
      <c r="K175" s="3"/>
      <c r="L175" s="3" t="str">
        <f t="shared" si="27"/>
        <v/>
      </c>
      <c r="M175" s="3"/>
      <c r="N175" s="17" t="str">
        <f t="shared" si="28"/>
        <v/>
      </c>
      <c r="O175" s="17" t="str">
        <f t="shared" si="29"/>
        <v/>
      </c>
      <c r="P175" s="17" t="str">
        <f t="shared" si="30"/>
        <v/>
      </c>
      <c r="Q175" s="17" t="str">
        <f t="shared" si="31"/>
        <v/>
      </c>
      <c r="R175" s="17" t="str">
        <f t="shared" si="32"/>
        <v/>
      </c>
      <c r="S175" s="17" t="str">
        <f t="shared" si="33"/>
        <v/>
      </c>
      <c r="T175" s="17" t="str">
        <f t="shared" si="34"/>
        <v/>
      </c>
      <c r="U175" s="17" t="str">
        <f t="shared" si="35"/>
        <v/>
      </c>
      <c r="V175" s="17" t="str">
        <f t="shared" si="36"/>
        <v/>
      </c>
      <c r="W175" s="17" t="str">
        <f t="shared" si="37"/>
        <v/>
      </c>
      <c r="X175" s="4" t="str">
        <f t="shared" si="38"/>
        <v/>
      </c>
      <c r="Y175" s="35" t="s">
        <v>417</v>
      </c>
    </row>
    <row r="176" spans="4:25" x14ac:dyDescent="0.3">
      <c r="D176" s="8" t="str">
        <f>IF(LEN(_xlfn.IFNA(VLOOKUP(G176,EnElServer!A:A,1,FALSE),""))&gt;0,"x","")</f>
        <v/>
      </c>
      <c r="F176" s="3"/>
      <c r="G176" s="3"/>
      <c r="H176" s="20" t="str">
        <f>IF(COUNTBLANK(G176)&gt;0,"",VLOOKUP(F176&amp;"."&amp;G176,ResultadoSQL!A:B,2,FALSE))</f>
        <v/>
      </c>
      <c r="I176" s="10" t="str">
        <f t="shared" si="26"/>
        <v/>
      </c>
      <c r="J176" s="26" t="s">
        <v>417</v>
      </c>
      <c r="K176" s="3"/>
      <c r="L176" s="3" t="str">
        <f t="shared" si="27"/>
        <v/>
      </c>
      <c r="M176" s="3"/>
      <c r="N176" s="17" t="str">
        <f t="shared" si="28"/>
        <v/>
      </c>
      <c r="O176" s="17" t="str">
        <f t="shared" si="29"/>
        <v/>
      </c>
      <c r="P176" s="17" t="str">
        <f t="shared" si="30"/>
        <v/>
      </c>
      <c r="Q176" s="17" t="str">
        <f t="shared" si="31"/>
        <v/>
      </c>
      <c r="R176" s="17" t="str">
        <f t="shared" si="32"/>
        <v/>
      </c>
      <c r="S176" s="17" t="str">
        <f t="shared" si="33"/>
        <v/>
      </c>
      <c r="T176" s="17" t="str">
        <f t="shared" si="34"/>
        <v/>
      </c>
      <c r="U176" s="17" t="str">
        <f t="shared" si="35"/>
        <v/>
      </c>
      <c r="V176" s="17" t="str">
        <f t="shared" si="36"/>
        <v/>
      </c>
      <c r="W176" s="17" t="str">
        <f t="shared" si="37"/>
        <v/>
      </c>
      <c r="X176" s="4" t="str">
        <f t="shared" si="38"/>
        <v/>
      </c>
      <c r="Y176" s="35" t="s">
        <v>417</v>
      </c>
    </row>
    <row r="177" spans="4:25" x14ac:dyDescent="0.3">
      <c r="D177" s="8" t="str">
        <f>IF(LEN(_xlfn.IFNA(VLOOKUP(G177,EnElServer!A:A,1,FALSE),""))&gt;0,"x","")</f>
        <v/>
      </c>
      <c r="F177" s="3"/>
      <c r="G177" s="3"/>
      <c r="H177" s="20" t="str">
        <f>IF(COUNTBLANK(G177)&gt;0,"",VLOOKUP(F177&amp;"."&amp;G177,ResultadoSQL!A:B,2,FALSE))</f>
        <v/>
      </c>
      <c r="I177" s="10" t="str">
        <f t="shared" si="26"/>
        <v/>
      </c>
      <c r="J177" s="26" t="s">
        <v>417</v>
      </c>
      <c r="K177" s="3"/>
      <c r="L177" s="3" t="str">
        <f t="shared" si="27"/>
        <v/>
      </c>
      <c r="M177" s="3"/>
      <c r="N177" s="17" t="str">
        <f t="shared" si="28"/>
        <v/>
      </c>
      <c r="O177" s="17" t="str">
        <f t="shared" si="29"/>
        <v/>
      </c>
      <c r="P177" s="17" t="str">
        <f t="shared" si="30"/>
        <v/>
      </c>
      <c r="Q177" s="17" t="str">
        <f t="shared" si="31"/>
        <v/>
      </c>
      <c r="R177" s="17" t="str">
        <f t="shared" si="32"/>
        <v/>
      </c>
      <c r="S177" s="17" t="str">
        <f t="shared" si="33"/>
        <v/>
      </c>
      <c r="T177" s="17" t="str">
        <f t="shared" si="34"/>
        <v/>
      </c>
      <c r="U177" s="17" t="str">
        <f t="shared" si="35"/>
        <v/>
      </c>
      <c r="V177" s="17" t="str">
        <f t="shared" si="36"/>
        <v/>
      </c>
      <c r="W177" s="17" t="str">
        <f t="shared" si="37"/>
        <v/>
      </c>
      <c r="X177" s="4" t="str">
        <f t="shared" si="38"/>
        <v/>
      </c>
      <c r="Y177" s="35" t="s">
        <v>417</v>
      </c>
    </row>
    <row r="178" spans="4:25" x14ac:dyDescent="0.3">
      <c r="D178" s="8" t="str">
        <f>IF(LEN(_xlfn.IFNA(VLOOKUP(G178,EnElServer!A:A,1,FALSE),""))&gt;0,"x","")</f>
        <v/>
      </c>
      <c r="F178" s="3"/>
      <c r="G178" s="3"/>
      <c r="H178" s="20" t="str">
        <f>IF(COUNTBLANK(G178)&gt;0,"",VLOOKUP(F178&amp;"."&amp;G178,ResultadoSQL!A:B,2,FALSE))</f>
        <v/>
      </c>
      <c r="I178" s="10" t="str">
        <f t="shared" si="26"/>
        <v/>
      </c>
      <c r="J178" s="26" t="s">
        <v>417</v>
      </c>
      <c r="K178" s="3"/>
      <c r="L178" s="3" t="str">
        <f t="shared" si="27"/>
        <v/>
      </c>
      <c r="M178" s="3"/>
      <c r="N178" s="17" t="str">
        <f t="shared" si="28"/>
        <v/>
      </c>
      <c r="O178" s="17" t="str">
        <f t="shared" si="29"/>
        <v/>
      </c>
      <c r="P178" s="17" t="str">
        <f t="shared" si="30"/>
        <v/>
      </c>
      <c r="Q178" s="17" t="str">
        <f t="shared" si="31"/>
        <v/>
      </c>
      <c r="R178" s="17" t="str">
        <f t="shared" si="32"/>
        <v/>
      </c>
      <c r="S178" s="17" t="str">
        <f t="shared" si="33"/>
        <v/>
      </c>
      <c r="T178" s="17" t="str">
        <f t="shared" si="34"/>
        <v/>
      </c>
      <c r="U178" s="17" t="str">
        <f t="shared" si="35"/>
        <v/>
      </c>
      <c r="V178" s="17" t="str">
        <f t="shared" si="36"/>
        <v/>
      </c>
      <c r="W178" s="17" t="str">
        <f t="shared" si="37"/>
        <v/>
      </c>
      <c r="X178" s="4" t="str">
        <f t="shared" si="38"/>
        <v/>
      </c>
      <c r="Y178" s="35" t="s">
        <v>417</v>
      </c>
    </row>
    <row r="179" spans="4:25" x14ac:dyDescent="0.3">
      <c r="D179" s="8" t="str">
        <f>IF(LEN(_xlfn.IFNA(VLOOKUP(G179,EnElServer!A:A,1,FALSE),""))&gt;0,"x","")</f>
        <v/>
      </c>
      <c r="F179" s="3"/>
      <c r="G179" s="3"/>
      <c r="H179" s="20" t="str">
        <f>IF(COUNTBLANK(G179)&gt;0,"",VLOOKUP(F179&amp;"."&amp;G179,ResultadoSQL!A:B,2,FALSE))</f>
        <v/>
      </c>
      <c r="I179" s="10" t="str">
        <f t="shared" si="26"/>
        <v/>
      </c>
      <c r="J179" s="26" t="s">
        <v>417</v>
      </c>
      <c r="K179" s="3"/>
      <c r="L179" s="3" t="str">
        <f t="shared" si="27"/>
        <v/>
      </c>
      <c r="M179" s="3"/>
      <c r="N179" s="17" t="str">
        <f t="shared" si="28"/>
        <v/>
      </c>
      <c r="O179" s="17" t="str">
        <f t="shared" si="29"/>
        <v/>
      </c>
      <c r="P179" s="17" t="str">
        <f t="shared" si="30"/>
        <v/>
      </c>
      <c r="Q179" s="17" t="str">
        <f t="shared" si="31"/>
        <v/>
      </c>
      <c r="R179" s="17" t="str">
        <f t="shared" si="32"/>
        <v/>
      </c>
      <c r="S179" s="17" t="str">
        <f t="shared" si="33"/>
        <v/>
      </c>
      <c r="T179" s="17" t="str">
        <f t="shared" si="34"/>
        <v/>
      </c>
      <c r="U179" s="17" t="str">
        <f t="shared" si="35"/>
        <v/>
      </c>
      <c r="V179" s="17" t="str">
        <f t="shared" si="36"/>
        <v/>
      </c>
      <c r="W179" s="17" t="str">
        <f t="shared" si="37"/>
        <v/>
      </c>
      <c r="X179" s="4" t="str">
        <f t="shared" si="38"/>
        <v/>
      </c>
      <c r="Y179" s="35" t="s">
        <v>417</v>
      </c>
    </row>
    <row r="180" spans="4:25" x14ac:dyDescent="0.3">
      <c r="D180" s="8" t="str">
        <f>IF(LEN(_xlfn.IFNA(VLOOKUP(G180,EnElServer!A:A,1,FALSE),""))&gt;0,"x","")</f>
        <v/>
      </c>
      <c r="F180" s="3"/>
      <c r="G180" s="3"/>
      <c r="H180" s="20" t="str">
        <f>IF(COUNTBLANK(G180)&gt;0,"",VLOOKUP(F180&amp;"."&amp;G180,ResultadoSQL!A:B,2,FALSE))</f>
        <v/>
      </c>
      <c r="I180" s="10" t="str">
        <f t="shared" si="26"/>
        <v/>
      </c>
      <c r="J180" s="26" t="s">
        <v>417</v>
      </c>
      <c r="K180" s="3"/>
      <c r="L180" s="3" t="str">
        <f t="shared" si="27"/>
        <v/>
      </c>
      <c r="M180" s="3"/>
      <c r="N180" s="17" t="str">
        <f t="shared" si="28"/>
        <v/>
      </c>
      <c r="O180" s="17" t="str">
        <f t="shared" si="29"/>
        <v/>
      </c>
      <c r="P180" s="17" t="str">
        <f t="shared" si="30"/>
        <v/>
      </c>
      <c r="Q180" s="17" t="str">
        <f t="shared" si="31"/>
        <v/>
      </c>
      <c r="R180" s="17" t="str">
        <f t="shared" si="32"/>
        <v/>
      </c>
      <c r="S180" s="17" t="str">
        <f t="shared" si="33"/>
        <v/>
      </c>
      <c r="T180" s="17" t="str">
        <f t="shared" si="34"/>
        <v/>
      </c>
      <c r="U180" s="17" t="str">
        <f t="shared" si="35"/>
        <v/>
      </c>
      <c r="V180" s="17" t="str">
        <f t="shared" si="36"/>
        <v/>
      </c>
      <c r="W180" s="17" t="str">
        <f t="shared" si="37"/>
        <v/>
      </c>
      <c r="X180" s="4" t="str">
        <f t="shared" si="38"/>
        <v/>
      </c>
      <c r="Y180" s="35" t="s">
        <v>417</v>
      </c>
    </row>
    <row r="181" spans="4:25" x14ac:dyDescent="0.3">
      <c r="D181" s="8" t="str">
        <f>IF(LEN(_xlfn.IFNA(VLOOKUP(G181,EnElServer!A:A,1,FALSE),""))&gt;0,"x","")</f>
        <v/>
      </c>
      <c r="F181" s="3"/>
      <c r="G181" s="3"/>
      <c r="H181" s="20" t="str">
        <f>IF(COUNTBLANK(G181)&gt;0,"",VLOOKUP(F181&amp;"."&amp;G181,ResultadoSQL!A:B,2,FALSE))</f>
        <v/>
      </c>
      <c r="I181" s="10" t="str">
        <f t="shared" si="26"/>
        <v/>
      </c>
      <c r="J181" s="26" t="s">
        <v>417</v>
      </c>
      <c r="K181" s="3"/>
      <c r="L181" s="3" t="str">
        <f t="shared" si="27"/>
        <v/>
      </c>
      <c r="M181" s="3"/>
      <c r="N181" s="17" t="str">
        <f t="shared" si="28"/>
        <v/>
      </c>
      <c r="O181" s="17" t="str">
        <f t="shared" si="29"/>
        <v/>
      </c>
      <c r="P181" s="17" t="str">
        <f t="shared" si="30"/>
        <v/>
      </c>
      <c r="Q181" s="17" t="str">
        <f t="shared" si="31"/>
        <v/>
      </c>
      <c r="R181" s="17" t="str">
        <f t="shared" si="32"/>
        <v/>
      </c>
      <c r="S181" s="17" t="str">
        <f t="shared" si="33"/>
        <v/>
      </c>
      <c r="T181" s="17" t="str">
        <f t="shared" si="34"/>
        <v/>
      </c>
      <c r="U181" s="17" t="str">
        <f t="shared" si="35"/>
        <v/>
      </c>
      <c r="V181" s="17" t="str">
        <f t="shared" si="36"/>
        <v/>
      </c>
      <c r="W181" s="17" t="str">
        <f t="shared" si="37"/>
        <v/>
      </c>
      <c r="X181" s="4" t="str">
        <f t="shared" si="38"/>
        <v/>
      </c>
      <c r="Y181" s="35" t="s">
        <v>417</v>
      </c>
    </row>
    <row r="182" spans="4:25" x14ac:dyDescent="0.3">
      <c r="D182" s="8" t="str">
        <f>IF(LEN(_xlfn.IFNA(VLOOKUP(G182,EnElServer!A:A,1,FALSE),""))&gt;0,"x","")</f>
        <v/>
      </c>
      <c r="F182" s="3"/>
      <c r="G182" s="3"/>
      <c r="H182" s="20" t="str">
        <f>IF(COUNTBLANK(G182)&gt;0,"",VLOOKUP(F182&amp;"."&amp;G182,ResultadoSQL!A:B,2,FALSE))</f>
        <v/>
      </c>
      <c r="I182" s="10" t="str">
        <f t="shared" si="26"/>
        <v/>
      </c>
      <c r="J182" s="26" t="s">
        <v>417</v>
      </c>
      <c r="K182" s="3"/>
      <c r="L182" s="3" t="str">
        <f t="shared" si="27"/>
        <v/>
      </c>
      <c r="M182" s="3"/>
      <c r="N182" s="17" t="str">
        <f t="shared" si="28"/>
        <v/>
      </c>
      <c r="O182" s="17" t="str">
        <f t="shared" si="29"/>
        <v/>
      </c>
      <c r="P182" s="17" t="str">
        <f t="shared" si="30"/>
        <v/>
      </c>
      <c r="Q182" s="17" t="str">
        <f t="shared" si="31"/>
        <v/>
      </c>
      <c r="R182" s="17" t="str">
        <f t="shared" si="32"/>
        <v/>
      </c>
      <c r="S182" s="17" t="str">
        <f t="shared" si="33"/>
        <v/>
      </c>
      <c r="T182" s="17" t="str">
        <f t="shared" si="34"/>
        <v/>
      </c>
      <c r="U182" s="17" t="str">
        <f t="shared" si="35"/>
        <v/>
      </c>
      <c r="V182" s="17" t="str">
        <f t="shared" si="36"/>
        <v/>
      </c>
      <c r="W182" s="17" t="str">
        <f t="shared" si="37"/>
        <v/>
      </c>
      <c r="X182" s="4" t="str">
        <f t="shared" si="38"/>
        <v/>
      </c>
      <c r="Y182" s="35" t="s">
        <v>417</v>
      </c>
    </row>
    <row r="183" spans="4:25" x14ac:dyDescent="0.3">
      <c r="D183" s="8" t="str">
        <f>IF(LEN(_xlfn.IFNA(VLOOKUP(G183,EnElServer!A:A,1,FALSE),""))&gt;0,"x","")</f>
        <v/>
      </c>
      <c r="F183" s="3"/>
      <c r="G183" s="3"/>
      <c r="H183" s="20" t="str">
        <f>IF(COUNTBLANK(G183)&gt;0,"",VLOOKUP(F183&amp;"."&amp;G183,ResultadoSQL!A:B,2,FALSE))</f>
        <v/>
      </c>
      <c r="I183" s="10" t="str">
        <f t="shared" si="26"/>
        <v/>
      </c>
      <c r="J183" s="26" t="s">
        <v>417</v>
      </c>
      <c r="K183" s="3"/>
      <c r="L183" s="3" t="str">
        <f t="shared" si="27"/>
        <v/>
      </c>
      <c r="M183" s="3"/>
      <c r="N183" s="17" t="str">
        <f t="shared" si="28"/>
        <v/>
      </c>
      <c r="O183" s="17" t="str">
        <f t="shared" si="29"/>
        <v/>
      </c>
      <c r="P183" s="17" t="str">
        <f t="shared" si="30"/>
        <v/>
      </c>
      <c r="Q183" s="17" t="str">
        <f t="shared" si="31"/>
        <v/>
      </c>
      <c r="R183" s="17" t="str">
        <f t="shared" si="32"/>
        <v/>
      </c>
      <c r="S183" s="17" t="str">
        <f t="shared" si="33"/>
        <v/>
      </c>
      <c r="T183" s="17" t="str">
        <f t="shared" si="34"/>
        <v/>
      </c>
      <c r="U183" s="17" t="str">
        <f t="shared" si="35"/>
        <v/>
      </c>
      <c r="V183" s="17" t="str">
        <f t="shared" si="36"/>
        <v/>
      </c>
      <c r="W183" s="17" t="str">
        <f t="shared" si="37"/>
        <v/>
      </c>
      <c r="X183" s="4" t="str">
        <f t="shared" si="38"/>
        <v/>
      </c>
      <c r="Y183" s="35" t="s">
        <v>417</v>
      </c>
    </row>
    <row r="184" spans="4:25" x14ac:dyDescent="0.3">
      <c r="D184" s="8" t="str">
        <f>IF(LEN(_xlfn.IFNA(VLOOKUP(G184,EnElServer!A:A,1,FALSE),""))&gt;0,"x","")</f>
        <v/>
      </c>
      <c r="F184" s="3"/>
      <c r="G184" s="3"/>
      <c r="H184" s="20" t="str">
        <f>IF(COUNTBLANK(G184)&gt;0,"",VLOOKUP(F184&amp;"."&amp;G184,ResultadoSQL!A:B,2,FALSE))</f>
        <v/>
      </c>
      <c r="I184" s="10" t="str">
        <f t="shared" si="26"/>
        <v/>
      </c>
      <c r="J184" s="26" t="s">
        <v>417</v>
      </c>
      <c r="K184" s="3"/>
      <c r="L184" s="3" t="str">
        <f t="shared" si="27"/>
        <v/>
      </c>
      <c r="M184" s="3"/>
      <c r="N184" s="17" t="str">
        <f t="shared" si="28"/>
        <v/>
      </c>
      <c r="O184" s="17" t="str">
        <f t="shared" si="29"/>
        <v/>
      </c>
      <c r="P184" s="17" t="str">
        <f t="shared" si="30"/>
        <v/>
      </c>
      <c r="Q184" s="17" t="str">
        <f t="shared" si="31"/>
        <v/>
      </c>
      <c r="R184" s="17" t="str">
        <f t="shared" si="32"/>
        <v/>
      </c>
      <c r="S184" s="17" t="str">
        <f t="shared" si="33"/>
        <v/>
      </c>
      <c r="T184" s="17" t="str">
        <f t="shared" si="34"/>
        <v/>
      </c>
      <c r="U184" s="17" t="str">
        <f t="shared" si="35"/>
        <v/>
      </c>
      <c r="V184" s="17" t="str">
        <f t="shared" si="36"/>
        <v/>
      </c>
      <c r="W184" s="17" t="str">
        <f t="shared" si="37"/>
        <v/>
      </c>
      <c r="X184" s="4" t="str">
        <f t="shared" si="38"/>
        <v/>
      </c>
      <c r="Y184" s="35" t="s">
        <v>417</v>
      </c>
    </row>
    <row r="185" spans="4:25" x14ac:dyDescent="0.3">
      <c r="D185" s="8" t="str">
        <f>IF(LEN(_xlfn.IFNA(VLOOKUP(G185,EnElServer!A:A,1,FALSE),""))&gt;0,"x","")</f>
        <v/>
      </c>
      <c r="F185" s="3"/>
      <c r="G185" s="3"/>
      <c r="H185" s="20" t="str">
        <f>IF(COUNTBLANK(G185)&gt;0,"",VLOOKUP(F185&amp;"."&amp;G185,ResultadoSQL!A:B,2,FALSE))</f>
        <v/>
      </c>
      <c r="I185" s="10" t="str">
        <f t="shared" si="26"/>
        <v/>
      </c>
      <c r="J185" s="26" t="s">
        <v>417</v>
      </c>
      <c r="K185" s="3"/>
      <c r="L185" s="3" t="str">
        <f t="shared" si="27"/>
        <v/>
      </c>
      <c r="M185" s="3"/>
      <c r="N185" s="17" t="str">
        <f t="shared" si="28"/>
        <v/>
      </c>
      <c r="O185" s="17" t="str">
        <f t="shared" si="29"/>
        <v/>
      </c>
      <c r="P185" s="17" t="str">
        <f t="shared" si="30"/>
        <v/>
      </c>
      <c r="Q185" s="17" t="str">
        <f t="shared" si="31"/>
        <v/>
      </c>
      <c r="R185" s="17" t="str">
        <f t="shared" si="32"/>
        <v/>
      </c>
      <c r="S185" s="17" t="str">
        <f t="shared" si="33"/>
        <v/>
      </c>
      <c r="T185" s="17" t="str">
        <f t="shared" si="34"/>
        <v/>
      </c>
      <c r="U185" s="17" t="str">
        <f t="shared" si="35"/>
        <v/>
      </c>
      <c r="V185" s="17" t="str">
        <f t="shared" si="36"/>
        <v/>
      </c>
      <c r="W185" s="17" t="str">
        <f t="shared" si="37"/>
        <v/>
      </c>
      <c r="X185" s="4" t="str">
        <f t="shared" si="38"/>
        <v/>
      </c>
      <c r="Y185" s="35" t="s">
        <v>417</v>
      </c>
    </row>
    <row r="186" spans="4:25" x14ac:dyDescent="0.3">
      <c r="D186" s="8" t="str">
        <f>IF(LEN(_xlfn.IFNA(VLOOKUP(G186,EnElServer!A:A,1,FALSE),""))&gt;0,"x","")</f>
        <v/>
      </c>
      <c r="F186" s="3"/>
      <c r="G186" s="3"/>
      <c r="H186" s="20" t="str">
        <f>IF(COUNTBLANK(G186)&gt;0,"",VLOOKUP(F186&amp;"."&amp;G186,ResultadoSQL!A:B,2,FALSE))</f>
        <v/>
      </c>
      <c r="I186" s="10" t="str">
        <f t="shared" si="26"/>
        <v/>
      </c>
      <c r="J186" s="26" t="s">
        <v>417</v>
      </c>
      <c r="K186" s="3"/>
      <c r="L186" s="3" t="str">
        <f t="shared" si="27"/>
        <v/>
      </c>
      <c r="M186" s="3"/>
      <c r="N186" s="17" t="str">
        <f t="shared" si="28"/>
        <v/>
      </c>
      <c r="O186" s="17" t="str">
        <f t="shared" si="29"/>
        <v/>
      </c>
      <c r="P186" s="17" t="str">
        <f t="shared" si="30"/>
        <v/>
      </c>
      <c r="Q186" s="17" t="str">
        <f t="shared" si="31"/>
        <v/>
      </c>
      <c r="R186" s="17" t="str">
        <f t="shared" si="32"/>
        <v/>
      </c>
      <c r="S186" s="17" t="str">
        <f t="shared" si="33"/>
        <v/>
      </c>
      <c r="T186" s="17" t="str">
        <f t="shared" si="34"/>
        <v/>
      </c>
      <c r="U186" s="17" t="str">
        <f t="shared" si="35"/>
        <v/>
      </c>
      <c r="V186" s="17" t="str">
        <f t="shared" si="36"/>
        <v/>
      </c>
      <c r="W186" s="17" t="str">
        <f t="shared" si="37"/>
        <v/>
      </c>
      <c r="X186" s="4" t="str">
        <f t="shared" si="38"/>
        <v/>
      </c>
      <c r="Y186" s="35" t="s">
        <v>417</v>
      </c>
    </row>
    <row r="187" spans="4:25" x14ac:dyDescent="0.3">
      <c r="D187" s="8" t="str">
        <f>IF(LEN(_xlfn.IFNA(VLOOKUP(G187,EnElServer!A:A,1,FALSE),""))&gt;0,"x","")</f>
        <v/>
      </c>
      <c r="F187" s="3"/>
      <c r="G187" s="3"/>
      <c r="H187" s="20" t="str">
        <f>IF(COUNTBLANK(G187)&gt;0,"",VLOOKUP(F187&amp;"."&amp;G187,ResultadoSQL!A:B,2,FALSE))</f>
        <v/>
      </c>
      <c r="I187" s="10" t="str">
        <f t="shared" si="26"/>
        <v/>
      </c>
      <c r="J187" s="26" t="s">
        <v>417</v>
      </c>
      <c r="K187" s="3"/>
      <c r="L187" s="3" t="str">
        <f t="shared" si="27"/>
        <v/>
      </c>
      <c r="M187" s="3"/>
      <c r="N187" s="17" t="str">
        <f t="shared" si="28"/>
        <v/>
      </c>
      <c r="O187" s="17" t="str">
        <f t="shared" si="29"/>
        <v/>
      </c>
      <c r="P187" s="17" t="str">
        <f t="shared" si="30"/>
        <v/>
      </c>
      <c r="Q187" s="17" t="str">
        <f t="shared" si="31"/>
        <v/>
      </c>
      <c r="R187" s="17" t="str">
        <f t="shared" si="32"/>
        <v/>
      </c>
      <c r="S187" s="17" t="str">
        <f t="shared" si="33"/>
        <v/>
      </c>
      <c r="T187" s="17" t="str">
        <f t="shared" si="34"/>
        <v/>
      </c>
      <c r="U187" s="17" t="str">
        <f t="shared" si="35"/>
        <v/>
      </c>
      <c r="V187" s="17" t="str">
        <f t="shared" si="36"/>
        <v/>
      </c>
      <c r="W187" s="17" t="str">
        <f t="shared" si="37"/>
        <v/>
      </c>
      <c r="X187" s="4" t="str">
        <f t="shared" si="38"/>
        <v/>
      </c>
      <c r="Y187" s="35" t="s">
        <v>417</v>
      </c>
    </row>
    <row r="188" spans="4:25" x14ac:dyDescent="0.3">
      <c r="D188" s="8" t="str">
        <f>IF(LEN(_xlfn.IFNA(VLOOKUP(G188,EnElServer!A:A,1,FALSE),""))&gt;0,"x","")</f>
        <v/>
      </c>
      <c r="F188" s="3"/>
      <c r="G188" s="3"/>
      <c r="H188" s="20" t="str">
        <f>IF(COUNTBLANK(G188)&gt;0,"",VLOOKUP(F188&amp;"."&amp;G188,ResultadoSQL!A:B,2,FALSE))</f>
        <v/>
      </c>
      <c r="I188" s="10" t="str">
        <f t="shared" si="26"/>
        <v/>
      </c>
      <c r="J188" s="26" t="s">
        <v>417</v>
      </c>
      <c r="K188" s="3"/>
      <c r="L188" s="3" t="str">
        <f t="shared" si="27"/>
        <v/>
      </c>
      <c r="M188" s="3"/>
      <c r="N188" s="17" t="str">
        <f t="shared" si="28"/>
        <v/>
      </c>
      <c r="O188" s="17" t="str">
        <f t="shared" si="29"/>
        <v/>
      </c>
      <c r="P188" s="17" t="str">
        <f t="shared" si="30"/>
        <v/>
      </c>
      <c r="Q188" s="17" t="str">
        <f t="shared" si="31"/>
        <v/>
      </c>
      <c r="R188" s="17" t="str">
        <f t="shared" si="32"/>
        <v/>
      </c>
      <c r="S188" s="17" t="str">
        <f t="shared" si="33"/>
        <v/>
      </c>
      <c r="T188" s="17" t="str">
        <f t="shared" si="34"/>
        <v/>
      </c>
      <c r="U188" s="17" t="str">
        <f t="shared" si="35"/>
        <v/>
      </c>
      <c r="V188" s="17" t="str">
        <f t="shared" si="36"/>
        <v/>
      </c>
      <c r="W188" s="17" t="str">
        <f t="shared" si="37"/>
        <v/>
      </c>
      <c r="X188" s="4" t="str">
        <f t="shared" si="38"/>
        <v/>
      </c>
      <c r="Y188" s="35" t="s">
        <v>417</v>
      </c>
    </row>
    <row r="189" spans="4:25" x14ac:dyDescent="0.3">
      <c r="D189" s="8" t="str">
        <f>IF(LEN(_xlfn.IFNA(VLOOKUP(G189,EnElServer!A:A,1,FALSE),""))&gt;0,"x","")</f>
        <v/>
      </c>
      <c r="F189" s="3"/>
      <c r="G189" s="3"/>
      <c r="H189" s="20" t="str">
        <f>IF(COUNTBLANK(G189)&gt;0,"",VLOOKUP(F189&amp;"."&amp;G189,ResultadoSQL!A:B,2,FALSE))</f>
        <v/>
      </c>
      <c r="I189" s="10" t="str">
        <f t="shared" si="26"/>
        <v/>
      </c>
      <c r="J189" s="26" t="s">
        <v>417</v>
      </c>
      <c r="K189" s="3"/>
      <c r="L189" s="3" t="str">
        <f t="shared" si="27"/>
        <v/>
      </c>
      <c r="M189" s="3"/>
      <c r="N189" s="17" t="str">
        <f t="shared" si="28"/>
        <v/>
      </c>
      <c r="O189" s="17" t="str">
        <f t="shared" si="29"/>
        <v/>
      </c>
      <c r="P189" s="17" t="str">
        <f t="shared" si="30"/>
        <v/>
      </c>
      <c r="Q189" s="17" t="str">
        <f t="shared" si="31"/>
        <v/>
      </c>
      <c r="R189" s="17" t="str">
        <f t="shared" si="32"/>
        <v/>
      </c>
      <c r="S189" s="17" t="str">
        <f t="shared" si="33"/>
        <v/>
      </c>
      <c r="T189" s="17" t="str">
        <f t="shared" si="34"/>
        <v/>
      </c>
      <c r="U189" s="17" t="str">
        <f t="shared" si="35"/>
        <v/>
      </c>
      <c r="V189" s="17" t="str">
        <f t="shared" si="36"/>
        <v/>
      </c>
      <c r="W189" s="17" t="str">
        <f t="shared" si="37"/>
        <v/>
      </c>
      <c r="X189" s="4" t="str">
        <f t="shared" si="38"/>
        <v/>
      </c>
      <c r="Y189" s="35" t="s">
        <v>417</v>
      </c>
    </row>
    <row r="190" spans="4:25" x14ac:dyDescent="0.3">
      <c r="D190" s="8" t="str">
        <f>IF(LEN(_xlfn.IFNA(VLOOKUP(G190,EnElServer!A:A,1,FALSE),""))&gt;0,"x","")</f>
        <v/>
      </c>
      <c r="F190" s="3"/>
      <c r="G190" s="3"/>
      <c r="H190" s="20" t="str">
        <f>IF(COUNTBLANK(G190)&gt;0,"",VLOOKUP(F190&amp;"."&amp;G190,ResultadoSQL!A:B,2,FALSE))</f>
        <v/>
      </c>
      <c r="I190" s="10" t="str">
        <f t="shared" si="26"/>
        <v/>
      </c>
      <c r="J190" s="26" t="s">
        <v>417</v>
      </c>
      <c r="K190" s="3"/>
      <c r="L190" s="3" t="str">
        <f t="shared" si="27"/>
        <v/>
      </c>
      <c r="M190" s="3"/>
      <c r="N190" s="17" t="str">
        <f t="shared" si="28"/>
        <v/>
      </c>
      <c r="O190" s="17" t="str">
        <f t="shared" si="29"/>
        <v/>
      </c>
      <c r="P190" s="17" t="str">
        <f t="shared" si="30"/>
        <v/>
      </c>
      <c r="Q190" s="17" t="str">
        <f t="shared" si="31"/>
        <v/>
      </c>
      <c r="R190" s="17" t="str">
        <f t="shared" si="32"/>
        <v/>
      </c>
      <c r="S190" s="17" t="str">
        <f t="shared" si="33"/>
        <v/>
      </c>
      <c r="T190" s="17" t="str">
        <f t="shared" si="34"/>
        <v/>
      </c>
      <c r="U190" s="17" t="str">
        <f t="shared" si="35"/>
        <v/>
      </c>
      <c r="V190" s="17" t="str">
        <f t="shared" si="36"/>
        <v/>
      </c>
      <c r="W190" s="17" t="str">
        <f t="shared" si="37"/>
        <v/>
      </c>
      <c r="X190" s="4" t="str">
        <f t="shared" si="38"/>
        <v/>
      </c>
      <c r="Y190" s="35" t="s">
        <v>417</v>
      </c>
    </row>
    <row r="191" spans="4:25" x14ac:dyDescent="0.3">
      <c r="D191" s="8" t="str">
        <f>IF(LEN(_xlfn.IFNA(VLOOKUP(G191,EnElServer!A:A,1,FALSE),""))&gt;0,"x","")</f>
        <v/>
      </c>
      <c r="F191" s="3"/>
      <c r="G191" s="3"/>
      <c r="H191" s="20" t="str">
        <f>IF(COUNTBLANK(G191)&gt;0,"",VLOOKUP(F191&amp;"."&amp;G191,ResultadoSQL!A:B,2,FALSE))</f>
        <v/>
      </c>
      <c r="I191" s="10" t="str">
        <f t="shared" si="26"/>
        <v/>
      </c>
      <c r="J191" s="26" t="s">
        <v>417</v>
      </c>
      <c r="K191" s="3"/>
      <c r="L191" s="3" t="str">
        <f t="shared" si="27"/>
        <v/>
      </c>
      <c r="M191" s="3"/>
      <c r="N191" s="17" t="str">
        <f t="shared" si="28"/>
        <v/>
      </c>
      <c r="O191" s="17" t="str">
        <f t="shared" si="29"/>
        <v/>
      </c>
      <c r="P191" s="17" t="str">
        <f t="shared" si="30"/>
        <v/>
      </c>
      <c r="Q191" s="17" t="str">
        <f t="shared" si="31"/>
        <v/>
      </c>
      <c r="R191" s="17" t="str">
        <f t="shared" si="32"/>
        <v/>
      </c>
      <c r="S191" s="17" t="str">
        <f t="shared" si="33"/>
        <v/>
      </c>
      <c r="T191" s="17" t="str">
        <f t="shared" si="34"/>
        <v/>
      </c>
      <c r="U191" s="17" t="str">
        <f t="shared" si="35"/>
        <v/>
      </c>
      <c r="V191" s="17" t="str">
        <f t="shared" si="36"/>
        <v/>
      </c>
      <c r="W191" s="17" t="str">
        <f t="shared" si="37"/>
        <v/>
      </c>
      <c r="X191" s="4" t="str">
        <f t="shared" si="38"/>
        <v/>
      </c>
      <c r="Y191" s="35" t="s">
        <v>417</v>
      </c>
    </row>
    <row r="192" spans="4:25" x14ac:dyDescent="0.3">
      <c r="D192" s="8" t="str">
        <f>IF(LEN(_xlfn.IFNA(VLOOKUP(G192,EnElServer!A:A,1,FALSE),""))&gt;0,"x","")</f>
        <v/>
      </c>
      <c r="F192" s="3"/>
      <c r="G192" s="3"/>
      <c r="H192" s="20" t="str">
        <f>IF(COUNTBLANK(G192)&gt;0,"",VLOOKUP(F192&amp;"."&amp;G192,ResultadoSQL!A:B,2,FALSE))</f>
        <v/>
      </c>
      <c r="I192" s="10" t="str">
        <f t="shared" si="26"/>
        <v/>
      </c>
      <c r="J192" s="26" t="s">
        <v>417</v>
      </c>
      <c r="K192" s="3"/>
      <c r="L192" s="3" t="str">
        <f t="shared" si="27"/>
        <v/>
      </c>
      <c r="M192" s="3"/>
      <c r="N192" s="17" t="str">
        <f t="shared" si="28"/>
        <v/>
      </c>
      <c r="O192" s="17" t="str">
        <f t="shared" si="29"/>
        <v/>
      </c>
      <c r="P192" s="17" t="str">
        <f t="shared" si="30"/>
        <v/>
      </c>
      <c r="Q192" s="17" t="str">
        <f t="shared" si="31"/>
        <v/>
      </c>
      <c r="R192" s="17" t="str">
        <f t="shared" si="32"/>
        <v/>
      </c>
      <c r="S192" s="17" t="str">
        <f t="shared" si="33"/>
        <v/>
      </c>
      <c r="T192" s="17" t="str">
        <f t="shared" si="34"/>
        <v/>
      </c>
      <c r="U192" s="17" t="str">
        <f t="shared" si="35"/>
        <v/>
      </c>
      <c r="V192" s="17" t="str">
        <f t="shared" si="36"/>
        <v/>
      </c>
      <c r="W192" s="17" t="str">
        <f t="shared" si="37"/>
        <v/>
      </c>
      <c r="X192" s="4" t="str">
        <f t="shared" si="38"/>
        <v/>
      </c>
      <c r="Y192" s="35" t="s">
        <v>417</v>
      </c>
    </row>
    <row r="193" spans="4:25" x14ac:dyDescent="0.3">
      <c r="D193" s="8" t="str">
        <f>IF(LEN(_xlfn.IFNA(VLOOKUP(G193,EnElServer!A:A,1,FALSE),""))&gt;0,"x","")</f>
        <v/>
      </c>
      <c r="F193" s="3"/>
      <c r="G193" s="3"/>
      <c r="H193" s="20" t="str">
        <f>IF(COUNTBLANK(G193)&gt;0,"",VLOOKUP(F193&amp;"."&amp;G193,ResultadoSQL!A:B,2,FALSE))</f>
        <v/>
      </c>
      <c r="I193" s="10" t="str">
        <f t="shared" si="26"/>
        <v/>
      </c>
      <c r="J193" s="26" t="s">
        <v>417</v>
      </c>
      <c r="K193" s="3"/>
      <c r="L193" s="3" t="str">
        <f t="shared" si="27"/>
        <v/>
      </c>
      <c r="M193" s="3"/>
      <c r="N193" s="17" t="str">
        <f t="shared" si="28"/>
        <v/>
      </c>
      <c r="O193" s="17" t="str">
        <f t="shared" si="29"/>
        <v/>
      </c>
      <c r="P193" s="17" t="str">
        <f t="shared" si="30"/>
        <v/>
      </c>
      <c r="Q193" s="17" t="str">
        <f t="shared" si="31"/>
        <v/>
      </c>
      <c r="R193" s="17" t="str">
        <f t="shared" si="32"/>
        <v/>
      </c>
      <c r="S193" s="17" t="str">
        <f t="shared" si="33"/>
        <v/>
      </c>
      <c r="T193" s="17" t="str">
        <f t="shared" si="34"/>
        <v/>
      </c>
      <c r="U193" s="17" t="str">
        <f t="shared" si="35"/>
        <v/>
      </c>
      <c r="V193" s="17" t="str">
        <f t="shared" si="36"/>
        <v/>
      </c>
      <c r="W193" s="17" t="str">
        <f t="shared" si="37"/>
        <v/>
      </c>
      <c r="X193" s="4" t="str">
        <f t="shared" si="38"/>
        <v/>
      </c>
      <c r="Y193" s="35" t="s">
        <v>417</v>
      </c>
    </row>
    <row r="194" spans="4:25" x14ac:dyDescent="0.3">
      <c r="D194" s="8" t="str">
        <f>IF(LEN(_xlfn.IFNA(VLOOKUP(G194,EnElServer!A:A,1,FALSE),""))&gt;0,"x","")</f>
        <v/>
      </c>
      <c r="F194" s="3"/>
      <c r="G194" s="3"/>
      <c r="H194" s="20" t="str">
        <f>IF(COUNTBLANK(G194)&gt;0,"",VLOOKUP(F194&amp;"."&amp;G194,ResultadoSQL!A:B,2,FALSE))</f>
        <v/>
      </c>
      <c r="I194" s="10" t="str">
        <f t="shared" si="26"/>
        <v/>
      </c>
      <c r="J194" s="26" t="s">
        <v>417</v>
      </c>
      <c r="K194" s="3"/>
      <c r="L194" s="3" t="str">
        <f t="shared" si="27"/>
        <v/>
      </c>
      <c r="M194" s="3"/>
      <c r="N194" s="17" t="str">
        <f t="shared" si="28"/>
        <v/>
      </c>
      <c r="O194" s="17" t="str">
        <f t="shared" si="29"/>
        <v/>
      </c>
      <c r="P194" s="17" t="str">
        <f t="shared" si="30"/>
        <v/>
      </c>
      <c r="Q194" s="17" t="str">
        <f t="shared" si="31"/>
        <v/>
      </c>
      <c r="R194" s="17" t="str">
        <f t="shared" si="32"/>
        <v/>
      </c>
      <c r="S194" s="17" t="str">
        <f t="shared" si="33"/>
        <v/>
      </c>
      <c r="T194" s="17" t="str">
        <f t="shared" si="34"/>
        <v/>
      </c>
      <c r="U194" s="17" t="str">
        <f t="shared" si="35"/>
        <v/>
      </c>
      <c r="V194" s="17" t="str">
        <f t="shared" si="36"/>
        <v/>
      </c>
      <c r="W194" s="17" t="str">
        <f t="shared" si="37"/>
        <v/>
      </c>
      <c r="X194" s="4" t="str">
        <f t="shared" si="38"/>
        <v/>
      </c>
      <c r="Y194" s="35" t="s">
        <v>417</v>
      </c>
    </row>
    <row r="195" spans="4:25" x14ac:dyDescent="0.3">
      <c r="D195" s="8" t="str">
        <f>IF(LEN(_xlfn.IFNA(VLOOKUP(G195,EnElServer!A:A,1,FALSE),""))&gt;0,"x","")</f>
        <v/>
      </c>
      <c r="F195" s="3"/>
      <c r="G195" s="3"/>
      <c r="H195" s="20" t="str">
        <f>IF(COUNTBLANK(G195)&gt;0,"",VLOOKUP(F195&amp;"."&amp;G195,ResultadoSQL!A:B,2,FALSE))</f>
        <v/>
      </c>
      <c r="I195" s="10" t="str">
        <f t="shared" si="26"/>
        <v/>
      </c>
      <c r="J195" s="26" t="s">
        <v>417</v>
      </c>
      <c r="K195" s="3"/>
      <c r="L195" s="3" t="str">
        <f t="shared" si="27"/>
        <v/>
      </c>
      <c r="M195" s="3"/>
      <c r="N195" s="17" t="str">
        <f t="shared" si="28"/>
        <v/>
      </c>
      <c r="O195" s="17" t="str">
        <f t="shared" si="29"/>
        <v/>
      </c>
      <c r="P195" s="17" t="str">
        <f t="shared" si="30"/>
        <v/>
      </c>
      <c r="Q195" s="17" t="str">
        <f t="shared" si="31"/>
        <v/>
      </c>
      <c r="R195" s="17" t="str">
        <f t="shared" si="32"/>
        <v/>
      </c>
      <c r="S195" s="17" t="str">
        <f t="shared" si="33"/>
        <v/>
      </c>
      <c r="T195" s="17" t="str">
        <f t="shared" si="34"/>
        <v/>
      </c>
      <c r="U195" s="17" t="str">
        <f t="shared" si="35"/>
        <v/>
      </c>
      <c r="V195" s="17" t="str">
        <f t="shared" si="36"/>
        <v/>
      </c>
      <c r="W195" s="17" t="str">
        <f t="shared" si="37"/>
        <v/>
      </c>
      <c r="X195" s="4" t="str">
        <f t="shared" si="38"/>
        <v/>
      </c>
      <c r="Y195" s="35" t="s">
        <v>417</v>
      </c>
    </row>
    <row r="196" spans="4:25" x14ac:dyDescent="0.3">
      <c r="D196" s="8" t="str">
        <f>IF(LEN(_xlfn.IFNA(VLOOKUP(G196,EnElServer!A:A,1,FALSE),""))&gt;0,"x","")</f>
        <v/>
      </c>
      <c r="F196" s="3"/>
      <c r="G196" s="3"/>
      <c r="H196" s="20" t="str">
        <f>IF(COUNTBLANK(G196)&gt;0,"",VLOOKUP(F196&amp;"."&amp;G196,ResultadoSQL!A:B,2,FALSE))</f>
        <v/>
      </c>
      <c r="I196" s="10" t="str">
        <f t="shared" si="26"/>
        <v/>
      </c>
      <c r="J196" s="26" t="s">
        <v>417</v>
      </c>
      <c r="K196" s="3"/>
      <c r="L196" s="3" t="str">
        <f t="shared" si="27"/>
        <v/>
      </c>
      <c r="M196" s="3"/>
      <c r="N196" s="17" t="str">
        <f t="shared" si="28"/>
        <v/>
      </c>
      <c r="O196" s="17" t="str">
        <f t="shared" si="29"/>
        <v/>
      </c>
      <c r="P196" s="17" t="str">
        <f t="shared" si="30"/>
        <v/>
      </c>
      <c r="Q196" s="17" t="str">
        <f t="shared" si="31"/>
        <v/>
      </c>
      <c r="R196" s="17" t="str">
        <f t="shared" si="32"/>
        <v/>
      </c>
      <c r="S196" s="17" t="str">
        <f t="shared" si="33"/>
        <v/>
      </c>
      <c r="T196" s="17" t="str">
        <f t="shared" si="34"/>
        <v/>
      </c>
      <c r="U196" s="17" t="str">
        <f t="shared" si="35"/>
        <v/>
      </c>
      <c r="V196" s="17" t="str">
        <f t="shared" si="36"/>
        <v/>
      </c>
      <c r="W196" s="17" t="str">
        <f t="shared" si="37"/>
        <v/>
      </c>
      <c r="X196" s="4" t="str">
        <f t="shared" si="38"/>
        <v/>
      </c>
      <c r="Y196" s="35" t="s">
        <v>417</v>
      </c>
    </row>
    <row r="197" spans="4:25" x14ac:dyDescent="0.3">
      <c r="D197" s="8" t="str">
        <f>IF(LEN(_xlfn.IFNA(VLOOKUP(G197,EnElServer!A:A,1,FALSE),""))&gt;0,"x","")</f>
        <v/>
      </c>
      <c r="F197" s="3"/>
      <c r="G197" s="3"/>
      <c r="H197" s="20" t="str">
        <f>IF(COUNTBLANK(G197)&gt;0,"",VLOOKUP(F197&amp;"."&amp;G197,ResultadoSQL!A:B,2,FALSE))</f>
        <v/>
      </c>
      <c r="I197" s="10" t="str">
        <f t="shared" ref="I197:I246" si="39">H197</f>
        <v/>
      </c>
      <c r="J197" s="26" t="s">
        <v>417</v>
      </c>
      <c r="K197" s="3"/>
      <c r="L197" s="3" t="str">
        <f t="shared" ref="L197:L246" si="40">IF(ISNUMBER(SEARCH("id_organization", H197)),"id_organization|String","")</f>
        <v/>
      </c>
      <c r="M197" s="3"/>
      <c r="N197" s="17" t="str">
        <f t="shared" ref="N197:N246" si="41">IF(COUNTBLANK(J197)&gt;0,"","start /wait python generarentidades.py")</f>
        <v/>
      </c>
      <c r="O197" s="17" t="str">
        <f t="shared" ref="O197:O246" si="42">IF(COUNTBLANK(N197)&gt;0,"",F197)</f>
        <v/>
      </c>
      <c r="P197" s="17" t="str">
        <f t="shared" ref="P197:P246" si="43">IF(COUNTBLANK(N197)&gt;0,"",G197)</f>
        <v/>
      </c>
      <c r="Q197" s="17" t="str">
        <f t="shared" ref="Q197:Q246" si="44">IF(COUNTBLANK(N197)&gt;0,"",""""&amp;SUBSTITUTE(J197," ","")&amp;"""")</f>
        <v/>
      </c>
      <c r="R197" s="17" t="str">
        <f t="shared" ref="R197:R246" si="45">IF(COUNTBLANK(N197)&gt;0,"",""""&amp;SUBSTITUTE(K197," ","")&amp;"""")</f>
        <v/>
      </c>
      <c r="S197" s="17" t="str">
        <f t="shared" ref="S197:S246" si="46">IF(COUNTBLANK(N197)&gt;0,"",""""&amp;M197&amp;"""")</f>
        <v/>
      </c>
      <c r="T197" s="17" t="str">
        <f t="shared" ref="T197:T246" si="47">IF(COUNTBLANK(N197)&gt;0,"",""""&amp;L197&amp;"""")</f>
        <v/>
      </c>
      <c r="U197" s="17" t="str">
        <f t="shared" ref="U197:U246" si="48">IF(COUNTBLANK(N197)&gt;0,"",""""&amp;I197&amp;"""")</f>
        <v/>
      </c>
      <c r="V197" s="17" t="str">
        <f t="shared" ref="V197:V246" si="49">IF(COUNTBLANK(N197),"",R197&lt;&gt;"""""")</f>
        <v/>
      </c>
      <c r="W197" s="17" t="str">
        <f t="shared" ref="W197:W246" si="50">IF(COUNTBLANK(N197)&gt;0,"",VLOOKUP(V197,A:B,2,0))</f>
        <v/>
      </c>
      <c r="X197" s="4" t="str">
        <f t="shared" ref="X197:X246" si="51">IF(COUNTBLANK(W197)&gt;0,"",N197&amp;" "&amp;O197&amp;" "&amp;P197&amp;" "&amp;Q197&amp;" "&amp;R197&amp;" "&amp;S197&amp;" "&amp;T197&amp;" "&amp;U197&amp;" "&amp;W197)</f>
        <v/>
      </c>
      <c r="Y197" s="35" t="s">
        <v>417</v>
      </c>
    </row>
    <row r="198" spans="4:25" x14ac:dyDescent="0.3">
      <c r="D198" s="8" t="str">
        <f>IF(LEN(_xlfn.IFNA(VLOOKUP(G198,EnElServer!A:A,1,FALSE),""))&gt;0,"x","")</f>
        <v/>
      </c>
      <c r="F198" s="3"/>
      <c r="G198" s="3"/>
      <c r="H198" s="20" t="str">
        <f>IF(COUNTBLANK(G198)&gt;0,"",VLOOKUP(F198&amp;"."&amp;G198,ResultadoSQL!A:B,2,FALSE))</f>
        <v/>
      </c>
      <c r="I198" s="10" t="str">
        <f t="shared" si="39"/>
        <v/>
      </c>
      <c r="J198" s="26" t="s">
        <v>417</v>
      </c>
      <c r="K198" s="3"/>
      <c r="L198" s="3" t="str">
        <f t="shared" si="40"/>
        <v/>
      </c>
      <c r="M198" s="3"/>
      <c r="N198" s="17" t="str">
        <f t="shared" si="41"/>
        <v/>
      </c>
      <c r="O198" s="17" t="str">
        <f t="shared" si="42"/>
        <v/>
      </c>
      <c r="P198" s="17" t="str">
        <f t="shared" si="43"/>
        <v/>
      </c>
      <c r="Q198" s="17" t="str">
        <f t="shared" si="44"/>
        <v/>
      </c>
      <c r="R198" s="17" t="str">
        <f t="shared" si="45"/>
        <v/>
      </c>
      <c r="S198" s="17" t="str">
        <f t="shared" si="46"/>
        <v/>
      </c>
      <c r="T198" s="17" t="str">
        <f t="shared" si="47"/>
        <v/>
      </c>
      <c r="U198" s="17" t="str">
        <f t="shared" si="48"/>
        <v/>
      </c>
      <c r="V198" s="17" t="str">
        <f t="shared" si="49"/>
        <v/>
      </c>
      <c r="W198" s="17" t="str">
        <f t="shared" si="50"/>
        <v/>
      </c>
      <c r="X198" s="4" t="str">
        <f t="shared" si="51"/>
        <v/>
      </c>
      <c r="Y198" s="35" t="s">
        <v>417</v>
      </c>
    </row>
    <row r="199" spans="4:25" x14ac:dyDescent="0.3">
      <c r="D199" s="8" t="str">
        <f>IF(LEN(_xlfn.IFNA(VLOOKUP(G199,EnElServer!A:A,1,FALSE),""))&gt;0,"x","")</f>
        <v/>
      </c>
      <c r="F199" s="3"/>
      <c r="G199" s="3"/>
      <c r="H199" s="20" t="str">
        <f>IF(COUNTBLANK(G199)&gt;0,"",VLOOKUP(F199&amp;"."&amp;G199,ResultadoSQL!A:B,2,FALSE))</f>
        <v/>
      </c>
      <c r="I199" s="10" t="str">
        <f t="shared" si="39"/>
        <v/>
      </c>
      <c r="J199" s="26" t="s">
        <v>417</v>
      </c>
      <c r="K199" s="3"/>
      <c r="L199" s="3" t="str">
        <f t="shared" si="40"/>
        <v/>
      </c>
      <c r="M199" s="3"/>
      <c r="N199" s="17" t="str">
        <f t="shared" si="41"/>
        <v/>
      </c>
      <c r="O199" s="17" t="str">
        <f t="shared" si="42"/>
        <v/>
      </c>
      <c r="P199" s="17" t="str">
        <f t="shared" si="43"/>
        <v/>
      </c>
      <c r="Q199" s="17" t="str">
        <f t="shared" si="44"/>
        <v/>
      </c>
      <c r="R199" s="17" t="str">
        <f t="shared" si="45"/>
        <v/>
      </c>
      <c r="S199" s="17" t="str">
        <f t="shared" si="46"/>
        <v/>
      </c>
      <c r="T199" s="17" t="str">
        <f t="shared" si="47"/>
        <v/>
      </c>
      <c r="U199" s="17" t="str">
        <f t="shared" si="48"/>
        <v/>
      </c>
      <c r="V199" s="17" t="str">
        <f t="shared" si="49"/>
        <v/>
      </c>
      <c r="W199" s="17" t="str">
        <f t="shared" si="50"/>
        <v/>
      </c>
      <c r="X199" s="4" t="str">
        <f t="shared" si="51"/>
        <v/>
      </c>
      <c r="Y199" s="35" t="s">
        <v>417</v>
      </c>
    </row>
    <row r="200" spans="4:25" x14ac:dyDescent="0.3">
      <c r="D200" s="8" t="str">
        <f>IF(LEN(_xlfn.IFNA(VLOOKUP(G200,EnElServer!A:A,1,FALSE),""))&gt;0,"x","")</f>
        <v/>
      </c>
      <c r="F200" s="3"/>
      <c r="G200" s="3"/>
      <c r="H200" s="20" t="str">
        <f>IF(COUNTBLANK(G200)&gt;0,"",VLOOKUP(F200&amp;"."&amp;G200,ResultadoSQL!A:B,2,FALSE))</f>
        <v/>
      </c>
      <c r="I200" s="10" t="str">
        <f t="shared" si="39"/>
        <v/>
      </c>
      <c r="J200" s="26" t="s">
        <v>417</v>
      </c>
      <c r="K200" s="3"/>
      <c r="L200" s="3" t="str">
        <f t="shared" si="40"/>
        <v/>
      </c>
      <c r="M200" s="3"/>
      <c r="N200" s="17" t="str">
        <f t="shared" si="41"/>
        <v/>
      </c>
      <c r="O200" s="17" t="str">
        <f t="shared" si="42"/>
        <v/>
      </c>
      <c r="P200" s="17" t="str">
        <f t="shared" si="43"/>
        <v/>
      </c>
      <c r="Q200" s="17" t="str">
        <f t="shared" si="44"/>
        <v/>
      </c>
      <c r="R200" s="17" t="str">
        <f t="shared" si="45"/>
        <v/>
      </c>
      <c r="S200" s="17" t="str">
        <f t="shared" si="46"/>
        <v/>
      </c>
      <c r="T200" s="17" t="str">
        <f t="shared" si="47"/>
        <v/>
      </c>
      <c r="U200" s="17" t="str">
        <f t="shared" si="48"/>
        <v/>
      </c>
      <c r="V200" s="17" t="str">
        <f t="shared" si="49"/>
        <v/>
      </c>
      <c r="W200" s="17" t="str">
        <f t="shared" si="50"/>
        <v/>
      </c>
      <c r="X200" s="4" t="str">
        <f t="shared" si="51"/>
        <v/>
      </c>
      <c r="Y200" s="35" t="s">
        <v>417</v>
      </c>
    </row>
    <row r="201" spans="4:25" x14ac:dyDescent="0.3">
      <c r="D201" s="8" t="str">
        <f>IF(LEN(_xlfn.IFNA(VLOOKUP(G201,EnElServer!A:A,1,FALSE),""))&gt;0,"x","")</f>
        <v/>
      </c>
      <c r="F201" s="3"/>
      <c r="G201" s="3"/>
      <c r="H201" s="20" t="str">
        <f>IF(COUNTBLANK(G201)&gt;0,"",VLOOKUP(F201&amp;"."&amp;G201,ResultadoSQL!A:B,2,FALSE))</f>
        <v/>
      </c>
      <c r="I201" s="10" t="str">
        <f t="shared" si="39"/>
        <v/>
      </c>
      <c r="J201" s="26" t="s">
        <v>417</v>
      </c>
      <c r="K201" s="3"/>
      <c r="L201" s="3" t="str">
        <f t="shared" si="40"/>
        <v/>
      </c>
      <c r="M201" s="3"/>
      <c r="N201" s="17" t="str">
        <f t="shared" si="41"/>
        <v/>
      </c>
      <c r="O201" s="17" t="str">
        <f t="shared" si="42"/>
        <v/>
      </c>
      <c r="P201" s="17" t="str">
        <f t="shared" si="43"/>
        <v/>
      </c>
      <c r="Q201" s="17" t="str">
        <f t="shared" si="44"/>
        <v/>
      </c>
      <c r="R201" s="17" t="str">
        <f t="shared" si="45"/>
        <v/>
      </c>
      <c r="S201" s="17" t="str">
        <f t="shared" si="46"/>
        <v/>
      </c>
      <c r="T201" s="17" t="str">
        <f t="shared" si="47"/>
        <v/>
      </c>
      <c r="U201" s="17" t="str">
        <f t="shared" si="48"/>
        <v/>
      </c>
      <c r="V201" s="17" t="str">
        <f t="shared" si="49"/>
        <v/>
      </c>
      <c r="W201" s="17" t="str">
        <f t="shared" si="50"/>
        <v/>
      </c>
      <c r="X201" s="4" t="str">
        <f t="shared" si="51"/>
        <v/>
      </c>
      <c r="Y201" s="35" t="s">
        <v>417</v>
      </c>
    </row>
    <row r="202" spans="4:25" x14ac:dyDescent="0.3">
      <c r="D202" s="8" t="str">
        <f>IF(LEN(_xlfn.IFNA(VLOOKUP(G202,EnElServer!A:A,1,FALSE),""))&gt;0,"x","")</f>
        <v/>
      </c>
      <c r="F202" s="3"/>
      <c r="G202" s="3"/>
      <c r="H202" s="20" t="str">
        <f>IF(COUNTBLANK(G202)&gt;0,"",VLOOKUP(F202&amp;"."&amp;G202,ResultadoSQL!A:B,2,FALSE))</f>
        <v/>
      </c>
      <c r="I202" s="10" t="str">
        <f t="shared" si="39"/>
        <v/>
      </c>
      <c r="J202" s="26" t="s">
        <v>417</v>
      </c>
      <c r="K202" s="3"/>
      <c r="L202" s="3" t="str">
        <f t="shared" si="40"/>
        <v/>
      </c>
      <c r="M202" s="3"/>
      <c r="N202" s="17" t="str">
        <f t="shared" si="41"/>
        <v/>
      </c>
      <c r="O202" s="17" t="str">
        <f t="shared" si="42"/>
        <v/>
      </c>
      <c r="P202" s="17" t="str">
        <f t="shared" si="43"/>
        <v/>
      </c>
      <c r="Q202" s="17" t="str">
        <f t="shared" si="44"/>
        <v/>
      </c>
      <c r="R202" s="17" t="str">
        <f t="shared" si="45"/>
        <v/>
      </c>
      <c r="S202" s="17" t="str">
        <f t="shared" si="46"/>
        <v/>
      </c>
      <c r="T202" s="17" t="str">
        <f t="shared" si="47"/>
        <v/>
      </c>
      <c r="U202" s="17" t="str">
        <f t="shared" si="48"/>
        <v/>
      </c>
      <c r="V202" s="17" t="str">
        <f t="shared" si="49"/>
        <v/>
      </c>
      <c r="W202" s="17" t="str">
        <f t="shared" si="50"/>
        <v/>
      </c>
      <c r="X202" s="4" t="str">
        <f t="shared" si="51"/>
        <v/>
      </c>
      <c r="Y202" s="35" t="s">
        <v>417</v>
      </c>
    </row>
    <row r="203" spans="4:25" x14ac:dyDescent="0.3">
      <c r="D203" s="8" t="str">
        <f>IF(LEN(_xlfn.IFNA(VLOOKUP(G203,EnElServer!A:A,1,FALSE),""))&gt;0,"x","")</f>
        <v/>
      </c>
      <c r="F203" s="3"/>
      <c r="G203" s="3"/>
      <c r="H203" s="20" t="str">
        <f>IF(COUNTBLANK(G203)&gt;0,"",VLOOKUP(F203&amp;"."&amp;G203,ResultadoSQL!A:B,2,FALSE))</f>
        <v/>
      </c>
      <c r="I203" s="10" t="str">
        <f t="shared" si="39"/>
        <v/>
      </c>
      <c r="J203" s="26" t="s">
        <v>417</v>
      </c>
      <c r="K203" s="3"/>
      <c r="L203" s="3" t="str">
        <f t="shared" si="40"/>
        <v/>
      </c>
      <c r="M203" s="3"/>
      <c r="N203" s="17" t="str">
        <f t="shared" si="41"/>
        <v/>
      </c>
      <c r="O203" s="17" t="str">
        <f t="shared" si="42"/>
        <v/>
      </c>
      <c r="P203" s="17" t="str">
        <f t="shared" si="43"/>
        <v/>
      </c>
      <c r="Q203" s="17" t="str">
        <f t="shared" si="44"/>
        <v/>
      </c>
      <c r="R203" s="17" t="str">
        <f t="shared" si="45"/>
        <v/>
      </c>
      <c r="S203" s="17" t="str">
        <f t="shared" si="46"/>
        <v/>
      </c>
      <c r="T203" s="17" t="str">
        <f t="shared" si="47"/>
        <v/>
      </c>
      <c r="U203" s="17" t="str">
        <f t="shared" si="48"/>
        <v/>
      </c>
      <c r="V203" s="17" t="str">
        <f t="shared" si="49"/>
        <v/>
      </c>
      <c r="W203" s="17" t="str">
        <f t="shared" si="50"/>
        <v/>
      </c>
      <c r="X203" s="4" t="str">
        <f t="shared" si="51"/>
        <v/>
      </c>
      <c r="Y203" s="35" t="s">
        <v>417</v>
      </c>
    </row>
    <row r="204" spans="4:25" x14ac:dyDescent="0.3">
      <c r="D204" s="8" t="str">
        <f>IF(LEN(_xlfn.IFNA(VLOOKUP(G204,EnElServer!A:A,1,FALSE),""))&gt;0,"x","")</f>
        <v/>
      </c>
      <c r="F204" s="3"/>
      <c r="G204" s="3"/>
      <c r="H204" s="20" t="str">
        <f>IF(COUNTBLANK(G204)&gt;0,"",VLOOKUP(F204&amp;"."&amp;G204,ResultadoSQL!A:B,2,FALSE))</f>
        <v/>
      </c>
      <c r="I204" s="10" t="str">
        <f t="shared" si="39"/>
        <v/>
      </c>
      <c r="J204" s="26" t="s">
        <v>417</v>
      </c>
      <c r="K204" s="3"/>
      <c r="L204" s="3" t="str">
        <f t="shared" si="40"/>
        <v/>
      </c>
      <c r="M204" s="3"/>
      <c r="N204" s="17" t="str">
        <f t="shared" si="41"/>
        <v/>
      </c>
      <c r="O204" s="17" t="str">
        <f t="shared" si="42"/>
        <v/>
      </c>
      <c r="P204" s="17" t="str">
        <f t="shared" si="43"/>
        <v/>
      </c>
      <c r="Q204" s="17" t="str">
        <f t="shared" si="44"/>
        <v/>
      </c>
      <c r="R204" s="17" t="str">
        <f t="shared" si="45"/>
        <v/>
      </c>
      <c r="S204" s="17" t="str">
        <f t="shared" si="46"/>
        <v/>
      </c>
      <c r="T204" s="17" t="str">
        <f t="shared" si="47"/>
        <v/>
      </c>
      <c r="U204" s="17" t="str">
        <f t="shared" si="48"/>
        <v/>
      </c>
      <c r="V204" s="17" t="str">
        <f t="shared" si="49"/>
        <v/>
      </c>
      <c r="W204" s="17" t="str">
        <f t="shared" si="50"/>
        <v/>
      </c>
      <c r="X204" s="4" t="str">
        <f t="shared" si="51"/>
        <v/>
      </c>
      <c r="Y204" s="35" t="s">
        <v>417</v>
      </c>
    </row>
    <row r="205" spans="4:25" x14ac:dyDescent="0.3">
      <c r="D205" s="8" t="str">
        <f>IF(LEN(_xlfn.IFNA(VLOOKUP(G205,EnElServer!A:A,1,FALSE),""))&gt;0,"x","")</f>
        <v/>
      </c>
      <c r="F205" s="3"/>
      <c r="G205" s="3"/>
      <c r="H205" s="20" t="str">
        <f>IF(COUNTBLANK(G205)&gt;0,"",VLOOKUP(F205&amp;"."&amp;G205,ResultadoSQL!A:B,2,FALSE))</f>
        <v/>
      </c>
      <c r="I205" s="10" t="str">
        <f t="shared" si="39"/>
        <v/>
      </c>
      <c r="J205" s="26" t="s">
        <v>417</v>
      </c>
      <c r="K205" s="3"/>
      <c r="L205" s="3" t="str">
        <f t="shared" si="40"/>
        <v/>
      </c>
      <c r="M205" s="3"/>
      <c r="N205" s="17" t="str">
        <f t="shared" si="41"/>
        <v/>
      </c>
      <c r="O205" s="17" t="str">
        <f t="shared" si="42"/>
        <v/>
      </c>
      <c r="P205" s="17" t="str">
        <f t="shared" si="43"/>
        <v/>
      </c>
      <c r="Q205" s="17" t="str">
        <f t="shared" si="44"/>
        <v/>
      </c>
      <c r="R205" s="17" t="str">
        <f t="shared" si="45"/>
        <v/>
      </c>
      <c r="S205" s="17" t="str">
        <f t="shared" si="46"/>
        <v/>
      </c>
      <c r="T205" s="17" t="str">
        <f t="shared" si="47"/>
        <v/>
      </c>
      <c r="U205" s="17" t="str">
        <f t="shared" si="48"/>
        <v/>
      </c>
      <c r="V205" s="17" t="str">
        <f t="shared" si="49"/>
        <v/>
      </c>
      <c r="W205" s="17" t="str">
        <f t="shared" si="50"/>
        <v/>
      </c>
      <c r="X205" s="4" t="str">
        <f t="shared" si="51"/>
        <v/>
      </c>
      <c r="Y205" s="35" t="s">
        <v>417</v>
      </c>
    </row>
    <row r="206" spans="4:25" x14ac:dyDescent="0.3">
      <c r="D206" s="8" t="str">
        <f>IF(LEN(_xlfn.IFNA(VLOOKUP(G206,EnElServer!A:A,1,FALSE),""))&gt;0,"x","")</f>
        <v/>
      </c>
      <c r="F206" s="3"/>
      <c r="G206" s="3"/>
      <c r="H206" s="20" t="str">
        <f>IF(COUNTBLANK(G206)&gt;0,"",VLOOKUP(F206&amp;"."&amp;G206,ResultadoSQL!A:B,2,FALSE))</f>
        <v/>
      </c>
      <c r="I206" s="10" t="str">
        <f t="shared" si="39"/>
        <v/>
      </c>
      <c r="J206" s="26" t="s">
        <v>417</v>
      </c>
      <c r="K206" s="3"/>
      <c r="L206" s="3" t="str">
        <f t="shared" si="40"/>
        <v/>
      </c>
      <c r="M206" s="3"/>
      <c r="N206" s="17" t="str">
        <f t="shared" si="41"/>
        <v/>
      </c>
      <c r="O206" s="17" t="str">
        <f t="shared" si="42"/>
        <v/>
      </c>
      <c r="P206" s="17" t="str">
        <f t="shared" si="43"/>
        <v/>
      </c>
      <c r="Q206" s="17" t="str">
        <f t="shared" si="44"/>
        <v/>
      </c>
      <c r="R206" s="17" t="str">
        <f t="shared" si="45"/>
        <v/>
      </c>
      <c r="S206" s="17" t="str">
        <f t="shared" si="46"/>
        <v/>
      </c>
      <c r="T206" s="17" t="str">
        <f t="shared" si="47"/>
        <v/>
      </c>
      <c r="U206" s="17" t="str">
        <f t="shared" si="48"/>
        <v/>
      </c>
      <c r="V206" s="17" t="str">
        <f t="shared" si="49"/>
        <v/>
      </c>
      <c r="W206" s="17" t="str">
        <f t="shared" si="50"/>
        <v/>
      </c>
      <c r="X206" s="4" t="str">
        <f t="shared" si="51"/>
        <v/>
      </c>
      <c r="Y206" s="35" t="s">
        <v>417</v>
      </c>
    </row>
    <row r="207" spans="4:25" x14ac:dyDescent="0.3">
      <c r="D207" s="8" t="str">
        <f>IF(LEN(_xlfn.IFNA(VLOOKUP(G207,EnElServer!A:A,1,FALSE),""))&gt;0,"x","")</f>
        <v/>
      </c>
      <c r="F207" s="3"/>
      <c r="G207" s="3"/>
      <c r="H207" s="20" t="str">
        <f>IF(COUNTBLANK(G207)&gt;0,"",VLOOKUP(F207&amp;"."&amp;G207,ResultadoSQL!A:B,2,FALSE))</f>
        <v/>
      </c>
      <c r="I207" s="10" t="str">
        <f t="shared" si="39"/>
        <v/>
      </c>
      <c r="J207" s="26" t="s">
        <v>417</v>
      </c>
      <c r="K207" s="3"/>
      <c r="L207" s="3" t="str">
        <f t="shared" si="40"/>
        <v/>
      </c>
      <c r="M207" s="3"/>
      <c r="N207" s="17" t="str">
        <f t="shared" si="41"/>
        <v/>
      </c>
      <c r="O207" s="17" t="str">
        <f t="shared" si="42"/>
        <v/>
      </c>
      <c r="P207" s="17" t="str">
        <f t="shared" si="43"/>
        <v/>
      </c>
      <c r="Q207" s="17" t="str">
        <f t="shared" si="44"/>
        <v/>
      </c>
      <c r="R207" s="17" t="str">
        <f t="shared" si="45"/>
        <v/>
      </c>
      <c r="S207" s="17" t="str">
        <f t="shared" si="46"/>
        <v/>
      </c>
      <c r="T207" s="17" t="str">
        <f t="shared" si="47"/>
        <v/>
      </c>
      <c r="U207" s="17" t="str">
        <f t="shared" si="48"/>
        <v/>
      </c>
      <c r="V207" s="17" t="str">
        <f t="shared" si="49"/>
        <v/>
      </c>
      <c r="W207" s="17" t="str">
        <f t="shared" si="50"/>
        <v/>
      </c>
      <c r="X207" s="4" t="str">
        <f t="shared" si="51"/>
        <v/>
      </c>
      <c r="Y207" s="35" t="s">
        <v>417</v>
      </c>
    </row>
    <row r="208" spans="4:25" x14ac:dyDescent="0.3">
      <c r="D208" s="8" t="str">
        <f>IF(LEN(_xlfn.IFNA(VLOOKUP(G208,EnElServer!A:A,1,FALSE),""))&gt;0,"x","")</f>
        <v/>
      </c>
      <c r="F208" s="3"/>
      <c r="G208" s="3"/>
      <c r="H208" s="20" t="str">
        <f>IF(COUNTBLANK(G208)&gt;0,"",VLOOKUP(F208&amp;"."&amp;G208,ResultadoSQL!A:B,2,FALSE))</f>
        <v/>
      </c>
      <c r="I208" s="10" t="str">
        <f t="shared" si="39"/>
        <v/>
      </c>
      <c r="J208" s="26" t="s">
        <v>417</v>
      </c>
      <c r="K208" s="3"/>
      <c r="L208" s="3" t="str">
        <f t="shared" si="40"/>
        <v/>
      </c>
      <c r="M208" s="3"/>
      <c r="N208" s="17" t="str">
        <f t="shared" si="41"/>
        <v/>
      </c>
      <c r="O208" s="17" t="str">
        <f t="shared" si="42"/>
        <v/>
      </c>
      <c r="P208" s="17" t="str">
        <f t="shared" si="43"/>
        <v/>
      </c>
      <c r="Q208" s="17" t="str">
        <f t="shared" si="44"/>
        <v/>
      </c>
      <c r="R208" s="17" t="str">
        <f t="shared" si="45"/>
        <v/>
      </c>
      <c r="S208" s="17" t="str">
        <f t="shared" si="46"/>
        <v/>
      </c>
      <c r="T208" s="17" t="str">
        <f t="shared" si="47"/>
        <v/>
      </c>
      <c r="U208" s="17" t="str">
        <f t="shared" si="48"/>
        <v/>
      </c>
      <c r="V208" s="17" t="str">
        <f t="shared" si="49"/>
        <v/>
      </c>
      <c r="W208" s="17" t="str">
        <f t="shared" si="50"/>
        <v/>
      </c>
      <c r="X208" s="4" t="str">
        <f t="shared" si="51"/>
        <v/>
      </c>
      <c r="Y208" s="35" t="s">
        <v>417</v>
      </c>
    </row>
    <row r="209" spans="4:25" x14ac:dyDescent="0.3">
      <c r="D209" s="8" t="str">
        <f>IF(LEN(_xlfn.IFNA(VLOOKUP(G209,EnElServer!A:A,1,FALSE),""))&gt;0,"x","")</f>
        <v/>
      </c>
      <c r="F209" s="3"/>
      <c r="G209" s="3"/>
      <c r="H209" s="20" t="str">
        <f>IF(COUNTBLANK(G209)&gt;0,"",VLOOKUP(F209&amp;"."&amp;G209,ResultadoSQL!A:B,2,FALSE))</f>
        <v/>
      </c>
      <c r="I209" s="10" t="str">
        <f t="shared" si="39"/>
        <v/>
      </c>
      <c r="J209" s="26" t="s">
        <v>417</v>
      </c>
      <c r="K209" s="3"/>
      <c r="L209" s="3" t="str">
        <f t="shared" si="40"/>
        <v/>
      </c>
      <c r="M209" s="3"/>
      <c r="N209" s="17" t="str">
        <f t="shared" si="41"/>
        <v/>
      </c>
      <c r="O209" s="17" t="str">
        <f t="shared" si="42"/>
        <v/>
      </c>
      <c r="P209" s="17" t="str">
        <f t="shared" si="43"/>
        <v/>
      </c>
      <c r="Q209" s="17" t="str">
        <f t="shared" si="44"/>
        <v/>
      </c>
      <c r="R209" s="17" t="str">
        <f t="shared" si="45"/>
        <v/>
      </c>
      <c r="S209" s="17" t="str">
        <f t="shared" si="46"/>
        <v/>
      </c>
      <c r="T209" s="17" t="str">
        <f t="shared" si="47"/>
        <v/>
      </c>
      <c r="U209" s="17" t="str">
        <f t="shared" si="48"/>
        <v/>
      </c>
      <c r="V209" s="17" t="str">
        <f t="shared" si="49"/>
        <v/>
      </c>
      <c r="W209" s="17" t="str">
        <f t="shared" si="50"/>
        <v/>
      </c>
      <c r="X209" s="4" t="str">
        <f t="shared" si="51"/>
        <v/>
      </c>
      <c r="Y209" s="35" t="s">
        <v>417</v>
      </c>
    </row>
    <row r="210" spans="4:25" x14ac:dyDescent="0.3">
      <c r="D210" s="8" t="str">
        <f>IF(LEN(_xlfn.IFNA(VLOOKUP(G210,EnElServer!A:A,1,FALSE),""))&gt;0,"x","")</f>
        <v/>
      </c>
      <c r="F210" s="3"/>
      <c r="G210" s="3"/>
      <c r="H210" s="20" t="str">
        <f>IF(COUNTBLANK(G210)&gt;0,"",VLOOKUP(F210&amp;"."&amp;G210,ResultadoSQL!A:B,2,FALSE))</f>
        <v/>
      </c>
      <c r="I210" s="10" t="str">
        <f t="shared" si="39"/>
        <v/>
      </c>
      <c r="J210" s="26" t="s">
        <v>417</v>
      </c>
      <c r="K210" s="3"/>
      <c r="L210" s="3" t="str">
        <f t="shared" si="40"/>
        <v/>
      </c>
      <c r="M210" s="3"/>
      <c r="N210" s="17" t="str">
        <f t="shared" si="41"/>
        <v/>
      </c>
      <c r="O210" s="17" t="str">
        <f t="shared" si="42"/>
        <v/>
      </c>
      <c r="P210" s="17" t="str">
        <f t="shared" si="43"/>
        <v/>
      </c>
      <c r="Q210" s="17" t="str">
        <f t="shared" si="44"/>
        <v/>
      </c>
      <c r="R210" s="17" t="str">
        <f t="shared" si="45"/>
        <v/>
      </c>
      <c r="S210" s="17" t="str">
        <f t="shared" si="46"/>
        <v/>
      </c>
      <c r="T210" s="17" t="str">
        <f t="shared" si="47"/>
        <v/>
      </c>
      <c r="U210" s="17" t="str">
        <f t="shared" si="48"/>
        <v/>
      </c>
      <c r="V210" s="17" t="str">
        <f t="shared" si="49"/>
        <v/>
      </c>
      <c r="W210" s="17" t="str">
        <f t="shared" si="50"/>
        <v/>
      </c>
      <c r="X210" s="4" t="str">
        <f t="shared" si="51"/>
        <v/>
      </c>
      <c r="Y210" s="35" t="s">
        <v>417</v>
      </c>
    </row>
    <row r="211" spans="4:25" x14ac:dyDescent="0.3">
      <c r="D211" s="8" t="str">
        <f>IF(LEN(_xlfn.IFNA(VLOOKUP(G211,EnElServer!A:A,1,FALSE),""))&gt;0,"x","")</f>
        <v/>
      </c>
      <c r="F211" s="3"/>
      <c r="G211" s="3"/>
      <c r="H211" s="20" t="str">
        <f>IF(COUNTBLANK(G211)&gt;0,"",VLOOKUP(F211&amp;"."&amp;G211,ResultadoSQL!A:B,2,FALSE))</f>
        <v/>
      </c>
      <c r="I211" s="10" t="str">
        <f t="shared" si="39"/>
        <v/>
      </c>
      <c r="J211" s="26" t="s">
        <v>417</v>
      </c>
      <c r="K211" s="3"/>
      <c r="L211" s="3" t="str">
        <f t="shared" si="40"/>
        <v/>
      </c>
      <c r="M211" s="3"/>
      <c r="N211" s="17" t="str">
        <f t="shared" si="41"/>
        <v/>
      </c>
      <c r="O211" s="17" t="str">
        <f t="shared" si="42"/>
        <v/>
      </c>
      <c r="P211" s="17" t="str">
        <f t="shared" si="43"/>
        <v/>
      </c>
      <c r="Q211" s="17" t="str">
        <f t="shared" si="44"/>
        <v/>
      </c>
      <c r="R211" s="17" t="str">
        <f t="shared" si="45"/>
        <v/>
      </c>
      <c r="S211" s="17" t="str">
        <f t="shared" si="46"/>
        <v/>
      </c>
      <c r="T211" s="17" t="str">
        <f t="shared" si="47"/>
        <v/>
      </c>
      <c r="U211" s="17" t="str">
        <f t="shared" si="48"/>
        <v/>
      </c>
      <c r="V211" s="17" t="str">
        <f t="shared" si="49"/>
        <v/>
      </c>
      <c r="W211" s="17" t="str">
        <f t="shared" si="50"/>
        <v/>
      </c>
      <c r="X211" s="4" t="str">
        <f t="shared" si="51"/>
        <v/>
      </c>
      <c r="Y211" s="35" t="s">
        <v>417</v>
      </c>
    </row>
    <row r="212" spans="4:25" x14ac:dyDescent="0.3">
      <c r="D212" s="8" t="str">
        <f>IF(LEN(_xlfn.IFNA(VLOOKUP(G212,EnElServer!A:A,1,FALSE),""))&gt;0,"x","")</f>
        <v/>
      </c>
      <c r="F212" s="3"/>
      <c r="G212" s="3"/>
      <c r="H212" s="20" t="str">
        <f>IF(COUNTBLANK(G212)&gt;0,"",VLOOKUP(F212&amp;"."&amp;G212,ResultadoSQL!A:B,2,FALSE))</f>
        <v/>
      </c>
      <c r="I212" s="10" t="str">
        <f t="shared" si="39"/>
        <v/>
      </c>
      <c r="J212" s="26" t="s">
        <v>417</v>
      </c>
      <c r="K212" s="3"/>
      <c r="L212" s="3" t="str">
        <f t="shared" si="40"/>
        <v/>
      </c>
      <c r="M212" s="3"/>
      <c r="N212" s="17" t="str">
        <f t="shared" si="41"/>
        <v/>
      </c>
      <c r="O212" s="17" t="str">
        <f t="shared" si="42"/>
        <v/>
      </c>
      <c r="P212" s="17" t="str">
        <f t="shared" si="43"/>
        <v/>
      </c>
      <c r="Q212" s="17" t="str">
        <f t="shared" si="44"/>
        <v/>
      </c>
      <c r="R212" s="17" t="str">
        <f t="shared" si="45"/>
        <v/>
      </c>
      <c r="S212" s="17" t="str">
        <f t="shared" si="46"/>
        <v/>
      </c>
      <c r="T212" s="17" t="str">
        <f t="shared" si="47"/>
        <v/>
      </c>
      <c r="U212" s="17" t="str">
        <f t="shared" si="48"/>
        <v/>
      </c>
      <c r="V212" s="17" t="str">
        <f t="shared" si="49"/>
        <v/>
      </c>
      <c r="W212" s="17" t="str">
        <f t="shared" si="50"/>
        <v/>
      </c>
      <c r="X212" s="4" t="str">
        <f t="shared" si="51"/>
        <v/>
      </c>
      <c r="Y212" s="35" t="s">
        <v>417</v>
      </c>
    </row>
    <row r="213" spans="4:25" x14ac:dyDescent="0.3">
      <c r="D213" s="8" t="str">
        <f>IF(LEN(_xlfn.IFNA(VLOOKUP(G213,EnElServer!A:A,1,FALSE),""))&gt;0,"x","")</f>
        <v/>
      </c>
      <c r="F213" s="3"/>
      <c r="G213" s="3"/>
      <c r="H213" s="20" t="str">
        <f>IF(COUNTBLANK(G213)&gt;0,"",VLOOKUP(F213&amp;"."&amp;G213,ResultadoSQL!A:B,2,FALSE))</f>
        <v/>
      </c>
      <c r="I213" s="10" t="str">
        <f t="shared" si="39"/>
        <v/>
      </c>
      <c r="J213" s="26" t="s">
        <v>417</v>
      </c>
      <c r="K213" s="3"/>
      <c r="L213" s="3" t="str">
        <f t="shared" si="40"/>
        <v/>
      </c>
      <c r="M213" s="3"/>
      <c r="N213" s="17" t="str">
        <f t="shared" si="41"/>
        <v/>
      </c>
      <c r="O213" s="17" t="str">
        <f t="shared" si="42"/>
        <v/>
      </c>
      <c r="P213" s="17" t="str">
        <f t="shared" si="43"/>
        <v/>
      </c>
      <c r="Q213" s="17" t="str">
        <f t="shared" si="44"/>
        <v/>
      </c>
      <c r="R213" s="17" t="str">
        <f t="shared" si="45"/>
        <v/>
      </c>
      <c r="S213" s="17" t="str">
        <f t="shared" si="46"/>
        <v/>
      </c>
      <c r="T213" s="17" t="str">
        <f t="shared" si="47"/>
        <v/>
      </c>
      <c r="U213" s="17" t="str">
        <f t="shared" si="48"/>
        <v/>
      </c>
      <c r="V213" s="17" t="str">
        <f t="shared" si="49"/>
        <v/>
      </c>
      <c r="W213" s="17" t="str">
        <f t="shared" si="50"/>
        <v/>
      </c>
      <c r="X213" s="4" t="str">
        <f t="shared" si="51"/>
        <v/>
      </c>
      <c r="Y213" s="35" t="s">
        <v>417</v>
      </c>
    </row>
    <row r="214" spans="4:25" x14ac:dyDescent="0.3">
      <c r="D214" s="8" t="str">
        <f>IF(LEN(_xlfn.IFNA(VLOOKUP(G214,EnElServer!A:A,1,FALSE),""))&gt;0,"x","")</f>
        <v/>
      </c>
      <c r="F214" s="3"/>
      <c r="G214" s="3"/>
      <c r="H214" s="20" t="str">
        <f>IF(COUNTBLANK(G214)&gt;0,"",VLOOKUP(F214&amp;"."&amp;G214,ResultadoSQL!A:B,2,FALSE))</f>
        <v/>
      </c>
      <c r="I214" s="10" t="str">
        <f t="shared" si="39"/>
        <v/>
      </c>
      <c r="J214" s="26" t="s">
        <v>417</v>
      </c>
      <c r="K214" s="3"/>
      <c r="L214" s="3" t="str">
        <f t="shared" si="40"/>
        <v/>
      </c>
      <c r="M214" s="3"/>
      <c r="N214" s="17" t="str">
        <f t="shared" si="41"/>
        <v/>
      </c>
      <c r="O214" s="17" t="str">
        <f t="shared" si="42"/>
        <v/>
      </c>
      <c r="P214" s="17" t="str">
        <f t="shared" si="43"/>
        <v/>
      </c>
      <c r="Q214" s="17" t="str">
        <f t="shared" si="44"/>
        <v/>
      </c>
      <c r="R214" s="17" t="str">
        <f t="shared" si="45"/>
        <v/>
      </c>
      <c r="S214" s="17" t="str">
        <f t="shared" si="46"/>
        <v/>
      </c>
      <c r="T214" s="17" t="str">
        <f t="shared" si="47"/>
        <v/>
      </c>
      <c r="U214" s="17" t="str">
        <f t="shared" si="48"/>
        <v/>
      </c>
      <c r="V214" s="17" t="str">
        <f t="shared" si="49"/>
        <v/>
      </c>
      <c r="W214" s="17" t="str">
        <f t="shared" si="50"/>
        <v/>
      </c>
      <c r="X214" s="4" t="str">
        <f t="shared" si="51"/>
        <v/>
      </c>
      <c r="Y214" s="35" t="s">
        <v>417</v>
      </c>
    </row>
    <row r="215" spans="4:25" x14ac:dyDescent="0.3">
      <c r="D215" s="8" t="str">
        <f>IF(LEN(_xlfn.IFNA(VLOOKUP(G215,EnElServer!A:A,1,FALSE),""))&gt;0,"x","")</f>
        <v/>
      </c>
      <c r="F215" s="3"/>
      <c r="G215" s="3"/>
      <c r="H215" s="20" t="str">
        <f>IF(COUNTBLANK(G215)&gt;0,"",VLOOKUP(F215&amp;"."&amp;G215,ResultadoSQL!A:B,2,FALSE))</f>
        <v/>
      </c>
      <c r="I215" s="10" t="str">
        <f t="shared" si="39"/>
        <v/>
      </c>
      <c r="J215" s="26" t="s">
        <v>417</v>
      </c>
      <c r="K215" s="3"/>
      <c r="L215" s="3" t="str">
        <f t="shared" si="40"/>
        <v/>
      </c>
      <c r="M215" s="3"/>
      <c r="N215" s="17" t="str">
        <f t="shared" si="41"/>
        <v/>
      </c>
      <c r="O215" s="17" t="str">
        <f t="shared" si="42"/>
        <v/>
      </c>
      <c r="P215" s="17" t="str">
        <f t="shared" si="43"/>
        <v/>
      </c>
      <c r="Q215" s="17" t="str">
        <f t="shared" si="44"/>
        <v/>
      </c>
      <c r="R215" s="17" t="str">
        <f t="shared" si="45"/>
        <v/>
      </c>
      <c r="S215" s="17" t="str">
        <f t="shared" si="46"/>
        <v/>
      </c>
      <c r="T215" s="17" t="str">
        <f t="shared" si="47"/>
        <v/>
      </c>
      <c r="U215" s="17" t="str">
        <f t="shared" si="48"/>
        <v/>
      </c>
      <c r="V215" s="17" t="str">
        <f t="shared" si="49"/>
        <v/>
      </c>
      <c r="W215" s="17" t="str">
        <f t="shared" si="50"/>
        <v/>
      </c>
      <c r="X215" s="4" t="str">
        <f t="shared" si="51"/>
        <v/>
      </c>
      <c r="Y215" s="35" t="s">
        <v>417</v>
      </c>
    </row>
    <row r="216" spans="4:25" x14ac:dyDescent="0.3">
      <c r="D216" s="8" t="str">
        <f>IF(LEN(_xlfn.IFNA(VLOOKUP(G216,EnElServer!A:A,1,FALSE),""))&gt;0,"x","")</f>
        <v/>
      </c>
      <c r="F216" s="3"/>
      <c r="G216" s="3"/>
      <c r="H216" s="20" t="str">
        <f>IF(COUNTBLANK(G216)&gt;0,"",VLOOKUP(F216&amp;"."&amp;G216,ResultadoSQL!A:B,2,FALSE))</f>
        <v/>
      </c>
      <c r="I216" s="10" t="str">
        <f t="shared" si="39"/>
        <v/>
      </c>
      <c r="J216" s="26" t="s">
        <v>417</v>
      </c>
      <c r="K216" s="3"/>
      <c r="L216" s="3" t="str">
        <f t="shared" si="40"/>
        <v/>
      </c>
      <c r="M216" s="3"/>
      <c r="N216" s="17" t="str">
        <f t="shared" si="41"/>
        <v/>
      </c>
      <c r="O216" s="17" t="str">
        <f t="shared" si="42"/>
        <v/>
      </c>
      <c r="P216" s="17" t="str">
        <f t="shared" si="43"/>
        <v/>
      </c>
      <c r="Q216" s="17" t="str">
        <f t="shared" si="44"/>
        <v/>
      </c>
      <c r="R216" s="17" t="str">
        <f t="shared" si="45"/>
        <v/>
      </c>
      <c r="S216" s="17" t="str">
        <f t="shared" si="46"/>
        <v/>
      </c>
      <c r="T216" s="17" t="str">
        <f t="shared" si="47"/>
        <v/>
      </c>
      <c r="U216" s="17" t="str">
        <f t="shared" si="48"/>
        <v/>
      </c>
      <c r="V216" s="17" t="str">
        <f t="shared" si="49"/>
        <v/>
      </c>
      <c r="W216" s="17" t="str">
        <f t="shared" si="50"/>
        <v/>
      </c>
      <c r="X216" s="4" t="str">
        <f t="shared" si="51"/>
        <v/>
      </c>
      <c r="Y216" s="35" t="s">
        <v>417</v>
      </c>
    </row>
    <row r="217" spans="4:25" x14ac:dyDescent="0.3">
      <c r="D217" s="8" t="str">
        <f>IF(LEN(_xlfn.IFNA(VLOOKUP(G217,EnElServer!A:A,1,FALSE),""))&gt;0,"x","")</f>
        <v/>
      </c>
      <c r="F217" s="3"/>
      <c r="G217" s="3"/>
      <c r="H217" s="20" t="str">
        <f>IF(COUNTBLANK(G217)&gt;0,"",VLOOKUP(F217&amp;"."&amp;G217,ResultadoSQL!A:B,2,FALSE))</f>
        <v/>
      </c>
      <c r="I217" s="10" t="str">
        <f t="shared" si="39"/>
        <v/>
      </c>
      <c r="J217" s="26" t="s">
        <v>417</v>
      </c>
      <c r="K217" s="3"/>
      <c r="L217" s="3" t="str">
        <f t="shared" si="40"/>
        <v/>
      </c>
      <c r="M217" s="3"/>
      <c r="N217" s="17" t="str">
        <f t="shared" si="41"/>
        <v/>
      </c>
      <c r="O217" s="17" t="str">
        <f t="shared" si="42"/>
        <v/>
      </c>
      <c r="P217" s="17" t="str">
        <f t="shared" si="43"/>
        <v/>
      </c>
      <c r="Q217" s="17" t="str">
        <f t="shared" si="44"/>
        <v/>
      </c>
      <c r="R217" s="17" t="str">
        <f t="shared" si="45"/>
        <v/>
      </c>
      <c r="S217" s="17" t="str">
        <f t="shared" si="46"/>
        <v/>
      </c>
      <c r="T217" s="17" t="str">
        <f t="shared" si="47"/>
        <v/>
      </c>
      <c r="U217" s="17" t="str">
        <f t="shared" si="48"/>
        <v/>
      </c>
      <c r="V217" s="17" t="str">
        <f t="shared" si="49"/>
        <v/>
      </c>
      <c r="W217" s="17" t="str">
        <f t="shared" si="50"/>
        <v/>
      </c>
      <c r="X217" s="4" t="str">
        <f t="shared" si="51"/>
        <v/>
      </c>
      <c r="Y217" s="35" t="s">
        <v>417</v>
      </c>
    </row>
    <row r="218" spans="4:25" x14ac:dyDescent="0.3">
      <c r="D218" s="8" t="str">
        <f>IF(LEN(_xlfn.IFNA(VLOOKUP(G218,EnElServer!A:A,1,FALSE),""))&gt;0,"x","")</f>
        <v/>
      </c>
      <c r="F218" s="3"/>
      <c r="G218" s="3"/>
      <c r="H218" s="20" t="str">
        <f>IF(COUNTBLANK(G218)&gt;0,"",VLOOKUP(F218&amp;"."&amp;G218,ResultadoSQL!A:B,2,FALSE))</f>
        <v/>
      </c>
      <c r="I218" s="10" t="str">
        <f t="shared" si="39"/>
        <v/>
      </c>
      <c r="J218" s="26" t="s">
        <v>417</v>
      </c>
      <c r="K218" s="3"/>
      <c r="L218" s="3" t="str">
        <f t="shared" si="40"/>
        <v/>
      </c>
      <c r="M218" s="3"/>
      <c r="N218" s="17" t="str">
        <f t="shared" si="41"/>
        <v/>
      </c>
      <c r="O218" s="17" t="str">
        <f t="shared" si="42"/>
        <v/>
      </c>
      <c r="P218" s="17" t="str">
        <f t="shared" si="43"/>
        <v/>
      </c>
      <c r="Q218" s="17" t="str">
        <f t="shared" si="44"/>
        <v/>
      </c>
      <c r="R218" s="17" t="str">
        <f t="shared" si="45"/>
        <v/>
      </c>
      <c r="S218" s="17" t="str">
        <f t="shared" si="46"/>
        <v/>
      </c>
      <c r="T218" s="17" t="str">
        <f t="shared" si="47"/>
        <v/>
      </c>
      <c r="U218" s="17" t="str">
        <f t="shared" si="48"/>
        <v/>
      </c>
      <c r="V218" s="17" t="str">
        <f t="shared" si="49"/>
        <v/>
      </c>
      <c r="W218" s="17" t="str">
        <f t="shared" si="50"/>
        <v/>
      </c>
      <c r="X218" s="4" t="str">
        <f t="shared" si="51"/>
        <v/>
      </c>
      <c r="Y218" s="35" t="s">
        <v>417</v>
      </c>
    </row>
    <row r="219" spans="4:25" x14ac:dyDescent="0.3">
      <c r="D219" s="8" t="str">
        <f>IF(LEN(_xlfn.IFNA(VLOOKUP(G219,EnElServer!A:A,1,FALSE),""))&gt;0,"x","")</f>
        <v/>
      </c>
      <c r="F219" s="3"/>
      <c r="G219" s="3"/>
      <c r="H219" s="20" t="str">
        <f>IF(COUNTBLANK(G219)&gt;0,"",VLOOKUP(F219&amp;"."&amp;G219,ResultadoSQL!A:B,2,FALSE))</f>
        <v/>
      </c>
      <c r="I219" s="10" t="str">
        <f t="shared" si="39"/>
        <v/>
      </c>
      <c r="J219" s="26" t="s">
        <v>417</v>
      </c>
      <c r="K219" s="3"/>
      <c r="L219" s="3" t="str">
        <f t="shared" si="40"/>
        <v/>
      </c>
      <c r="M219" s="3"/>
      <c r="N219" s="17" t="str">
        <f t="shared" si="41"/>
        <v/>
      </c>
      <c r="O219" s="17" t="str">
        <f t="shared" si="42"/>
        <v/>
      </c>
      <c r="P219" s="17" t="str">
        <f t="shared" si="43"/>
        <v/>
      </c>
      <c r="Q219" s="17" t="str">
        <f t="shared" si="44"/>
        <v/>
      </c>
      <c r="R219" s="17" t="str">
        <f t="shared" si="45"/>
        <v/>
      </c>
      <c r="S219" s="17" t="str">
        <f t="shared" si="46"/>
        <v/>
      </c>
      <c r="T219" s="17" t="str">
        <f t="shared" si="47"/>
        <v/>
      </c>
      <c r="U219" s="17" t="str">
        <f t="shared" si="48"/>
        <v/>
      </c>
      <c r="V219" s="17" t="str">
        <f t="shared" si="49"/>
        <v/>
      </c>
      <c r="W219" s="17" t="str">
        <f t="shared" si="50"/>
        <v/>
      </c>
      <c r="X219" s="4" t="str">
        <f t="shared" si="51"/>
        <v/>
      </c>
      <c r="Y219" s="35" t="s">
        <v>417</v>
      </c>
    </row>
    <row r="220" spans="4:25" x14ac:dyDescent="0.3">
      <c r="D220" s="8" t="str">
        <f>IF(LEN(_xlfn.IFNA(VLOOKUP(G220,EnElServer!A:A,1,FALSE),""))&gt;0,"x","")</f>
        <v/>
      </c>
      <c r="F220" s="3"/>
      <c r="G220" s="3"/>
      <c r="H220" s="20" t="str">
        <f>IF(COUNTBLANK(G220)&gt;0,"",VLOOKUP(F220&amp;"."&amp;G220,ResultadoSQL!A:B,2,FALSE))</f>
        <v/>
      </c>
      <c r="I220" s="10" t="str">
        <f t="shared" si="39"/>
        <v/>
      </c>
      <c r="J220" s="26" t="s">
        <v>417</v>
      </c>
      <c r="K220" s="3"/>
      <c r="L220" s="3" t="str">
        <f t="shared" si="40"/>
        <v/>
      </c>
      <c r="M220" s="3"/>
      <c r="N220" s="17" t="str">
        <f t="shared" si="41"/>
        <v/>
      </c>
      <c r="O220" s="17" t="str">
        <f t="shared" si="42"/>
        <v/>
      </c>
      <c r="P220" s="17" t="str">
        <f t="shared" si="43"/>
        <v/>
      </c>
      <c r="Q220" s="17" t="str">
        <f t="shared" si="44"/>
        <v/>
      </c>
      <c r="R220" s="17" t="str">
        <f t="shared" si="45"/>
        <v/>
      </c>
      <c r="S220" s="17" t="str">
        <f t="shared" si="46"/>
        <v/>
      </c>
      <c r="T220" s="17" t="str">
        <f t="shared" si="47"/>
        <v/>
      </c>
      <c r="U220" s="17" t="str">
        <f t="shared" si="48"/>
        <v/>
      </c>
      <c r="V220" s="17" t="str">
        <f t="shared" si="49"/>
        <v/>
      </c>
      <c r="W220" s="17" t="str">
        <f t="shared" si="50"/>
        <v/>
      </c>
      <c r="X220" s="4" t="str">
        <f t="shared" si="51"/>
        <v/>
      </c>
      <c r="Y220" s="35" t="s">
        <v>417</v>
      </c>
    </row>
    <row r="221" spans="4:25" x14ac:dyDescent="0.3">
      <c r="D221" s="8" t="str">
        <f>IF(LEN(_xlfn.IFNA(VLOOKUP(G221,EnElServer!A:A,1,FALSE),""))&gt;0,"x","")</f>
        <v/>
      </c>
      <c r="F221" s="3"/>
      <c r="G221" s="3"/>
      <c r="H221" s="20" t="str">
        <f>IF(COUNTBLANK(G221)&gt;0,"",VLOOKUP(F221&amp;"."&amp;G221,ResultadoSQL!A:B,2,FALSE))</f>
        <v/>
      </c>
      <c r="I221" s="10" t="str">
        <f t="shared" si="39"/>
        <v/>
      </c>
      <c r="J221" s="26" t="s">
        <v>417</v>
      </c>
      <c r="K221" s="3"/>
      <c r="L221" s="3" t="str">
        <f t="shared" si="40"/>
        <v/>
      </c>
      <c r="M221" s="3"/>
      <c r="N221" s="17" t="str">
        <f t="shared" si="41"/>
        <v/>
      </c>
      <c r="O221" s="17" t="str">
        <f t="shared" si="42"/>
        <v/>
      </c>
      <c r="P221" s="17" t="str">
        <f t="shared" si="43"/>
        <v/>
      </c>
      <c r="Q221" s="17" t="str">
        <f t="shared" si="44"/>
        <v/>
      </c>
      <c r="R221" s="17" t="str">
        <f t="shared" si="45"/>
        <v/>
      </c>
      <c r="S221" s="17" t="str">
        <f t="shared" si="46"/>
        <v/>
      </c>
      <c r="T221" s="17" t="str">
        <f t="shared" si="47"/>
        <v/>
      </c>
      <c r="U221" s="17" t="str">
        <f t="shared" si="48"/>
        <v/>
      </c>
      <c r="V221" s="17" t="str">
        <f t="shared" si="49"/>
        <v/>
      </c>
      <c r="W221" s="17" t="str">
        <f t="shared" si="50"/>
        <v/>
      </c>
      <c r="X221" s="4" t="str">
        <f t="shared" si="51"/>
        <v/>
      </c>
      <c r="Y221" s="35" t="s">
        <v>417</v>
      </c>
    </row>
    <row r="222" spans="4:25" x14ac:dyDescent="0.3">
      <c r="D222" s="8" t="str">
        <f>IF(LEN(_xlfn.IFNA(VLOOKUP(G222,EnElServer!A:A,1,FALSE),""))&gt;0,"x","")</f>
        <v/>
      </c>
      <c r="F222" s="3"/>
      <c r="G222" s="3"/>
      <c r="H222" s="20" t="str">
        <f>IF(COUNTBLANK(G222)&gt;0,"",VLOOKUP(F222&amp;"."&amp;G222,ResultadoSQL!A:B,2,FALSE))</f>
        <v/>
      </c>
      <c r="I222" s="10" t="str">
        <f t="shared" si="39"/>
        <v/>
      </c>
      <c r="J222" s="26" t="s">
        <v>417</v>
      </c>
      <c r="K222" s="3"/>
      <c r="L222" s="3" t="str">
        <f t="shared" si="40"/>
        <v/>
      </c>
      <c r="M222" s="3"/>
      <c r="N222" s="17" t="str">
        <f t="shared" si="41"/>
        <v/>
      </c>
      <c r="O222" s="17" t="str">
        <f t="shared" si="42"/>
        <v/>
      </c>
      <c r="P222" s="17" t="str">
        <f t="shared" si="43"/>
        <v/>
      </c>
      <c r="Q222" s="17" t="str">
        <f t="shared" si="44"/>
        <v/>
      </c>
      <c r="R222" s="17" t="str">
        <f t="shared" si="45"/>
        <v/>
      </c>
      <c r="S222" s="17" t="str">
        <f t="shared" si="46"/>
        <v/>
      </c>
      <c r="T222" s="17" t="str">
        <f t="shared" si="47"/>
        <v/>
      </c>
      <c r="U222" s="17" t="str">
        <f t="shared" si="48"/>
        <v/>
      </c>
      <c r="V222" s="17" t="str">
        <f t="shared" si="49"/>
        <v/>
      </c>
      <c r="W222" s="17" t="str">
        <f t="shared" si="50"/>
        <v/>
      </c>
      <c r="X222" s="4" t="str">
        <f t="shared" si="51"/>
        <v/>
      </c>
      <c r="Y222" s="35" t="s">
        <v>417</v>
      </c>
    </row>
    <row r="223" spans="4:25" x14ac:dyDescent="0.3">
      <c r="D223" s="8" t="str">
        <f>IF(LEN(_xlfn.IFNA(VLOOKUP(G223,EnElServer!A:A,1,FALSE),""))&gt;0,"x","")</f>
        <v/>
      </c>
      <c r="F223" s="3"/>
      <c r="G223" s="3"/>
      <c r="H223" s="20" t="str">
        <f>IF(COUNTBLANK(G223)&gt;0,"",VLOOKUP(F223&amp;"."&amp;G223,ResultadoSQL!A:B,2,FALSE))</f>
        <v/>
      </c>
      <c r="I223" s="10" t="str">
        <f t="shared" si="39"/>
        <v/>
      </c>
      <c r="J223" s="26" t="s">
        <v>417</v>
      </c>
      <c r="K223" s="3"/>
      <c r="L223" s="3" t="str">
        <f t="shared" si="40"/>
        <v/>
      </c>
      <c r="M223" s="3"/>
      <c r="N223" s="17" t="str">
        <f t="shared" si="41"/>
        <v/>
      </c>
      <c r="O223" s="17" t="str">
        <f t="shared" si="42"/>
        <v/>
      </c>
      <c r="P223" s="17" t="str">
        <f t="shared" si="43"/>
        <v/>
      </c>
      <c r="Q223" s="17" t="str">
        <f t="shared" si="44"/>
        <v/>
      </c>
      <c r="R223" s="17" t="str">
        <f t="shared" si="45"/>
        <v/>
      </c>
      <c r="S223" s="17" t="str">
        <f t="shared" si="46"/>
        <v/>
      </c>
      <c r="T223" s="17" t="str">
        <f t="shared" si="47"/>
        <v/>
      </c>
      <c r="U223" s="17" t="str">
        <f t="shared" si="48"/>
        <v/>
      </c>
      <c r="V223" s="17" t="str">
        <f t="shared" si="49"/>
        <v/>
      </c>
      <c r="W223" s="17" t="str">
        <f t="shared" si="50"/>
        <v/>
      </c>
      <c r="X223" s="4" t="str">
        <f t="shared" si="51"/>
        <v/>
      </c>
      <c r="Y223" s="35" t="s">
        <v>417</v>
      </c>
    </row>
    <row r="224" spans="4:25" x14ac:dyDescent="0.3">
      <c r="D224" s="8" t="str">
        <f>IF(LEN(_xlfn.IFNA(VLOOKUP(G224,EnElServer!A:A,1,FALSE),""))&gt;0,"x","")</f>
        <v/>
      </c>
      <c r="F224" s="3"/>
      <c r="G224" s="3"/>
      <c r="H224" s="20" t="str">
        <f>IF(COUNTBLANK(G224)&gt;0,"",VLOOKUP(F224&amp;"."&amp;G224,ResultadoSQL!A:B,2,FALSE))</f>
        <v/>
      </c>
      <c r="I224" s="10" t="str">
        <f t="shared" si="39"/>
        <v/>
      </c>
      <c r="J224" s="26" t="s">
        <v>417</v>
      </c>
      <c r="K224" s="3"/>
      <c r="L224" s="3" t="str">
        <f t="shared" si="40"/>
        <v/>
      </c>
      <c r="M224" s="3"/>
      <c r="N224" s="17" t="str">
        <f t="shared" si="41"/>
        <v/>
      </c>
      <c r="O224" s="17" t="str">
        <f t="shared" si="42"/>
        <v/>
      </c>
      <c r="P224" s="17" t="str">
        <f t="shared" si="43"/>
        <v/>
      </c>
      <c r="Q224" s="17" t="str">
        <f t="shared" si="44"/>
        <v/>
      </c>
      <c r="R224" s="17" t="str">
        <f t="shared" si="45"/>
        <v/>
      </c>
      <c r="S224" s="17" t="str">
        <f t="shared" si="46"/>
        <v/>
      </c>
      <c r="T224" s="17" t="str">
        <f t="shared" si="47"/>
        <v/>
      </c>
      <c r="U224" s="17" t="str">
        <f t="shared" si="48"/>
        <v/>
      </c>
      <c r="V224" s="17" t="str">
        <f t="shared" si="49"/>
        <v/>
      </c>
      <c r="W224" s="17" t="str">
        <f t="shared" si="50"/>
        <v/>
      </c>
      <c r="X224" s="4" t="str">
        <f t="shared" si="51"/>
        <v/>
      </c>
      <c r="Y224" s="35" t="s">
        <v>417</v>
      </c>
    </row>
    <row r="225" spans="4:25" x14ac:dyDescent="0.3">
      <c r="D225" s="8" t="str">
        <f>IF(LEN(_xlfn.IFNA(VLOOKUP(G225,EnElServer!A:A,1,FALSE),""))&gt;0,"x","")</f>
        <v/>
      </c>
      <c r="F225" s="3"/>
      <c r="G225" s="3"/>
      <c r="H225" s="20" t="str">
        <f>IF(COUNTBLANK(G225)&gt;0,"",VLOOKUP(F225&amp;"."&amp;G225,ResultadoSQL!A:B,2,FALSE))</f>
        <v/>
      </c>
      <c r="I225" s="10" t="str">
        <f t="shared" si="39"/>
        <v/>
      </c>
      <c r="J225" s="26" t="s">
        <v>417</v>
      </c>
      <c r="K225" s="3"/>
      <c r="L225" s="3" t="str">
        <f t="shared" si="40"/>
        <v/>
      </c>
      <c r="M225" s="3"/>
      <c r="N225" s="17" t="str">
        <f t="shared" si="41"/>
        <v/>
      </c>
      <c r="O225" s="17" t="str">
        <f t="shared" si="42"/>
        <v/>
      </c>
      <c r="P225" s="17" t="str">
        <f t="shared" si="43"/>
        <v/>
      </c>
      <c r="Q225" s="17" t="str">
        <f t="shared" si="44"/>
        <v/>
      </c>
      <c r="R225" s="17" t="str">
        <f t="shared" si="45"/>
        <v/>
      </c>
      <c r="S225" s="17" t="str">
        <f t="shared" si="46"/>
        <v/>
      </c>
      <c r="T225" s="17" t="str">
        <f t="shared" si="47"/>
        <v/>
      </c>
      <c r="U225" s="17" t="str">
        <f t="shared" si="48"/>
        <v/>
      </c>
      <c r="V225" s="17" t="str">
        <f t="shared" si="49"/>
        <v/>
      </c>
      <c r="W225" s="17" t="str">
        <f t="shared" si="50"/>
        <v/>
      </c>
      <c r="X225" s="4" t="str">
        <f t="shared" si="51"/>
        <v/>
      </c>
      <c r="Y225" s="35" t="s">
        <v>417</v>
      </c>
    </row>
    <row r="226" spans="4:25" x14ac:dyDescent="0.3">
      <c r="D226" s="8" t="str">
        <f>IF(LEN(_xlfn.IFNA(VLOOKUP(G226,EnElServer!A:A,1,FALSE),""))&gt;0,"x","")</f>
        <v/>
      </c>
      <c r="F226" s="3"/>
      <c r="G226" s="3"/>
      <c r="H226" s="20" t="str">
        <f>IF(COUNTBLANK(G226)&gt;0,"",VLOOKUP(F226&amp;"."&amp;G226,ResultadoSQL!A:B,2,FALSE))</f>
        <v/>
      </c>
      <c r="I226" s="10" t="str">
        <f t="shared" si="39"/>
        <v/>
      </c>
      <c r="J226" s="26" t="s">
        <v>417</v>
      </c>
      <c r="K226" s="3"/>
      <c r="L226" s="3" t="str">
        <f t="shared" si="40"/>
        <v/>
      </c>
      <c r="M226" s="3"/>
      <c r="N226" s="17" t="str">
        <f t="shared" si="41"/>
        <v/>
      </c>
      <c r="O226" s="17" t="str">
        <f t="shared" si="42"/>
        <v/>
      </c>
      <c r="P226" s="17" t="str">
        <f t="shared" si="43"/>
        <v/>
      </c>
      <c r="Q226" s="17" t="str">
        <f t="shared" si="44"/>
        <v/>
      </c>
      <c r="R226" s="17" t="str">
        <f t="shared" si="45"/>
        <v/>
      </c>
      <c r="S226" s="17" t="str">
        <f t="shared" si="46"/>
        <v/>
      </c>
      <c r="T226" s="17" t="str">
        <f t="shared" si="47"/>
        <v/>
      </c>
      <c r="U226" s="17" t="str">
        <f t="shared" si="48"/>
        <v/>
      </c>
      <c r="V226" s="17" t="str">
        <f t="shared" si="49"/>
        <v/>
      </c>
      <c r="W226" s="17" t="str">
        <f t="shared" si="50"/>
        <v/>
      </c>
      <c r="X226" s="4" t="str">
        <f t="shared" si="51"/>
        <v/>
      </c>
      <c r="Y226" s="35" t="s">
        <v>417</v>
      </c>
    </row>
    <row r="227" spans="4:25" x14ac:dyDescent="0.3">
      <c r="D227" s="8" t="str">
        <f>IF(LEN(_xlfn.IFNA(VLOOKUP(G227,EnElServer!A:A,1,FALSE),""))&gt;0,"x","")</f>
        <v/>
      </c>
      <c r="F227" s="3"/>
      <c r="G227" s="3"/>
      <c r="H227" s="20" t="str">
        <f>IF(COUNTBLANK(G227)&gt;0,"",VLOOKUP(F227&amp;"."&amp;G227,ResultadoSQL!A:B,2,FALSE))</f>
        <v/>
      </c>
      <c r="I227" s="10" t="str">
        <f t="shared" si="39"/>
        <v/>
      </c>
      <c r="J227" s="26" t="s">
        <v>417</v>
      </c>
      <c r="K227" s="3"/>
      <c r="L227" s="3" t="str">
        <f t="shared" si="40"/>
        <v/>
      </c>
      <c r="M227" s="3"/>
      <c r="N227" s="17" t="str">
        <f t="shared" si="41"/>
        <v/>
      </c>
      <c r="O227" s="17" t="str">
        <f t="shared" si="42"/>
        <v/>
      </c>
      <c r="P227" s="17" t="str">
        <f t="shared" si="43"/>
        <v/>
      </c>
      <c r="Q227" s="17" t="str">
        <f t="shared" si="44"/>
        <v/>
      </c>
      <c r="R227" s="17" t="str">
        <f t="shared" si="45"/>
        <v/>
      </c>
      <c r="S227" s="17" t="str">
        <f t="shared" si="46"/>
        <v/>
      </c>
      <c r="T227" s="17" t="str">
        <f t="shared" si="47"/>
        <v/>
      </c>
      <c r="U227" s="17" t="str">
        <f t="shared" si="48"/>
        <v/>
      </c>
      <c r="V227" s="17" t="str">
        <f t="shared" si="49"/>
        <v/>
      </c>
      <c r="W227" s="17" t="str">
        <f t="shared" si="50"/>
        <v/>
      </c>
      <c r="X227" s="4" t="str">
        <f t="shared" si="51"/>
        <v/>
      </c>
      <c r="Y227" s="35" t="s">
        <v>417</v>
      </c>
    </row>
    <row r="228" spans="4:25" x14ac:dyDescent="0.3">
      <c r="D228" s="8" t="str">
        <f>IF(LEN(_xlfn.IFNA(VLOOKUP(G228,EnElServer!A:A,1,FALSE),""))&gt;0,"x","")</f>
        <v/>
      </c>
      <c r="F228" s="3"/>
      <c r="G228" s="3"/>
      <c r="H228" s="20" t="str">
        <f>IF(COUNTBLANK(G228)&gt;0,"",VLOOKUP(F228&amp;"."&amp;G228,ResultadoSQL!A:B,2,FALSE))</f>
        <v/>
      </c>
      <c r="I228" s="10" t="str">
        <f t="shared" si="39"/>
        <v/>
      </c>
      <c r="J228" s="26" t="s">
        <v>417</v>
      </c>
      <c r="K228" s="3"/>
      <c r="L228" s="3" t="str">
        <f t="shared" si="40"/>
        <v/>
      </c>
      <c r="M228" s="3"/>
      <c r="N228" s="17" t="str">
        <f t="shared" si="41"/>
        <v/>
      </c>
      <c r="O228" s="17" t="str">
        <f t="shared" si="42"/>
        <v/>
      </c>
      <c r="P228" s="17" t="str">
        <f t="shared" si="43"/>
        <v/>
      </c>
      <c r="Q228" s="17" t="str">
        <f t="shared" si="44"/>
        <v/>
      </c>
      <c r="R228" s="17" t="str">
        <f t="shared" si="45"/>
        <v/>
      </c>
      <c r="S228" s="17" t="str">
        <f t="shared" si="46"/>
        <v/>
      </c>
      <c r="T228" s="17" t="str">
        <f t="shared" si="47"/>
        <v/>
      </c>
      <c r="U228" s="17" t="str">
        <f t="shared" si="48"/>
        <v/>
      </c>
      <c r="V228" s="17" t="str">
        <f t="shared" si="49"/>
        <v/>
      </c>
      <c r="W228" s="17" t="str">
        <f t="shared" si="50"/>
        <v/>
      </c>
      <c r="X228" s="4" t="str">
        <f t="shared" si="51"/>
        <v/>
      </c>
      <c r="Y228" s="35" t="s">
        <v>417</v>
      </c>
    </row>
    <row r="229" spans="4:25" x14ac:dyDescent="0.3">
      <c r="D229" s="8" t="str">
        <f>IF(LEN(_xlfn.IFNA(VLOOKUP(G229,EnElServer!A:A,1,FALSE),""))&gt;0,"x","")</f>
        <v/>
      </c>
      <c r="F229" s="3"/>
      <c r="G229" s="3"/>
      <c r="H229" s="20" t="str">
        <f>IF(COUNTBLANK(G229)&gt;0,"",VLOOKUP(F229&amp;"."&amp;G229,ResultadoSQL!A:B,2,FALSE))</f>
        <v/>
      </c>
      <c r="I229" s="10" t="str">
        <f t="shared" si="39"/>
        <v/>
      </c>
      <c r="J229" s="26" t="s">
        <v>417</v>
      </c>
      <c r="K229" s="3"/>
      <c r="L229" s="3" t="str">
        <f t="shared" si="40"/>
        <v/>
      </c>
      <c r="M229" s="3"/>
      <c r="N229" s="17" t="str">
        <f t="shared" si="41"/>
        <v/>
      </c>
      <c r="O229" s="17" t="str">
        <f t="shared" si="42"/>
        <v/>
      </c>
      <c r="P229" s="17" t="str">
        <f t="shared" si="43"/>
        <v/>
      </c>
      <c r="Q229" s="17" t="str">
        <f t="shared" si="44"/>
        <v/>
      </c>
      <c r="R229" s="17" t="str">
        <f t="shared" si="45"/>
        <v/>
      </c>
      <c r="S229" s="17" t="str">
        <f t="shared" si="46"/>
        <v/>
      </c>
      <c r="T229" s="17" t="str">
        <f t="shared" si="47"/>
        <v/>
      </c>
      <c r="U229" s="17" t="str">
        <f t="shared" si="48"/>
        <v/>
      </c>
      <c r="V229" s="17" t="str">
        <f t="shared" si="49"/>
        <v/>
      </c>
      <c r="W229" s="17" t="str">
        <f t="shared" si="50"/>
        <v/>
      </c>
      <c r="X229" s="4" t="str">
        <f t="shared" si="51"/>
        <v/>
      </c>
      <c r="Y229" s="35" t="s">
        <v>417</v>
      </c>
    </row>
    <row r="230" spans="4:25" x14ac:dyDescent="0.3">
      <c r="D230" s="8" t="str">
        <f>IF(LEN(_xlfn.IFNA(VLOOKUP(G230,EnElServer!A:A,1,FALSE),""))&gt;0,"x","")</f>
        <v/>
      </c>
      <c r="F230" s="3"/>
      <c r="G230" s="3"/>
      <c r="H230" s="20" t="str">
        <f>IF(COUNTBLANK(G230)&gt;0,"",VLOOKUP(F230&amp;"."&amp;G230,ResultadoSQL!A:B,2,FALSE))</f>
        <v/>
      </c>
      <c r="I230" s="10" t="str">
        <f t="shared" si="39"/>
        <v/>
      </c>
      <c r="J230" s="26" t="s">
        <v>417</v>
      </c>
      <c r="K230" s="3"/>
      <c r="L230" s="3" t="str">
        <f t="shared" si="40"/>
        <v/>
      </c>
      <c r="M230" s="3"/>
      <c r="N230" s="17" t="str">
        <f t="shared" si="41"/>
        <v/>
      </c>
      <c r="O230" s="17" t="str">
        <f t="shared" si="42"/>
        <v/>
      </c>
      <c r="P230" s="17" t="str">
        <f t="shared" si="43"/>
        <v/>
      </c>
      <c r="Q230" s="17" t="str">
        <f t="shared" si="44"/>
        <v/>
      </c>
      <c r="R230" s="17" t="str">
        <f t="shared" si="45"/>
        <v/>
      </c>
      <c r="S230" s="17" t="str">
        <f t="shared" si="46"/>
        <v/>
      </c>
      <c r="T230" s="17" t="str">
        <f t="shared" si="47"/>
        <v/>
      </c>
      <c r="U230" s="17" t="str">
        <f t="shared" si="48"/>
        <v/>
      </c>
      <c r="V230" s="17" t="str">
        <f t="shared" si="49"/>
        <v/>
      </c>
      <c r="W230" s="17" t="str">
        <f t="shared" si="50"/>
        <v/>
      </c>
      <c r="X230" s="4" t="str">
        <f t="shared" si="51"/>
        <v/>
      </c>
      <c r="Y230" s="35" t="s">
        <v>417</v>
      </c>
    </row>
    <row r="231" spans="4:25" x14ac:dyDescent="0.3">
      <c r="D231" s="8" t="str">
        <f>IF(LEN(_xlfn.IFNA(VLOOKUP(G231,EnElServer!A:A,1,FALSE),""))&gt;0,"x","")</f>
        <v/>
      </c>
      <c r="F231" s="3"/>
      <c r="G231" s="3"/>
      <c r="H231" s="20" t="str">
        <f>IF(COUNTBLANK(G231)&gt;0,"",VLOOKUP(F231&amp;"."&amp;G231,ResultadoSQL!A:B,2,FALSE))</f>
        <v/>
      </c>
      <c r="I231" s="10" t="str">
        <f t="shared" si="39"/>
        <v/>
      </c>
      <c r="J231" s="26" t="s">
        <v>417</v>
      </c>
      <c r="K231" s="3"/>
      <c r="L231" s="3" t="str">
        <f t="shared" si="40"/>
        <v/>
      </c>
      <c r="M231" s="3"/>
      <c r="N231" s="17" t="str">
        <f t="shared" si="41"/>
        <v/>
      </c>
      <c r="O231" s="17" t="str">
        <f t="shared" si="42"/>
        <v/>
      </c>
      <c r="P231" s="17" t="str">
        <f t="shared" si="43"/>
        <v/>
      </c>
      <c r="Q231" s="17" t="str">
        <f t="shared" si="44"/>
        <v/>
      </c>
      <c r="R231" s="17" t="str">
        <f t="shared" si="45"/>
        <v/>
      </c>
      <c r="S231" s="17" t="str">
        <f t="shared" si="46"/>
        <v/>
      </c>
      <c r="T231" s="17" t="str">
        <f t="shared" si="47"/>
        <v/>
      </c>
      <c r="U231" s="17" t="str">
        <f t="shared" si="48"/>
        <v/>
      </c>
      <c r="V231" s="17" t="str">
        <f t="shared" si="49"/>
        <v/>
      </c>
      <c r="W231" s="17" t="str">
        <f t="shared" si="50"/>
        <v/>
      </c>
      <c r="X231" s="4" t="str">
        <f t="shared" si="51"/>
        <v/>
      </c>
      <c r="Y231" s="35" t="s">
        <v>417</v>
      </c>
    </row>
    <row r="232" spans="4:25" x14ac:dyDescent="0.3">
      <c r="D232" s="8" t="str">
        <f>IF(LEN(_xlfn.IFNA(VLOOKUP(G232,EnElServer!A:A,1,FALSE),""))&gt;0,"x","")</f>
        <v/>
      </c>
      <c r="F232" s="3"/>
      <c r="G232" s="3"/>
      <c r="H232" s="20" t="str">
        <f>IF(COUNTBLANK(G232)&gt;0,"",VLOOKUP(F232&amp;"."&amp;G232,ResultadoSQL!A:B,2,FALSE))</f>
        <v/>
      </c>
      <c r="I232" s="10" t="str">
        <f t="shared" si="39"/>
        <v/>
      </c>
      <c r="J232" s="26" t="s">
        <v>417</v>
      </c>
      <c r="K232" s="3"/>
      <c r="L232" s="3" t="str">
        <f t="shared" si="40"/>
        <v/>
      </c>
      <c r="M232" s="3"/>
      <c r="N232" s="17" t="str">
        <f t="shared" si="41"/>
        <v/>
      </c>
      <c r="O232" s="17" t="str">
        <f t="shared" si="42"/>
        <v/>
      </c>
      <c r="P232" s="17" t="str">
        <f t="shared" si="43"/>
        <v/>
      </c>
      <c r="Q232" s="17" t="str">
        <f t="shared" si="44"/>
        <v/>
      </c>
      <c r="R232" s="17" t="str">
        <f t="shared" si="45"/>
        <v/>
      </c>
      <c r="S232" s="17" t="str">
        <f t="shared" si="46"/>
        <v/>
      </c>
      <c r="T232" s="17" t="str">
        <f t="shared" si="47"/>
        <v/>
      </c>
      <c r="U232" s="17" t="str">
        <f t="shared" si="48"/>
        <v/>
      </c>
      <c r="V232" s="17" t="str">
        <f t="shared" si="49"/>
        <v/>
      </c>
      <c r="W232" s="17" t="str">
        <f t="shared" si="50"/>
        <v/>
      </c>
      <c r="X232" s="4" t="str">
        <f t="shared" si="51"/>
        <v/>
      </c>
      <c r="Y232" s="35" t="s">
        <v>417</v>
      </c>
    </row>
    <row r="233" spans="4:25" x14ac:dyDescent="0.3">
      <c r="D233" s="8" t="str">
        <f>IF(LEN(_xlfn.IFNA(VLOOKUP(G233,EnElServer!A:A,1,FALSE),""))&gt;0,"x","")</f>
        <v/>
      </c>
      <c r="F233" s="3"/>
      <c r="G233" s="3"/>
      <c r="H233" s="20" t="str">
        <f>IF(COUNTBLANK(G233)&gt;0,"",VLOOKUP(F233&amp;"."&amp;G233,ResultadoSQL!A:B,2,FALSE))</f>
        <v/>
      </c>
      <c r="I233" s="10" t="str">
        <f t="shared" si="39"/>
        <v/>
      </c>
      <c r="J233" s="26" t="s">
        <v>417</v>
      </c>
      <c r="K233" s="3"/>
      <c r="L233" s="3" t="str">
        <f t="shared" si="40"/>
        <v/>
      </c>
      <c r="M233" s="3"/>
      <c r="N233" s="17" t="str">
        <f t="shared" si="41"/>
        <v/>
      </c>
      <c r="O233" s="17" t="str">
        <f t="shared" si="42"/>
        <v/>
      </c>
      <c r="P233" s="17" t="str">
        <f t="shared" si="43"/>
        <v/>
      </c>
      <c r="Q233" s="17" t="str">
        <f t="shared" si="44"/>
        <v/>
      </c>
      <c r="R233" s="17" t="str">
        <f t="shared" si="45"/>
        <v/>
      </c>
      <c r="S233" s="17" t="str">
        <f t="shared" si="46"/>
        <v/>
      </c>
      <c r="T233" s="17" t="str">
        <f t="shared" si="47"/>
        <v/>
      </c>
      <c r="U233" s="17" t="str">
        <f t="shared" si="48"/>
        <v/>
      </c>
      <c r="V233" s="17" t="str">
        <f t="shared" si="49"/>
        <v/>
      </c>
      <c r="W233" s="17" t="str">
        <f t="shared" si="50"/>
        <v/>
      </c>
      <c r="X233" s="4" t="str">
        <f t="shared" si="51"/>
        <v/>
      </c>
      <c r="Y233" s="35" t="s">
        <v>417</v>
      </c>
    </row>
    <row r="234" spans="4:25" x14ac:dyDescent="0.3">
      <c r="D234" s="8" t="str">
        <f>IF(LEN(_xlfn.IFNA(VLOOKUP(G234,EnElServer!A:A,1,FALSE),""))&gt;0,"x","")</f>
        <v/>
      </c>
      <c r="F234" s="3"/>
      <c r="G234" s="3"/>
      <c r="H234" s="20" t="str">
        <f>IF(COUNTBLANK(G234)&gt;0,"",VLOOKUP(F234&amp;"."&amp;G234,ResultadoSQL!A:B,2,FALSE))</f>
        <v/>
      </c>
      <c r="I234" s="10" t="str">
        <f t="shared" si="39"/>
        <v/>
      </c>
      <c r="J234" s="26" t="s">
        <v>417</v>
      </c>
      <c r="K234" s="3"/>
      <c r="L234" s="3" t="str">
        <f t="shared" si="40"/>
        <v/>
      </c>
      <c r="M234" s="3"/>
      <c r="N234" s="17" t="str">
        <f t="shared" si="41"/>
        <v/>
      </c>
      <c r="O234" s="17" t="str">
        <f t="shared" si="42"/>
        <v/>
      </c>
      <c r="P234" s="17" t="str">
        <f t="shared" si="43"/>
        <v/>
      </c>
      <c r="Q234" s="17" t="str">
        <f t="shared" si="44"/>
        <v/>
      </c>
      <c r="R234" s="17" t="str">
        <f t="shared" si="45"/>
        <v/>
      </c>
      <c r="S234" s="17" t="str">
        <f t="shared" si="46"/>
        <v/>
      </c>
      <c r="T234" s="17" t="str">
        <f t="shared" si="47"/>
        <v/>
      </c>
      <c r="U234" s="17" t="str">
        <f t="shared" si="48"/>
        <v/>
      </c>
      <c r="V234" s="17" t="str">
        <f t="shared" si="49"/>
        <v/>
      </c>
      <c r="W234" s="17" t="str">
        <f t="shared" si="50"/>
        <v/>
      </c>
      <c r="X234" s="4" t="str">
        <f t="shared" si="51"/>
        <v/>
      </c>
      <c r="Y234" s="35" t="s">
        <v>417</v>
      </c>
    </row>
    <row r="235" spans="4:25" x14ac:dyDescent="0.3">
      <c r="D235" s="8" t="str">
        <f>IF(LEN(_xlfn.IFNA(VLOOKUP(G235,EnElServer!A:A,1,FALSE),""))&gt;0,"x","")</f>
        <v/>
      </c>
      <c r="F235" s="3"/>
      <c r="G235" s="3"/>
      <c r="H235" s="20" t="str">
        <f>IF(COUNTBLANK(G235)&gt;0,"",VLOOKUP(F235&amp;"."&amp;G235,ResultadoSQL!A:B,2,FALSE))</f>
        <v/>
      </c>
      <c r="I235" s="10" t="str">
        <f t="shared" si="39"/>
        <v/>
      </c>
      <c r="J235" s="26" t="s">
        <v>417</v>
      </c>
      <c r="K235" s="3"/>
      <c r="L235" s="3" t="str">
        <f t="shared" si="40"/>
        <v/>
      </c>
      <c r="M235" s="3"/>
      <c r="N235" s="17" t="str">
        <f t="shared" si="41"/>
        <v/>
      </c>
      <c r="O235" s="17" t="str">
        <f t="shared" si="42"/>
        <v/>
      </c>
      <c r="P235" s="17" t="str">
        <f t="shared" si="43"/>
        <v/>
      </c>
      <c r="Q235" s="17" t="str">
        <f t="shared" si="44"/>
        <v/>
      </c>
      <c r="R235" s="17" t="str">
        <f t="shared" si="45"/>
        <v/>
      </c>
      <c r="S235" s="17" t="str">
        <f t="shared" si="46"/>
        <v/>
      </c>
      <c r="T235" s="17" t="str">
        <f t="shared" si="47"/>
        <v/>
      </c>
      <c r="U235" s="17" t="str">
        <f t="shared" si="48"/>
        <v/>
      </c>
      <c r="V235" s="17" t="str">
        <f t="shared" si="49"/>
        <v/>
      </c>
      <c r="W235" s="17" t="str">
        <f t="shared" si="50"/>
        <v/>
      </c>
      <c r="X235" s="4" t="str">
        <f t="shared" si="51"/>
        <v/>
      </c>
      <c r="Y235" s="35" t="s">
        <v>417</v>
      </c>
    </row>
    <row r="236" spans="4:25" x14ac:dyDescent="0.3">
      <c r="D236" s="8" t="str">
        <f>IF(LEN(_xlfn.IFNA(VLOOKUP(G236,EnElServer!A:A,1,FALSE),""))&gt;0,"x","")</f>
        <v/>
      </c>
      <c r="F236" s="3"/>
      <c r="G236" s="3"/>
      <c r="H236" s="20" t="str">
        <f>IF(COUNTBLANK(G236)&gt;0,"",VLOOKUP(F236&amp;"."&amp;G236,ResultadoSQL!A:B,2,FALSE))</f>
        <v/>
      </c>
      <c r="I236" s="10" t="str">
        <f t="shared" si="39"/>
        <v/>
      </c>
      <c r="J236" s="26" t="s">
        <v>417</v>
      </c>
      <c r="K236" s="3"/>
      <c r="L236" s="3" t="str">
        <f t="shared" si="40"/>
        <v/>
      </c>
      <c r="M236" s="3"/>
      <c r="N236" s="17" t="str">
        <f t="shared" si="41"/>
        <v/>
      </c>
      <c r="O236" s="17" t="str">
        <f t="shared" si="42"/>
        <v/>
      </c>
      <c r="P236" s="17" t="str">
        <f t="shared" si="43"/>
        <v/>
      </c>
      <c r="Q236" s="17" t="str">
        <f t="shared" si="44"/>
        <v/>
      </c>
      <c r="R236" s="17" t="str">
        <f t="shared" si="45"/>
        <v/>
      </c>
      <c r="S236" s="17" t="str">
        <f t="shared" si="46"/>
        <v/>
      </c>
      <c r="T236" s="17" t="str">
        <f t="shared" si="47"/>
        <v/>
      </c>
      <c r="U236" s="17" t="str">
        <f t="shared" si="48"/>
        <v/>
      </c>
      <c r="V236" s="17" t="str">
        <f t="shared" si="49"/>
        <v/>
      </c>
      <c r="W236" s="17" t="str">
        <f t="shared" si="50"/>
        <v/>
      </c>
      <c r="X236" s="4" t="str">
        <f t="shared" si="51"/>
        <v/>
      </c>
      <c r="Y236" s="35" t="s">
        <v>417</v>
      </c>
    </row>
    <row r="237" spans="4:25" x14ac:dyDescent="0.3">
      <c r="D237" s="8" t="str">
        <f>IF(LEN(_xlfn.IFNA(VLOOKUP(G237,EnElServer!A:A,1,FALSE),""))&gt;0,"x","")</f>
        <v/>
      </c>
      <c r="F237" s="3"/>
      <c r="G237" s="3"/>
      <c r="H237" s="20" t="str">
        <f>IF(COUNTBLANK(G237)&gt;0,"",VLOOKUP(F237&amp;"."&amp;G237,ResultadoSQL!A:B,2,FALSE))</f>
        <v/>
      </c>
      <c r="I237" s="10" t="str">
        <f t="shared" si="39"/>
        <v/>
      </c>
      <c r="J237" s="26" t="s">
        <v>417</v>
      </c>
      <c r="K237" s="3"/>
      <c r="L237" s="3" t="str">
        <f t="shared" si="40"/>
        <v/>
      </c>
      <c r="M237" s="3"/>
      <c r="N237" s="17" t="str">
        <f t="shared" si="41"/>
        <v/>
      </c>
      <c r="O237" s="17" t="str">
        <f t="shared" si="42"/>
        <v/>
      </c>
      <c r="P237" s="17" t="str">
        <f t="shared" si="43"/>
        <v/>
      </c>
      <c r="Q237" s="17" t="str">
        <f t="shared" si="44"/>
        <v/>
      </c>
      <c r="R237" s="17" t="str">
        <f t="shared" si="45"/>
        <v/>
      </c>
      <c r="S237" s="17" t="str">
        <f t="shared" si="46"/>
        <v/>
      </c>
      <c r="T237" s="17" t="str">
        <f t="shared" si="47"/>
        <v/>
      </c>
      <c r="U237" s="17" t="str">
        <f t="shared" si="48"/>
        <v/>
      </c>
      <c r="V237" s="17" t="str">
        <f t="shared" si="49"/>
        <v/>
      </c>
      <c r="W237" s="17" t="str">
        <f t="shared" si="50"/>
        <v/>
      </c>
      <c r="X237" s="4" t="str">
        <f t="shared" si="51"/>
        <v/>
      </c>
      <c r="Y237" s="35" t="s">
        <v>417</v>
      </c>
    </row>
    <row r="238" spans="4:25" x14ac:dyDescent="0.3">
      <c r="D238" s="8" t="str">
        <f>IF(LEN(_xlfn.IFNA(VLOOKUP(G238,EnElServer!A:A,1,FALSE),""))&gt;0,"x","")</f>
        <v/>
      </c>
      <c r="F238" s="3"/>
      <c r="G238" s="3"/>
      <c r="H238" s="20" t="str">
        <f>IF(COUNTBLANK(G238)&gt;0,"",VLOOKUP(F238&amp;"."&amp;G238,ResultadoSQL!A:B,2,FALSE))</f>
        <v/>
      </c>
      <c r="I238" s="10" t="str">
        <f t="shared" si="39"/>
        <v/>
      </c>
      <c r="J238" s="26" t="s">
        <v>417</v>
      </c>
      <c r="K238" s="3"/>
      <c r="L238" s="3" t="str">
        <f t="shared" si="40"/>
        <v/>
      </c>
      <c r="M238" s="3"/>
      <c r="N238" s="17" t="str">
        <f t="shared" si="41"/>
        <v/>
      </c>
      <c r="O238" s="17" t="str">
        <f t="shared" si="42"/>
        <v/>
      </c>
      <c r="P238" s="17" t="str">
        <f t="shared" si="43"/>
        <v/>
      </c>
      <c r="Q238" s="17" t="str">
        <f t="shared" si="44"/>
        <v/>
      </c>
      <c r="R238" s="17" t="str">
        <f t="shared" si="45"/>
        <v/>
      </c>
      <c r="S238" s="17" t="str">
        <f t="shared" si="46"/>
        <v/>
      </c>
      <c r="T238" s="17" t="str">
        <f t="shared" si="47"/>
        <v/>
      </c>
      <c r="U238" s="17" t="str">
        <f t="shared" si="48"/>
        <v/>
      </c>
      <c r="V238" s="17" t="str">
        <f t="shared" si="49"/>
        <v/>
      </c>
      <c r="W238" s="17" t="str">
        <f t="shared" si="50"/>
        <v/>
      </c>
      <c r="X238" s="4" t="str">
        <f t="shared" si="51"/>
        <v/>
      </c>
      <c r="Y238" s="35" t="s">
        <v>417</v>
      </c>
    </row>
    <row r="239" spans="4:25" x14ac:dyDescent="0.3">
      <c r="D239" s="8" t="str">
        <f>IF(LEN(_xlfn.IFNA(VLOOKUP(G239,EnElServer!A:A,1,FALSE),""))&gt;0,"x","")</f>
        <v/>
      </c>
      <c r="F239" s="3"/>
      <c r="G239" s="3"/>
      <c r="H239" s="20" t="str">
        <f>IF(COUNTBLANK(G239)&gt;0,"",VLOOKUP(F239&amp;"."&amp;G239,ResultadoSQL!A:B,2,FALSE))</f>
        <v/>
      </c>
      <c r="I239" s="10" t="str">
        <f t="shared" si="39"/>
        <v/>
      </c>
      <c r="J239" s="26" t="s">
        <v>417</v>
      </c>
      <c r="K239" s="3"/>
      <c r="L239" s="3" t="str">
        <f t="shared" si="40"/>
        <v/>
      </c>
      <c r="M239" s="3"/>
      <c r="N239" s="17" t="str">
        <f t="shared" si="41"/>
        <v/>
      </c>
      <c r="O239" s="17" t="str">
        <f t="shared" si="42"/>
        <v/>
      </c>
      <c r="P239" s="17" t="str">
        <f t="shared" si="43"/>
        <v/>
      </c>
      <c r="Q239" s="17" t="str">
        <f t="shared" si="44"/>
        <v/>
      </c>
      <c r="R239" s="17" t="str">
        <f t="shared" si="45"/>
        <v/>
      </c>
      <c r="S239" s="17" t="str">
        <f t="shared" si="46"/>
        <v/>
      </c>
      <c r="T239" s="17" t="str">
        <f t="shared" si="47"/>
        <v/>
      </c>
      <c r="U239" s="17" t="str">
        <f t="shared" si="48"/>
        <v/>
      </c>
      <c r="V239" s="17" t="str">
        <f t="shared" si="49"/>
        <v/>
      </c>
      <c r="W239" s="17" t="str">
        <f t="shared" si="50"/>
        <v/>
      </c>
      <c r="X239" s="4" t="str">
        <f t="shared" si="51"/>
        <v/>
      </c>
      <c r="Y239" s="35" t="s">
        <v>417</v>
      </c>
    </row>
    <row r="240" spans="4:25" x14ac:dyDescent="0.3">
      <c r="D240" s="8" t="str">
        <f>IF(LEN(_xlfn.IFNA(VLOOKUP(G240,EnElServer!A:A,1,FALSE),""))&gt;0,"x","")</f>
        <v/>
      </c>
      <c r="F240" s="3"/>
      <c r="G240" s="3"/>
      <c r="H240" s="20" t="str">
        <f>IF(COUNTBLANK(G240)&gt;0,"",VLOOKUP(F240&amp;"."&amp;G240,ResultadoSQL!A:B,2,FALSE))</f>
        <v/>
      </c>
      <c r="I240" s="10" t="str">
        <f t="shared" si="39"/>
        <v/>
      </c>
      <c r="J240" s="26" t="s">
        <v>417</v>
      </c>
      <c r="K240" s="3"/>
      <c r="L240" s="3" t="str">
        <f t="shared" si="40"/>
        <v/>
      </c>
      <c r="M240" s="3"/>
      <c r="N240" s="17" t="str">
        <f t="shared" si="41"/>
        <v/>
      </c>
      <c r="O240" s="17" t="str">
        <f t="shared" si="42"/>
        <v/>
      </c>
      <c r="P240" s="17" t="str">
        <f t="shared" si="43"/>
        <v/>
      </c>
      <c r="Q240" s="17" t="str">
        <f t="shared" si="44"/>
        <v/>
      </c>
      <c r="R240" s="17" t="str">
        <f t="shared" si="45"/>
        <v/>
      </c>
      <c r="S240" s="17" t="str">
        <f t="shared" si="46"/>
        <v/>
      </c>
      <c r="T240" s="17" t="str">
        <f t="shared" si="47"/>
        <v/>
      </c>
      <c r="U240" s="17" t="str">
        <f t="shared" si="48"/>
        <v/>
      </c>
      <c r="V240" s="17" t="str">
        <f t="shared" si="49"/>
        <v/>
      </c>
      <c r="W240" s="17" t="str">
        <f t="shared" si="50"/>
        <v/>
      </c>
      <c r="X240" s="4" t="str">
        <f t="shared" si="51"/>
        <v/>
      </c>
      <c r="Y240" s="35" t="s">
        <v>417</v>
      </c>
    </row>
    <row r="241" spans="4:25" x14ac:dyDescent="0.3">
      <c r="D241" s="8" t="str">
        <f>IF(LEN(_xlfn.IFNA(VLOOKUP(G241,EnElServer!A:A,1,FALSE),""))&gt;0,"x","")</f>
        <v/>
      </c>
      <c r="F241" s="3"/>
      <c r="G241" s="3"/>
      <c r="H241" s="20" t="str">
        <f>IF(COUNTBLANK(G241)&gt;0,"",VLOOKUP(F241&amp;"."&amp;G241,ResultadoSQL!A:B,2,FALSE))</f>
        <v/>
      </c>
      <c r="I241" s="10" t="str">
        <f t="shared" si="39"/>
        <v/>
      </c>
      <c r="J241" s="26" t="s">
        <v>417</v>
      </c>
      <c r="K241" s="3"/>
      <c r="L241" s="3" t="str">
        <f t="shared" si="40"/>
        <v/>
      </c>
      <c r="M241" s="3"/>
      <c r="N241" s="17" t="str">
        <f t="shared" si="41"/>
        <v/>
      </c>
      <c r="O241" s="17" t="str">
        <f t="shared" si="42"/>
        <v/>
      </c>
      <c r="P241" s="17" t="str">
        <f t="shared" si="43"/>
        <v/>
      </c>
      <c r="Q241" s="17" t="str">
        <f t="shared" si="44"/>
        <v/>
      </c>
      <c r="R241" s="17" t="str">
        <f t="shared" si="45"/>
        <v/>
      </c>
      <c r="S241" s="17" t="str">
        <f t="shared" si="46"/>
        <v/>
      </c>
      <c r="T241" s="17" t="str">
        <f t="shared" si="47"/>
        <v/>
      </c>
      <c r="U241" s="17" t="str">
        <f t="shared" si="48"/>
        <v/>
      </c>
      <c r="V241" s="17" t="str">
        <f t="shared" si="49"/>
        <v/>
      </c>
      <c r="W241" s="17" t="str">
        <f t="shared" si="50"/>
        <v/>
      </c>
      <c r="X241" s="4" t="str">
        <f t="shared" si="51"/>
        <v/>
      </c>
      <c r="Y241" s="35" t="s">
        <v>417</v>
      </c>
    </row>
    <row r="242" spans="4:25" x14ac:dyDescent="0.3">
      <c r="D242" s="8" t="str">
        <f>IF(LEN(_xlfn.IFNA(VLOOKUP(G242,EnElServer!A:A,1,FALSE),""))&gt;0,"x","")</f>
        <v/>
      </c>
      <c r="F242" s="3"/>
      <c r="G242" s="3"/>
      <c r="H242" s="20" t="str">
        <f>IF(COUNTBLANK(G242)&gt;0,"",VLOOKUP(F242&amp;"."&amp;G242,ResultadoSQL!A:B,2,FALSE))</f>
        <v/>
      </c>
      <c r="I242" s="10" t="str">
        <f t="shared" si="39"/>
        <v/>
      </c>
      <c r="J242" s="26" t="s">
        <v>417</v>
      </c>
      <c r="K242" s="3"/>
      <c r="L242" s="3" t="str">
        <f t="shared" si="40"/>
        <v/>
      </c>
      <c r="M242" s="3"/>
      <c r="N242" s="17" t="str">
        <f t="shared" si="41"/>
        <v/>
      </c>
      <c r="O242" s="17" t="str">
        <f t="shared" si="42"/>
        <v/>
      </c>
      <c r="P242" s="17" t="str">
        <f t="shared" si="43"/>
        <v/>
      </c>
      <c r="Q242" s="17" t="str">
        <f t="shared" si="44"/>
        <v/>
      </c>
      <c r="R242" s="17" t="str">
        <f t="shared" si="45"/>
        <v/>
      </c>
      <c r="S242" s="17" t="str">
        <f t="shared" si="46"/>
        <v/>
      </c>
      <c r="T242" s="17" t="str">
        <f t="shared" si="47"/>
        <v/>
      </c>
      <c r="U242" s="17" t="str">
        <f t="shared" si="48"/>
        <v/>
      </c>
      <c r="V242" s="17" t="str">
        <f t="shared" si="49"/>
        <v/>
      </c>
      <c r="W242" s="17" t="str">
        <f t="shared" si="50"/>
        <v/>
      </c>
      <c r="X242" s="4" t="str">
        <f t="shared" si="51"/>
        <v/>
      </c>
      <c r="Y242" s="35" t="s">
        <v>417</v>
      </c>
    </row>
    <row r="243" spans="4:25" x14ac:dyDescent="0.3">
      <c r="D243" s="8" t="str">
        <f>IF(LEN(_xlfn.IFNA(VLOOKUP(G243,EnElServer!A:A,1,FALSE),""))&gt;0,"x","")</f>
        <v/>
      </c>
      <c r="F243" s="3"/>
      <c r="G243" s="3"/>
      <c r="H243" s="20" t="str">
        <f>IF(COUNTBLANK(G243)&gt;0,"",VLOOKUP(F243&amp;"."&amp;G243,ResultadoSQL!A:B,2,FALSE))</f>
        <v/>
      </c>
      <c r="I243" s="10" t="str">
        <f t="shared" si="39"/>
        <v/>
      </c>
      <c r="J243" s="26" t="s">
        <v>417</v>
      </c>
      <c r="K243" s="3"/>
      <c r="L243" s="3" t="str">
        <f t="shared" si="40"/>
        <v/>
      </c>
      <c r="M243" s="3"/>
      <c r="N243" s="17" t="str">
        <f t="shared" si="41"/>
        <v/>
      </c>
      <c r="O243" s="17" t="str">
        <f t="shared" si="42"/>
        <v/>
      </c>
      <c r="P243" s="17" t="str">
        <f t="shared" si="43"/>
        <v/>
      </c>
      <c r="Q243" s="17" t="str">
        <f t="shared" si="44"/>
        <v/>
      </c>
      <c r="R243" s="17" t="str">
        <f t="shared" si="45"/>
        <v/>
      </c>
      <c r="S243" s="17" t="str">
        <f t="shared" si="46"/>
        <v/>
      </c>
      <c r="T243" s="17" t="str">
        <f t="shared" si="47"/>
        <v/>
      </c>
      <c r="U243" s="17" t="str">
        <f t="shared" si="48"/>
        <v/>
      </c>
      <c r="V243" s="17" t="str">
        <f t="shared" si="49"/>
        <v/>
      </c>
      <c r="W243" s="17" t="str">
        <f t="shared" si="50"/>
        <v/>
      </c>
      <c r="X243" s="4" t="str">
        <f t="shared" si="51"/>
        <v/>
      </c>
      <c r="Y243" s="35" t="s">
        <v>417</v>
      </c>
    </row>
    <row r="244" spans="4:25" x14ac:dyDescent="0.3">
      <c r="D244" s="8" t="str">
        <f>IF(LEN(_xlfn.IFNA(VLOOKUP(G244,EnElServer!A:A,1,FALSE),""))&gt;0,"x","")</f>
        <v/>
      </c>
      <c r="F244" s="3"/>
      <c r="G244" s="3"/>
      <c r="H244" s="20" t="str">
        <f>IF(COUNTBLANK(G244)&gt;0,"",VLOOKUP(F244&amp;"."&amp;G244,ResultadoSQL!A:B,2,FALSE))</f>
        <v/>
      </c>
      <c r="I244" s="10" t="str">
        <f t="shared" si="39"/>
        <v/>
      </c>
      <c r="J244" s="26" t="s">
        <v>417</v>
      </c>
      <c r="K244" s="3"/>
      <c r="L244" s="3" t="str">
        <f t="shared" si="40"/>
        <v/>
      </c>
      <c r="M244" s="3"/>
      <c r="N244" s="17" t="str">
        <f t="shared" si="41"/>
        <v/>
      </c>
      <c r="O244" s="17" t="str">
        <f t="shared" si="42"/>
        <v/>
      </c>
      <c r="P244" s="17" t="str">
        <f t="shared" si="43"/>
        <v/>
      </c>
      <c r="Q244" s="17" t="str">
        <f t="shared" si="44"/>
        <v/>
      </c>
      <c r="R244" s="17" t="str">
        <f t="shared" si="45"/>
        <v/>
      </c>
      <c r="S244" s="17" t="str">
        <f t="shared" si="46"/>
        <v/>
      </c>
      <c r="T244" s="17" t="str">
        <f t="shared" si="47"/>
        <v/>
      </c>
      <c r="U244" s="17" t="str">
        <f t="shared" si="48"/>
        <v/>
      </c>
      <c r="V244" s="17" t="str">
        <f t="shared" si="49"/>
        <v/>
      </c>
      <c r="W244" s="17" t="str">
        <f t="shared" si="50"/>
        <v/>
      </c>
      <c r="X244" s="4" t="str">
        <f t="shared" si="51"/>
        <v/>
      </c>
      <c r="Y244" s="35" t="s">
        <v>417</v>
      </c>
    </row>
    <row r="245" spans="4:25" x14ac:dyDescent="0.3">
      <c r="D245" s="8" t="str">
        <f>IF(LEN(_xlfn.IFNA(VLOOKUP(G245,EnElServer!A:A,1,FALSE),""))&gt;0,"x","")</f>
        <v/>
      </c>
      <c r="F245" s="3"/>
      <c r="G245" s="3"/>
      <c r="H245" s="20" t="str">
        <f>IF(COUNTBLANK(G245)&gt;0,"",VLOOKUP(F245&amp;"."&amp;G245,ResultadoSQL!A:B,2,FALSE))</f>
        <v/>
      </c>
      <c r="I245" s="10" t="str">
        <f t="shared" si="39"/>
        <v/>
      </c>
      <c r="J245" s="26" t="s">
        <v>417</v>
      </c>
      <c r="K245" s="3"/>
      <c r="L245" s="3" t="str">
        <f t="shared" si="40"/>
        <v/>
      </c>
      <c r="M245" s="3"/>
      <c r="N245" s="17" t="str">
        <f t="shared" si="41"/>
        <v/>
      </c>
      <c r="O245" s="17" t="str">
        <f t="shared" si="42"/>
        <v/>
      </c>
      <c r="P245" s="17" t="str">
        <f t="shared" si="43"/>
        <v/>
      </c>
      <c r="Q245" s="17" t="str">
        <f t="shared" si="44"/>
        <v/>
      </c>
      <c r="R245" s="17" t="str">
        <f t="shared" si="45"/>
        <v/>
      </c>
      <c r="S245" s="17" t="str">
        <f t="shared" si="46"/>
        <v/>
      </c>
      <c r="T245" s="17" t="str">
        <f t="shared" si="47"/>
        <v/>
      </c>
      <c r="U245" s="17" t="str">
        <f t="shared" si="48"/>
        <v/>
      </c>
      <c r="V245" s="17" t="str">
        <f t="shared" si="49"/>
        <v/>
      </c>
      <c r="W245" s="17" t="str">
        <f t="shared" si="50"/>
        <v/>
      </c>
      <c r="X245" s="4" t="str">
        <f t="shared" si="51"/>
        <v/>
      </c>
      <c r="Y245" s="35" t="s">
        <v>417</v>
      </c>
    </row>
    <row r="246" spans="4:25" x14ac:dyDescent="0.3">
      <c r="D246" s="8" t="str">
        <f>IF(LEN(_xlfn.IFNA(VLOOKUP(G246,EnElServer!A:A,1,FALSE),""))&gt;0,"x","")</f>
        <v/>
      </c>
      <c r="F246" s="3"/>
      <c r="G246" s="3"/>
      <c r="H246" s="20" t="str">
        <f>IF(COUNTBLANK(G246)&gt;0,"",VLOOKUP(F246&amp;"."&amp;G246,ResultadoSQL!A:B,2,FALSE))</f>
        <v/>
      </c>
      <c r="I246" s="10" t="str">
        <f t="shared" si="39"/>
        <v/>
      </c>
      <c r="J246" s="26" t="s">
        <v>417</v>
      </c>
      <c r="K246" s="3"/>
      <c r="L246" s="3" t="str">
        <f t="shared" si="40"/>
        <v/>
      </c>
      <c r="M246" s="3"/>
      <c r="N246" s="17" t="str">
        <f t="shared" si="41"/>
        <v/>
      </c>
      <c r="O246" s="17" t="str">
        <f t="shared" si="42"/>
        <v/>
      </c>
      <c r="P246" s="17" t="str">
        <f t="shared" si="43"/>
        <v/>
      </c>
      <c r="Q246" s="17" t="str">
        <f t="shared" si="44"/>
        <v/>
      </c>
      <c r="R246" s="17" t="str">
        <f t="shared" si="45"/>
        <v/>
      </c>
      <c r="S246" s="17" t="str">
        <f t="shared" si="46"/>
        <v/>
      </c>
      <c r="T246" s="17" t="str">
        <f t="shared" si="47"/>
        <v/>
      </c>
      <c r="U246" s="17" t="str">
        <f t="shared" si="48"/>
        <v/>
      </c>
      <c r="V246" s="17" t="str">
        <f t="shared" si="49"/>
        <v/>
      </c>
      <c r="W246" s="17" t="str">
        <f t="shared" si="50"/>
        <v/>
      </c>
      <c r="X246" s="4" t="str">
        <f t="shared" si="51"/>
        <v/>
      </c>
      <c r="Y246" s="35" t="s">
        <v>417</v>
      </c>
    </row>
  </sheetData>
  <mergeCells count="1">
    <mergeCell ref="A4:B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8"/>
  <sheetViews>
    <sheetView showGridLines="0" topLeftCell="A40" zoomScaleNormal="100" workbookViewId="0">
      <selection sqref="A1:A1048576"/>
    </sheetView>
  </sheetViews>
  <sheetFormatPr defaultColWidth="8.88671875" defaultRowHeight="14.4" x14ac:dyDescent="0.3"/>
  <cols>
    <col min="1" max="3" width="8.77734375" style="19" customWidth="1"/>
    <col min="4" max="15" width="8.88671875" style="19"/>
    <col min="16" max="1025" width="8.88671875" style="5"/>
  </cols>
  <sheetData>
    <row r="1" spans="1:1" ht="13.8" customHeight="1" x14ac:dyDescent="0.3">
      <c r="A1" s="18" t="s">
        <v>11</v>
      </c>
    </row>
    <row r="2" spans="1:1" ht="13.8" customHeight="1" x14ac:dyDescent="0.3">
      <c r="A2" s="18" t="s">
        <v>12</v>
      </c>
    </row>
    <row r="3" spans="1:1" ht="13.8" customHeight="1" x14ac:dyDescent="0.3">
      <c r="A3" s="18" t="s">
        <v>13</v>
      </c>
    </row>
    <row r="4" spans="1:1" ht="13.8" customHeight="1" x14ac:dyDescent="0.3">
      <c r="A4" s="18" t="s">
        <v>14</v>
      </c>
    </row>
    <row r="5" spans="1:1" ht="13.8" customHeight="1" x14ac:dyDescent="0.3">
      <c r="A5" s="18" t="s">
        <v>15</v>
      </c>
    </row>
    <row r="6" spans="1:1" ht="13.8" customHeight="1" x14ac:dyDescent="0.3">
      <c r="A6" s="18" t="s">
        <v>16</v>
      </c>
    </row>
    <row r="7" spans="1:1" ht="13.8" customHeight="1" x14ac:dyDescent="0.3">
      <c r="A7" s="18" t="s">
        <v>17</v>
      </c>
    </row>
    <row r="8" spans="1:1" ht="13.8" customHeight="1" x14ac:dyDescent="0.3">
      <c r="A8" s="18" t="s">
        <v>469</v>
      </c>
    </row>
    <row r="9" spans="1:1" ht="13.8" customHeight="1" x14ac:dyDescent="0.3">
      <c r="A9" s="18" t="s">
        <v>815</v>
      </c>
    </row>
    <row r="10" spans="1:1" ht="13.8" customHeight="1" x14ac:dyDescent="0.3">
      <c r="A10" s="18" t="s">
        <v>18</v>
      </c>
    </row>
    <row r="11" spans="1:1" ht="13.8" customHeight="1" x14ac:dyDescent="0.3">
      <c r="A11" s="18" t="s">
        <v>19</v>
      </c>
    </row>
    <row r="12" spans="1:1" ht="13.8" customHeight="1" x14ac:dyDescent="0.3">
      <c r="A12" s="18" t="s">
        <v>20</v>
      </c>
    </row>
    <row r="13" spans="1:1" ht="13.8" customHeight="1" x14ac:dyDescent="0.3">
      <c r="A13" s="18" t="s">
        <v>21</v>
      </c>
    </row>
    <row r="14" spans="1:1" ht="13.8" customHeight="1" x14ac:dyDescent="0.3">
      <c r="A14" s="18" t="s">
        <v>22</v>
      </c>
    </row>
    <row r="15" spans="1:1" ht="13.8" customHeight="1" x14ac:dyDescent="0.3">
      <c r="A15" s="18" t="s">
        <v>23</v>
      </c>
    </row>
    <row r="16" spans="1:1" ht="13.8" customHeight="1" x14ac:dyDescent="0.3">
      <c r="A16" s="18" t="s">
        <v>24</v>
      </c>
    </row>
    <row r="17" spans="1:1" ht="13.8" customHeight="1" x14ac:dyDescent="0.3">
      <c r="A17" s="18" t="s">
        <v>25</v>
      </c>
    </row>
    <row r="18" spans="1:1" ht="13.8" customHeight="1" x14ac:dyDescent="0.3">
      <c r="A18" s="18" t="s">
        <v>26</v>
      </c>
    </row>
    <row r="19" spans="1:1" ht="13.8" customHeight="1" x14ac:dyDescent="0.3">
      <c r="A19" s="18" t="s">
        <v>27</v>
      </c>
    </row>
    <row r="20" spans="1:1" ht="13.8" customHeight="1" x14ac:dyDescent="0.3">
      <c r="A20" s="18" t="s">
        <v>28</v>
      </c>
    </row>
    <row r="21" spans="1:1" ht="13.8" customHeight="1" x14ac:dyDescent="0.3">
      <c r="A21" s="18" t="s">
        <v>29</v>
      </c>
    </row>
    <row r="22" spans="1:1" ht="13.8" customHeight="1" x14ac:dyDescent="0.3">
      <c r="A22" s="18" t="s">
        <v>30</v>
      </c>
    </row>
    <row r="23" spans="1:1" ht="13.8" customHeight="1" x14ac:dyDescent="0.3">
      <c r="A23" s="18" t="s">
        <v>31</v>
      </c>
    </row>
    <row r="24" spans="1:1" ht="13.8" customHeight="1" x14ac:dyDescent="0.3">
      <c r="A24" s="18" t="s">
        <v>32</v>
      </c>
    </row>
    <row r="25" spans="1:1" ht="13.8" customHeight="1" x14ac:dyDescent="0.3">
      <c r="A25" s="18" t="s">
        <v>33</v>
      </c>
    </row>
    <row r="26" spans="1:1" ht="13.8" customHeight="1" x14ac:dyDescent="0.3">
      <c r="A26" s="18" t="s">
        <v>34</v>
      </c>
    </row>
    <row r="27" spans="1:1" ht="13.8" customHeight="1" x14ac:dyDescent="0.3">
      <c r="A27" s="18" t="s">
        <v>35</v>
      </c>
    </row>
    <row r="28" spans="1:1" ht="13.8" customHeight="1" x14ac:dyDescent="0.3">
      <c r="A28" s="18" t="s">
        <v>418</v>
      </c>
    </row>
    <row r="29" spans="1:1" ht="13.8" customHeight="1" x14ac:dyDescent="0.3">
      <c r="A29" s="18" t="s">
        <v>816</v>
      </c>
    </row>
    <row r="30" spans="1:1" ht="13.8" customHeight="1" x14ac:dyDescent="0.3">
      <c r="A30" s="18" t="s">
        <v>419</v>
      </c>
    </row>
    <row r="31" spans="1:1" ht="13.8" customHeight="1" x14ac:dyDescent="0.3">
      <c r="A31" s="18" t="s">
        <v>420</v>
      </c>
    </row>
    <row r="32" spans="1:1" ht="13.8" customHeight="1" x14ac:dyDescent="0.3">
      <c r="A32" s="18" t="s">
        <v>421</v>
      </c>
    </row>
    <row r="33" spans="1:1" ht="13.8" customHeight="1" x14ac:dyDescent="0.3">
      <c r="A33" s="18" t="s">
        <v>422</v>
      </c>
    </row>
    <row r="34" spans="1:1" ht="13.8" customHeight="1" x14ac:dyDescent="0.3">
      <c r="A34" s="18" t="s">
        <v>421</v>
      </c>
    </row>
    <row r="35" spans="1:1" ht="13.8" customHeight="1" x14ac:dyDescent="0.3">
      <c r="A35" s="18" t="s">
        <v>481</v>
      </c>
    </row>
    <row r="36" spans="1:1" ht="13.8" customHeight="1" x14ac:dyDescent="0.3">
      <c r="A36" s="18" t="s">
        <v>423</v>
      </c>
    </row>
    <row r="37" spans="1:1" ht="13.8" customHeight="1" x14ac:dyDescent="0.3">
      <c r="A37" s="18" t="s">
        <v>424</v>
      </c>
    </row>
    <row r="38" spans="1:1" ht="13.8" customHeight="1" x14ac:dyDescent="0.3">
      <c r="A38" s="18" t="s">
        <v>421</v>
      </c>
    </row>
    <row r="39" spans="1:1" ht="13.8" customHeight="1" x14ac:dyDescent="0.3">
      <c r="A39" s="18" t="s">
        <v>425</v>
      </c>
    </row>
    <row r="40" spans="1:1" ht="13.8" customHeight="1" x14ac:dyDescent="0.3">
      <c r="A40" s="18" t="s">
        <v>426</v>
      </c>
    </row>
    <row r="41" spans="1:1" ht="13.8" customHeight="1" x14ac:dyDescent="0.3">
      <c r="A41" s="18" t="s">
        <v>427</v>
      </c>
    </row>
    <row r="42" spans="1:1" ht="13.8" customHeight="1" x14ac:dyDescent="0.3">
      <c r="A42" s="18" t="s">
        <v>428</v>
      </c>
    </row>
    <row r="43" spans="1:1" ht="13.8" customHeight="1" x14ac:dyDescent="0.3">
      <c r="A43" s="18" t="s">
        <v>429</v>
      </c>
    </row>
    <row r="44" spans="1:1" ht="13.8" customHeight="1" x14ac:dyDescent="0.3">
      <c r="A44" s="18" t="s">
        <v>36</v>
      </c>
    </row>
    <row r="45" spans="1:1" ht="13.8" customHeight="1" x14ac:dyDescent="0.3">
      <c r="A45" s="18" t="s">
        <v>37</v>
      </c>
    </row>
    <row r="46" spans="1:1" ht="13.8" customHeight="1" x14ac:dyDescent="0.3">
      <c r="A46" s="18" t="s">
        <v>38</v>
      </c>
    </row>
    <row r="47" spans="1:1" ht="13.8" customHeight="1" x14ac:dyDescent="0.3">
      <c r="A47" s="18" t="s">
        <v>39</v>
      </c>
    </row>
    <row r="48" spans="1:1" ht="13.8" customHeight="1" x14ac:dyDescent="0.3">
      <c r="A48" s="18" t="s">
        <v>40</v>
      </c>
    </row>
    <row r="49" spans="1:1" ht="13.8" customHeight="1" x14ac:dyDescent="0.3">
      <c r="A49" s="18" t="s">
        <v>41</v>
      </c>
    </row>
    <row r="50" spans="1:1" ht="13.8" customHeight="1" x14ac:dyDescent="0.3">
      <c r="A50" s="18" t="s">
        <v>42</v>
      </c>
    </row>
    <row r="51" spans="1:1" ht="13.8" customHeight="1" x14ac:dyDescent="0.3">
      <c r="A51" s="18" t="s">
        <v>43</v>
      </c>
    </row>
    <row r="52" spans="1:1" ht="13.8" customHeight="1" x14ac:dyDescent="0.3">
      <c r="A52" s="18" t="s">
        <v>44</v>
      </c>
    </row>
    <row r="53" spans="1:1" ht="13.8" customHeight="1" x14ac:dyDescent="0.3">
      <c r="A53" s="18" t="s">
        <v>45</v>
      </c>
    </row>
    <row r="54" spans="1:1" ht="13.8" customHeight="1" x14ac:dyDescent="0.3">
      <c r="A54" s="18" t="s">
        <v>46</v>
      </c>
    </row>
    <row r="55" spans="1:1" ht="13.8" customHeight="1" x14ac:dyDescent="0.3">
      <c r="A55" s="18" t="s">
        <v>817</v>
      </c>
    </row>
    <row r="56" spans="1:1" ht="13.8" customHeight="1" x14ac:dyDescent="0.3">
      <c r="A56" s="18" t="s">
        <v>818</v>
      </c>
    </row>
    <row r="57" spans="1:1" ht="13.8" customHeight="1" x14ac:dyDescent="0.3">
      <c r="A57" s="18" t="s">
        <v>819</v>
      </c>
    </row>
    <row r="58" spans="1:1" ht="13.8" customHeight="1" x14ac:dyDescent="0.3">
      <c r="A58" s="18" t="s">
        <v>820</v>
      </c>
    </row>
    <row r="59" spans="1:1" ht="13.8" customHeight="1" x14ac:dyDescent="0.3">
      <c r="A59" s="18" t="s">
        <v>47</v>
      </c>
    </row>
    <row r="60" spans="1:1" ht="13.8" customHeight="1" x14ac:dyDescent="0.3">
      <c r="A60" s="18" t="s">
        <v>48</v>
      </c>
    </row>
    <row r="61" spans="1:1" ht="13.8" customHeight="1" x14ac:dyDescent="0.3">
      <c r="A61" s="18" t="s">
        <v>49</v>
      </c>
    </row>
    <row r="62" spans="1:1" ht="13.8" customHeight="1" x14ac:dyDescent="0.3">
      <c r="A62" s="18" t="s">
        <v>140</v>
      </c>
    </row>
    <row r="63" spans="1:1" ht="13.8" customHeight="1" x14ac:dyDescent="0.3">
      <c r="A63" s="18" t="s">
        <v>430</v>
      </c>
    </row>
    <row r="64" spans="1:1" x14ac:dyDescent="0.3">
      <c r="A64" s="19" t="s">
        <v>431</v>
      </c>
    </row>
    <row r="65" spans="1:1" x14ac:dyDescent="0.3">
      <c r="A65" s="19" t="s">
        <v>821</v>
      </c>
    </row>
    <row r="66" spans="1:1" x14ac:dyDescent="0.3">
      <c r="A66" s="19" t="s">
        <v>822</v>
      </c>
    </row>
    <row r="67" spans="1:1" x14ac:dyDescent="0.3">
      <c r="A67" s="19" t="s">
        <v>432</v>
      </c>
    </row>
    <row r="68" spans="1:1" x14ac:dyDescent="0.3">
      <c r="A68" s="19" t="s">
        <v>823</v>
      </c>
    </row>
    <row r="69" spans="1:1" x14ac:dyDescent="0.3">
      <c r="A69" s="19" t="s">
        <v>433</v>
      </c>
    </row>
    <row r="70" spans="1:1" x14ac:dyDescent="0.3">
      <c r="A70" s="19" t="s">
        <v>141</v>
      </c>
    </row>
    <row r="71" spans="1:1" x14ac:dyDescent="0.3">
      <c r="A71" s="19" t="s">
        <v>434</v>
      </c>
    </row>
    <row r="72" spans="1:1" x14ac:dyDescent="0.3">
      <c r="A72" s="19" t="s">
        <v>431</v>
      </c>
    </row>
    <row r="73" spans="1:1" x14ac:dyDescent="0.3">
      <c r="A73" s="19" t="s">
        <v>435</v>
      </c>
    </row>
    <row r="74" spans="1:1" x14ac:dyDescent="0.3">
      <c r="A74" s="19" t="s">
        <v>436</v>
      </c>
    </row>
    <row r="75" spans="1:1" x14ac:dyDescent="0.3">
      <c r="A75" s="19" t="s">
        <v>437</v>
      </c>
    </row>
    <row r="76" spans="1:1" x14ac:dyDescent="0.3">
      <c r="A76" s="19" t="s">
        <v>155</v>
      </c>
    </row>
    <row r="77" spans="1:1" x14ac:dyDescent="0.3">
      <c r="A77" s="19" t="s">
        <v>824</v>
      </c>
    </row>
    <row r="78" spans="1:1" x14ac:dyDescent="0.3">
      <c r="A78" s="19" t="s">
        <v>825</v>
      </c>
    </row>
    <row r="79" spans="1:1" x14ac:dyDescent="0.3">
      <c r="A79" s="19" t="s">
        <v>826</v>
      </c>
    </row>
    <row r="80" spans="1:1" x14ac:dyDescent="0.3">
      <c r="A80" s="19" t="s">
        <v>827</v>
      </c>
    </row>
    <row r="81" spans="1:1" x14ac:dyDescent="0.3">
      <c r="A81" s="19" t="s">
        <v>156</v>
      </c>
    </row>
    <row r="82" spans="1:1" x14ac:dyDescent="0.3">
      <c r="A82" s="19" t="s">
        <v>438</v>
      </c>
    </row>
    <row r="83" spans="1:1" x14ac:dyDescent="0.3">
      <c r="A83" s="19" t="s">
        <v>439</v>
      </c>
    </row>
    <row r="84" spans="1:1" x14ac:dyDescent="0.3">
      <c r="A84" s="19" t="s">
        <v>50</v>
      </c>
    </row>
    <row r="85" spans="1:1" x14ac:dyDescent="0.3">
      <c r="A85" s="19" t="s">
        <v>157</v>
      </c>
    </row>
    <row r="86" spans="1:1" x14ac:dyDescent="0.3">
      <c r="A86" s="19" t="s">
        <v>158</v>
      </c>
    </row>
    <row r="87" spans="1:1" x14ac:dyDescent="0.3">
      <c r="A87" s="19" t="s">
        <v>440</v>
      </c>
    </row>
    <row r="88" spans="1:1" x14ac:dyDescent="0.3">
      <c r="A88" s="19" t="s">
        <v>441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C90C-DC2C-49DB-BA75-D5F1F405505C}">
  <dimension ref="A1:B386"/>
  <sheetViews>
    <sheetView workbookViewId="0">
      <selection activeCell="B1" sqref="B1"/>
    </sheetView>
  </sheetViews>
  <sheetFormatPr defaultRowHeight="14.4" x14ac:dyDescent="0.3"/>
  <cols>
    <col min="1" max="1" width="28" bestFit="1" customWidth="1"/>
    <col min="2" max="2" width="23.33203125" customWidth="1"/>
  </cols>
  <sheetData>
    <row r="1" spans="1:2" x14ac:dyDescent="0.3">
      <c r="A1" t="s">
        <v>518</v>
      </c>
      <c r="B1" t="s">
        <v>171</v>
      </c>
    </row>
    <row r="2" spans="1:2" x14ac:dyDescent="0.3">
      <c r="A2" t="s">
        <v>519</v>
      </c>
      <c r="B2" t="s">
        <v>520</v>
      </c>
    </row>
    <row r="3" spans="1:2" x14ac:dyDescent="0.3">
      <c r="A3" t="s">
        <v>521</v>
      </c>
      <c r="B3" t="s">
        <v>522</v>
      </c>
    </row>
    <row r="4" spans="1:2" x14ac:dyDescent="0.3">
      <c r="A4" t="s">
        <v>523</v>
      </c>
      <c r="B4" t="s">
        <v>524</v>
      </c>
    </row>
    <row r="5" spans="1:2" x14ac:dyDescent="0.3">
      <c r="A5" t="s">
        <v>525</v>
      </c>
    </row>
    <row r="6" spans="1:2" x14ac:dyDescent="0.3">
      <c r="A6" t="s">
        <v>526</v>
      </c>
    </row>
    <row r="7" spans="1:2" x14ac:dyDescent="0.3">
      <c r="A7" t="s">
        <v>527</v>
      </c>
      <c r="B7" t="s">
        <v>524</v>
      </c>
    </row>
    <row r="8" spans="1:2" x14ac:dyDescent="0.3">
      <c r="A8" t="s">
        <v>528</v>
      </c>
    </row>
    <row r="9" spans="1:2" x14ac:dyDescent="0.3">
      <c r="A9" t="s">
        <v>529</v>
      </c>
      <c r="B9" t="s">
        <v>530</v>
      </c>
    </row>
    <row r="10" spans="1:2" x14ac:dyDescent="0.3">
      <c r="A10" t="s">
        <v>531</v>
      </c>
      <c r="B10" t="s">
        <v>532</v>
      </c>
    </row>
    <row r="11" spans="1:2" x14ac:dyDescent="0.3">
      <c r="A11" t="s">
        <v>533</v>
      </c>
      <c r="B11" t="s">
        <v>534</v>
      </c>
    </row>
    <row r="12" spans="1:2" x14ac:dyDescent="0.3">
      <c r="A12" t="s">
        <v>535</v>
      </c>
    </row>
    <row r="13" spans="1:2" x14ac:dyDescent="0.3">
      <c r="A13" t="s">
        <v>536</v>
      </c>
      <c r="B13" t="s">
        <v>537</v>
      </c>
    </row>
    <row r="14" spans="1:2" x14ac:dyDescent="0.3">
      <c r="A14" t="s">
        <v>538</v>
      </c>
    </row>
    <row r="15" spans="1:2" x14ac:dyDescent="0.3">
      <c r="A15" t="s">
        <v>539</v>
      </c>
    </row>
    <row r="16" spans="1:2" x14ac:dyDescent="0.3">
      <c r="A16" t="s">
        <v>540</v>
      </c>
      <c r="B16" t="s">
        <v>541</v>
      </c>
    </row>
    <row r="17" spans="1:2" x14ac:dyDescent="0.3">
      <c r="A17" t="s">
        <v>542</v>
      </c>
    </row>
    <row r="18" spans="1:2" x14ac:dyDescent="0.3">
      <c r="A18" t="s">
        <v>543</v>
      </c>
    </row>
    <row r="19" spans="1:2" x14ac:dyDescent="0.3">
      <c r="A19" t="s">
        <v>544</v>
      </c>
    </row>
    <row r="20" spans="1:2" x14ac:dyDescent="0.3">
      <c r="A20" t="s">
        <v>545</v>
      </c>
    </row>
    <row r="21" spans="1:2" x14ac:dyDescent="0.3">
      <c r="A21" t="s">
        <v>546</v>
      </c>
      <c r="B21" t="s">
        <v>537</v>
      </c>
    </row>
    <row r="22" spans="1:2" x14ac:dyDescent="0.3">
      <c r="A22" t="s">
        <v>547</v>
      </c>
      <c r="B22" t="s">
        <v>541</v>
      </c>
    </row>
    <row r="23" spans="1:2" x14ac:dyDescent="0.3">
      <c r="A23" t="s">
        <v>548</v>
      </c>
      <c r="B23" t="s">
        <v>549</v>
      </c>
    </row>
    <row r="24" spans="1:2" x14ac:dyDescent="0.3">
      <c r="A24" t="s">
        <v>550</v>
      </c>
    </row>
    <row r="25" spans="1:2" x14ac:dyDescent="0.3">
      <c r="A25" t="s">
        <v>551</v>
      </c>
      <c r="B25" t="s">
        <v>196</v>
      </c>
    </row>
    <row r="26" spans="1:2" x14ac:dyDescent="0.3">
      <c r="A26" t="s">
        <v>552</v>
      </c>
      <c r="B26" t="s">
        <v>553</v>
      </c>
    </row>
    <row r="27" spans="1:2" x14ac:dyDescent="0.3">
      <c r="A27" t="s">
        <v>554</v>
      </c>
      <c r="B27" t="s">
        <v>555</v>
      </c>
    </row>
    <row r="28" spans="1:2" x14ac:dyDescent="0.3">
      <c r="A28" t="s">
        <v>556</v>
      </c>
    </row>
    <row r="29" spans="1:2" x14ac:dyDescent="0.3">
      <c r="A29" t="s">
        <v>557</v>
      </c>
      <c r="B29" t="s">
        <v>558</v>
      </c>
    </row>
    <row r="30" spans="1:2" x14ac:dyDescent="0.3">
      <c r="A30" t="s">
        <v>559</v>
      </c>
      <c r="B30" t="s">
        <v>560</v>
      </c>
    </row>
    <row r="31" spans="1:2" x14ac:dyDescent="0.3">
      <c r="A31" t="s">
        <v>561</v>
      </c>
      <c r="B31" t="s">
        <v>201</v>
      </c>
    </row>
    <row r="32" spans="1:2" x14ac:dyDescent="0.3">
      <c r="A32" t="s">
        <v>562</v>
      </c>
      <c r="B32" t="s">
        <v>203</v>
      </c>
    </row>
    <row r="33" spans="1:2" x14ac:dyDescent="0.3">
      <c r="A33" t="s">
        <v>563</v>
      </c>
      <c r="B33" t="s">
        <v>564</v>
      </c>
    </row>
    <row r="34" spans="1:2" x14ac:dyDescent="0.3">
      <c r="A34" t="s">
        <v>565</v>
      </c>
      <c r="B34" t="s">
        <v>566</v>
      </c>
    </row>
    <row r="35" spans="1:2" x14ac:dyDescent="0.3">
      <c r="A35" t="s">
        <v>567</v>
      </c>
      <c r="B35" t="s">
        <v>151</v>
      </c>
    </row>
    <row r="36" spans="1:2" x14ac:dyDescent="0.3">
      <c r="A36" t="s">
        <v>568</v>
      </c>
      <c r="B36" t="s">
        <v>569</v>
      </c>
    </row>
    <row r="37" spans="1:2" x14ac:dyDescent="0.3">
      <c r="A37" t="s">
        <v>570</v>
      </c>
      <c r="B37" t="s">
        <v>211</v>
      </c>
    </row>
    <row r="38" spans="1:2" x14ac:dyDescent="0.3">
      <c r="A38" t="s">
        <v>571</v>
      </c>
      <c r="B38" t="s">
        <v>572</v>
      </c>
    </row>
    <row r="39" spans="1:2" x14ac:dyDescent="0.3">
      <c r="A39" t="s">
        <v>573</v>
      </c>
    </row>
    <row r="40" spans="1:2" x14ac:dyDescent="0.3">
      <c r="A40" t="s">
        <v>574</v>
      </c>
      <c r="B40" t="s">
        <v>575</v>
      </c>
    </row>
    <row r="41" spans="1:2" x14ac:dyDescent="0.3">
      <c r="A41" t="s">
        <v>576</v>
      </c>
      <c r="B41" t="s">
        <v>216</v>
      </c>
    </row>
    <row r="42" spans="1:2" x14ac:dyDescent="0.3">
      <c r="A42" t="s">
        <v>577</v>
      </c>
      <c r="B42" t="s">
        <v>578</v>
      </c>
    </row>
    <row r="43" spans="1:2" x14ac:dyDescent="0.3">
      <c r="A43" t="s">
        <v>579</v>
      </c>
      <c r="B43" t="s">
        <v>580</v>
      </c>
    </row>
    <row r="44" spans="1:2" x14ac:dyDescent="0.3">
      <c r="A44" t="s">
        <v>581</v>
      </c>
    </row>
    <row r="45" spans="1:2" x14ac:dyDescent="0.3">
      <c r="A45" t="s">
        <v>582</v>
      </c>
      <c r="B45" t="s">
        <v>220</v>
      </c>
    </row>
    <row r="46" spans="1:2" x14ac:dyDescent="0.3">
      <c r="A46" t="s">
        <v>583</v>
      </c>
      <c r="B46" t="s">
        <v>584</v>
      </c>
    </row>
    <row r="47" spans="1:2" x14ac:dyDescent="0.3">
      <c r="A47" t="s">
        <v>585</v>
      </c>
    </row>
    <row r="48" spans="1:2" x14ac:dyDescent="0.3">
      <c r="A48" t="s">
        <v>586</v>
      </c>
      <c r="B48" t="s">
        <v>225</v>
      </c>
    </row>
    <row r="49" spans="1:2" x14ac:dyDescent="0.3">
      <c r="A49" t="s">
        <v>587</v>
      </c>
      <c r="B49" t="s">
        <v>227</v>
      </c>
    </row>
    <row r="50" spans="1:2" x14ac:dyDescent="0.3">
      <c r="A50" t="s">
        <v>588</v>
      </c>
      <c r="B50" t="s">
        <v>227</v>
      </c>
    </row>
    <row r="51" spans="1:2" x14ac:dyDescent="0.3">
      <c r="A51" t="s">
        <v>589</v>
      </c>
      <c r="B51" t="s">
        <v>590</v>
      </c>
    </row>
    <row r="52" spans="1:2" x14ac:dyDescent="0.3">
      <c r="A52" t="s">
        <v>591</v>
      </c>
      <c r="B52" t="s">
        <v>233</v>
      </c>
    </row>
    <row r="53" spans="1:2" x14ac:dyDescent="0.3">
      <c r="A53" t="s">
        <v>592</v>
      </c>
    </row>
    <row r="54" spans="1:2" x14ac:dyDescent="0.3">
      <c r="A54" t="s">
        <v>593</v>
      </c>
      <c r="B54" t="s">
        <v>231</v>
      </c>
    </row>
    <row r="55" spans="1:2" x14ac:dyDescent="0.3">
      <c r="A55" t="s">
        <v>594</v>
      </c>
    </row>
    <row r="56" spans="1:2" x14ac:dyDescent="0.3">
      <c r="A56" t="s">
        <v>595</v>
      </c>
    </row>
    <row r="57" spans="1:2" x14ac:dyDescent="0.3">
      <c r="A57" t="s">
        <v>596</v>
      </c>
      <c r="B57" t="s">
        <v>597</v>
      </c>
    </row>
    <row r="58" spans="1:2" x14ac:dyDescent="0.3">
      <c r="A58" t="s">
        <v>598</v>
      </c>
    </row>
    <row r="59" spans="1:2" x14ac:dyDescent="0.3">
      <c r="A59" t="s">
        <v>599</v>
      </c>
      <c r="B59" t="s">
        <v>600</v>
      </c>
    </row>
    <row r="60" spans="1:2" x14ac:dyDescent="0.3">
      <c r="A60" t="s">
        <v>601</v>
      </c>
      <c r="B60" t="s">
        <v>241</v>
      </c>
    </row>
    <row r="61" spans="1:2" x14ac:dyDescent="0.3">
      <c r="A61" t="s">
        <v>602</v>
      </c>
      <c r="B61" t="s">
        <v>603</v>
      </c>
    </row>
    <row r="62" spans="1:2" x14ac:dyDescent="0.3">
      <c r="A62" t="s">
        <v>604</v>
      </c>
    </row>
    <row r="63" spans="1:2" x14ac:dyDescent="0.3">
      <c r="A63" t="s">
        <v>605</v>
      </c>
      <c r="B63" t="s">
        <v>245</v>
      </c>
    </row>
    <row r="64" spans="1:2" x14ac:dyDescent="0.3">
      <c r="A64" t="s">
        <v>606</v>
      </c>
    </row>
    <row r="65" spans="1:2" x14ac:dyDescent="0.3">
      <c r="A65" t="s">
        <v>607</v>
      </c>
      <c r="B65" t="s">
        <v>608</v>
      </c>
    </row>
    <row r="66" spans="1:2" x14ac:dyDescent="0.3">
      <c r="A66" t="s">
        <v>609</v>
      </c>
      <c r="B66" t="s">
        <v>249</v>
      </c>
    </row>
    <row r="67" spans="1:2" x14ac:dyDescent="0.3">
      <c r="A67" t="s">
        <v>610</v>
      </c>
      <c r="B67" t="s">
        <v>611</v>
      </c>
    </row>
    <row r="68" spans="1:2" x14ac:dyDescent="0.3">
      <c r="A68" t="s">
        <v>612</v>
      </c>
    </row>
    <row r="69" spans="1:2" x14ac:dyDescent="0.3">
      <c r="A69" t="s">
        <v>613</v>
      </c>
      <c r="B69" t="s">
        <v>614</v>
      </c>
    </row>
    <row r="70" spans="1:2" x14ac:dyDescent="0.3">
      <c r="A70" t="s">
        <v>615</v>
      </c>
    </row>
    <row r="71" spans="1:2" x14ac:dyDescent="0.3">
      <c r="A71" t="s">
        <v>616</v>
      </c>
      <c r="B71" t="s">
        <v>255</v>
      </c>
    </row>
    <row r="72" spans="1:2" x14ac:dyDescent="0.3">
      <c r="A72" t="s">
        <v>617</v>
      </c>
      <c r="B72" t="s">
        <v>618</v>
      </c>
    </row>
    <row r="73" spans="1:2" x14ac:dyDescent="0.3">
      <c r="A73" t="s">
        <v>619</v>
      </c>
      <c r="B73" t="s">
        <v>620</v>
      </c>
    </row>
    <row r="74" spans="1:2" x14ac:dyDescent="0.3">
      <c r="A74" t="s">
        <v>621</v>
      </c>
      <c r="B74" t="s">
        <v>151</v>
      </c>
    </row>
    <row r="75" spans="1:2" x14ac:dyDescent="0.3">
      <c r="A75" t="s">
        <v>622</v>
      </c>
    </row>
    <row r="76" spans="1:2" x14ac:dyDescent="0.3">
      <c r="A76" t="s">
        <v>623</v>
      </c>
    </row>
    <row r="77" spans="1:2" x14ac:dyDescent="0.3">
      <c r="A77" t="s">
        <v>624</v>
      </c>
    </row>
    <row r="78" spans="1:2" x14ac:dyDescent="0.3">
      <c r="A78" t="s">
        <v>625</v>
      </c>
      <c r="B78" t="s">
        <v>626</v>
      </c>
    </row>
    <row r="79" spans="1:2" x14ac:dyDescent="0.3">
      <c r="A79" t="s">
        <v>627</v>
      </c>
      <c r="B79" t="s">
        <v>151</v>
      </c>
    </row>
    <row r="80" spans="1:2" x14ac:dyDescent="0.3">
      <c r="A80" t="s">
        <v>628</v>
      </c>
    </row>
    <row r="81" spans="1:2" x14ac:dyDescent="0.3">
      <c r="A81" t="s">
        <v>629</v>
      </c>
      <c r="B81" t="s">
        <v>626</v>
      </c>
    </row>
    <row r="82" spans="1:2" x14ac:dyDescent="0.3">
      <c r="A82" t="s">
        <v>630</v>
      </c>
    </row>
    <row r="83" spans="1:2" x14ac:dyDescent="0.3">
      <c r="A83" t="s">
        <v>631</v>
      </c>
      <c r="B83" t="s">
        <v>632</v>
      </c>
    </row>
    <row r="84" spans="1:2" x14ac:dyDescent="0.3">
      <c r="A84" t="s">
        <v>633</v>
      </c>
      <c r="B84" t="s">
        <v>634</v>
      </c>
    </row>
    <row r="85" spans="1:2" x14ac:dyDescent="0.3">
      <c r="A85" t="s">
        <v>635</v>
      </c>
      <c r="B85" t="s">
        <v>636</v>
      </c>
    </row>
    <row r="86" spans="1:2" x14ac:dyDescent="0.3">
      <c r="A86" t="s">
        <v>637</v>
      </c>
      <c r="B86" t="s">
        <v>638</v>
      </c>
    </row>
    <row r="87" spans="1:2" x14ac:dyDescent="0.3">
      <c r="A87" t="s">
        <v>639</v>
      </c>
    </row>
    <row r="88" spans="1:2" x14ac:dyDescent="0.3">
      <c r="A88" t="s">
        <v>640</v>
      </c>
      <c r="B88" t="s">
        <v>638</v>
      </c>
    </row>
    <row r="89" spans="1:2" x14ac:dyDescent="0.3">
      <c r="A89" t="s">
        <v>641</v>
      </c>
      <c r="B89" t="s">
        <v>642</v>
      </c>
    </row>
    <row r="90" spans="1:2" x14ac:dyDescent="0.3">
      <c r="A90" t="s">
        <v>643</v>
      </c>
    </row>
    <row r="91" spans="1:2" x14ac:dyDescent="0.3">
      <c r="A91" t="s">
        <v>644</v>
      </c>
    </row>
    <row r="92" spans="1:2" x14ac:dyDescent="0.3">
      <c r="A92" t="s">
        <v>645</v>
      </c>
      <c r="B92" t="s">
        <v>276</v>
      </c>
    </row>
    <row r="93" spans="1:2" x14ac:dyDescent="0.3">
      <c r="A93" t="s">
        <v>646</v>
      </c>
      <c r="B93" t="s">
        <v>647</v>
      </c>
    </row>
    <row r="94" spans="1:2" x14ac:dyDescent="0.3">
      <c r="A94" t="s">
        <v>648</v>
      </c>
      <c r="B94" t="s">
        <v>649</v>
      </c>
    </row>
    <row r="95" spans="1:2" x14ac:dyDescent="0.3">
      <c r="A95" t="s">
        <v>650</v>
      </c>
      <c r="B95" t="s">
        <v>651</v>
      </c>
    </row>
    <row r="96" spans="1:2" x14ac:dyDescent="0.3">
      <c r="A96" t="s">
        <v>652</v>
      </c>
    </row>
    <row r="97" spans="1:2" x14ac:dyDescent="0.3">
      <c r="A97" t="s">
        <v>653</v>
      </c>
      <c r="B97" t="s">
        <v>654</v>
      </c>
    </row>
    <row r="98" spans="1:2" x14ac:dyDescent="0.3">
      <c r="A98" t="s">
        <v>655</v>
      </c>
      <c r="B98" t="s">
        <v>656</v>
      </c>
    </row>
    <row r="99" spans="1:2" x14ac:dyDescent="0.3">
      <c r="A99" t="s">
        <v>657</v>
      </c>
    </row>
    <row r="100" spans="1:2" x14ac:dyDescent="0.3">
      <c r="A100" t="s">
        <v>658</v>
      </c>
      <c r="B100" t="s">
        <v>659</v>
      </c>
    </row>
    <row r="101" spans="1:2" x14ac:dyDescent="0.3">
      <c r="A101" t="s">
        <v>660</v>
      </c>
      <c r="B101" t="s">
        <v>661</v>
      </c>
    </row>
    <row r="102" spans="1:2" x14ac:dyDescent="0.3">
      <c r="A102" t="s">
        <v>662</v>
      </c>
      <c r="B102" t="s">
        <v>663</v>
      </c>
    </row>
    <row r="103" spans="1:2" x14ac:dyDescent="0.3">
      <c r="A103" t="s">
        <v>664</v>
      </c>
      <c r="B103" t="s">
        <v>665</v>
      </c>
    </row>
    <row r="104" spans="1:2" x14ac:dyDescent="0.3">
      <c r="A104" t="s">
        <v>666</v>
      </c>
      <c r="B104" t="s">
        <v>667</v>
      </c>
    </row>
    <row r="105" spans="1:2" x14ac:dyDescent="0.3">
      <c r="A105" t="s">
        <v>668</v>
      </c>
      <c r="B105" t="s">
        <v>669</v>
      </c>
    </row>
    <row r="106" spans="1:2" x14ac:dyDescent="0.3">
      <c r="A106" t="s">
        <v>670</v>
      </c>
      <c r="B106" t="s">
        <v>671</v>
      </c>
    </row>
    <row r="107" spans="1:2" x14ac:dyDescent="0.3">
      <c r="A107" t="s">
        <v>672</v>
      </c>
      <c r="B107" t="s">
        <v>673</v>
      </c>
    </row>
    <row r="108" spans="1:2" x14ac:dyDescent="0.3">
      <c r="A108" t="s">
        <v>674</v>
      </c>
      <c r="B108" t="s">
        <v>675</v>
      </c>
    </row>
    <row r="109" spans="1:2" x14ac:dyDescent="0.3">
      <c r="A109" t="s">
        <v>676</v>
      </c>
    </row>
    <row r="110" spans="1:2" x14ac:dyDescent="0.3">
      <c r="A110" t="s">
        <v>677</v>
      </c>
      <c r="B110" t="s">
        <v>678</v>
      </c>
    </row>
    <row r="111" spans="1:2" x14ac:dyDescent="0.3">
      <c r="A111" t="s">
        <v>679</v>
      </c>
      <c r="B111" t="s">
        <v>680</v>
      </c>
    </row>
    <row r="112" spans="1:2" x14ac:dyDescent="0.3">
      <c r="A112" t="s">
        <v>681</v>
      </c>
      <c r="B112" t="s">
        <v>682</v>
      </c>
    </row>
    <row r="113" spans="1:2" x14ac:dyDescent="0.3">
      <c r="A113" t="s">
        <v>683</v>
      </c>
      <c r="B113" t="s">
        <v>684</v>
      </c>
    </row>
    <row r="114" spans="1:2" x14ac:dyDescent="0.3">
      <c r="A114" t="s">
        <v>685</v>
      </c>
      <c r="B114" t="s">
        <v>686</v>
      </c>
    </row>
    <row r="115" spans="1:2" x14ac:dyDescent="0.3">
      <c r="A115" t="s">
        <v>687</v>
      </c>
    </row>
    <row r="116" spans="1:2" x14ac:dyDescent="0.3">
      <c r="A116" t="s">
        <v>688</v>
      </c>
      <c r="B116" t="s">
        <v>689</v>
      </c>
    </row>
    <row r="117" spans="1:2" x14ac:dyDescent="0.3">
      <c r="A117" t="s">
        <v>690</v>
      </c>
      <c r="B117" t="s">
        <v>691</v>
      </c>
    </row>
    <row r="118" spans="1:2" x14ac:dyDescent="0.3">
      <c r="A118" t="s">
        <v>692</v>
      </c>
    </row>
    <row r="119" spans="1:2" x14ac:dyDescent="0.3">
      <c r="A119" t="s">
        <v>693</v>
      </c>
      <c r="B119" t="s">
        <v>691</v>
      </c>
    </row>
    <row r="120" spans="1:2" x14ac:dyDescent="0.3">
      <c r="A120" t="s">
        <v>694</v>
      </c>
      <c r="B120" t="s">
        <v>695</v>
      </c>
    </row>
    <row r="121" spans="1:2" x14ac:dyDescent="0.3">
      <c r="A121" t="s">
        <v>696</v>
      </c>
      <c r="B121" t="s">
        <v>697</v>
      </c>
    </row>
    <row r="122" spans="1:2" x14ac:dyDescent="0.3">
      <c r="A122" t="s">
        <v>698</v>
      </c>
    </row>
    <row r="123" spans="1:2" x14ac:dyDescent="0.3">
      <c r="A123" t="s">
        <v>699</v>
      </c>
      <c r="B123" t="s">
        <v>618</v>
      </c>
    </row>
    <row r="124" spans="1:2" x14ac:dyDescent="0.3">
      <c r="A124" t="s">
        <v>700</v>
      </c>
      <c r="B124" t="s">
        <v>620</v>
      </c>
    </row>
    <row r="125" spans="1:2" x14ac:dyDescent="0.3">
      <c r="A125" t="s">
        <v>701</v>
      </c>
      <c r="B125" t="s">
        <v>697</v>
      </c>
    </row>
    <row r="126" spans="1:2" x14ac:dyDescent="0.3">
      <c r="A126" t="s">
        <v>702</v>
      </c>
      <c r="B126" t="s">
        <v>703</v>
      </c>
    </row>
    <row r="127" spans="1:2" x14ac:dyDescent="0.3">
      <c r="A127" t="s">
        <v>704</v>
      </c>
      <c r="B127" t="s">
        <v>312</v>
      </c>
    </row>
    <row r="128" spans="1:2" x14ac:dyDescent="0.3">
      <c r="A128" t="s">
        <v>705</v>
      </c>
      <c r="B128" t="s">
        <v>706</v>
      </c>
    </row>
    <row r="129" spans="1:2" x14ac:dyDescent="0.3">
      <c r="A129" t="s">
        <v>707</v>
      </c>
    </row>
    <row r="130" spans="1:2" x14ac:dyDescent="0.3">
      <c r="A130" t="s">
        <v>708</v>
      </c>
      <c r="B130" t="s">
        <v>706</v>
      </c>
    </row>
    <row r="131" spans="1:2" x14ac:dyDescent="0.3">
      <c r="A131" t="s">
        <v>709</v>
      </c>
      <c r="B131" t="s">
        <v>710</v>
      </c>
    </row>
    <row r="132" spans="1:2" x14ac:dyDescent="0.3">
      <c r="A132" t="s">
        <v>711</v>
      </c>
      <c r="B132" t="s">
        <v>712</v>
      </c>
    </row>
    <row r="133" spans="1:2" x14ac:dyDescent="0.3">
      <c r="A133" t="s">
        <v>713</v>
      </c>
    </row>
    <row r="134" spans="1:2" x14ac:dyDescent="0.3">
      <c r="A134" t="s">
        <v>714</v>
      </c>
    </row>
    <row r="135" spans="1:2" x14ac:dyDescent="0.3">
      <c r="A135" t="s">
        <v>715</v>
      </c>
      <c r="B135" t="s">
        <v>716</v>
      </c>
    </row>
    <row r="136" spans="1:2" x14ac:dyDescent="0.3">
      <c r="A136" t="s">
        <v>717</v>
      </c>
    </row>
    <row r="137" spans="1:2" x14ac:dyDescent="0.3">
      <c r="A137" t="s">
        <v>718</v>
      </c>
      <c r="B137" t="s">
        <v>719</v>
      </c>
    </row>
    <row r="138" spans="1:2" x14ac:dyDescent="0.3">
      <c r="A138" t="s">
        <v>720</v>
      </c>
      <c r="B138" t="s">
        <v>721</v>
      </c>
    </row>
    <row r="139" spans="1:2" x14ac:dyDescent="0.3">
      <c r="A139" t="s">
        <v>722</v>
      </c>
      <c r="B139" t="s">
        <v>325</v>
      </c>
    </row>
    <row r="140" spans="1:2" x14ac:dyDescent="0.3">
      <c r="A140" t="s">
        <v>723</v>
      </c>
      <c r="B140" t="s">
        <v>724</v>
      </c>
    </row>
    <row r="141" spans="1:2" x14ac:dyDescent="0.3">
      <c r="A141" t="s">
        <v>725</v>
      </c>
      <c r="B141" t="s">
        <v>726</v>
      </c>
    </row>
    <row r="142" spans="1:2" x14ac:dyDescent="0.3">
      <c r="A142" t="s">
        <v>727</v>
      </c>
      <c r="B142" t="s">
        <v>728</v>
      </c>
    </row>
    <row r="143" spans="1:2" x14ac:dyDescent="0.3">
      <c r="A143" t="s">
        <v>729</v>
      </c>
      <c r="B143" t="s">
        <v>728</v>
      </c>
    </row>
    <row r="144" spans="1:2" x14ac:dyDescent="0.3">
      <c r="A144" t="s">
        <v>730</v>
      </c>
      <c r="B144" t="s">
        <v>731</v>
      </c>
    </row>
    <row r="145" spans="1:2" x14ac:dyDescent="0.3">
      <c r="A145" t="s">
        <v>732</v>
      </c>
    </row>
    <row r="146" spans="1:2" x14ac:dyDescent="0.3">
      <c r="A146" t="s">
        <v>733</v>
      </c>
      <c r="B146" t="s">
        <v>734</v>
      </c>
    </row>
    <row r="147" spans="1:2" x14ac:dyDescent="0.3">
      <c r="A147" t="s">
        <v>735</v>
      </c>
      <c r="B147" t="s">
        <v>736</v>
      </c>
    </row>
    <row r="148" spans="1:2" x14ac:dyDescent="0.3">
      <c r="A148" t="s">
        <v>737</v>
      </c>
      <c r="B148" t="s">
        <v>738</v>
      </c>
    </row>
    <row r="149" spans="1:2" x14ac:dyDescent="0.3">
      <c r="A149" t="s">
        <v>739</v>
      </c>
      <c r="B149" t="s">
        <v>740</v>
      </c>
    </row>
    <row r="150" spans="1:2" x14ac:dyDescent="0.3">
      <c r="A150" t="s">
        <v>741</v>
      </c>
      <c r="B150" t="s">
        <v>742</v>
      </c>
    </row>
    <row r="151" spans="1:2" x14ac:dyDescent="0.3">
      <c r="A151" t="s">
        <v>743</v>
      </c>
      <c r="B151" t="s">
        <v>744</v>
      </c>
    </row>
    <row r="152" spans="1:2" x14ac:dyDescent="0.3">
      <c r="A152" t="s">
        <v>745</v>
      </c>
      <c r="B152" t="s">
        <v>746</v>
      </c>
    </row>
    <row r="153" spans="1:2" x14ac:dyDescent="0.3">
      <c r="A153" t="s">
        <v>747</v>
      </c>
    </row>
    <row r="154" spans="1:2" x14ac:dyDescent="0.3">
      <c r="A154" t="s">
        <v>748</v>
      </c>
      <c r="B154" t="s">
        <v>749</v>
      </c>
    </row>
    <row r="155" spans="1:2" x14ac:dyDescent="0.3">
      <c r="A155" t="s">
        <v>750</v>
      </c>
    </row>
    <row r="156" spans="1:2" x14ac:dyDescent="0.3">
      <c r="A156" t="s">
        <v>751</v>
      </c>
      <c r="B156" t="s">
        <v>752</v>
      </c>
    </row>
    <row r="157" spans="1:2" x14ac:dyDescent="0.3">
      <c r="A157" t="s">
        <v>753</v>
      </c>
    </row>
    <row r="158" spans="1:2" x14ac:dyDescent="0.3">
      <c r="A158" t="s">
        <v>754</v>
      </c>
      <c r="B158" t="s">
        <v>517</v>
      </c>
    </row>
    <row r="159" spans="1:2" x14ac:dyDescent="0.3">
      <c r="A159" t="s">
        <v>755</v>
      </c>
    </row>
    <row r="160" spans="1:2" x14ac:dyDescent="0.3">
      <c r="A160" t="s">
        <v>756</v>
      </c>
      <c r="B160" t="s">
        <v>757</v>
      </c>
    </row>
    <row r="161" spans="1:2" x14ac:dyDescent="0.3">
      <c r="A161" t="s">
        <v>758</v>
      </c>
      <c r="B161" t="s">
        <v>759</v>
      </c>
    </row>
    <row r="162" spans="1:2" x14ac:dyDescent="0.3">
      <c r="A162" t="s">
        <v>760</v>
      </c>
    </row>
    <row r="163" spans="1:2" x14ac:dyDescent="0.3">
      <c r="A163" t="s">
        <v>761</v>
      </c>
      <c r="B163" t="s">
        <v>762</v>
      </c>
    </row>
    <row r="164" spans="1:2" x14ac:dyDescent="0.3">
      <c r="A164" t="s">
        <v>763</v>
      </c>
    </row>
    <row r="165" spans="1:2" x14ac:dyDescent="0.3">
      <c r="A165" t="s">
        <v>764</v>
      </c>
      <c r="B165" t="s">
        <v>765</v>
      </c>
    </row>
    <row r="166" spans="1:2" x14ac:dyDescent="0.3">
      <c r="A166" t="s">
        <v>766</v>
      </c>
    </row>
    <row r="167" spans="1:2" x14ac:dyDescent="0.3">
      <c r="A167" t="s">
        <v>767</v>
      </c>
      <c r="B167" t="s">
        <v>768</v>
      </c>
    </row>
    <row r="168" spans="1:2" x14ac:dyDescent="0.3">
      <c r="A168" t="s">
        <v>769</v>
      </c>
      <c r="B168" t="s">
        <v>770</v>
      </c>
    </row>
    <row r="169" spans="1:2" x14ac:dyDescent="0.3">
      <c r="A169" t="s">
        <v>771</v>
      </c>
    </row>
    <row r="170" spans="1:2" x14ac:dyDescent="0.3">
      <c r="A170" t="s">
        <v>772</v>
      </c>
      <c r="B170" t="s">
        <v>773</v>
      </c>
    </row>
    <row r="171" spans="1:2" x14ac:dyDescent="0.3">
      <c r="A171" t="s">
        <v>774</v>
      </c>
    </row>
    <row r="172" spans="1:2" x14ac:dyDescent="0.3">
      <c r="A172" t="s">
        <v>775</v>
      </c>
      <c r="B172" t="s">
        <v>776</v>
      </c>
    </row>
    <row r="173" spans="1:2" x14ac:dyDescent="0.3">
      <c r="A173" t="s">
        <v>777</v>
      </c>
      <c r="B173" t="s">
        <v>778</v>
      </c>
    </row>
    <row r="174" spans="1:2" x14ac:dyDescent="0.3">
      <c r="A174" t="s">
        <v>779</v>
      </c>
      <c r="B174" t="s">
        <v>780</v>
      </c>
    </row>
    <row r="175" spans="1:2" x14ac:dyDescent="0.3">
      <c r="A175" t="s">
        <v>781</v>
      </c>
      <c r="B175" t="s">
        <v>782</v>
      </c>
    </row>
    <row r="176" spans="1:2" x14ac:dyDescent="0.3">
      <c r="A176" t="s">
        <v>783</v>
      </c>
      <c r="B176" t="s">
        <v>784</v>
      </c>
    </row>
    <row r="177" spans="1:2" x14ac:dyDescent="0.3">
      <c r="A177" t="s">
        <v>785</v>
      </c>
    </row>
    <row r="178" spans="1:2" x14ac:dyDescent="0.3">
      <c r="A178" t="s">
        <v>786</v>
      </c>
      <c r="B178" t="s">
        <v>787</v>
      </c>
    </row>
    <row r="179" spans="1:2" x14ac:dyDescent="0.3">
      <c r="A179" t="s">
        <v>788</v>
      </c>
      <c r="B179" t="s">
        <v>789</v>
      </c>
    </row>
    <row r="180" spans="1:2" x14ac:dyDescent="0.3">
      <c r="A180" t="s">
        <v>790</v>
      </c>
    </row>
    <row r="181" spans="1:2" x14ac:dyDescent="0.3">
      <c r="A181" t="s">
        <v>791</v>
      </c>
      <c r="B181" t="s">
        <v>792</v>
      </c>
    </row>
    <row r="182" spans="1:2" x14ac:dyDescent="0.3">
      <c r="A182" t="s">
        <v>793</v>
      </c>
      <c r="B182" t="s">
        <v>794</v>
      </c>
    </row>
    <row r="183" spans="1:2" x14ac:dyDescent="0.3">
      <c r="A183" t="s">
        <v>795</v>
      </c>
      <c r="B183" t="s">
        <v>796</v>
      </c>
    </row>
    <row r="184" spans="1:2" x14ac:dyDescent="0.3">
      <c r="A184" t="s">
        <v>797</v>
      </c>
      <c r="B184" t="s">
        <v>798</v>
      </c>
    </row>
    <row r="185" spans="1:2" x14ac:dyDescent="0.3">
      <c r="A185" t="s">
        <v>799</v>
      </c>
      <c r="B185" t="s">
        <v>800</v>
      </c>
    </row>
    <row r="186" spans="1:2" x14ac:dyDescent="0.3">
      <c r="A186" t="s">
        <v>801</v>
      </c>
      <c r="B186" t="s">
        <v>151</v>
      </c>
    </row>
    <row r="187" spans="1:2" x14ac:dyDescent="0.3">
      <c r="A187" t="s">
        <v>159</v>
      </c>
    </row>
    <row r="188" spans="1:2" x14ac:dyDescent="0.3">
      <c r="A188" t="s">
        <v>160</v>
      </c>
    </row>
    <row r="189" spans="1:2" x14ac:dyDescent="0.3">
      <c r="A189" t="s">
        <v>161</v>
      </c>
      <c r="B189" t="s">
        <v>162</v>
      </c>
    </row>
    <row r="190" spans="1:2" x14ac:dyDescent="0.3">
      <c r="A190" t="s">
        <v>163</v>
      </c>
      <c r="B190" t="s">
        <v>802</v>
      </c>
    </row>
    <row r="191" spans="1:2" x14ac:dyDescent="0.3">
      <c r="A191" t="s">
        <v>164</v>
      </c>
      <c r="B191" t="s">
        <v>151</v>
      </c>
    </row>
    <row r="192" spans="1:2" x14ac:dyDescent="0.3">
      <c r="A192" t="s">
        <v>461</v>
      </c>
      <c r="B192" t="s">
        <v>803</v>
      </c>
    </row>
    <row r="193" spans="1:2" x14ac:dyDescent="0.3">
      <c r="A193" t="s">
        <v>165</v>
      </c>
      <c r="B193" t="s">
        <v>804</v>
      </c>
    </row>
    <row r="194" spans="1:2" x14ac:dyDescent="0.3">
      <c r="A194" t="s">
        <v>166</v>
      </c>
      <c r="B194" t="s">
        <v>805</v>
      </c>
    </row>
    <row r="195" spans="1:2" x14ac:dyDescent="0.3">
      <c r="A195" t="s">
        <v>167</v>
      </c>
      <c r="B195" t="s">
        <v>806</v>
      </c>
    </row>
    <row r="196" spans="1:2" x14ac:dyDescent="0.3">
      <c r="A196" t="s">
        <v>168</v>
      </c>
      <c r="B196" t="s">
        <v>807</v>
      </c>
    </row>
    <row r="197" spans="1:2" x14ac:dyDescent="0.3">
      <c r="A197" t="s">
        <v>169</v>
      </c>
      <c r="B197" t="s">
        <v>808</v>
      </c>
    </row>
    <row r="198" spans="1:2" x14ac:dyDescent="0.3">
      <c r="A198" t="s">
        <v>170</v>
      </c>
      <c r="B198" t="s">
        <v>171</v>
      </c>
    </row>
    <row r="199" spans="1:2" x14ac:dyDescent="0.3">
      <c r="A199" t="s">
        <v>172</v>
      </c>
      <c r="B199" t="s">
        <v>520</v>
      </c>
    </row>
    <row r="200" spans="1:2" x14ac:dyDescent="0.3">
      <c r="A200" t="s">
        <v>173</v>
      </c>
      <c r="B200" t="s">
        <v>522</v>
      </c>
    </row>
    <row r="201" spans="1:2" x14ac:dyDescent="0.3">
      <c r="A201" t="s">
        <v>174</v>
      </c>
      <c r="B201" t="s">
        <v>532</v>
      </c>
    </row>
    <row r="202" spans="1:2" x14ac:dyDescent="0.3">
      <c r="A202" t="s">
        <v>175</v>
      </c>
      <c r="B202" t="s">
        <v>530</v>
      </c>
    </row>
    <row r="203" spans="1:2" x14ac:dyDescent="0.3">
      <c r="A203" t="s">
        <v>176</v>
      </c>
      <c r="B203" t="s">
        <v>524</v>
      </c>
    </row>
    <row r="204" spans="1:2" x14ac:dyDescent="0.3">
      <c r="A204" t="s">
        <v>177</v>
      </c>
    </row>
    <row r="205" spans="1:2" x14ac:dyDescent="0.3">
      <c r="A205" t="s">
        <v>178</v>
      </c>
    </row>
    <row r="206" spans="1:2" x14ac:dyDescent="0.3">
      <c r="A206" t="s">
        <v>179</v>
      </c>
      <c r="B206" t="s">
        <v>524</v>
      </c>
    </row>
    <row r="207" spans="1:2" x14ac:dyDescent="0.3">
      <c r="A207" t="s">
        <v>180</v>
      </c>
    </row>
    <row r="208" spans="1:2" x14ac:dyDescent="0.3">
      <c r="A208" t="s">
        <v>181</v>
      </c>
      <c r="B208" t="s">
        <v>534</v>
      </c>
    </row>
    <row r="209" spans="1:2" x14ac:dyDescent="0.3">
      <c r="A209" t="s">
        <v>182</v>
      </c>
    </row>
    <row r="210" spans="1:2" x14ac:dyDescent="0.3">
      <c r="A210" t="s">
        <v>183</v>
      </c>
      <c r="B210" t="s">
        <v>537</v>
      </c>
    </row>
    <row r="211" spans="1:2" x14ac:dyDescent="0.3">
      <c r="A211" t="s">
        <v>184</v>
      </c>
    </row>
    <row r="212" spans="1:2" x14ac:dyDescent="0.3">
      <c r="A212" t="s">
        <v>185</v>
      </c>
    </row>
    <row r="213" spans="1:2" x14ac:dyDescent="0.3">
      <c r="A213" t="s">
        <v>186</v>
      </c>
      <c r="B213" t="s">
        <v>541</v>
      </c>
    </row>
    <row r="214" spans="1:2" x14ac:dyDescent="0.3">
      <c r="A214" t="s">
        <v>187</v>
      </c>
    </row>
    <row r="215" spans="1:2" x14ac:dyDescent="0.3">
      <c r="A215" t="s">
        <v>188</v>
      </c>
    </row>
    <row r="216" spans="1:2" x14ac:dyDescent="0.3">
      <c r="A216" t="s">
        <v>189</v>
      </c>
    </row>
    <row r="217" spans="1:2" x14ac:dyDescent="0.3">
      <c r="A217" t="s">
        <v>190</v>
      </c>
    </row>
    <row r="218" spans="1:2" x14ac:dyDescent="0.3">
      <c r="A218" t="s">
        <v>191</v>
      </c>
      <c r="B218" t="s">
        <v>537</v>
      </c>
    </row>
    <row r="219" spans="1:2" x14ac:dyDescent="0.3">
      <c r="A219" t="s">
        <v>192</v>
      </c>
      <c r="B219" t="s">
        <v>541</v>
      </c>
    </row>
    <row r="220" spans="1:2" x14ac:dyDescent="0.3">
      <c r="A220" t="s">
        <v>193</v>
      </c>
    </row>
    <row r="221" spans="1:2" x14ac:dyDescent="0.3">
      <c r="A221" t="s">
        <v>194</v>
      </c>
      <c r="B221" t="s">
        <v>549</v>
      </c>
    </row>
    <row r="222" spans="1:2" x14ac:dyDescent="0.3">
      <c r="A222" t="s">
        <v>195</v>
      </c>
      <c r="B222" t="s">
        <v>196</v>
      </c>
    </row>
    <row r="223" spans="1:2" x14ac:dyDescent="0.3">
      <c r="A223" t="s">
        <v>197</v>
      </c>
      <c r="B223" t="s">
        <v>553</v>
      </c>
    </row>
    <row r="224" spans="1:2" x14ac:dyDescent="0.3">
      <c r="A224" t="s">
        <v>198</v>
      </c>
      <c r="B224" t="s">
        <v>558</v>
      </c>
    </row>
    <row r="225" spans="1:2" x14ac:dyDescent="0.3">
      <c r="A225" t="s">
        <v>199</v>
      </c>
      <c r="B225" t="s">
        <v>560</v>
      </c>
    </row>
    <row r="226" spans="1:2" x14ac:dyDescent="0.3">
      <c r="A226" t="s">
        <v>200</v>
      </c>
      <c r="B226" t="s">
        <v>201</v>
      </c>
    </row>
    <row r="227" spans="1:2" x14ac:dyDescent="0.3">
      <c r="A227" t="s">
        <v>202</v>
      </c>
      <c r="B227" t="s">
        <v>203</v>
      </c>
    </row>
    <row r="228" spans="1:2" x14ac:dyDescent="0.3">
      <c r="A228" t="s">
        <v>204</v>
      </c>
      <c r="B228" t="s">
        <v>555</v>
      </c>
    </row>
    <row r="229" spans="1:2" x14ac:dyDescent="0.3">
      <c r="A229" t="s">
        <v>205</v>
      </c>
    </row>
    <row r="230" spans="1:2" x14ac:dyDescent="0.3">
      <c r="A230" t="s">
        <v>206</v>
      </c>
      <c r="B230" t="s">
        <v>564</v>
      </c>
    </row>
    <row r="231" spans="1:2" x14ac:dyDescent="0.3">
      <c r="A231" t="s">
        <v>207</v>
      </c>
      <c r="B231" t="s">
        <v>566</v>
      </c>
    </row>
    <row r="232" spans="1:2" x14ac:dyDescent="0.3">
      <c r="A232" t="s">
        <v>208</v>
      </c>
      <c r="B232" t="s">
        <v>151</v>
      </c>
    </row>
    <row r="233" spans="1:2" x14ac:dyDescent="0.3">
      <c r="A233" t="s">
        <v>209</v>
      </c>
      <c r="B233" t="s">
        <v>569</v>
      </c>
    </row>
    <row r="234" spans="1:2" x14ac:dyDescent="0.3">
      <c r="A234" t="s">
        <v>210</v>
      </c>
      <c r="B234" t="s">
        <v>211</v>
      </c>
    </row>
    <row r="235" spans="1:2" x14ac:dyDescent="0.3">
      <c r="A235" t="s">
        <v>212</v>
      </c>
      <c r="B235" t="s">
        <v>572</v>
      </c>
    </row>
    <row r="236" spans="1:2" x14ac:dyDescent="0.3">
      <c r="A236" t="s">
        <v>213</v>
      </c>
    </row>
    <row r="237" spans="1:2" x14ac:dyDescent="0.3">
      <c r="A237" t="s">
        <v>214</v>
      </c>
      <c r="B237" t="s">
        <v>575</v>
      </c>
    </row>
    <row r="238" spans="1:2" x14ac:dyDescent="0.3">
      <c r="A238" t="s">
        <v>215</v>
      </c>
      <c r="B238" t="s">
        <v>216</v>
      </c>
    </row>
    <row r="239" spans="1:2" x14ac:dyDescent="0.3">
      <c r="A239" t="s">
        <v>217</v>
      </c>
      <c r="B239" t="s">
        <v>580</v>
      </c>
    </row>
    <row r="240" spans="1:2" x14ac:dyDescent="0.3">
      <c r="A240" t="s">
        <v>218</v>
      </c>
    </row>
    <row r="241" spans="1:2" x14ac:dyDescent="0.3">
      <c r="A241" t="s">
        <v>219</v>
      </c>
      <c r="B241" t="s">
        <v>220</v>
      </c>
    </row>
    <row r="242" spans="1:2" x14ac:dyDescent="0.3">
      <c r="A242" t="s">
        <v>221</v>
      </c>
      <c r="B242" t="s">
        <v>578</v>
      </c>
    </row>
    <row r="243" spans="1:2" x14ac:dyDescent="0.3">
      <c r="A243" t="s">
        <v>222</v>
      </c>
      <c r="B243" t="s">
        <v>584</v>
      </c>
    </row>
    <row r="244" spans="1:2" x14ac:dyDescent="0.3">
      <c r="A244" t="s">
        <v>223</v>
      </c>
    </row>
    <row r="245" spans="1:2" x14ac:dyDescent="0.3">
      <c r="A245" t="s">
        <v>224</v>
      </c>
      <c r="B245" t="s">
        <v>225</v>
      </c>
    </row>
    <row r="246" spans="1:2" x14ac:dyDescent="0.3">
      <c r="A246" t="s">
        <v>226</v>
      </c>
      <c r="B246" t="s">
        <v>227</v>
      </c>
    </row>
    <row r="247" spans="1:2" x14ac:dyDescent="0.3">
      <c r="A247" t="s">
        <v>228</v>
      </c>
      <c r="B247" t="s">
        <v>227</v>
      </c>
    </row>
    <row r="248" spans="1:2" x14ac:dyDescent="0.3">
      <c r="A248" t="s">
        <v>229</v>
      </c>
      <c r="B248" t="s">
        <v>590</v>
      </c>
    </row>
    <row r="249" spans="1:2" x14ac:dyDescent="0.3">
      <c r="A249" t="s">
        <v>230</v>
      </c>
      <c r="B249" t="s">
        <v>231</v>
      </c>
    </row>
    <row r="250" spans="1:2" x14ac:dyDescent="0.3">
      <c r="A250" t="s">
        <v>232</v>
      </c>
      <c r="B250" t="s">
        <v>233</v>
      </c>
    </row>
    <row r="251" spans="1:2" x14ac:dyDescent="0.3">
      <c r="A251" t="s">
        <v>234</v>
      </c>
    </row>
    <row r="252" spans="1:2" x14ac:dyDescent="0.3">
      <c r="A252" t="s">
        <v>235</v>
      </c>
    </row>
    <row r="253" spans="1:2" x14ac:dyDescent="0.3">
      <c r="A253" t="s">
        <v>236</v>
      </c>
    </row>
    <row r="254" spans="1:2" x14ac:dyDescent="0.3">
      <c r="A254" t="s">
        <v>237</v>
      </c>
      <c r="B254" t="s">
        <v>597</v>
      </c>
    </row>
    <row r="255" spans="1:2" x14ac:dyDescent="0.3">
      <c r="A255" t="s">
        <v>238</v>
      </c>
    </row>
    <row r="256" spans="1:2" x14ac:dyDescent="0.3">
      <c r="A256" t="s">
        <v>239</v>
      </c>
      <c r="B256" t="s">
        <v>600</v>
      </c>
    </row>
    <row r="257" spans="1:2" x14ac:dyDescent="0.3">
      <c r="A257" t="s">
        <v>240</v>
      </c>
      <c r="B257" t="s">
        <v>241</v>
      </c>
    </row>
    <row r="258" spans="1:2" x14ac:dyDescent="0.3">
      <c r="A258" t="s">
        <v>242</v>
      </c>
      <c r="B258" t="s">
        <v>603</v>
      </c>
    </row>
    <row r="259" spans="1:2" x14ac:dyDescent="0.3">
      <c r="A259" t="s">
        <v>243</v>
      </c>
    </row>
    <row r="260" spans="1:2" x14ac:dyDescent="0.3">
      <c r="A260" t="s">
        <v>244</v>
      </c>
      <c r="B260" t="s">
        <v>245</v>
      </c>
    </row>
    <row r="261" spans="1:2" x14ac:dyDescent="0.3">
      <c r="A261" t="s">
        <v>246</v>
      </c>
    </row>
    <row r="262" spans="1:2" x14ac:dyDescent="0.3">
      <c r="A262" t="s">
        <v>247</v>
      </c>
      <c r="B262" t="s">
        <v>608</v>
      </c>
    </row>
    <row r="263" spans="1:2" x14ac:dyDescent="0.3">
      <c r="A263" t="s">
        <v>248</v>
      </c>
      <c r="B263" t="s">
        <v>249</v>
      </c>
    </row>
    <row r="264" spans="1:2" x14ac:dyDescent="0.3">
      <c r="A264" t="s">
        <v>250</v>
      </c>
      <c r="B264" t="s">
        <v>614</v>
      </c>
    </row>
    <row r="265" spans="1:2" x14ac:dyDescent="0.3">
      <c r="A265" t="s">
        <v>251</v>
      </c>
    </row>
    <row r="266" spans="1:2" x14ac:dyDescent="0.3">
      <c r="A266" t="s">
        <v>252</v>
      </c>
      <c r="B266" t="s">
        <v>611</v>
      </c>
    </row>
    <row r="267" spans="1:2" x14ac:dyDescent="0.3">
      <c r="A267" t="s">
        <v>253</v>
      </c>
    </row>
    <row r="268" spans="1:2" x14ac:dyDescent="0.3">
      <c r="A268" t="s">
        <v>254</v>
      </c>
      <c r="B268" t="s">
        <v>255</v>
      </c>
    </row>
    <row r="269" spans="1:2" x14ac:dyDescent="0.3">
      <c r="A269" t="s">
        <v>256</v>
      </c>
      <c r="B269" t="s">
        <v>620</v>
      </c>
    </row>
    <row r="270" spans="1:2" x14ac:dyDescent="0.3">
      <c r="A270" t="s">
        <v>257</v>
      </c>
      <c r="B270" t="s">
        <v>618</v>
      </c>
    </row>
    <row r="271" spans="1:2" x14ac:dyDescent="0.3">
      <c r="A271" t="s">
        <v>258</v>
      </c>
      <c r="B271" t="s">
        <v>626</v>
      </c>
    </row>
    <row r="272" spans="1:2" x14ac:dyDescent="0.3">
      <c r="A272" t="s">
        <v>259</v>
      </c>
    </row>
    <row r="273" spans="1:2" x14ac:dyDescent="0.3">
      <c r="A273" t="s">
        <v>260</v>
      </c>
      <c r="B273" t="s">
        <v>632</v>
      </c>
    </row>
    <row r="274" spans="1:2" x14ac:dyDescent="0.3">
      <c r="A274" t="s">
        <v>261</v>
      </c>
      <c r="B274" t="s">
        <v>634</v>
      </c>
    </row>
    <row r="275" spans="1:2" x14ac:dyDescent="0.3">
      <c r="A275" t="s">
        <v>262</v>
      </c>
      <c r="B275" t="s">
        <v>151</v>
      </c>
    </row>
    <row r="276" spans="1:2" x14ac:dyDescent="0.3">
      <c r="A276" t="s">
        <v>263</v>
      </c>
    </row>
    <row r="277" spans="1:2" x14ac:dyDescent="0.3">
      <c r="A277" t="s">
        <v>264</v>
      </c>
    </row>
    <row r="278" spans="1:2" x14ac:dyDescent="0.3">
      <c r="A278" t="s">
        <v>265</v>
      </c>
    </row>
    <row r="279" spans="1:2" x14ac:dyDescent="0.3">
      <c r="A279" t="s">
        <v>266</v>
      </c>
      <c r="B279" t="s">
        <v>626</v>
      </c>
    </row>
    <row r="280" spans="1:2" x14ac:dyDescent="0.3">
      <c r="A280" t="s">
        <v>267</v>
      </c>
      <c r="B280" t="s">
        <v>151</v>
      </c>
    </row>
    <row r="281" spans="1:2" x14ac:dyDescent="0.3">
      <c r="A281" t="s">
        <v>268</v>
      </c>
    </row>
    <row r="282" spans="1:2" x14ac:dyDescent="0.3">
      <c r="A282" t="s">
        <v>269</v>
      </c>
      <c r="B282" t="s">
        <v>638</v>
      </c>
    </row>
    <row r="283" spans="1:2" x14ac:dyDescent="0.3">
      <c r="A283" t="s">
        <v>270</v>
      </c>
    </row>
    <row r="284" spans="1:2" x14ac:dyDescent="0.3">
      <c r="A284" t="s">
        <v>271</v>
      </c>
      <c r="B284" t="s">
        <v>638</v>
      </c>
    </row>
    <row r="285" spans="1:2" x14ac:dyDescent="0.3">
      <c r="A285" t="s">
        <v>272</v>
      </c>
      <c r="B285" t="s">
        <v>642</v>
      </c>
    </row>
    <row r="286" spans="1:2" x14ac:dyDescent="0.3">
      <c r="A286" t="s">
        <v>273</v>
      </c>
    </row>
    <row r="287" spans="1:2" x14ac:dyDescent="0.3">
      <c r="A287" t="s">
        <v>274</v>
      </c>
    </row>
    <row r="288" spans="1:2" x14ac:dyDescent="0.3">
      <c r="A288" t="s">
        <v>275</v>
      </c>
      <c r="B288" t="s">
        <v>276</v>
      </c>
    </row>
    <row r="289" spans="1:2" x14ac:dyDescent="0.3">
      <c r="A289" t="s">
        <v>277</v>
      </c>
      <c r="B289" t="s">
        <v>636</v>
      </c>
    </row>
    <row r="290" spans="1:2" x14ac:dyDescent="0.3">
      <c r="A290" t="s">
        <v>278</v>
      </c>
      <c r="B290" t="s">
        <v>647</v>
      </c>
    </row>
    <row r="291" spans="1:2" x14ac:dyDescent="0.3">
      <c r="A291" t="s">
        <v>279</v>
      </c>
      <c r="B291" t="s">
        <v>649</v>
      </c>
    </row>
    <row r="292" spans="1:2" x14ac:dyDescent="0.3">
      <c r="A292" t="s">
        <v>280</v>
      </c>
      <c r="B292" t="s">
        <v>686</v>
      </c>
    </row>
    <row r="293" spans="1:2" x14ac:dyDescent="0.3">
      <c r="A293" t="s">
        <v>281</v>
      </c>
    </row>
    <row r="294" spans="1:2" x14ac:dyDescent="0.3">
      <c r="A294" t="s">
        <v>809</v>
      </c>
      <c r="B294" t="s">
        <v>810</v>
      </c>
    </row>
    <row r="295" spans="1:2" x14ac:dyDescent="0.3">
      <c r="A295" t="s">
        <v>811</v>
      </c>
      <c r="B295" t="s">
        <v>812</v>
      </c>
    </row>
    <row r="296" spans="1:2" x14ac:dyDescent="0.3">
      <c r="A296" t="s">
        <v>282</v>
      </c>
      <c r="B296" t="s">
        <v>689</v>
      </c>
    </row>
    <row r="297" spans="1:2" x14ac:dyDescent="0.3">
      <c r="A297" t="s">
        <v>283</v>
      </c>
      <c r="B297" t="s">
        <v>651</v>
      </c>
    </row>
    <row r="298" spans="1:2" x14ac:dyDescent="0.3">
      <c r="A298" t="s">
        <v>284</v>
      </c>
    </row>
    <row r="299" spans="1:2" x14ac:dyDescent="0.3">
      <c r="A299" t="s">
        <v>285</v>
      </c>
      <c r="B299" t="s">
        <v>654</v>
      </c>
    </row>
    <row r="300" spans="1:2" x14ac:dyDescent="0.3">
      <c r="A300" t="s">
        <v>286</v>
      </c>
      <c r="B300" t="s">
        <v>656</v>
      </c>
    </row>
    <row r="301" spans="1:2" x14ac:dyDescent="0.3">
      <c r="A301" t="s">
        <v>287</v>
      </c>
    </row>
    <row r="302" spans="1:2" x14ac:dyDescent="0.3">
      <c r="A302" t="s">
        <v>288</v>
      </c>
      <c r="B302" t="s">
        <v>659</v>
      </c>
    </row>
    <row r="303" spans="1:2" x14ac:dyDescent="0.3">
      <c r="A303" t="s">
        <v>289</v>
      </c>
      <c r="B303" t="s">
        <v>663</v>
      </c>
    </row>
    <row r="304" spans="1:2" x14ac:dyDescent="0.3">
      <c r="A304" t="s">
        <v>290</v>
      </c>
      <c r="B304" t="s">
        <v>665</v>
      </c>
    </row>
    <row r="305" spans="1:2" x14ac:dyDescent="0.3">
      <c r="A305" t="s">
        <v>291</v>
      </c>
      <c r="B305" t="s">
        <v>661</v>
      </c>
    </row>
    <row r="306" spans="1:2" x14ac:dyDescent="0.3">
      <c r="A306" t="s">
        <v>292</v>
      </c>
      <c r="B306" t="s">
        <v>667</v>
      </c>
    </row>
    <row r="307" spans="1:2" x14ac:dyDescent="0.3">
      <c r="A307" t="s">
        <v>293</v>
      </c>
      <c r="B307" t="s">
        <v>669</v>
      </c>
    </row>
    <row r="308" spans="1:2" x14ac:dyDescent="0.3">
      <c r="A308" t="s">
        <v>294</v>
      </c>
      <c r="B308" t="s">
        <v>671</v>
      </c>
    </row>
    <row r="309" spans="1:2" x14ac:dyDescent="0.3">
      <c r="A309" t="s">
        <v>295</v>
      </c>
      <c r="B309" t="s">
        <v>673</v>
      </c>
    </row>
    <row r="310" spans="1:2" x14ac:dyDescent="0.3">
      <c r="A310" t="s">
        <v>296</v>
      </c>
      <c r="B310" t="s">
        <v>675</v>
      </c>
    </row>
    <row r="311" spans="1:2" x14ac:dyDescent="0.3">
      <c r="A311" t="s">
        <v>297</v>
      </c>
    </row>
    <row r="312" spans="1:2" x14ac:dyDescent="0.3">
      <c r="A312" t="s">
        <v>298</v>
      </c>
      <c r="B312" t="s">
        <v>678</v>
      </c>
    </row>
    <row r="313" spans="1:2" x14ac:dyDescent="0.3">
      <c r="A313" t="s">
        <v>299</v>
      </c>
      <c r="B313" t="s">
        <v>680</v>
      </c>
    </row>
    <row r="314" spans="1:2" x14ac:dyDescent="0.3">
      <c r="A314" t="s">
        <v>300</v>
      </c>
      <c r="B314" t="s">
        <v>682</v>
      </c>
    </row>
    <row r="315" spans="1:2" x14ac:dyDescent="0.3">
      <c r="A315" t="s">
        <v>301</v>
      </c>
      <c r="B315" t="s">
        <v>684</v>
      </c>
    </row>
    <row r="316" spans="1:2" x14ac:dyDescent="0.3">
      <c r="A316" t="s">
        <v>302</v>
      </c>
      <c r="B316" t="s">
        <v>691</v>
      </c>
    </row>
    <row r="317" spans="1:2" x14ac:dyDescent="0.3">
      <c r="A317" t="s">
        <v>303</v>
      </c>
    </row>
    <row r="318" spans="1:2" x14ac:dyDescent="0.3">
      <c r="A318" t="s">
        <v>304</v>
      </c>
      <c r="B318" t="s">
        <v>691</v>
      </c>
    </row>
    <row r="319" spans="1:2" x14ac:dyDescent="0.3">
      <c r="A319" t="s">
        <v>305</v>
      </c>
      <c r="B319" t="s">
        <v>695</v>
      </c>
    </row>
    <row r="320" spans="1:2" x14ac:dyDescent="0.3">
      <c r="A320" t="s">
        <v>306</v>
      </c>
      <c r="B320" t="s">
        <v>697</v>
      </c>
    </row>
    <row r="321" spans="1:2" x14ac:dyDescent="0.3">
      <c r="A321" t="s">
        <v>307</v>
      </c>
    </row>
    <row r="322" spans="1:2" x14ac:dyDescent="0.3">
      <c r="A322" t="s">
        <v>308</v>
      </c>
      <c r="B322" t="s">
        <v>620</v>
      </c>
    </row>
    <row r="323" spans="1:2" x14ac:dyDescent="0.3">
      <c r="A323" t="s">
        <v>309</v>
      </c>
      <c r="B323" t="s">
        <v>618</v>
      </c>
    </row>
    <row r="324" spans="1:2" x14ac:dyDescent="0.3">
      <c r="A324" t="s">
        <v>310</v>
      </c>
      <c r="B324" t="s">
        <v>697</v>
      </c>
    </row>
    <row r="325" spans="1:2" x14ac:dyDescent="0.3">
      <c r="A325" t="s">
        <v>311</v>
      </c>
      <c r="B325" t="s">
        <v>312</v>
      </c>
    </row>
    <row r="326" spans="1:2" x14ac:dyDescent="0.3">
      <c r="A326" t="s">
        <v>313</v>
      </c>
      <c r="B326" t="s">
        <v>703</v>
      </c>
    </row>
    <row r="327" spans="1:2" x14ac:dyDescent="0.3">
      <c r="A327" t="s">
        <v>314</v>
      </c>
      <c r="B327" t="s">
        <v>710</v>
      </c>
    </row>
    <row r="328" spans="1:2" x14ac:dyDescent="0.3">
      <c r="A328" t="s">
        <v>315</v>
      </c>
      <c r="B328" t="s">
        <v>706</v>
      </c>
    </row>
    <row r="329" spans="1:2" x14ac:dyDescent="0.3">
      <c r="A329" t="s">
        <v>316</v>
      </c>
    </row>
    <row r="330" spans="1:2" x14ac:dyDescent="0.3">
      <c r="A330" t="s">
        <v>317</v>
      </c>
      <c r="B330" t="s">
        <v>706</v>
      </c>
    </row>
    <row r="331" spans="1:2" x14ac:dyDescent="0.3">
      <c r="A331" t="s">
        <v>318</v>
      </c>
      <c r="B331" t="s">
        <v>712</v>
      </c>
    </row>
    <row r="332" spans="1:2" x14ac:dyDescent="0.3">
      <c r="A332" t="s">
        <v>319</v>
      </c>
    </row>
    <row r="333" spans="1:2" x14ac:dyDescent="0.3">
      <c r="A333" t="s">
        <v>320</v>
      </c>
    </row>
    <row r="334" spans="1:2" x14ac:dyDescent="0.3">
      <c r="A334" t="s">
        <v>321</v>
      </c>
      <c r="B334" t="s">
        <v>716</v>
      </c>
    </row>
    <row r="335" spans="1:2" x14ac:dyDescent="0.3">
      <c r="A335" t="s">
        <v>322</v>
      </c>
    </row>
    <row r="336" spans="1:2" x14ac:dyDescent="0.3">
      <c r="A336" t="s">
        <v>323</v>
      </c>
      <c r="B336" t="s">
        <v>721</v>
      </c>
    </row>
    <row r="337" spans="1:2" x14ac:dyDescent="0.3">
      <c r="A337" t="s">
        <v>324</v>
      </c>
      <c r="B337" t="s">
        <v>325</v>
      </c>
    </row>
    <row r="338" spans="1:2" x14ac:dyDescent="0.3">
      <c r="A338" t="s">
        <v>326</v>
      </c>
      <c r="B338" t="s">
        <v>719</v>
      </c>
    </row>
    <row r="339" spans="1:2" x14ac:dyDescent="0.3">
      <c r="A339" t="s">
        <v>327</v>
      </c>
      <c r="B339" t="s">
        <v>724</v>
      </c>
    </row>
    <row r="340" spans="1:2" x14ac:dyDescent="0.3">
      <c r="A340" t="s">
        <v>328</v>
      </c>
      <c r="B340" t="s">
        <v>726</v>
      </c>
    </row>
    <row r="341" spans="1:2" x14ac:dyDescent="0.3">
      <c r="A341" t="s">
        <v>329</v>
      </c>
      <c r="B341" t="s">
        <v>728</v>
      </c>
    </row>
    <row r="342" spans="1:2" x14ac:dyDescent="0.3">
      <c r="A342" t="s">
        <v>330</v>
      </c>
      <c r="B342" t="s">
        <v>728</v>
      </c>
    </row>
    <row r="343" spans="1:2" x14ac:dyDescent="0.3">
      <c r="A343" t="s">
        <v>331</v>
      </c>
      <c r="B343" t="s">
        <v>731</v>
      </c>
    </row>
    <row r="344" spans="1:2" x14ac:dyDescent="0.3">
      <c r="A344" t="s">
        <v>332</v>
      </c>
    </row>
    <row r="345" spans="1:2" x14ac:dyDescent="0.3">
      <c r="A345" t="s">
        <v>333</v>
      </c>
      <c r="B345" t="s">
        <v>734</v>
      </c>
    </row>
    <row r="346" spans="1:2" x14ac:dyDescent="0.3">
      <c r="A346" t="s">
        <v>334</v>
      </c>
      <c r="B346" t="s">
        <v>736</v>
      </c>
    </row>
    <row r="347" spans="1:2" x14ac:dyDescent="0.3">
      <c r="A347" t="s">
        <v>335</v>
      </c>
      <c r="B347" t="s">
        <v>740</v>
      </c>
    </row>
    <row r="348" spans="1:2" x14ac:dyDescent="0.3">
      <c r="A348" t="s">
        <v>336</v>
      </c>
      <c r="B348" t="s">
        <v>738</v>
      </c>
    </row>
    <row r="349" spans="1:2" x14ac:dyDescent="0.3">
      <c r="A349" t="s">
        <v>337</v>
      </c>
      <c r="B349" t="s">
        <v>742</v>
      </c>
    </row>
    <row r="350" spans="1:2" x14ac:dyDescent="0.3">
      <c r="A350" t="s">
        <v>338</v>
      </c>
      <c r="B350" t="s">
        <v>744</v>
      </c>
    </row>
    <row r="351" spans="1:2" x14ac:dyDescent="0.3">
      <c r="A351" t="s">
        <v>339</v>
      </c>
      <c r="B351" t="s">
        <v>746</v>
      </c>
    </row>
    <row r="352" spans="1:2" x14ac:dyDescent="0.3">
      <c r="A352" t="s">
        <v>340</v>
      </c>
    </row>
    <row r="353" spans="1:2" x14ac:dyDescent="0.3">
      <c r="A353" t="s">
        <v>341</v>
      </c>
      <c r="B353" t="s">
        <v>749</v>
      </c>
    </row>
    <row r="354" spans="1:2" x14ac:dyDescent="0.3">
      <c r="A354" t="s">
        <v>342</v>
      </c>
    </row>
    <row r="355" spans="1:2" x14ac:dyDescent="0.3">
      <c r="A355" t="s">
        <v>343</v>
      </c>
      <c r="B355" t="s">
        <v>752</v>
      </c>
    </row>
    <row r="356" spans="1:2" x14ac:dyDescent="0.3">
      <c r="A356" t="s">
        <v>344</v>
      </c>
    </row>
    <row r="357" spans="1:2" x14ac:dyDescent="0.3">
      <c r="A357" t="s">
        <v>345</v>
      </c>
      <c r="B357" t="s">
        <v>517</v>
      </c>
    </row>
    <row r="358" spans="1:2" x14ac:dyDescent="0.3">
      <c r="A358" t="s">
        <v>346</v>
      </c>
    </row>
    <row r="359" spans="1:2" x14ac:dyDescent="0.3">
      <c r="A359" t="s">
        <v>347</v>
      </c>
      <c r="B359" t="s">
        <v>757</v>
      </c>
    </row>
    <row r="360" spans="1:2" x14ac:dyDescent="0.3">
      <c r="A360" t="s">
        <v>348</v>
      </c>
      <c r="B360" t="s">
        <v>759</v>
      </c>
    </row>
    <row r="361" spans="1:2" x14ac:dyDescent="0.3">
      <c r="A361" t="s">
        <v>349</v>
      </c>
    </row>
    <row r="362" spans="1:2" x14ac:dyDescent="0.3">
      <c r="A362" t="s">
        <v>350</v>
      </c>
      <c r="B362" t="s">
        <v>762</v>
      </c>
    </row>
    <row r="363" spans="1:2" x14ac:dyDescent="0.3">
      <c r="A363" t="s">
        <v>351</v>
      </c>
    </row>
    <row r="364" spans="1:2" x14ac:dyDescent="0.3">
      <c r="A364" t="s">
        <v>352</v>
      </c>
      <c r="B364" t="s">
        <v>765</v>
      </c>
    </row>
    <row r="365" spans="1:2" x14ac:dyDescent="0.3">
      <c r="A365" t="s">
        <v>353</v>
      </c>
    </row>
    <row r="366" spans="1:2" x14ac:dyDescent="0.3">
      <c r="A366" t="s">
        <v>354</v>
      </c>
      <c r="B366" t="s">
        <v>768</v>
      </c>
    </row>
    <row r="367" spans="1:2" x14ac:dyDescent="0.3">
      <c r="A367" t="s">
        <v>355</v>
      </c>
      <c r="B367" t="s">
        <v>770</v>
      </c>
    </row>
    <row r="368" spans="1:2" x14ac:dyDescent="0.3">
      <c r="A368" t="s">
        <v>356</v>
      </c>
    </row>
    <row r="369" spans="1:2" x14ac:dyDescent="0.3">
      <c r="A369" t="s">
        <v>357</v>
      </c>
      <c r="B369" t="s">
        <v>773</v>
      </c>
    </row>
    <row r="370" spans="1:2" x14ac:dyDescent="0.3">
      <c r="A370" t="s">
        <v>358</v>
      </c>
    </row>
    <row r="371" spans="1:2" x14ac:dyDescent="0.3">
      <c r="A371" t="s">
        <v>359</v>
      </c>
      <c r="B371" t="s">
        <v>776</v>
      </c>
    </row>
    <row r="372" spans="1:2" x14ac:dyDescent="0.3">
      <c r="A372" t="s">
        <v>360</v>
      </c>
      <c r="B372" t="s">
        <v>778</v>
      </c>
    </row>
    <row r="373" spans="1:2" x14ac:dyDescent="0.3">
      <c r="A373" t="s">
        <v>361</v>
      </c>
      <c r="B373" t="s">
        <v>780</v>
      </c>
    </row>
    <row r="374" spans="1:2" x14ac:dyDescent="0.3">
      <c r="A374" t="s">
        <v>362</v>
      </c>
      <c r="B374" t="s">
        <v>782</v>
      </c>
    </row>
    <row r="375" spans="1:2" x14ac:dyDescent="0.3">
      <c r="A375" t="s">
        <v>363</v>
      </c>
      <c r="B375" t="s">
        <v>787</v>
      </c>
    </row>
    <row r="376" spans="1:2" x14ac:dyDescent="0.3">
      <c r="A376" t="s">
        <v>364</v>
      </c>
      <c r="B376" t="s">
        <v>784</v>
      </c>
    </row>
    <row r="377" spans="1:2" x14ac:dyDescent="0.3">
      <c r="A377" t="s">
        <v>365</v>
      </c>
    </row>
    <row r="378" spans="1:2" x14ac:dyDescent="0.3">
      <c r="A378" t="s">
        <v>477</v>
      </c>
      <c r="B378" t="s">
        <v>813</v>
      </c>
    </row>
    <row r="379" spans="1:2" x14ac:dyDescent="0.3">
      <c r="A379" t="s">
        <v>366</v>
      </c>
      <c r="B379" t="s">
        <v>789</v>
      </c>
    </row>
    <row r="380" spans="1:2" x14ac:dyDescent="0.3">
      <c r="A380" t="s">
        <v>367</v>
      </c>
    </row>
    <row r="381" spans="1:2" x14ac:dyDescent="0.3">
      <c r="A381" t="s">
        <v>368</v>
      </c>
      <c r="B381" t="s">
        <v>792</v>
      </c>
    </row>
    <row r="382" spans="1:2" x14ac:dyDescent="0.3">
      <c r="A382" t="s">
        <v>814</v>
      </c>
      <c r="B382" t="s">
        <v>792</v>
      </c>
    </row>
    <row r="383" spans="1:2" x14ac:dyDescent="0.3">
      <c r="A383" t="s">
        <v>369</v>
      </c>
      <c r="B383" t="s">
        <v>794</v>
      </c>
    </row>
    <row r="384" spans="1:2" x14ac:dyDescent="0.3">
      <c r="A384" t="s">
        <v>370</v>
      </c>
      <c r="B384" t="s">
        <v>796</v>
      </c>
    </row>
    <row r="385" spans="1:2" x14ac:dyDescent="0.3">
      <c r="A385" t="s">
        <v>371</v>
      </c>
      <c r="B385" t="s">
        <v>798</v>
      </c>
    </row>
    <row r="386" spans="1:2" x14ac:dyDescent="0.3">
      <c r="A386" t="s">
        <v>372</v>
      </c>
      <c r="B386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2073-2D58-4EA1-9D23-0ED8915BBAB3}">
  <dimension ref="A1:D174"/>
  <sheetViews>
    <sheetView workbookViewId="0">
      <selection activeCell="A56" sqref="A56"/>
    </sheetView>
  </sheetViews>
  <sheetFormatPr defaultRowHeight="14.4" x14ac:dyDescent="0.3"/>
  <cols>
    <col min="1" max="1" width="28.21875" customWidth="1"/>
    <col min="2" max="2" width="21.77734375" bestFit="1" customWidth="1"/>
    <col min="4" max="4" width="23.77734375" bestFit="1" customWidth="1"/>
  </cols>
  <sheetData>
    <row r="1" spans="1:4" x14ac:dyDescent="0.3">
      <c r="A1" s="24" t="s">
        <v>414</v>
      </c>
      <c r="B1" s="24" t="s">
        <v>415</v>
      </c>
    </row>
    <row r="2" spans="1:4" x14ac:dyDescent="0.3">
      <c r="A2" t="s">
        <v>475</v>
      </c>
      <c r="B2" t="str">
        <f>IF(LEN(_xlfn.IFNA(VLOOKUP(A2,Generador!G:G,1,FALSE),""))&gt;0,"x","")</f>
        <v/>
      </c>
    </row>
    <row r="3" spans="1:4" x14ac:dyDescent="0.3">
      <c r="A3" t="s">
        <v>401</v>
      </c>
      <c r="B3" t="str">
        <f>IF(LEN(_xlfn.IFNA(VLOOKUP(A3,Generador!G:G,1,FALSE),""))&gt;0,"x","")</f>
        <v/>
      </c>
      <c r="D3" s="27"/>
    </row>
    <row r="4" spans="1:4" x14ac:dyDescent="0.3">
      <c r="A4" t="s">
        <v>476</v>
      </c>
      <c r="B4" t="str">
        <f>IF(LEN(_xlfn.IFNA(VLOOKUP(A4,Generador!G:G,1,FALSE),""))&gt;0,"x","")</f>
        <v/>
      </c>
      <c r="D4" s="27"/>
    </row>
    <row r="5" spans="1:4" x14ac:dyDescent="0.3">
      <c r="A5" t="s">
        <v>402</v>
      </c>
      <c r="B5" t="str">
        <f>IF(LEN(_xlfn.IFNA(VLOOKUP(A5,Generador!G:G,1,FALSE),""))&gt;0,"x","")</f>
        <v>x</v>
      </c>
      <c r="D5" s="27"/>
    </row>
    <row r="6" spans="1:4" x14ac:dyDescent="0.3">
      <c r="A6" t="s">
        <v>403</v>
      </c>
      <c r="B6" t="str">
        <f>IF(LEN(_xlfn.IFNA(VLOOKUP(A6,Generador!G:G,1,FALSE),""))&gt;0,"x","")</f>
        <v>x</v>
      </c>
      <c r="D6" s="27"/>
    </row>
    <row r="7" spans="1:4" x14ac:dyDescent="0.3">
      <c r="A7" t="s">
        <v>465</v>
      </c>
      <c r="B7" t="str">
        <f>IF(LEN(_xlfn.IFNA(VLOOKUP(A7,Generador!G:G,1,FALSE),""))&gt;0,"x","")</f>
        <v>x</v>
      </c>
      <c r="D7" s="27"/>
    </row>
    <row r="8" spans="1:4" x14ac:dyDescent="0.3">
      <c r="A8" t="s">
        <v>466</v>
      </c>
      <c r="B8" t="str">
        <f>IF(LEN(_xlfn.IFNA(VLOOKUP(A8,Generador!G:G,1,FALSE),""))&gt;0,"x","")</f>
        <v>x</v>
      </c>
      <c r="D8" s="27"/>
    </row>
    <row r="9" spans="1:4" x14ac:dyDescent="0.3">
      <c r="A9" t="s">
        <v>5</v>
      </c>
      <c r="B9" t="str">
        <f>IF(LEN(_xlfn.IFNA(VLOOKUP(A9,Generador!G:G,1,FALSE),""))&gt;0,"x","")</f>
        <v>x</v>
      </c>
      <c r="D9" s="27"/>
    </row>
    <row r="10" spans="1:4" x14ac:dyDescent="0.3">
      <c r="A10" t="s">
        <v>472</v>
      </c>
      <c r="B10" t="str">
        <f>IF(LEN(_xlfn.IFNA(VLOOKUP(A10,Generador!G:G,1,FALSE),""))&gt;0,"x","")</f>
        <v>x</v>
      </c>
      <c r="D10" s="27"/>
    </row>
    <row r="11" spans="1:4" x14ac:dyDescent="0.3">
      <c r="A11" t="s">
        <v>382</v>
      </c>
      <c r="B11" t="str">
        <f>IF(LEN(_xlfn.IFNA(VLOOKUP(A11,Generador!G:G,1,FALSE),""))&gt;0,"x","")</f>
        <v>x</v>
      </c>
    </row>
    <row r="12" spans="1:4" x14ac:dyDescent="0.3">
      <c r="A12" t="s">
        <v>404</v>
      </c>
      <c r="B12" t="str">
        <f>IF(LEN(_xlfn.IFNA(VLOOKUP(A12,Generador!G:G,1,FALSE),""))&gt;0,"x","")</f>
        <v>x</v>
      </c>
    </row>
    <row r="13" spans="1:4" x14ac:dyDescent="0.3">
      <c r="A13" t="s">
        <v>8</v>
      </c>
      <c r="B13" t="str">
        <f>IF(LEN(_xlfn.IFNA(VLOOKUP(A13,Generador!G:G,1,FALSE),""))&gt;0,"x","")</f>
        <v>x</v>
      </c>
    </row>
    <row r="14" spans="1:4" x14ac:dyDescent="0.3">
      <c r="A14" t="s">
        <v>7</v>
      </c>
      <c r="B14" t="str">
        <f>IF(LEN(_xlfn.IFNA(VLOOKUP(A14,Generador!G:G,1,FALSE),""))&gt;0,"x","")</f>
        <v>x</v>
      </c>
    </row>
    <row r="15" spans="1:4" x14ac:dyDescent="0.3">
      <c r="A15" t="s">
        <v>381</v>
      </c>
      <c r="B15" t="str">
        <f>IF(LEN(_xlfn.IFNA(VLOOKUP(A15,Generador!G:G,1,FALSE),""))&gt;0,"x","")</f>
        <v>x</v>
      </c>
    </row>
    <row r="16" spans="1:4" x14ac:dyDescent="0.3">
      <c r="A16" t="s">
        <v>386</v>
      </c>
      <c r="B16" t="str">
        <f>IF(LEN(_xlfn.IFNA(VLOOKUP(A16,Generador!G:G,1,FALSE),""))&gt;0,"x","")</f>
        <v>x</v>
      </c>
    </row>
    <row r="17" spans="1:2" x14ac:dyDescent="0.3">
      <c r="A17" t="s">
        <v>387</v>
      </c>
      <c r="B17" t="str">
        <f>IF(LEN(_xlfn.IFNA(VLOOKUP(A17,Generador!G:G,1,FALSE),""))&gt;0,"x","")</f>
        <v>x</v>
      </c>
    </row>
    <row r="18" spans="1:2" x14ac:dyDescent="0.3">
      <c r="A18" t="s">
        <v>380</v>
      </c>
      <c r="B18" t="str">
        <f>IF(LEN(_xlfn.IFNA(VLOOKUP(A18,Generador!G:G,1,FALSE),""))&gt;0,"x","")</f>
        <v>x</v>
      </c>
    </row>
    <row r="19" spans="1:2" x14ac:dyDescent="0.3">
      <c r="A19" t="s">
        <v>405</v>
      </c>
      <c r="B19" t="str">
        <f>IF(LEN(_xlfn.IFNA(VLOOKUP(A19,Generador!G:G,1,FALSE),""))&gt;0,"x","")</f>
        <v>x</v>
      </c>
    </row>
    <row r="20" spans="1:2" x14ac:dyDescent="0.3">
      <c r="A20" t="s">
        <v>373</v>
      </c>
      <c r="B20" t="str">
        <f>IF(LEN(_xlfn.IFNA(VLOOKUP(A20,Generador!G:G,1,FALSE),""))&gt;0,"x","")</f>
        <v>x</v>
      </c>
    </row>
    <row r="21" spans="1:2" x14ac:dyDescent="0.3">
      <c r="A21" t="s">
        <v>379</v>
      </c>
      <c r="B21" t="str">
        <f>IF(LEN(_xlfn.IFNA(VLOOKUP(A21,Generador!G:G,1,FALSE),""))&gt;0,"x","")</f>
        <v>x</v>
      </c>
    </row>
    <row r="22" spans="1:2" x14ac:dyDescent="0.3">
      <c r="A22" t="s">
        <v>474</v>
      </c>
      <c r="B22" t="str">
        <f>IF(LEN(_xlfn.IFNA(VLOOKUP(A22,Generador!G:G,1,FALSE),""))&gt;0,"x","")</f>
        <v/>
      </c>
    </row>
    <row r="23" spans="1:2" x14ac:dyDescent="0.3">
      <c r="A23" t="s">
        <v>473</v>
      </c>
      <c r="B23" t="str">
        <f>IF(LEN(_xlfn.IFNA(VLOOKUP(A23,Generador!G:G,1,FALSE),""))&gt;0,"x","")</f>
        <v/>
      </c>
    </row>
    <row r="24" spans="1:2" x14ac:dyDescent="0.3">
      <c r="A24" t="s">
        <v>389</v>
      </c>
      <c r="B24" t="str">
        <f>IF(LEN(_xlfn.IFNA(VLOOKUP(A24,Generador!G:G,1,FALSE),""))&gt;0,"x","")</f>
        <v>x</v>
      </c>
    </row>
    <row r="25" spans="1:2" x14ac:dyDescent="0.3">
      <c r="A25" t="s">
        <v>391</v>
      </c>
      <c r="B25" t="str">
        <f>IF(LEN(_xlfn.IFNA(VLOOKUP(A25,Generador!G:G,1,FALSE),""))&gt;0,"x","")</f>
        <v>x</v>
      </c>
    </row>
    <row r="26" spans="1:2" x14ac:dyDescent="0.3">
      <c r="A26" t="s">
        <v>385</v>
      </c>
      <c r="B26" t="str">
        <f>IF(LEN(_xlfn.IFNA(VLOOKUP(A26,Generador!G:G,1,FALSE),""))&gt;0,"x","")</f>
        <v>x</v>
      </c>
    </row>
    <row r="27" spans="1:2" x14ac:dyDescent="0.3">
      <c r="A27" t="s">
        <v>9</v>
      </c>
      <c r="B27" t="str">
        <f>IF(LEN(_xlfn.IFNA(VLOOKUP(A27,Generador!G:G,1,FALSE),""))&gt;0,"x","")</f>
        <v>x</v>
      </c>
    </row>
    <row r="28" spans="1:2" x14ac:dyDescent="0.3">
      <c r="A28" t="s">
        <v>384</v>
      </c>
      <c r="B28" t="str">
        <f>IF(LEN(_xlfn.IFNA(VLOOKUP(A28,Generador!G:G,1,FALSE),""))&gt;0,"x","")</f>
        <v>x</v>
      </c>
    </row>
    <row r="29" spans="1:2" x14ac:dyDescent="0.3">
      <c r="A29" t="s">
        <v>392</v>
      </c>
      <c r="B29" t="str">
        <f>IF(LEN(_xlfn.IFNA(VLOOKUP(A29,Generador!G:G,1,FALSE),""))&gt;0,"x","")</f>
        <v>x</v>
      </c>
    </row>
    <row r="30" spans="1:2" x14ac:dyDescent="0.3">
      <c r="A30" t="s">
        <v>393</v>
      </c>
      <c r="B30" t="str">
        <f>IF(LEN(_xlfn.IFNA(VLOOKUP(A30,Generador!G:G,1,FALSE),""))&gt;0,"x","")</f>
        <v>x</v>
      </c>
    </row>
    <row r="31" spans="1:2" x14ac:dyDescent="0.3">
      <c r="A31" t="s">
        <v>394</v>
      </c>
      <c r="B31" t="str">
        <f>IF(LEN(_xlfn.IFNA(VLOOKUP(A31,Generador!G:G,1,FALSE),""))&gt;0,"x","")</f>
        <v>x</v>
      </c>
    </row>
    <row r="32" spans="1:2" x14ac:dyDescent="0.3">
      <c r="A32" t="s">
        <v>395</v>
      </c>
      <c r="B32" t="str">
        <f>IF(LEN(_xlfn.IFNA(VLOOKUP(A32,Generador!G:G,1,FALSE),""))&gt;0,"x","")</f>
        <v>x</v>
      </c>
    </row>
    <row r="33" spans="1:2" x14ac:dyDescent="0.3">
      <c r="A33" t="s">
        <v>383</v>
      </c>
      <c r="B33" t="str">
        <f>IF(LEN(_xlfn.IFNA(VLOOKUP(A33,Generador!G:G,1,FALSE),""))&gt;0,"x","")</f>
        <v>x</v>
      </c>
    </row>
    <row r="34" spans="1:2" x14ac:dyDescent="0.3">
      <c r="A34" t="s">
        <v>396</v>
      </c>
      <c r="B34" t="str">
        <f>IF(LEN(_xlfn.IFNA(VLOOKUP(A34,Generador!G:G,1,FALSE),""))&gt;0,"x","")</f>
        <v>x</v>
      </c>
    </row>
    <row r="35" spans="1:2" x14ac:dyDescent="0.3">
      <c r="A35" t="s">
        <v>397</v>
      </c>
      <c r="B35" t="str">
        <f>IF(LEN(_xlfn.IFNA(VLOOKUP(A35,Generador!G:G,1,FALSE),""))&gt;0,"x","")</f>
        <v>x</v>
      </c>
    </row>
    <row r="36" spans="1:2" x14ac:dyDescent="0.3">
      <c r="A36" t="s">
        <v>398</v>
      </c>
      <c r="B36" t="str">
        <f>IF(LEN(_xlfn.IFNA(VLOOKUP(A36,Generador!G:G,1,FALSE),""))&gt;0,"x","")</f>
        <v>x</v>
      </c>
    </row>
    <row r="37" spans="1:2" x14ac:dyDescent="0.3">
      <c r="A37" t="s">
        <v>388</v>
      </c>
      <c r="B37" t="str">
        <f>IF(LEN(_xlfn.IFNA(VLOOKUP(A37,Generador!G:G,1,FALSE),""))&gt;0,"x","")</f>
        <v>x</v>
      </c>
    </row>
    <row r="38" spans="1:2" x14ac:dyDescent="0.3">
      <c r="A38" t="s">
        <v>399</v>
      </c>
      <c r="B38" t="str">
        <f>IF(LEN(_xlfn.IFNA(VLOOKUP(A38,Generador!G:G,1,FALSE),""))&gt;0,"x","")</f>
        <v>x</v>
      </c>
    </row>
    <row r="39" spans="1:2" x14ac:dyDescent="0.3">
      <c r="A39" t="s">
        <v>390</v>
      </c>
      <c r="B39" t="str">
        <f>IF(LEN(_xlfn.IFNA(VLOOKUP(A39,Generador!G:G,1,FALSE),""))&gt;0,"x","")</f>
        <v>x</v>
      </c>
    </row>
    <row r="40" spans="1:2" x14ac:dyDescent="0.3">
      <c r="A40" t="s">
        <v>406</v>
      </c>
      <c r="B40" t="str">
        <f>IF(LEN(_xlfn.IFNA(VLOOKUP(A40,Generador!G:G,1,FALSE),""))&gt;0,"x","")</f>
        <v>x</v>
      </c>
    </row>
    <row r="41" spans="1:2" x14ac:dyDescent="0.3">
      <c r="A41" t="s">
        <v>407</v>
      </c>
      <c r="B41" t="str">
        <f>IF(LEN(_xlfn.IFNA(VLOOKUP(A41,Generador!G:G,1,FALSE),""))&gt;0,"x","")</f>
        <v>x</v>
      </c>
    </row>
    <row r="42" spans="1:2" x14ac:dyDescent="0.3">
      <c r="A42" t="s">
        <v>408</v>
      </c>
      <c r="B42" t="str">
        <f>IF(LEN(_xlfn.IFNA(VLOOKUP(A42,Generador!G:G,1,FALSE),""))&gt;0,"x","")</f>
        <v>x</v>
      </c>
    </row>
    <row r="43" spans="1:2" x14ac:dyDescent="0.3">
      <c r="A43" t="s">
        <v>471</v>
      </c>
      <c r="B43" t="str">
        <f>IF(LEN(_xlfn.IFNA(VLOOKUP(A43,Generador!G:G,1,FALSE),""))&gt;0,"x","")</f>
        <v/>
      </c>
    </row>
    <row r="44" spans="1:2" x14ac:dyDescent="0.3">
      <c r="A44" t="s">
        <v>409</v>
      </c>
      <c r="B44" t="str">
        <f>IF(LEN(_xlfn.IFNA(VLOOKUP(A44,Generador!G:G,1,FALSE),""))&gt;0,"x","")</f>
        <v/>
      </c>
    </row>
    <row r="45" spans="1:2" x14ac:dyDescent="0.3">
      <c r="A45" t="s">
        <v>410</v>
      </c>
      <c r="B45" t="str">
        <f>IF(LEN(_xlfn.IFNA(VLOOKUP(A45,Generador!G:G,1,FALSE),""))&gt;0,"x","")</f>
        <v/>
      </c>
    </row>
    <row r="46" spans="1:2" x14ac:dyDescent="0.3">
      <c r="A46" t="s">
        <v>482</v>
      </c>
      <c r="B46" t="str">
        <f>IF(LEN(_xlfn.IFNA(VLOOKUP(A46,Generador!G:G,1,FALSE),""))&gt;0,"x","")</f>
        <v/>
      </c>
    </row>
    <row r="47" spans="1:2" x14ac:dyDescent="0.3">
      <c r="A47" t="s">
        <v>400</v>
      </c>
      <c r="B47" t="str">
        <f>IF(LEN(_xlfn.IFNA(VLOOKUP(A47,Generador!G:G,1,FALSE),""))&gt;0,"x","")</f>
        <v>x</v>
      </c>
    </row>
    <row r="48" spans="1:2" x14ac:dyDescent="0.3">
      <c r="A48" t="s">
        <v>374</v>
      </c>
      <c r="B48" t="str">
        <f>IF(LEN(_xlfn.IFNA(VLOOKUP(A48,Generador!G:G,1,FALSE),""))&gt;0,"x","")</f>
        <v>x</v>
      </c>
    </row>
    <row r="49" spans="1:2" x14ac:dyDescent="0.3">
      <c r="A49" t="s">
        <v>375</v>
      </c>
      <c r="B49" t="str">
        <f>IF(LEN(_xlfn.IFNA(VLOOKUP(A49,Generador!G:G,1,FALSE),""))&gt;0,"x","")</f>
        <v>x</v>
      </c>
    </row>
    <row r="50" spans="1:2" x14ac:dyDescent="0.3">
      <c r="A50" t="s">
        <v>376</v>
      </c>
      <c r="B50" t="str">
        <f>IF(LEN(_xlfn.IFNA(VLOOKUP(A50,Generador!G:G,1,FALSE),""))&gt;0,"x","")</f>
        <v>x</v>
      </c>
    </row>
    <row r="51" spans="1:2" x14ac:dyDescent="0.3">
      <c r="A51" t="s">
        <v>377</v>
      </c>
      <c r="B51" t="str">
        <f>IF(LEN(_xlfn.IFNA(VLOOKUP(A51,Generador!G:G,1,FALSE),""))&gt;0,"x","")</f>
        <v>x</v>
      </c>
    </row>
    <row r="52" spans="1:2" x14ac:dyDescent="0.3">
      <c r="A52" t="s">
        <v>378</v>
      </c>
      <c r="B52" t="str">
        <f>IF(LEN(_xlfn.IFNA(VLOOKUP(A52,Generador!G:G,1,FALSE),""))&gt;0,"x","")</f>
        <v>x</v>
      </c>
    </row>
    <row r="53" spans="1:2" x14ac:dyDescent="0.3">
      <c r="B53" t="str">
        <f>IF(LEN(_xlfn.IFNA(VLOOKUP(A53,Generador!G:G,1,FALSE),""))&gt;0,"x","")</f>
        <v/>
      </c>
    </row>
    <row r="54" spans="1:2" x14ac:dyDescent="0.3">
      <c r="B54" t="str">
        <f>IF(LEN(_xlfn.IFNA(VLOOKUP(A54,Generador!G:G,1,FALSE),""))&gt;0,"x","")</f>
        <v/>
      </c>
    </row>
    <row r="55" spans="1:2" x14ac:dyDescent="0.3">
      <c r="B55" t="str">
        <f>IF(LEN(_xlfn.IFNA(VLOOKUP(A55,Generador!G:G,1,FALSE),""))&gt;0,"x","")</f>
        <v/>
      </c>
    </row>
    <row r="56" spans="1:2" x14ac:dyDescent="0.3">
      <c r="B56" t="str">
        <f>IF(LEN(_xlfn.IFNA(VLOOKUP(A56,Generador!G:G,1,FALSE),""))&gt;0,"x","")</f>
        <v/>
      </c>
    </row>
    <row r="57" spans="1:2" x14ac:dyDescent="0.3">
      <c r="B57" t="str">
        <f>IF(LEN(_xlfn.IFNA(VLOOKUP(A57,Generador!G:G,1,FALSE),""))&gt;0,"x","")</f>
        <v/>
      </c>
    </row>
    <row r="58" spans="1:2" x14ac:dyDescent="0.3">
      <c r="B58" t="str">
        <f>IF(LEN(_xlfn.IFNA(VLOOKUP(A58,Generador!G:G,1,FALSE),""))&gt;0,"x","")</f>
        <v/>
      </c>
    </row>
    <row r="59" spans="1:2" x14ac:dyDescent="0.3">
      <c r="B59" t="str">
        <f>IF(LEN(_xlfn.IFNA(VLOOKUP(A59,Generador!G:G,1,FALSE),""))&gt;0,"x","")</f>
        <v/>
      </c>
    </row>
    <row r="60" spans="1:2" x14ac:dyDescent="0.3">
      <c r="B60" t="str">
        <f>IF(LEN(_xlfn.IFNA(VLOOKUP(A60,Generador!G:G,1,FALSE),""))&gt;0,"x","")</f>
        <v/>
      </c>
    </row>
    <row r="61" spans="1:2" x14ac:dyDescent="0.3">
      <c r="B61" t="str">
        <f>IF(LEN(_xlfn.IFNA(VLOOKUP(A61,Generador!G:G,1,FALSE),""))&gt;0,"x","")</f>
        <v/>
      </c>
    </row>
    <row r="62" spans="1:2" x14ac:dyDescent="0.3">
      <c r="B62" t="str">
        <f>IF(LEN(_xlfn.IFNA(VLOOKUP(A62,Generador!G:G,1,FALSE),""))&gt;0,"x","")</f>
        <v/>
      </c>
    </row>
    <row r="63" spans="1:2" x14ac:dyDescent="0.3">
      <c r="B63" t="str">
        <f>IF(LEN(_xlfn.IFNA(VLOOKUP(A63,Generador!G:G,1,FALSE),""))&gt;0,"x","")</f>
        <v/>
      </c>
    </row>
    <row r="64" spans="1:2" x14ac:dyDescent="0.3">
      <c r="B64" t="str">
        <f>IF(LEN(_xlfn.IFNA(VLOOKUP(A64,Generador!G:G,1,FALSE),""))&gt;0,"x","")</f>
        <v/>
      </c>
    </row>
    <row r="65" spans="2:2" x14ac:dyDescent="0.3">
      <c r="B65" t="str">
        <f>IF(LEN(_xlfn.IFNA(VLOOKUP(A65,Generador!G:G,1,FALSE),""))&gt;0,"x","")</f>
        <v/>
      </c>
    </row>
    <row r="66" spans="2:2" x14ac:dyDescent="0.3">
      <c r="B66" t="str">
        <f>IF(LEN(_xlfn.IFNA(VLOOKUP(A66,Generador!G:G,1,FALSE),""))&gt;0,"x","")</f>
        <v/>
      </c>
    </row>
    <row r="67" spans="2:2" x14ac:dyDescent="0.3">
      <c r="B67" t="str">
        <f>IF(LEN(_xlfn.IFNA(VLOOKUP(A67,Generador!G:G,1,FALSE),""))&gt;0,"x","")</f>
        <v/>
      </c>
    </row>
    <row r="68" spans="2:2" x14ac:dyDescent="0.3">
      <c r="B68" t="str">
        <f>IF(LEN(_xlfn.IFNA(VLOOKUP(A68,Generador!G:G,1,FALSE),""))&gt;0,"x","")</f>
        <v/>
      </c>
    </row>
    <row r="69" spans="2:2" x14ac:dyDescent="0.3">
      <c r="B69" t="str">
        <f>IF(LEN(_xlfn.IFNA(VLOOKUP(A69,Generador!G:G,1,FALSE),""))&gt;0,"x","")</f>
        <v/>
      </c>
    </row>
    <row r="70" spans="2:2" x14ac:dyDescent="0.3">
      <c r="B70" t="str">
        <f>IF(LEN(_xlfn.IFNA(VLOOKUP(A70,Generador!G:G,1,FALSE),""))&gt;0,"x","")</f>
        <v/>
      </c>
    </row>
    <row r="71" spans="2:2" x14ac:dyDescent="0.3">
      <c r="B71" t="str">
        <f>IF(LEN(_xlfn.IFNA(VLOOKUP(A71,Generador!G:G,1,FALSE),""))&gt;0,"x","")</f>
        <v/>
      </c>
    </row>
    <row r="72" spans="2:2" x14ac:dyDescent="0.3">
      <c r="B72" t="str">
        <f>IF(LEN(_xlfn.IFNA(VLOOKUP(A72,Generador!G:G,1,FALSE),""))&gt;0,"x","")</f>
        <v/>
      </c>
    </row>
    <row r="73" spans="2:2" x14ac:dyDescent="0.3">
      <c r="B73" t="str">
        <f>IF(LEN(_xlfn.IFNA(VLOOKUP(A73,Generador!G:G,1,FALSE),""))&gt;0,"x","")</f>
        <v/>
      </c>
    </row>
    <row r="74" spans="2:2" x14ac:dyDescent="0.3">
      <c r="B74" t="str">
        <f>IF(LEN(_xlfn.IFNA(VLOOKUP(A74,Generador!G:G,1,FALSE),""))&gt;0,"x","")</f>
        <v/>
      </c>
    </row>
    <row r="75" spans="2:2" x14ac:dyDescent="0.3">
      <c r="B75" t="str">
        <f>IF(LEN(_xlfn.IFNA(VLOOKUP(A75,Generador!G:G,1,FALSE),""))&gt;0,"x","")</f>
        <v/>
      </c>
    </row>
    <row r="76" spans="2:2" x14ac:dyDescent="0.3">
      <c r="B76" t="str">
        <f>IF(LEN(_xlfn.IFNA(VLOOKUP(A76,Generador!G:G,1,FALSE),""))&gt;0,"x","")</f>
        <v/>
      </c>
    </row>
    <row r="77" spans="2:2" x14ac:dyDescent="0.3">
      <c r="B77" t="str">
        <f>IF(LEN(_xlfn.IFNA(VLOOKUP(A77,Generador!G:G,1,FALSE),""))&gt;0,"x","")</f>
        <v/>
      </c>
    </row>
    <row r="78" spans="2:2" x14ac:dyDescent="0.3">
      <c r="B78" t="str">
        <f>IF(LEN(_xlfn.IFNA(VLOOKUP(A78,Generador!G:G,1,FALSE),""))&gt;0,"x","")</f>
        <v/>
      </c>
    </row>
    <row r="79" spans="2:2" x14ac:dyDescent="0.3">
      <c r="B79" t="str">
        <f>IF(LEN(_xlfn.IFNA(VLOOKUP(A79,Generador!G:G,1,FALSE),""))&gt;0,"x","")</f>
        <v/>
      </c>
    </row>
    <row r="80" spans="2:2" x14ac:dyDescent="0.3">
      <c r="B80" t="str">
        <f>IF(LEN(_xlfn.IFNA(VLOOKUP(A80,Generador!G:G,1,FALSE),""))&gt;0,"x","")</f>
        <v/>
      </c>
    </row>
    <row r="81" spans="2:2" x14ac:dyDescent="0.3">
      <c r="B81" t="str">
        <f>IF(LEN(_xlfn.IFNA(VLOOKUP(A81,Generador!G:G,1,FALSE),""))&gt;0,"x","")</f>
        <v/>
      </c>
    </row>
    <row r="82" spans="2:2" x14ac:dyDescent="0.3">
      <c r="B82" t="str">
        <f>IF(LEN(_xlfn.IFNA(VLOOKUP(A82,Generador!G:G,1,FALSE),""))&gt;0,"x","")</f>
        <v/>
      </c>
    </row>
    <row r="83" spans="2:2" x14ac:dyDescent="0.3">
      <c r="B83" t="str">
        <f>IF(LEN(_xlfn.IFNA(VLOOKUP(A83,Generador!G:G,1,FALSE),""))&gt;0,"x","")</f>
        <v/>
      </c>
    </row>
    <row r="84" spans="2:2" x14ac:dyDescent="0.3">
      <c r="B84" t="str">
        <f>IF(LEN(_xlfn.IFNA(VLOOKUP(A84,Generador!G:G,1,FALSE),""))&gt;0,"x","")</f>
        <v/>
      </c>
    </row>
    <row r="85" spans="2:2" x14ac:dyDescent="0.3">
      <c r="B85" t="str">
        <f>IF(LEN(_xlfn.IFNA(VLOOKUP(A85,Generador!G:G,1,FALSE),""))&gt;0,"x","")</f>
        <v/>
      </c>
    </row>
    <row r="86" spans="2:2" x14ac:dyDescent="0.3">
      <c r="B86" t="str">
        <f>IF(LEN(_xlfn.IFNA(VLOOKUP(A86,Generador!G:G,1,FALSE),""))&gt;0,"x","")</f>
        <v/>
      </c>
    </row>
    <row r="87" spans="2:2" x14ac:dyDescent="0.3">
      <c r="B87" t="str">
        <f>IF(LEN(_xlfn.IFNA(VLOOKUP(A87,Generador!G:G,1,FALSE),""))&gt;0,"x","")</f>
        <v/>
      </c>
    </row>
    <row r="88" spans="2:2" x14ac:dyDescent="0.3">
      <c r="B88" t="str">
        <f>IF(LEN(_xlfn.IFNA(VLOOKUP(A88,Generador!G:G,1,FALSE),""))&gt;0,"x","")</f>
        <v/>
      </c>
    </row>
    <row r="89" spans="2:2" x14ac:dyDescent="0.3">
      <c r="B89" t="str">
        <f>IF(LEN(_xlfn.IFNA(VLOOKUP(A89,Generador!G:G,1,FALSE),""))&gt;0,"x","")</f>
        <v/>
      </c>
    </row>
    <row r="90" spans="2:2" x14ac:dyDescent="0.3">
      <c r="B90" t="str">
        <f>IF(LEN(_xlfn.IFNA(VLOOKUP(A90,Generador!G:G,1,FALSE),""))&gt;0,"x","")</f>
        <v/>
      </c>
    </row>
    <row r="91" spans="2:2" x14ac:dyDescent="0.3">
      <c r="B91" t="str">
        <f>IF(LEN(_xlfn.IFNA(VLOOKUP(A91,Generador!G:G,1,FALSE),""))&gt;0,"x","")</f>
        <v/>
      </c>
    </row>
    <row r="92" spans="2:2" x14ac:dyDescent="0.3">
      <c r="B92" t="str">
        <f>IF(LEN(_xlfn.IFNA(VLOOKUP(A92,Generador!G:G,1,FALSE),""))&gt;0,"x","")</f>
        <v/>
      </c>
    </row>
    <row r="93" spans="2:2" x14ac:dyDescent="0.3">
      <c r="B93" t="str">
        <f>IF(LEN(_xlfn.IFNA(VLOOKUP(A93,Generador!G:G,1,FALSE),""))&gt;0,"x","")</f>
        <v/>
      </c>
    </row>
    <row r="94" spans="2:2" x14ac:dyDescent="0.3">
      <c r="B94" t="str">
        <f>IF(LEN(_xlfn.IFNA(VLOOKUP(A94,Generador!G:G,1,FALSE),""))&gt;0,"x","")</f>
        <v/>
      </c>
    </row>
    <row r="95" spans="2:2" x14ac:dyDescent="0.3">
      <c r="B95" t="str">
        <f>IF(LEN(_xlfn.IFNA(VLOOKUP(A95,Generador!G:G,1,FALSE),""))&gt;0,"x","")</f>
        <v/>
      </c>
    </row>
    <row r="96" spans="2:2" x14ac:dyDescent="0.3">
      <c r="B96" t="str">
        <f>IF(LEN(_xlfn.IFNA(VLOOKUP(A96,Generador!G:G,1,FALSE),""))&gt;0,"x","")</f>
        <v/>
      </c>
    </row>
    <row r="97" spans="2:2" x14ac:dyDescent="0.3">
      <c r="B97" t="str">
        <f>IF(LEN(_xlfn.IFNA(VLOOKUP(A97,Generador!G:G,1,FALSE),""))&gt;0,"x","")</f>
        <v/>
      </c>
    </row>
    <row r="98" spans="2:2" x14ac:dyDescent="0.3">
      <c r="B98" t="str">
        <f>IF(LEN(_xlfn.IFNA(VLOOKUP(A98,Generador!G:G,1,FALSE),""))&gt;0,"x","")</f>
        <v/>
      </c>
    </row>
    <row r="99" spans="2:2" x14ac:dyDescent="0.3">
      <c r="B99" t="str">
        <f>IF(LEN(_xlfn.IFNA(VLOOKUP(A99,Generador!G:G,1,FALSE),""))&gt;0,"x","")</f>
        <v/>
      </c>
    </row>
    <row r="100" spans="2:2" x14ac:dyDescent="0.3">
      <c r="B100" t="str">
        <f>IF(LEN(_xlfn.IFNA(VLOOKUP(A100,Generador!G:G,1,FALSE),""))&gt;0,"x","")</f>
        <v/>
      </c>
    </row>
    <row r="101" spans="2:2" x14ac:dyDescent="0.3">
      <c r="B101" t="str">
        <f>IF(LEN(_xlfn.IFNA(VLOOKUP(A101,Generador!G:G,1,FALSE),""))&gt;0,"x","")</f>
        <v/>
      </c>
    </row>
    <row r="102" spans="2:2" x14ac:dyDescent="0.3">
      <c r="B102" t="str">
        <f>IF(LEN(_xlfn.IFNA(VLOOKUP(A102,Generador!G:G,1,FALSE),""))&gt;0,"x","")</f>
        <v/>
      </c>
    </row>
    <row r="103" spans="2:2" x14ac:dyDescent="0.3">
      <c r="B103" t="str">
        <f>IF(LEN(_xlfn.IFNA(VLOOKUP(A103,Generador!G:G,1,FALSE),""))&gt;0,"x","")</f>
        <v/>
      </c>
    </row>
    <row r="104" spans="2:2" x14ac:dyDescent="0.3">
      <c r="B104" t="str">
        <f>IF(LEN(_xlfn.IFNA(VLOOKUP(A104,Generador!G:G,1,FALSE),""))&gt;0,"x","")</f>
        <v/>
      </c>
    </row>
    <row r="105" spans="2:2" x14ac:dyDescent="0.3">
      <c r="B105" t="str">
        <f>IF(LEN(_xlfn.IFNA(VLOOKUP(A105,Generador!G:G,1,FALSE),""))&gt;0,"x","")</f>
        <v/>
      </c>
    </row>
    <row r="106" spans="2:2" x14ac:dyDescent="0.3">
      <c r="B106" t="str">
        <f>IF(LEN(_xlfn.IFNA(VLOOKUP(A106,Generador!G:G,1,FALSE),""))&gt;0,"x","")</f>
        <v/>
      </c>
    </row>
    <row r="107" spans="2:2" x14ac:dyDescent="0.3">
      <c r="B107" t="str">
        <f>IF(LEN(_xlfn.IFNA(VLOOKUP(A107,Generador!G:G,1,FALSE),""))&gt;0,"x","")</f>
        <v/>
      </c>
    </row>
    <row r="108" spans="2:2" x14ac:dyDescent="0.3">
      <c r="B108" t="str">
        <f>IF(LEN(_xlfn.IFNA(VLOOKUP(A108,Generador!G:G,1,FALSE),""))&gt;0,"x","")</f>
        <v/>
      </c>
    </row>
    <row r="109" spans="2:2" x14ac:dyDescent="0.3">
      <c r="B109" t="str">
        <f>IF(LEN(_xlfn.IFNA(VLOOKUP(A109,Generador!G:G,1,FALSE),""))&gt;0,"x","")</f>
        <v/>
      </c>
    </row>
    <row r="110" spans="2:2" x14ac:dyDescent="0.3">
      <c r="B110" t="str">
        <f>IF(LEN(_xlfn.IFNA(VLOOKUP(A110,Generador!G:G,1,FALSE),""))&gt;0,"x","")</f>
        <v/>
      </c>
    </row>
    <row r="111" spans="2:2" x14ac:dyDescent="0.3">
      <c r="B111" t="str">
        <f>IF(LEN(_xlfn.IFNA(VLOOKUP(A111,Generador!G:G,1,FALSE),""))&gt;0,"x","")</f>
        <v/>
      </c>
    </row>
    <row r="112" spans="2:2" x14ac:dyDescent="0.3">
      <c r="B112" t="str">
        <f>IF(LEN(_xlfn.IFNA(VLOOKUP(A112,Generador!G:G,1,FALSE),""))&gt;0,"x","")</f>
        <v/>
      </c>
    </row>
    <row r="113" spans="2:2" x14ac:dyDescent="0.3">
      <c r="B113" t="str">
        <f>IF(LEN(_xlfn.IFNA(VLOOKUP(A113,Generador!G:G,1,FALSE),""))&gt;0,"x","")</f>
        <v/>
      </c>
    </row>
    <row r="114" spans="2:2" x14ac:dyDescent="0.3">
      <c r="B114" t="str">
        <f>IF(LEN(_xlfn.IFNA(VLOOKUP(A114,Generador!G:G,1,FALSE),""))&gt;0,"x","")</f>
        <v/>
      </c>
    </row>
    <row r="115" spans="2:2" x14ac:dyDescent="0.3">
      <c r="B115" t="str">
        <f>IF(LEN(_xlfn.IFNA(VLOOKUP(A115,Generador!G:G,1,FALSE),""))&gt;0,"x","")</f>
        <v/>
      </c>
    </row>
    <row r="116" spans="2:2" x14ac:dyDescent="0.3">
      <c r="B116" t="str">
        <f>IF(LEN(_xlfn.IFNA(VLOOKUP(A116,Generador!G:G,1,FALSE),""))&gt;0,"x","")</f>
        <v/>
      </c>
    </row>
    <row r="117" spans="2:2" x14ac:dyDescent="0.3">
      <c r="B117" t="str">
        <f>IF(LEN(_xlfn.IFNA(VLOOKUP(A117,Generador!G:G,1,FALSE),""))&gt;0,"x","")</f>
        <v/>
      </c>
    </row>
    <row r="118" spans="2:2" x14ac:dyDescent="0.3">
      <c r="B118" t="str">
        <f>IF(LEN(_xlfn.IFNA(VLOOKUP(A118,Generador!G:G,1,FALSE),""))&gt;0,"x","")</f>
        <v/>
      </c>
    </row>
    <row r="119" spans="2:2" x14ac:dyDescent="0.3">
      <c r="B119" t="str">
        <f>IF(LEN(_xlfn.IFNA(VLOOKUP(A119,Generador!G:G,1,FALSE),""))&gt;0,"x","")</f>
        <v/>
      </c>
    </row>
    <row r="120" spans="2:2" x14ac:dyDescent="0.3">
      <c r="B120" t="str">
        <f>IF(LEN(_xlfn.IFNA(VLOOKUP(A120,Generador!G:G,1,FALSE),""))&gt;0,"x","")</f>
        <v/>
      </c>
    </row>
    <row r="121" spans="2:2" x14ac:dyDescent="0.3">
      <c r="B121" t="str">
        <f>IF(LEN(_xlfn.IFNA(VLOOKUP(A121,Generador!G:G,1,FALSE),""))&gt;0,"x","")</f>
        <v/>
      </c>
    </row>
    <row r="122" spans="2:2" x14ac:dyDescent="0.3">
      <c r="B122" t="str">
        <f>IF(LEN(_xlfn.IFNA(VLOOKUP(A122,Generador!G:G,1,FALSE),""))&gt;0,"x","")</f>
        <v/>
      </c>
    </row>
    <row r="123" spans="2:2" x14ac:dyDescent="0.3">
      <c r="B123" t="str">
        <f>IF(LEN(_xlfn.IFNA(VLOOKUP(A123,Generador!G:G,1,FALSE),""))&gt;0,"x","")</f>
        <v/>
      </c>
    </row>
    <row r="124" spans="2:2" x14ac:dyDescent="0.3">
      <c r="B124" t="str">
        <f>IF(LEN(_xlfn.IFNA(VLOOKUP(A124,Generador!G:G,1,FALSE),""))&gt;0,"x","")</f>
        <v/>
      </c>
    </row>
    <row r="125" spans="2:2" x14ac:dyDescent="0.3">
      <c r="B125" t="str">
        <f>IF(LEN(_xlfn.IFNA(VLOOKUP(A125,Generador!G:G,1,FALSE),""))&gt;0,"x","")</f>
        <v/>
      </c>
    </row>
    <row r="126" spans="2:2" x14ac:dyDescent="0.3">
      <c r="B126" t="str">
        <f>IF(LEN(_xlfn.IFNA(VLOOKUP(A126,Generador!G:G,1,FALSE),""))&gt;0,"x","")</f>
        <v/>
      </c>
    </row>
    <row r="127" spans="2:2" x14ac:dyDescent="0.3">
      <c r="B127" t="str">
        <f>IF(LEN(_xlfn.IFNA(VLOOKUP(A127,Generador!G:G,1,FALSE),""))&gt;0,"x","")</f>
        <v/>
      </c>
    </row>
    <row r="128" spans="2:2" x14ac:dyDescent="0.3">
      <c r="B128" t="str">
        <f>IF(LEN(_xlfn.IFNA(VLOOKUP(A128,Generador!G:G,1,FALSE),""))&gt;0,"x","")</f>
        <v/>
      </c>
    </row>
    <row r="129" spans="2:2" x14ac:dyDescent="0.3">
      <c r="B129" t="str">
        <f>IF(LEN(_xlfn.IFNA(VLOOKUP(A129,Generador!G:G,1,FALSE),""))&gt;0,"x","")</f>
        <v/>
      </c>
    </row>
    <row r="130" spans="2:2" x14ac:dyDescent="0.3">
      <c r="B130" t="str">
        <f>IF(LEN(_xlfn.IFNA(VLOOKUP(A130,Generador!G:G,1,FALSE),""))&gt;0,"x","")</f>
        <v/>
      </c>
    </row>
    <row r="131" spans="2:2" x14ac:dyDescent="0.3">
      <c r="B131" t="str">
        <f>IF(LEN(_xlfn.IFNA(VLOOKUP(A131,Generador!G:G,1,FALSE),""))&gt;0,"x","")</f>
        <v/>
      </c>
    </row>
    <row r="132" spans="2:2" x14ac:dyDescent="0.3">
      <c r="B132" t="str">
        <f>IF(LEN(_xlfn.IFNA(VLOOKUP(A132,Generador!G:G,1,FALSE),""))&gt;0,"x","")</f>
        <v/>
      </c>
    </row>
    <row r="133" spans="2:2" x14ac:dyDescent="0.3">
      <c r="B133" t="str">
        <f>IF(LEN(_xlfn.IFNA(VLOOKUP(A133,Generador!G:G,1,FALSE),""))&gt;0,"x","")</f>
        <v/>
      </c>
    </row>
    <row r="134" spans="2:2" x14ac:dyDescent="0.3">
      <c r="B134" t="str">
        <f>IF(LEN(_xlfn.IFNA(VLOOKUP(A134,Generador!G:G,1,FALSE),""))&gt;0,"x","")</f>
        <v/>
      </c>
    </row>
    <row r="135" spans="2:2" x14ac:dyDescent="0.3">
      <c r="B135" t="str">
        <f>IF(LEN(_xlfn.IFNA(VLOOKUP(A135,Generador!G:G,1,FALSE),""))&gt;0,"x","")</f>
        <v/>
      </c>
    </row>
    <row r="136" spans="2:2" x14ac:dyDescent="0.3">
      <c r="B136" t="str">
        <f>IF(LEN(_xlfn.IFNA(VLOOKUP(A136,Generador!G:G,1,FALSE),""))&gt;0,"x","")</f>
        <v/>
      </c>
    </row>
    <row r="137" spans="2:2" x14ac:dyDescent="0.3">
      <c r="B137" t="str">
        <f>IF(LEN(_xlfn.IFNA(VLOOKUP(A137,Generador!G:G,1,FALSE),""))&gt;0,"x","")</f>
        <v/>
      </c>
    </row>
    <row r="138" spans="2:2" x14ac:dyDescent="0.3">
      <c r="B138" t="str">
        <f>IF(LEN(_xlfn.IFNA(VLOOKUP(A138,Generador!G:G,1,FALSE),""))&gt;0,"x","")</f>
        <v/>
      </c>
    </row>
    <row r="139" spans="2:2" x14ac:dyDescent="0.3">
      <c r="B139" t="str">
        <f>IF(LEN(_xlfn.IFNA(VLOOKUP(A139,Generador!G:G,1,FALSE),""))&gt;0,"x","")</f>
        <v/>
      </c>
    </row>
    <row r="140" spans="2:2" x14ac:dyDescent="0.3">
      <c r="B140" t="str">
        <f>IF(LEN(_xlfn.IFNA(VLOOKUP(A140,Generador!G:G,1,FALSE),""))&gt;0,"x","")</f>
        <v/>
      </c>
    </row>
    <row r="141" spans="2:2" x14ac:dyDescent="0.3">
      <c r="B141" t="str">
        <f>IF(LEN(_xlfn.IFNA(VLOOKUP(A141,Generador!G:G,1,FALSE),""))&gt;0,"x","")</f>
        <v/>
      </c>
    </row>
    <row r="142" spans="2:2" x14ac:dyDescent="0.3">
      <c r="B142" t="str">
        <f>IF(LEN(_xlfn.IFNA(VLOOKUP(A142,Generador!G:G,1,FALSE),""))&gt;0,"x","")</f>
        <v/>
      </c>
    </row>
    <row r="143" spans="2:2" x14ac:dyDescent="0.3">
      <c r="B143" t="str">
        <f>IF(LEN(_xlfn.IFNA(VLOOKUP(A143,Generador!G:G,1,FALSE),""))&gt;0,"x","")</f>
        <v/>
      </c>
    </row>
    <row r="144" spans="2:2" x14ac:dyDescent="0.3">
      <c r="B144" t="str">
        <f>IF(LEN(_xlfn.IFNA(VLOOKUP(A144,Generador!G:G,1,FALSE),""))&gt;0,"x","")</f>
        <v/>
      </c>
    </row>
    <row r="145" spans="2:2" x14ac:dyDescent="0.3">
      <c r="B145" t="str">
        <f>IF(LEN(_xlfn.IFNA(VLOOKUP(A145,Generador!G:G,1,FALSE),""))&gt;0,"x","")</f>
        <v/>
      </c>
    </row>
    <row r="146" spans="2:2" x14ac:dyDescent="0.3">
      <c r="B146" t="str">
        <f>IF(LEN(_xlfn.IFNA(VLOOKUP(A146,Generador!G:G,1,FALSE),""))&gt;0,"x","")</f>
        <v/>
      </c>
    </row>
    <row r="147" spans="2:2" x14ac:dyDescent="0.3">
      <c r="B147" t="str">
        <f>IF(LEN(_xlfn.IFNA(VLOOKUP(A147,Generador!G:G,1,FALSE),""))&gt;0,"x","")</f>
        <v/>
      </c>
    </row>
    <row r="148" spans="2:2" x14ac:dyDescent="0.3">
      <c r="B148" t="str">
        <f>IF(LEN(_xlfn.IFNA(VLOOKUP(A148,Generador!G:G,1,FALSE),""))&gt;0,"x","")</f>
        <v/>
      </c>
    </row>
    <row r="149" spans="2:2" x14ac:dyDescent="0.3">
      <c r="B149" t="str">
        <f>IF(LEN(_xlfn.IFNA(VLOOKUP(A149,Generador!G:G,1,FALSE),""))&gt;0,"x","")</f>
        <v/>
      </c>
    </row>
    <row r="150" spans="2:2" x14ac:dyDescent="0.3">
      <c r="B150" t="str">
        <f>IF(LEN(_xlfn.IFNA(VLOOKUP(A150,Generador!G:G,1,FALSE),""))&gt;0,"x","")</f>
        <v/>
      </c>
    </row>
    <row r="151" spans="2:2" x14ac:dyDescent="0.3">
      <c r="B151" t="str">
        <f>IF(LEN(_xlfn.IFNA(VLOOKUP(A151,Generador!G:G,1,FALSE),""))&gt;0,"x","")</f>
        <v/>
      </c>
    </row>
    <row r="152" spans="2:2" x14ac:dyDescent="0.3">
      <c r="B152" t="str">
        <f>IF(LEN(_xlfn.IFNA(VLOOKUP(A152,Generador!G:G,1,FALSE),""))&gt;0,"x","")</f>
        <v/>
      </c>
    </row>
    <row r="153" spans="2:2" x14ac:dyDescent="0.3">
      <c r="B153" t="str">
        <f>IF(LEN(_xlfn.IFNA(VLOOKUP(A153,Generador!G:G,1,FALSE),""))&gt;0,"x","")</f>
        <v/>
      </c>
    </row>
    <row r="154" spans="2:2" x14ac:dyDescent="0.3">
      <c r="B154" t="str">
        <f>IF(LEN(_xlfn.IFNA(VLOOKUP(A154,Generador!G:G,1,FALSE),""))&gt;0,"x","")</f>
        <v/>
      </c>
    </row>
    <row r="155" spans="2:2" x14ac:dyDescent="0.3">
      <c r="B155" t="str">
        <f>IF(LEN(_xlfn.IFNA(VLOOKUP(A155,Generador!G:G,1,FALSE),""))&gt;0,"x","")</f>
        <v/>
      </c>
    </row>
    <row r="156" spans="2:2" x14ac:dyDescent="0.3">
      <c r="B156" t="str">
        <f>IF(LEN(_xlfn.IFNA(VLOOKUP(A156,Generador!G:G,1,FALSE),""))&gt;0,"x","")</f>
        <v/>
      </c>
    </row>
    <row r="157" spans="2:2" x14ac:dyDescent="0.3">
      <c r="B157" t="str">
        <f>IF(LEN(_xlfn.IFNA(VLOOKUP(A157,Generador!G:G,1,FALSE),""))&gt;0,"x","")</f>
        <v/>
      </c>
    </row>
    <row r="158" spans="2:2" x14ac:dyDescent="0.3">
      <c r="B158" t="str">
        <f>IF(LEN(_xlfn.IFNA(VLOOKUP(A158,Generador!G:G,1,FALSE),""))&gt;0,"x","")</f>
        <v/>
      </c>
    </row>
    <row r="159" spans="2:2" x14ac:dyDescent="0.3">
      <c r="B159" t="str">
        <f>IF(LEN(_xlfn.IFNA(VLOOKUP(A159,Generador!G:G,1,FALSE),""))&gt;0,"x","")</f>
        <v/>
      </c>
    </row>
    <row r="160" spans="2:2" x14ac:dyDescent="0.3">
      <c r="B160" t="str">
        <f>IF(LEN(_xlfn.IFNA(VLOOKUP(A160,Generador!G:G,1,FALSE),""))&gt;0,"x","")</f>
        <v/>
      </c>
    </row>
    <row r="161" spans="2:2" x14ac:dyDescent="0.3">
      <c r="B161" t="str">
        <f>IF(LEN(_xlfn.IFNA(VLOOKUP(A161,Generador!G:G,1,FALSE),""))&gt;0,"x","")</f>
        <v/>
      </c>
    </row>
    <row r="162" spans="2:2" x14ac:dyDescent="0.3">
      <c r="B162" t="str">
        <f>IF(LEN(_xlfn.IFNA(VLOOKUP(A162,Generador!G:G,1,FALSE),""))&gt;0,"x","")</f>
        <v/>
      </c>
    </row>
    <row r="163" spans="2:2" x14ac:dyDescent="0.3">
      <c r="B163" t="str">
        <f>IF(LEN(_xlfn.IFNA(VLOOKUP(A163,Generador!G:G,1,FALSE),""))&gt;0,"x","")</f>
        <v/>
      </c>
    </row>
    <row r="164" spans="2:2" x14ac:dyDescent="0.3">
      <c r="B164" t="str">
        <f>IF(LEN(_xlfn.IFNA(VLOOKUP(A164,Generador!G:G,1,FALSE),""))&gt;0,"x","")</f>
        <v/>
      </c>
    </row>
    <row r="165" spans="2:2" x14ac:dyDescent="0.3">
      <c r="B165" t="str">
        <f>IF(LEN(_xlfn.IFNA(VLOOKUP(A165,Generador!G:G,1,FALSE),""))&gt;0,"x","")</f>
        <v/>
      </c>
    </row>
    <row r="166" spans="2:2" x14ac:dyDescent="0.3">
      <c r="B166" t="str">
        <f>IF(LEN(_xlfn.IFNA(VLOOKUP(A166,Generador!G:G,1,FALSE),""))&gt;0,"x","")</f>
        <v/>
      </c>
    </row>
    <row r="167" spans="2:2" x14ac:dyDescent="0.3">
      <c r="B167" t="str">
        <f>IF(LEN(_xlfn.IFNA(VLOOKUP(A167,Generador!G:G,1,FALSE),""))&gt;0,"x","")</f>
        <v/>
      </c>
    </row>
    <row r="168" spans="2:2" x14ac:dyDescent="0.3">
      <c r="B168" t="str">
        <f>IF(LEN(_xlfn.IFNA(VLOOKUP(A168,Generador!G:G,1,FALSE),""))&gt;0,"x","")</f>
        <v/>
      </c>
    </row>
    <row r="169" spans="2:2" x14ac:dyDescent="0.3">
      <c r="B169" t="str">
        <f>IF(LEN(_xlfn.IFNA(VLOOKUP(A169,Generador!G:G,1,FALSE),""))&gt;0,"x","")</f>
        <v/>
      </c>
    </row>
    <row r="170" spans="2:2" x14ac:dyDescent="0.3">
      <c r="B170" t="str">
        <f>IF(LEN(_xlfn.IFNA(VLOOKUP(A170,Generador!G:G,1,FALSE),""))&gt;0,"x","")</f>
        <v/>
      </c>
    </row>
    <row r="171" spans="2:2" x14ac:dyDescent="0.3">
      <c r="B171" t="str">
        <f>IF(LEN(_xlfn.IFNA(VLOOKUP(A171,Generador!G:G,1,FALSE),""))&gt;0,"x","")</f>
        <v/>
      </c>
    </row>
    <row r="172" spans="2:2" x14ac:dyDescent="0.3">
      <c r="B172" t="str">
        <f>IF(LEN(_xlfn.IFNA(VLOOKUP(A172,Generador!G:G,1,FALSE),""))&gt;0,"x","")</f>
        <v/>
      </c>
    </row>
    <row r="173" spans="2:2" x14ac:dyDescent="0.3">
      <c r="B173" t="str">
        <f>IF(LEN(_xlfn.IFNA(VLOOKUP(A173,Generador!G:G,1,FALSE),""))&gt;0,"x","")</f>
        <v/>
      </c>
    </row>
    <row r="174" spans="2:2" x14ac:dyDescent="0.3">
      <c r="B174" t="str">
        <f>IF(LEN(_xlfn.IFNA(VLOOKUP(A174,Generador!G:G,1,FALSE),""))&gt;0,"x","")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2:H47"/>
  <sheetViews>
    <sheetView zoomScaleNormal="100" workbookViewId="0">
      <selection activeCell="G23" sqref="G23"/>
    </sheetView>
  </sheetViews>
  <sheetFormatPr defaultColWidth="8.6640625" defaultRowHeight="14.4" x14ac:dyDescent="0.3"/>
  <cols>
    <col min="6" max="6" width="40.5546875" customWidth="1"/>
    <col min="7" max="7" width="31.109375" customWidth="1"/>
    <col min="8" max="8" width="34.6640625" customWidth="1"/>
  </cols>
  <sheetData>
    <row r="2" spans="6:8" x14ac:dyDescent="0.3">
      <c r="F2" s="6" t="s">
        <v>51</v>
      </c>
    </row>
    <row r="5" spans="6:8" x14ac:dyDescent="0.3">
      <c r="F5" s="7" t="s">
        <v>52</v>
      </c>
      <c r="G5" s="7" t="s">
        <v>53</v>
      </c>
      <c r="H5" s="7" t="s">
        <v>54</v>
      </c>
    </row>
    <row r="6" spans="6:8" x14ac:dyDescent="0.3">
      <c r="F6" t="s">
        <v>55</v>
      </c>
      <c r="G6" t="s">
        <v>56</v>
      </c>
      <c r="H6" t="s">
        <v>57</v>
      </c>
    </row>
    <row r="7" spans="6:8" x14ac:dyDescent="0.3">
      <c r="F7" t="s">
        <v>58</v>
      </c>
      <c r="G7" t="s">
        <v>56</v>
      </c>
      <c r="H7" t="s">
        <v>59</v>
      </c>
    </row>
    <row r="8" spans="6:8" x14ac:dyDescent="0.3">
      <c r="F8" t="s">
        <v>60</v>
      </c>
      <c r="G8" t="s">
        <v>56</v>
      </c>
      <c r="H8" t="s">
        <v>61</v>
      </c>
    </row>
    <row r="9" spans="6:8" x14ac:dyDescent="0.3">
      <c r="F9" t="s">
        <v>62</v>
      </c>
      <c r="G9" t="s">
        <v>56</v>
      </c>
      <c r="H9" t="s">
        <v>63</v>
      </c>
    </row>
    <row r="10" spans="6:8" x14ac:dyDescent="0.3">
      <c r="F10" t="s">
        <v>64</v>
      </c>
      <c r="G10" t="s">
        <v>56</v>
      </c>
      <c r="H10" t="s">
        <v>61</v>
      </c>
    </row>
    <row r="11" spans="6:8" x14ac:dyDescent="0.3">
      <c r="F11" t="s">
        <v>65</v>
      </c>
      <c r="G11" t="s">
        <v>66</v>
      </c>
      <c r="H11" t="s">
        <v>67</v>
      </c>
    </row>
    <row r="12" spans="6:8" x14ac:dyDescent="0.3">
      <c r="F12" t="s">
        <v>68</v>
      </c>
      <c r="G12" t="s">
        <v>69</v>
      </c>
      <c r="H12" t="s">
        <v>70</v>
      </c>
    </row>
    <row r="13" spans="6:8" x14ac:dyDescent="0.3">
      <c r="F13" t="s">
        <v>71</v>
      </c>
      <c r="G13" t="s">
        <v>72</v>
      </c>
      <c r="H13" t="s">
        <v>73</v>
      </c>
    </row>
    <row r="14" spans="6:8" x14ac:dyDescent="0.3">
      <c r="F14" t="s">
        <v>74</v>
      </c>
      <c r="G14" t="s">
        <v>75</v>
      </c>
      <c r="H14" t="s">
        <v>76</v>
      </c>
    </row>
    <row r="15" spans="6:8" x14ac:dyDescent="0.3">
      <c r="F15" t="s">
        <v>77</v>
      </c>
      <c r="G15" t="s">
        <v>69</v>
      </c>
      <c r="H15" t="s">
        <v>70</v>
      </c>
    </row>
    <row r="16" spans="6:8" x14ac:dyDescent="0.3">
      <c r="F16" t="s">
        <v>78</v>
      </c>
      <c r="G16" t="s">
        <v>72</v>
      </c>
      <c r="H16" t="s">
        <v>73</v>
      </c>
    </row>
    <row r="17" spans="6:8" x14ac:dyDescent="0.3">
      <c r="F17" t="s">
        <v>79</v>
      </c>
      <c r="G17" t="s">
        <v>75</v>
      </c>
      <c r="H17" t="s">
        <v>76</v>
      </c>
    </row>
    <row r="18" spans="6:8" x14ac:dyDescent="0.3">
      <c r="F18" t="s">
        <v>80</v>
      </c>
      <c r="G18" t="s">
        <v>81</v>
      </c>
      <c r="H18" t="s">
        <v>82</v>
      </c>
    </row>
    <row r="19" spans="6:8" x14ac:dyDescent="0.3">
      <c r="F19" t="s">
        <v>83</v>
      </c>
      <c r="G19" t="s">
        <v>84</v>
      </c>
      <c r="H19" t="s">
        <v>85</v>
      </c>
    </row>
    <row r="20" spans="6:8" x14ac:dyDescent="0.3">
      <c r="F20" t="s">
        <v>86</v>
      </c>
      <c r="G20" t="s">
        <v>87</v>
      </c>
      <c r="H20" t="s">
        <v>88</v>
      </c>
    </row>
    <row r="21" spans="6:8" x14ac:dyDescent="0.3">
      <c r="F21" t="s">
        <v>89</v>
      </c>
      <c r="G21" t="s">
        <v>87</v>
      </c>
      <c r="H21" t="s">
        <v>90</v>
      </c>
    </row>
    <row r="22" spans="6:8" x14ac:dyDescent="0.3">
      <c r="F22" t="s">
        <v>91</v>
      </c>
      <c r="G22" t="s">
        <v>56</v>
      </c>
      <c r="H22" t="s">
        <v>92</v>
      </c>
    </row>
    <row r="23" spans="6:8" x14ac:dyDescent="0.3">
      <c r="F23" t="s">
        <v>93</v>
      </c>
      <c r="G23" t="s">
        <v>94</v>
      </c>
      <c r="H23" t="s">
        <v>95</v>
      </c>
    </row>
    <row r="24" spans="6:8" x14ac:dyDescent="0.3">
      <c r="F24" t="s">
        <v>96</v>
      </c>
      <c r="G24" t="s">
        <v>97</v>
      </c>
      <c r="H24" t="s">
        <v>98</v>
      </c>
    </row>
    <row r="25" spans="6:8" x14ac:dyDescent="0.3">
      <c r="F25" t="s">
        <v>99</v>
      </c>
      <c r="G25" t="s">
        <v>97</v>
      </c>
      <c r="H25" t="s">
        <v>98</v>
      </c>
    </row>
    <row r="26" spans="6:8" x14ac:dyDescent="0.3">
      <c r="F26" t="s">
        <v>100</v>
      </c>
      <c r="G26" t="s">
        <v>101</v>
      </c>
      <c r="H26" t="s">
        <v>102</v>
      </c>
    </row>
    <row r="27" spans="6:8" x14ac:dyDescent="0.3">
      <c r="F27" t="s">
        <v>103</v>
      </c>
      <c r="G27" t="s">
        <v>101</v>
      </c>
      <c r="H27" t="s">
        <v>102</v>
      </c>
    </row>
    <row r="28" spans="6:8" x14ac:dyDescent="0.3">
      <c r="F28" t="s">
        <v>104</v>
      </c>
      <c r="G28" t="s">
        <v>105</v>
      </c>
      <c r="H28" t="s">
        <v>92</v>
      </c>
    </row>
    <row r="29" spans="6:8" x14ac:dyDescent="0.3">
      <c r="F29" t="s">
        <v>106</v>
      </c>
      <c r="G29" t="s">
        <v>106</v>
      </c>
      <c r="H29" t="s">
        <v>107</v>
      </c>
    </row>
    <row r="30" spans="6:8" x14ac:dyDescent="0.3">
      <c r="F30" t="s">
        <v>108</v>
      </c>
      <c r="G30" t="s">
        <v>106</v>
      </c>
      <c r="H30" t="s">
        <v>107</v>
      </c>
    </row>
    <row r="31" spans="6:8" x14ac:dyDescent="0.3">
      <c r="F31" t="s">
        <v>109</v>
      </c>
      <c r="G31" t="s">
        <v>110</v>
      </c>
      <c r="H31" t="s">
        <v>92</v>
      </c>
    </row>
    <row r="32" spans="6:8" x14ac:dyDescent="0.3">
      <c r="F32" t="s">
        <v>111</v>
      </c>
      <c r="G32" t="s">
        <v>75</v>
      </c>
      <c r="H32" t="s">
        <v>76</v>
      </c>
    </row>
    <row r="33" spans="6:8" x14ac:dyDescent="0.3">
      <c r="F33" t="s">
        <v>112</v>
      </c>
      <c r="G33" t="s">
        <v>113</v>
      </c>
      <c r="H33" t="s">
        <v>114</v>
      </c>
    </row>
    <row r="34" spans="6:8" x14ac:dyDescent="0.3">
      <c r="F34" t="s">
        <v>115</v>
      </c>
      <c r="G34" t="s">
        <v>116</v>
      </c>
      <c r="H34" t="s">
        <v>117</v>
      </c>
    </row>
    <row r="35" spans="6:8" x14ac:dyDescent="0.3">
      <c r="F35" t="s">
        <v>118</v>
      </c>
      <c r="G35" t="s">
        <v>119</v>
      </c>
      <c r="H35" t="s">
        <v>92</v>
      </c>
    </row>
    <row r="36" spans="6:8" x14ac:dyDescent="0.3">
      <c r="F36" t="s">
        <v>120</v>
      </c>
      <c r="G36" t="s">
        <v>121</v>
      </c>
      <c r="H36" t="s">
        <v>92</v>
      </c>
    </row>
    <row r="37" spans="6:8" x14ac:dyDescent="0.3">
      <c r="F37" t="s">
        <v>122</v>
      </c>
      <c r="G37" t="s">
        <v>123</v>
      </c>
      <c r="H37" t="s">
        <v>92</v>
      </c>
    </row>
    <row r="38" spans="6:8" x14ac:dyDescent="0.3">
      <c r="F38" t="s">
        <v>124</v>
      </c>
      <c r="G38" t="s">
        <v>125</v>
      </c>
      <c r="H38" t="s">
        <v>92</v>
      </c>
    </row>
    <row r="39" spans="6:8" x14ac:dyDescent="0.3">
      <c r="F39" t="s">
        <v>126</v>
      </c>
      <c r="G39" t="s">
        <v>127</v>
      </c>
      <c r="H39" t="s">
        <v>92</v>
      </c>
    </row>
    <row r="40" spans="6:8" x14ac:dyDescent="0.3">
      <c r="F40" t="s">
        <v>128</v>
      </c>
      <c r="G40" t="s">
        <v>129</v>
      </c>
      <c r="H40" t="s">
        <v>92</v>
      </c>
    </row>
    <row r="41" spans="6:8" x14ac:dyDescent="0.3">
      <c r="F41" t="s">
        <v>130</v>
      </c>
      <c r="G41" t="s">
        <v>131</v>
      </c>
      <c r="H41" t="s">
        <v>92</v>
      </c>
    </row>
    <row r="42" spans="6:8" x14ac:dyDescent="0.3">
      <c r="F42" t="s">
        <v>132</v>
      </c>
      <c r="G42" t="s">
        <v>133</v>
      </c>
      <c r="H42" t="s">
        <v>92</v>
      </c>
    </row>
    <row r="43" spans="6:8" x14ac:dyDescent="0.3">
      <c r="F43" t="s">
        <v>134</v>
      </c>
      <c r="G43" t="s">
        <v>133</v>
      </c>
      <c r="H43" t="s">
        <v>92</v>
      </c>
    </row>
    <row r="44" spans="6:8" x14ac:dyDescent="0.3">
      <c r="F44" t="s">
        <v>135</v>
      </c>
      <c r="G44" t="s">
        <v>133</v>
      </c>
      <c r="H44" t="s">
        <v>92</v>
      </c>
    </row>
    <row r="45" spans="6:8" x14ac:dyDescent="0.3">
      <c r="F45" t="s">
        <v>136</v>
      </c>
      <c r="G45" t="s">
        <v>133</v>
      </c>
      <c r="H45" t="s">
        <v>92</v>
      </c>
    </row>
    <row r="46" spans="6:8" x14ac:dyDescent="0.3">
      <c r="F46" t="s">
        <v>137</v>
      </c>
      <c r="G46" t="s">
        <v>133</v>
      </c>
      <c r="H46" t="s">
        <v>92</v>
      </c>
    </row>
    <row r="47" spans="6:8" x14ac:dyDescent="0.3">
      <c r="F47" t="s">
        <v>138</v>
      </c>
      <c r="G47" t="s">
        <v>133</v>
      </c>
      <c r="H47" t="s">
        <v>92</v>
      </c>
    </row>
  </sheetData>
  <hyperlinks>
    <hyperlink ref="F2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3F7D-9A21-43F8-BA27-E55A63CE0E72}">
  <dimension ref="A1:A42"/>
  <sheetViews>
    <sheetView showGridLines="0" topLeftCell="A10" workbookViewId="0">
      <selection activeCell="L27" sqref="L27"/>
    </sheetView>
  </sheetViews>
  <sheetFormatPr defaultRowHeight="14.4" x14ac:dyDescent="0.3"/>
  <cols>
    <col min="1" max="16384" width="8.88671875" style="30"/>
  </cols>
  <sheetData>
    <row r="1" spans="1:1" x14ac:dyDescent="0.3">
      <c r="A1" s="30" t="s">
        <v>483</v>
      </c>
    </row>
    <row r="2" spans="1:1" x14ac:dyDescent="0.3">
      <c r="A2" s="31" t="s">
        <v>514</v>
      </c>
    </row>
    <row r="3" spans="1:1" x14ac:dyDescent="0.3">
      <c r="A3" s="30" t="s">
        <v>483</v>
      </c>
    </row>
    <row r="4" spans="1:1" x14ac:dyDescent="0.3">
      <c r="A4" s="30" t="s">
        <v>484</v>
      </c>
    </row>
    <row r="5" spans="1:1" x14ac:dyDescent="0.3">
      <c r="A5" s="30" t="s">
        <v>485</v>
      </c>
    </row>
    <row r="6" spans="1:1" x14ac:dyDescent="0.3">
      <c r="A6" s="30" t="s">
        <v>486</v>
      </c>
    </row>
    <row r="7" spans="1:1" x14ac:dyDescent="0.3">
      <c r="A7" s="30" t="s">
        <v>485</v>
      </c>
    </row>
    <row r="8" spans="1:1" x14ac:dyDescent="0.3">
      <c r="A8" s="30" t="s">
        <v>487</v>
      </c>
    </row>
    <row r="9" spans="1:1" x14ac:dyDescent="0.3">
      <c r="A9" s="30" t="s">
        <v>488</v>
      </c>
    </row>
    <row r="10" spans="1:1" x14ac:dyDescent="0.3">
      <c r="A10" s="30" t="s">
        <v>489</v>
      </c>
    </row>
    <row r="11" spans="1:1" x14ac:dyDescent="0.3">
      <c r="A11" s="30" t="s">
        <v>490</v>
      </c>
    </row>
    <row r="12" spans="1:1" x14ac:dyDescent="0.3">
      <c r="A12" s="30" t="s">
        <v>491</v>
      </c>
    </row>
    <row r="13" spans="1:1" x14ac:dyDescent="0.3">
      <c r="A13" s="30" t="s">
        <v>492</v>
      </c>
    </row>
    <row r="14" spans="1:1" x14ac:dyDescent="0.3">
      <c r="A14" s="30" t="s">
        <v>493</v>
      </c>
    </row>
    <row r="15" spans="1:1" x14ac:dyDescent="0.3">
      <c r="A15" s="30" t="s">
        <v>494</v>
      </c>
    </row>
    <row r="16" spans="1:1" x14ac:dyDescent="0.3">
      <c r="A16" s="30" t="s">
        <v>485</v>
      </c>
    </row>
    <row r="17" spans="1:1" x14ac:dyDescent="0.3">
      <c r="A17" s="30" t="s">
        <v>495</v>
      </c>
    </row>
    <row r="18" spans="1:1" x14ac:dyDescent="0.3">
      <c r="A18" s="30" t="s">
        <v>485</v>
      </c>
    </row>
    <row r="19" spans="1:1" x14ac:dyDescent="0.3">
      <c r="A19" s="30" t="s">
        <v>496</v>
      </c>
    </row>
    <row r="20" spans="1:1" x14ac:dyDescent="0.3">
      <c r="A20" s="30" t="s">
        <v>497</v>
      </c>
    </row>
    <row r="21" spans="1:1" x14ac:dyDescent="0.3">
      <c r="A21" s="30" t="s">
        <v>498</v>
      </c>
    </row>
    <row r="22" spans="1:1" x14ac:dyDescent="0.3">
      <c r="A22" s="30" t="s">
        <v>499</v>
      </c>
    </row>
    <row r="23" spans="1:1" x14ac:dyDescent="0.3">
      <c r="A23" s="30" t="s">
        <v>500</v>
      </c>
    </row>
    <row r="24" spans="1:1" x14ac:dyDescent="0.3">
      <c r="A24" s="30" t="s">
        <v>501</v>
      </c>
    </row>
    <row r="25" spans="1:1" x14ac:dyDescent="0.3">
      <c r="A25" s="30" t="s">
        <v>502</v>
      </c>
    </row>
    <row r="26" spans="1:1" x14ac:dyDescent="0.3">
      <c r="A26" s="30" t="s">
        <v>503</v>
      </c>
    </row>
    <row r="27" spans="1:1" x14ac:dyDescent="0.3">
      <c r="A27" s="30" t="s">
        <v>515</v>
      </c>
    </row>
    <row r="28" spans="1:1" x14ac:dyDescent="0.3">
      <c r="A28" s="30" t="s">
        <v>504</v>
      </c>
    </row>
    <row r="29" spans="1:1" x14ac:dyDescent="0.3">
      <c r="A29" s="30" t="s">
        <v>492</v>
      </c>
    </row>
    <row r="30" spans="1:1" x14ac:dyDescent="0.3">
      <c r="A30" s="30" t="s">
        <v>505</v>
      </c>
    </row>
    <row r="31" spans="1:1" x14ac:dyDescent="0.3">
      <c r="A31" s="30" t="s">
        <v>493</v>
      </c>
    </row>
    <row r="32" spans="1:1" x14ac:dyDescent="0.3">
      <c r="A32" s="30" t="s">
        <v>506</v>
      </c>
    </row>
    <row r="33" spans="1:1" x14ac:dyDescent="0.3">
      <c r="A33" s="30" t="s">
        <v>485</v>
      </c>
    </row>
    <row r="34" spans="1:1" x14ac:dyDescent="0.3">
      <c r="A34" s="30" t="s">
        <v>507</v>
      </c>
    </row>
    <row r="35" spans="1:1" x14ac:dyDescent="0.3">
      <c r="A35" s="30" t="s">
        <v>485</v>
      </c>
    </row>
    <row r="36" spans="1:1" x14ac:dyDescent="0.3">
      <c r="A36" s="30" t="s">
        <v>508</v>
      </c>
    </row>
    <row r="37" spans="1:1" x14ac:dyDescent="0.3">
      <c r="A37" s="30" t="s">
        <v>509</v>
      </c>
    </row>
    <row r="38" spans="1:1" x14ac:dyDescent="0.3">
      <c r="A38" s="30" t="s">
        <v>510</v>
      </c>
    </row>
    <row r="39" spans="1:1" x14ac:dyDescent="0.3">
      <c r="A39" s="30" t="s">
        <v>493</v>
      </c>
    </row>
    <row r="40" spans="1:1" x14ac:dyDescent="0.3">
      <c r="A40" s="30" t="s">
        <v>511</v>
      </c>
    </row>
    <row r="41" spans="1:1" x14ac:dyDescent="0.3">
      <c r="A41" s="30" t="s">
        <v>512</v>
      </c>
    </row>
    <row r="42" spans="1:1" x14ac:dyDescent="0.3">
      <c r="A42" s="30" t="s">
        <v>513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Generador</vt:lpstr>
      <vt:lpstr>SQLTablasMigradas</vt:lpstr>
      <vt:lpstr>ResultadoSQL</vt:lpstr>
      <vt:lpstr>EnElServer</vt:lpstr>
      <vt:lpstr>Datatypes</vt:lpstr>
      <vt:lpstr>SQLTablasAmigrar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dc:description/>
  <cp:lastModifiedBy>asd</cp:lastModifiedBy>
  <cp:revision>1</cp:revision>
  <cp:lastPrinted>2021-04-13T22:26:47Z</cp:lastPrinted>
  <dcterms:created xsi:type="dcterms:W3CDTF">2021-03-26T14:49:51Z</dcterms:created>
  <dcterms:modified xsi:type="dcterms:W3CDTF">2021-04-21T17:07:51Z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