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 defaultThemeVersion="124226"/>
  <xr:revisionPtr revIDLastSave="0" documentId="13_ncr:1_{99956FEC-EE11-9049-A58A-4B7E4907D726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Females" sheetId="1" r:id="rId1"/>
    <sheet name="Select Females" sheetId="2" r:id="rId2"/>
    <sheet name="Constant Impaired" sheetId="3" r:id="rId3"/>
    <sheet name="Variable Impaired" sheetId="4" r:id="rId4"/>
  </sheets>
  <definedNames>
    <definedName name="_xlnm.Print_Titles" localSheetId="0">Females!$1:$3</definedName>
    <definedName name="solver_adj" localSheetId="2" hidden="1">'Constant Impaired'!$N$1</definedName>
    <definedName name="solver_adj" localSheetId="3" hidden="1">'Variable Impaired'!$O$1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'Constant Impaired'!$P$1</definedName>
    <definedName name="solver_opt" localSheetId="3" hidden="1">'Variable Impaired'!$R$2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lx" localSheetId="2" hidden="1">1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3</definedName>
    <definedName name="solver_typ" localSheetId="3" hidden="1">3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5" i="4" l="1"/>
  <c r="E111" i="4"/>
  <c r="E110" i="4"/>
  <c r="D110" i="4" s="1"/>
  <c r="E107" i="4"/>
  <c r="E106" i="4"/>
  <c r="E105" i="4"/>
  <c r="D105" i="4" s="1"/>
  <c r="E103" i="4"/>
  <c r="E101" i="4"/>
  <c r="E99" i="4"/>
  <c r="D99" i="4" s="1"/>
  <c r="E95" i="4"/>
  <c r="E94" i="4"/>
  <c r="D94" i="4" s="1"/>
  <c r="E91" i="4"/>
  <c r="E90" i="4"/>
  <c r="E89" i="4"/>
  <c r="D89" i="4" s="1"/>
  <c r="E87" i="4"/>
  <c r="E85" i="4"/>
  <c r="E83" i="4"/>
  <c r="D83" i="4" s="1"/>
  <c r="E79" i="4"/>
  <c r="E78" i="4"/>
  <c r="D78" i="4" s="1"/>
  <c r="E75" i="4"/>
  <c r="E74" i="4"/>
  <c r="E73" i="4"/>
  <c r="D73" i="4" s="1"/>
  <c r="E71" i="4"/>
  <c r="E69" i="4"/>
  <c r="E67" i="4"/>
  <c r="D67" i="4" s="1"/>
  <c r="E63" i="4"/>
  <c r="E62" i="4"/>
  <c r="D62" i="4" s="1"/>
  <c r="E59" i="4"/>
  <c r="E58" i="4"/>
  <c r="E57" i="4"/>
  <c r="D57" i="4" s="1"/>
  <c r="E55" i="4"/>
  <c r="E53" i="4"/>
  <c r="E51" i="4"/>
  <c r="D51" i="4" s="1"/>
  <c r="E47" i="4"/>
  <c r="E46" i="4"/>
  <c r="D46" i="4" s="1"/>
  <c r="E43" i="4"/>
  <c r="E42" i="4"/>
  <c r="E41" i="4"/>
  <c r="D41" i="4" s="1"/>
  <c r="E39" i="4"/>
  <c r="E37" i="4"/>
  <c r="E35" i="4"/>
  <c r="D35" i="4" s="1"/>
  <c r="E31" i="4"/>
  <c r="E30" i="4"/>
  <c r="D30" i="4" s="1"/>
  <c r="E27" i="4"/>
  <c r="E26" i="4"/>
  <c r="E25" i="4"/>
  <c r="D25" i="4" s="1"/>
  <c r="E23" i="4"/>
  <c r="E21" i="4"/>
  <c r="E19" i="4"/>
  <c r="D19" i="4" s="1"/>
  <c r="E15" i="4"/>
  <c r="E14" i="4"/>
  <c r="D14" i="4" s="1"/>
  <c r="E11" i="4"/>
  <c r="E10" i="4"/>
  <c r="E9" i="4"/>
  <c r="D9" i="4" s="1"/>
  <c r="E7" i="4"/>
  <c r="E5" i="4"/>
  <c r="D5" i="4"/>
  <c r="F114" i="4"/>
  <c r="E114" i="4" s="1"/>
  <c r="D114" i="4" s="1"/>
  <c r="F113" i="4"/>
  <c r="E113" i="4" s="1"/>
  <c r="F112" i="4"/>
  <c r="E112" i="4" s="1"/>
  <c r="D112" i="4" s="1"/>
  <c r="F111" i="4"/>
  <c r="F110" i="4"/>
  <c r="F109" i="4"/>
  <c r="E109" i="4" s="1"/>
  <c r="D109" i="4" s="1"/>
  <c r="F108" i="4"/>
  <c r="E108" i="4" s="1"/>
  <c r="D108" i="4" s="1"/>
  <c r="F107" i="4"/>
  <c r="F106" i="4"/>
  <c r="F105" i="4"/>
  <c r="F104" i="4"/>
  <c r="E104" i="4" s="1"/>
  <c r="D104" i="4" s="1"/>
  <c r="F103" i="4"/>
  <c r="F102" i="4"/>
  <c r="E102" i="4" s="1"/>
  <c r="F101" i="4"/>
  <c r="F100" i="4"/>
  <c r="E100" i="4" s="1"/>
  <c r="D100" i="4" s="1"/>
  <c r="F99" i="4"/>
  <c r="F98" i="4"/>
  <c r="E98" i="4" s="1"/>
  <c r="D98" i="4" s="1"/>
  <c r="F97" i="4"/>
  <c r="E97" i="4" s="1"/>
  <c r="D97" i="4" s="1"/>
  <c r="F96" i="4"/>
  <c r="E96" i="4" s="1"/>
  <c r="D96" i="4" s="1"/>
  <c r="F95" i="4"/>
  <c r="F94" i="4"/>
  <c r="F93" i="4"/>
  <c r="E93" i="4" s="1"/>
  <c r="D93" i="4" s="1"/>
  <c r="F92" i="4"/>
  <c r="E92" i="4" s="1"/>
  <c r="D92" i="4" s="1"/>
  <c r="F91" i="4"/>
  <c r="F90" i="4"/>
  <c r="F89" i="4"/>
  <c r="F88" i="4"/>
  <c r="E88" i="4" s="1"/>
  <c r="D88" i="4" s="1"/>
  <c r="F87" i="4"/>
  <c r="F86" i="4"/>
  <c r="E86" i="4" s="1"/>
  <c r="F85" i="4"/>
  <c r="F84" i="4"/>
  <c r="E84" i="4" s="1"/>
  <c r="D84" i="4" s="1"/>
  <c r="F83" i="4"/>
  <c r="F82" i="4"/>
  <c r="E82" i="4" s="1"/>
  <c r="D82" i="4" s="1"/>
  <c r="F81" i="4"/>
  <c r="E81" i="4" s="1"/>
  <c r="D81" i="4" s="1"/>
  <c r="F80" i="4"/>
  <c r="E80" i="4" s="1"/>
  <c r="D80" i="4" s="1"/>
  <c r="F79" i="4"/>
  <c r="F78" i="4"/>
  <c r="F77" i="4"/>
  <c r="E77" i="4" s="1"/>
  <c r="D77" i="4" s="1"/>
  <c r="F76" i="4"/>
  <c r="E76" i="4" s="1"/>
  <c r="D76" i="4" s="1"/>
  <c r="F75" i="4"/>
  <c r="F74" i="4"/>
  <c r="F73" i="4"/>
  <c r="F72" i="4"/>
  <c r="E72" i="4" s="1"/>
  <c r="D72" i="4" s="1"/>
  <c r="F71" i="4"/>
  <c r="F70" i="4"/>
  <c r="E70" i="4" s="1"/>
  <c r="F69" i="4"/>
  <c r="F68" i="4"/>
  <c r="E68" i="4" s="1"/>
  <c r="D68" i="4" s="1"/>
  <c r="F67" i="4"/>
  <c r="F66" i="4"/>
  <c r="E66" i="4" s="1"/>
  <c r="D66" i="4" s="1"/>
  <c r="F65" i="4"/>
  <c r="E65" i="4" s="1"/>
  <c r="D65" i="4" s="1"/>
  <c r="F64" i="4"/>
  <c r="E64" i="4" s="1"/>
  <c r="D64" i="4" s="1"/>
  <c r="F63" i="4"/>
  <c r="F62" i="4"/>
  <c r="F61" i="4"/>
  <c r="E61" i="4" s="1"/>
  <c r="D61" i="4" s="1"/>
  <c r="F60" i="4"/>
  <c r="E60" i="4" s="1"/>
  <c r="D60" i="4" s="1"/>
  <c r="F59" i="4"/>
  <c r="F58" i="4"/>
  <c r="F57" i="4"/>
  <c r="F56" i="4"/>
  <c r="E56" i="4" s="1"/>
  <c r="D56" i="4" s="1"/>
  <c r="F55" i="4"/>
  <c r="F54" i="4"/>
  <c r="E54" i="4" s="1"/>
  <c r="D54" i="4" s="1"/>
  <c r="F53" i="4"/>
  <c r="F52" i="4"/>
  <c r="E52" i="4" s="1"/>
  <c r="D52" i="4" s="1"/>
  <c r="F51" i="4"/>
  <c r="F50" i="4"/>
  <c r="E50" i="4" s="1"/>
  <c r="D50" i="4" s="1"/>
  <c r="F49" i="4"/>
  <c r="E49" i="4" s="1"/>
  <c r="F48" i="4"/>
  <c r="E48" i="4" s="1"/>
  <c r="D48" i="4" s="1"/>
  <c r="F47" i="4"/>
  <c r="F46" i="4"/>
  <c r="F45" i="4"/>
  <c r="E45" i="4" s="1"/>
  <c r="D45" i="4" s="1"/>
  <c r="F44" i="4"/>
  <c r="E44" i="4" s="1"/>
  <c r="D44" i="4" s="1"/>
  <c r="F43" i="4"/>
  <c r="F42" i="4"/>
  <c r="F41" i="4"/>
  <c r="F40" i="4"/>
  <c r="E40" i="4" s="1"/>
  <c r="D40" i="4" s="1"/>
  <c r="F39" i="4"/>
  <c r="F38" i="4"/>
  <c r="E38" i="4" s="1"/>
  <c r="F37" i="4"/>
  <c r="F36" i="4"/>
  <c r="E36" i="4" s="1"/>
  <c r="D36" i="4" s="1"/>
  <c r="F35" i="4"/>
  <c r="F34" i="4"/>
  <c r="E34" i="4" s="1"/>
  <c r="D34" i="4" s="1"/>
  <c r="F33" i="4"/>
  <c r="E33" i="4" s="1"/>
  <c r="D33" i="4" s="1"/>
  <c r="F32" i="4"/>
  <c r="E32" i="4" s="1"/>
  <c r="D32" i="4" s="1"/>
  <c r="F31" i="4"/>
  <c r="F30" i="4"/>
  <c r="F29" i="4"/>
  <c r="E29" i="4" s="1"/>
  <c r="D29" i="4" s="1"/>
  <c r="F28" i="4"/>
  <c r="E28" i="4" s="1"/>
  <c r="D28" i="4" s="1"/>
  <c r="F27" i="4"/>
  <c r="F26" i="4"/>
  <c r="F25" i="4"/>
  <c r="F24" i="4"/>
  <c r="E24" i="4" s="1"/>
  <c r="D24" i="4" s="1"/>
  <c r="F23" i="4"/>
  <c r="F22" i="4"/>
  <c r="E22" i="4" s="1"/>
  <c r="F21" i="4"/>
  <c r="F20" i="4"/>
  <c r="E20" i="4" s="1"/>
  <c r="D20" i="4" s="1"/>
  <c r="F19" i="4"/>
  <c r="F18" i="4"/>
  <c r="E18" i="4" s="1"/>
  <c r="D18" i="4" s="1"/>
  <c r="F17" i="4"/>
  <c r="E17" i="4" s="1"/>
  <c r="D17" i="4" s="1"/>
  <c r="F16" i="4"/>
  <c r="E16" i="4" s="1"/>
  <c r="D16" i="4" s="1"/>
  <c r="F15" i="4"/>
  <c r="F14" i="4"/>
  <c r="F13" i="4"/>
  <c r="E13" i="4" s="1"/>
  <c r="D13" i="4" s="1"/>
  <c r="F12" i="4"/>
  <c r="E12" i="4" s="1"/>
  <c r="D12" i="4" s="1"/>
  <c r="F11" i="4"/>
  <c r="F10" i="4"/>
  <c r="F9" i="4"/>
  <c r="F8" i="4"/>
  <c r="E8" i="4" s="1"/>
  <c r="D8" i="4" s="1"/>
  <c r="F7" i="4"/>
  <c r="F6" i="4"/>
  <c r="E6" i="4" s="1"/>
  <c r="D113" i="4"/>
  <c r="D111" i="4"/>
  <c r="D107" i="4"/>
  <c r="D106" i="4"/>
  <c r="D103" i="4"/>
  <c r="D102" i="4"/>
  <c r="D101" i="4"/>
  <c r="D95" i="4"/>
  <c r="D91" i="4"/>
  <c r="D90" i="4"/>
  <c r="D87" i="4"/>
  <c r="D86" i="4"/>
  <c r="D85" i="4"/>
  <c r="D79" i="4"/>
  <c r="D75" i="4"/>
  <c r="D74" i="4"/>
  <c r="D71" i="4"/>
  <c r="D70" i="4"/>
  <c r="D69" i="4"/>
  <c r="D63" i="4"/>
  <c r="D59" i="4"/>
  <c r="D58" i="4"/>
  <c r="D55" i="4"/>
  <c r="D53" i="4"/>
  <c r="D49" i="4"/>
  <c r="D47" i="4"/>
  <c r="D43" i="4"/>
  <c r="D42" i="4"/>
  <c r="D39" i="4"/>
  <c r="D38" i="4"/>
  <c r="D37" i="4"/>
  <c r="D31" i="4"/>
  <c r="D27" i="4"/>
  <c r="D26" i="4"/>
  <c r="D23" i="4"/>
  <c r="D22" i="4"/>
  <c r="D21" i="4"/>
  <c r="D15" i="4"/>
  <c r="D11" i="4"/>
  <c r="D10" i="4"/>
  <c r="D7" i="4"/>
  <c r="D6" i="4"/>
  <c r="B6" i="4"/>
  <c r="K1" i="4"/>
  <c r="J1" i="3"/>
  <c r="L1" i="3" s="1"/>
  <c r="G115" i="3" s="1"/>
  <c r="M1" i="1"/>
  <c r="R1" i="2"/>
  <c r="T1" i="2" s="1"/>
  <c r="J114" i="2"/>
  <c r="M114" i="2" s="1"/>
  <c r="J113" i="2"/>
  <c r="J112" i="2"/>
  <c r="M112" i="2" s="1"/>
  <c r="J111" i="2"/>
  <c r="I111" i="2" s="1"/>
  <c r="L111" i="2" s="1"/>
  <c r="J110" i="2"/>
  <c r="M110" i="2" s="1"/>
  <c r="J109" i="2"/>
  <c r="J108" i="2"/>
  <c r="M108" i="2" s="1"/>
  <c r="J107" i="2"/>
  <c r="I107" i="2" s="1"/>
  <c r="L107" i="2" s="1"/>
  <c r="J106" i="2"/>
  <c r="M106" i="2" s="1"/>
  <c r="J105" i="2"/>
  <c r="J104" i="2"/>
  <c r="M104" i="2" s="1"/>
  <c r="J103" i="2"/>
  <c r="I103" i="2" s="1"/>
  <c r="L103" i="2" s="1"/>
  <c r="J102" i="2"/>
  <c r="M102" i="2" s="1"/>
  <c r="J101" i="2"/>
  <c r="J100" i="2"/>
  <c r="M100" i="2" s="1"/>
  <c r="J99" i="2"/>
  <c r="I99" i="2" s="1"/>
  <c r="L99" i="2" s="1"/>
  <c r="J98" i="2"/>
  <c r="M98" i="2" s="1"/>
  <c r="J97" i="2"/>
  <c r="J96" i="2"/>
  <c r="M96" i="2" s="1"/>
  <c r="J95" i="2"/>
  <c r="I95" i="2" s="1"/>
  <c r="L95" i="2" s="1"/>
  <c r="J94" i="2"/>
  <c r="M94" i="2" s="1"/>
  <c r="J93" i="2"/>
  <c r="J92" i="2"/>
  <c r="M92" i="2" s="1"/>
  <c r="J91" i="2"/>
  <c r="I91" i="2" s="1"/>
  <c r="L91" i="2" s="1"/>
  <c r="J90" i="2"/>
  <c r="M90" i="2" s="1"/>
  <c r="J89" i="2"/>
  <c r="J88" i="2"/>
  <c r="M88" i="2" s="1"/>
  <c r="J87" i="2"/>
  <c r="I87" i="2" s="1"/>
  <c r="L87" i="2" s="1"/>
  <c r="J86" i="2"/>
  <c r="M86" i="2" s="1"/>
  <c r="J85" i="2"/>
  <c r="J84" i="2"/>
  <c r="M84" i="2" s="1"/>
  <c r="J83" i="2"/>
  <c r="I83" i="2" s="1"/>
  <c r="L83" i="2" s="1"/>
  <c r="J82" i="2"/>
  <c r="M82" i="2" s="1"/>
  <c r="J81" i="2"/>
  <c r="J80" i="2"/>
  <c r="M80" i="2" s="1"/>
  <c r="J79" i="2"/>
  <c r="I79" i="2" s="1"/>
  <c r="L79" i="2" s="1"/>
  <c r="J78" i="2"/>
  <c r="M78" i="2" s="1"/>
  <c r="J77" i="2"/>
  <c r="J76" i="2"/>
  <c r="M76" i="2" s="1"/>
  <c r="J75" i="2"/>
  <c r="I75" i="2" s="1"/>
  <c r="L75" i="2" s="1"/>
  <c r="J74" i="2"/>
  <c r="M74" i="2" s="1"/>
  <c r="J73" i="2"/>
  <c r="J72" i="2"/>
  <c r="M72" i="2" s="1"/>
  <c r="J71" i="2"/>
  <c r="I71" i="2" s="1"/>
  <c r="L71" i="2" s="1"/>
  <c r="J70" i="2"/>
  <c r="M70" i="2" s="1"/>
  <c r="J69" i="2"/>
  <c r="J68" i="2"/>
  <c r="M68" i="2" s="1"/>
  <c r="J67" i="2"/>
  <c r="I67" i="2" s="1"/>
  <c r="L67" i="2" s="1"/>
  <c r="J66" i="2"/>
  <c r="M66" i="2" s="1"/>
  <c r="J65" i="2"/>
  <c r="J64" i="2"/>
  <c r="M64" i="2" s="1"/>
  <c r="J63" i="2"/>
  <c r="I63" i="2" s="1"/>
  <c r="L63" i="2" s="1"/>
  <c r="J62" i="2"/>
  <c r="M62" i="2" s="1"/>
  <c r="J61" i="2"/>
  <c r="J60" i="2"/>
  <c r="M60" i="2" s="1"/>
  <c r="J59" i="2"/>
  <c r="I59" i="2" s="1"/>
  <c r="L59" i="2" s="1"/>
  <c r="J58" i="2"/>
  <c r="M58" i="2" s="1"/>
  <c r="J57" i="2"/>
  <c r="J56" i="2"/>
  <c r="M56" i="2" s="1"/>
  <c r="J55" i="2"/>
  <c r="I55" i="2" s="1"/>
  <c r="L55" i="2" s="1"/>
  <c r="J54" i="2"/>
  <c r="M54" i="2" s="1"/>
  <c r="J53" i="2"/>
  <c r="J52" i="2"/>
  <c r="M52" i="2" s="1"/>
  <c r="J51" i="2"/>
  <c r="I51" i="2" s="1"/>
  <c r="L51" i="2" s="1"/>
  <c r="J50" i="2"/>
  <c r="M50" i="2" s="1"/>
  <c r="J49" i="2"/>
  <c r="J48" i="2"/>
  <c r="M48" i="2" s="1"/>
  <c r="J47" i="2"/>
  <c r="I47" i="2" s="1"/>
  <c r="L47" i="2" s="1"/>
  <c r="J46" i="2"/>
  <c r="M46" i="2" s="1"/>
  <c r="J45" i="2"/>
  <c r="J44" i="2"/>
  <c r="M44" i="2" s="1"/>
  <c r="J43" i="2"/>
  <c r="I43" i="2" s="1"/>
  <c r="L43" i="2" s="1"/>
  <c r="J42" i="2"/>
  <c r="M42" i="2" s="1"/>
  <c r="J41" i="2"/>
  <c r="J40" i="2"/>
  <c r="M40" i="2" s="1"/>
  <c r="J39" i="2"/>
  <c r="I39" i="2" s="1"/>
  <c r="L39" i="2" s="1"/>
  <c r="J38" i="2"/>
  <c r="M38" i="2" s="1"/>
  <c r="J37" i="2"/>
  <c r="J36" i="2"/>
  <c r="M36" i="2" s="1"/>
  <c r="J35" i="2"/>
  <c r="I35" i="2" s="1"/>
  <c r="L35" i="2" s="1"/>
  <c r="J34" i="2"/>
  <c r="M34" i="2" s="1"/>
  <c r="J33" i="2"/>
  <c r="J32" i="2"/>
  <c r="M32" i="2" s="1"/>
  <c r="J31" i="2"/>
  <c r="I31" i="2" s="1"/>
  <c r="L31" i="2" s="1"/>
  <c r="J30" i="2"/>
  <c r="M30" i="2" s="1"/>
  <c r="J29" i="2"/>
  <c r="J28" i="2"/>
  <c r="M28" i="2" s="1"/>
  <c r="J27" i="2"/>
  <c r="I27" i="2" s="1"/>
  <c r="L27" i="2" s="1"/>
  <c r="J26" i="2"/>
  <c r="M26" i="2" s="1"/>
  <c r="J25" i="2"/>
  <c r="J24" i="2"/>
  <c r="M24" i="2" s="1"/>
  <c r="J23" i="2"/>
  <c r="I23" i="2" s="1"/>
  <c r="L23" i="2" s="1"/>
  <c r="J22" i="2"/>
  <c r="M22" i="2" s="1"/>
  <c r="J21" i="2"/>
  <c r="J20" i="2"/>
  <c r="M20" i="2" s="1"/>
  <c r="J19" i="2"/>
  <c r="I19" i="2" s="1"/>
  <c r="L19" i="2" s="1"/>
  <c r="J18" i="2"/>
  <c r="M18" i="2" s="1"/>
  <c r="J17" i="2"/>
  <c r="J16" i="2"/>
  <c r="M16" i="2" s="1"/>
  <c r="J15" i="2"/>
  <c r="I15" i="2" s="1"/>
  <c r="L15" i="2" s="1"/>
  <c r="J14" i="2"/>
  <c r="M14" i="2" s="1"/>
  <c r="J13" i="2"/>
  <c r="J12" i="2"/>
  <c r="M12" i="2" s="1"/>
  <c r="J11" i="2"/>
  <c r="I11" i="2" s="1"/>
  <c r="L11" i="2" s="1"/>
  <c r="J10" i="2"/>
  <c r="M10" i="2" s="1"/>
  <c r="J9" i="2"/>
  <c r="J8" i="2"/>
  <c r="M8" i="2" s="1"/>
  <c r="J7" i="2"/>
  <c r="I7" i="2" s="1"/>
  <c r="L7" i="2" s="1"/>
  <c r="J6" i="2"/>
  <c r="M6" i="2" s="1"/>
  <c r="J5" i="2"/>
  <c r="G5" i="2" s="1"/>
  <c r="I114" i="2"/>
  <c r="L114" i="2" s="1"/>
  <c r="I112" i="2"/>
  <c r="L112" i="2" s="1"/>
  <c r="H112" i="2"/>
  <c r="K112" i="2" s="1"/>
  <c r="I110" i="2"/>
  <c r="L110" i="2" s="1"/>
  <c r="H110" i="2"/>
  <c r="K110" i="2" s="1"/>
  <c r="I108" i="2"/>
  <c r="L108" i="2" s="1"/>
  <c r="H108" i="2"/>
  <c r="K108" i="2" s="1"/>
  <c r="I106" i="2"/>
  <c r="L106" i="2" s="1"/>
  <c r="I104" i="2"/>
  <c r="L104" i="2" s="1"/>
  <c r="H104" i="2"/>
  <c r="K104" i="2" s="1"/>
  <c r="I102" i="2"/>
  <c r="L102" i="2" s="1"/>
  <c r="H102" i="2"/>
  <c r="K102" i="2" s="1"/>
  <c r="I100" i="2"/>
  <c r="L100" i="2" s="1"/>
  <c r="H100" i="2"/>
  <c r="K100" i="2" s="1"/>
  <c r="I98" i="2"/>
  <c r="L98" i="2" s="1"/>
  <c r="I96" i="2"/>
  <c r="L96" i="2" s="1"/>
  <c r="H96" i="2"/>
  <c r="K96" i="2" s="1"/>
  <c r="I94" i="2"/>
  <c r="L94" i="2" s="1"/>
  <c r="H94" i="2"/>
  <c r="K94" i="2" s="1"/>
  <c r="I92" i="2"/>
  <c r="L92" i="2" s="1"/>
  <c r="H92" i="2"/>
  <c r="K92" i="2" s="1"/>
  <c r="I90" i="2"/>
  <c r="L90" i="2" s="1"/>
  <c r="I88" i="2"/>
  <c r="L88" i="2" s="1"/>
  <c r="H88" i="2"/>
  <c r="K88" i="2" s="1"/>
  <c r="I86" i="2"/>
  <c r="L86" i="2" s="1"/>
  <c r="H86" i="2"/>
  <c r="K86" i="2" s="1"/>
  <c r="I84" i="2"/>
  <c r="L84" i="2" s="1"/>
  <c r="H84" i="2"/>
  <c r="K84" i="2" s="1"/>
  <c r="I82" i="2"/>
  <c r="L82" i="2" s="1"/>
  <c r="I80" i="2"/>
  <c r="L80" i="2" s="1"/>
  <c r="H80" i="2"/>
  <c r="K80" i="2" s="1"/>
  <c r="I78" i="2"/>
  <c r="L78" i="2" s="1"/>
  <c r="H78" i="2"/>
  <c r="K78" i="2" s="1"/>
  <c r="I76" i="2"/>
  <c r="L76" i="2" s="1"/>
  <c r="H76" i="2"/>
  <c r="K76" i="2" s="1"/>
  <c r="I74" i="2"/>
  <c r="L74" i="2" s="1"/>
  <c r="I72" i="2"/>
  <c r="L72" i="2" s="1"/>
  <c r="H72" i="2"/>
  <c r="K72" i="2" s="1"/>
  <c r="I70" i="2"/>
  <c r="L70" i="2" s="1"/>
  <c r="H70" i="2"/>
  <c r="K70" i="2" s="1"/>
  <c r="I68" i="2"/>
  <c r="L68" i="2" s="1"/>
  <c r="H68" i="2"/>
  <c r="K68" i="2" s="1"/>
  <c r="I66" i="2"/>
  <c r="L66" i="2" s="1"/>
  <c r="I64" i="2"/>
  <c r="L64" i="2" s="1"/>
  <c r="H64" i="2"/>
  <c r="K64" i="2" s="1"/>
  <c r="I62" i="2"/>
  <c r="L62" i="2" s="1"/>
  <c r="H62" i="2"/>
  <c r="K62" i="2" s="1"/>
  <c r="I60" i="2"/>
  <c r="L60" i="2" s="1"/>
  <c r="H60" i="2"/>
  <c r="K60" i="2" s="1"/>
  <c r="I58" i="2"/>
  <c r="L58" i="2" s="1"/>
  <c r="I56" i="2"/>
  <c r="L56" i="2" s="1"/>
  <c r="H56" i="2"/>
  <c r="K56" i="2" s="1"/>
  <c r="I54" i="2"/>
  <c r="L54" i="2" s="1"/>
  <c r="H54" i="2"/>
  <c r="K54" i="2" s="1"/>
  <c r="I52" i="2"/>
  <c r="L52" i="2" s="1"/>
  <c r="H52" i="2"/>
  <c r="K52" i="2" s="1"/>
  <c r="I50" i="2"/>
  <c r="L50" i="2" s="1"/>
  <c r="I48" i="2"/>
  <c r="L48" i="2" s="1"/>
  <c r="H48" i="2"/>
  <c r="K48" i="2" s="1"/>
  <c r="I46" i="2"/>
  <c r="L46" i="2" s="1"/>
  <c r="H46" i="2"/>
  <c r="K46" i="2" s="1"/>
  <c r="I44" i="2"/>
  <c r="L44" i="2" s="1"/>
  <c r="H44" i="2"/>
  <c r="K44" i="2" s="1"/>
  <c r="I42" i="2"/>
  <c r="L42" i="2" s="1"/>
  <c r="I40" i="2"/>
  <c r="L40" i="2" s="1"/>
  <c r="H40" i="2"/>
  <c r="K40" i="2" s="1"/>
  <c r="I38" i="2"/>
  <c r="L38" i="2" s="1"/>
  <c r="H38" i="2"/>
  <c r="K38" i="2" s="1"/>
  <c r="I36" i="2"/>
  <c r="L36" i="2" s="1"/>
  <c r="H36" i="2"/>
  <c r="K36" i="2" s="1"/>
  <c r="I34" i="2"/>
  <c r="L34" i="2" s="1"/>
  <c r="I32" i="2"/>
  <c r="L32" i="2" s="1"/>
  <c r="H32" i="2"/>
  <c r="K32" i="2" s="1"/>
  <c r="I30" i="2"/>
  <c r="L30" i="2" s="1"/>
  <c r="H30" i="2"/>
  <c r="K30" i="2" s="1"/>
  <c r="I28" i="2"/>
  <c r="L28" i="2" s="1"/>
  <c r="H28" i="2"/>
  <c r="K28" i="2" s="1"/>
  <c r="I26" i="2"/>
  <c r="L26" i="2" s="1"/>
  <c r="I24" i="2"/>
  <c r="L24" i="2" s="1"/>
  <c r="H24" i="2"/>
  <c r="K24" i="2" s="1"/>
  <c r="I22" i="2"/>
  <c r="L22" i="2" s="1"/>
  <c r="H22" i="2"/>
  <c r="K22" i="2" s="1"/>
  <c r="I20" i="2"/>
  <c r="L20" i="2" s="1"/>
  <c r="H20" i="2"/>
  <c r="K20" i="2" s="1"/>
  <c r="I18" i="2"/>
  <c r="L18" i="2" s="1"/>
  <c r="I16" i="2"/>
  <c r="L16" i="2" s="1"/>
  <c r="H16" i="2"/>
  <c r="K16" i="2" s="1"/>
  <c r="I14" i="2"/>
  <c r="L14" i="2" s="1"/>
  <c r="H14" i="2"/>
  <c r="K14" i="2" s="1"/>
  <c r="I12" i="2"/>
  <c r="L12" i="2" s="1"/>
  <c r="H12" i="2"/>
  <c r="K12" i="2" s="1"/>
  <c r="I10" i="2"/>
  <c r="L10" i="2" s="1"/>
  <c r="I8" i="2"/>
  <c r="L8" i="2" s="1"/>
  <c r="H8" i="2"/>
  <c r="K8" i="2" s="1"/>
  <c r="I6" i="2"/>
  <c r="L6" i="2" s="1"/>
  <c r="H6" i="2"/>
  <c r="K6" i="2" s="1"/>
  <c r="C5" i="1"/>
  <c r="E114" i="1"/>
  <c r="E114" i="3" s="1"/>
  <c r="D114" i="3" s="1"/>
  <c r="E113" i="1"/>
  <c r="E113" i="3" s="1"/>
  <c r="D113" i="3" s="1"/>
  <c r="E112" i="1"/>
  <c r="E112" i="3" s="1"/>
  <c r="D112" i="3" s="1"/>
  <c r="E111" i="1"/>
  <c r="E111" i="3" s="1"/>
  <c r="D111" i="3" s="1"/>
  <c r="E110" i="1"/>
  <c r="E110" i="3" s="1"/>
  <c r="D110" i="3" s="1"/>
  <c r="E109" i="1"/>
  <c r="E109" i="3" s="1"/>
  <c r="D109" i="3" s="1"/>
  <c r="E108" i="1"/>
  <c r="E108" i="3" s="1"/>
  <c r="D108" i="3" s="1"/>
  <c r="E107" i="1"/>
  <c r="E107" i="3" s="1"/>
  <c r="D107" i="3" s="1"/>
  <c r="E106" i="1"/>
  <c r="E106" i="3" s="1"/>
  <c r="D106" i="3" s="1"/>
  <c r="E105" i="1"/>
  <c r="E105" i="3" s="1"/>
  <c r="D105" i="3" s="1"/>
  <c r="E104" i="1"/>
  <c r="E104" i="3" s="1"/>
  <c r="D104" i="3" s="1"/>
  <c r="E103" i="1"/>
  <c r="E103" i="3" s="1"/>
  <c r="D103" i="3" s="1"/>
  <c r="E102" i="1"/>
  <c r="E102" i="3" s="1"/>
  <c r="D102" i="3" s="1"/>
  <c r="E101" i="1"/>
  <c r="E101" i="3" s="1"/>
  <c r="D101" i="3" s="1"/>
  <c r="E100" i="1"/>
  <c r="E100" i="3" s="1"/>
  <c r="D100" i="3" s="1"/>
  <c r="E99" i="1"/>
  <c r="E99" i="3" s="1"/>
  <c r="D99" i="3" s="1"/>
  <c r="E98" i="1"/>
  <c r="E98" i="3" s="1"/>
  <c r="D98" i="3" s="1"/>
  <c r="E97" i="1"/>
  <c r="E97" i="3" s="1"/>
  <c r="D97" i="3" s="1"/>
  <c r="E96" i="1"/>
  <c r="E96" i="3" s="1"/>
  <c r="D96" i="3" s="1"/>
  <c r="E95" i="1"/>
  <c r="E95" i="3" s="1"/>
  <c r="D95" i="3" s="1"/>
  <c r="E94" i="1"/>
  <c r="E94" i="3" s="1"/>
  <c r="D94" i="3" s="1"/>
  <c r="E93" i="1"/>
  <c r="E93" i="3" s="1"/>
  <c r="D93" i="3" s="1"/>
  <c r="E92" i="1"/>
  <c r="E92" i="3" s="1"/>
  <c r="D92" i="3" s="1"/>
  <c r="E91" i="1"/>
  <c r="E91" i="3" s="1"/>
  <c r="D91" i="3" s="1"/>
  <c r="E90" i="1"/>
  <c r="E90" i="3" s="1"/>
  <c r="D90" i="3" s="1"/>
  <c r="E89" i="1"/>
  <c r="E89" i="3" s="1"/>
  <c r="D89" i="3" s="1"/>
  <c r="E88" i="1"/>
  <c r="E88" i="3" s="1"/>
  <c r="D88" i="3" s="1"/>
  <c r="E87" i="1"/>
  <c r="E87" i="3" s="1"/>
  <c r="D87" i="3" s="1"/>
  <c r="E86" i="1"/>
  <c r="E86" i="3" s="1"/>
  <c r="D86" i="3" s="1"/>
  <c r="E85" i="1"/>
  <c r="E85" i="3" s="1"/>
  <c r="D85" i="3" s="1"/>
  <c r="E84" i="1"/>
  <c r="E84" i="3" s="1"/>
  <c r="D84" i="3" s="1"/>
  <c r="E83" i="1"/>
  <c r="E83" i="3" s="1"/>
  <c r="D83" i="3" s="1"/>
  <c r="E82" i="1"/>
  <c r="E82" i="3" s="1"/>
  <c r="D82" i="3" s="1"/>
  <c r="E81" i="1"/>
  <c r="E81" i="3" s="1"/>
  <c r="D81" i="3" s="1"/>
  <c r="E80" i="1"/>
  <c r="E80" i="3" s="1"/>
  <c r="D80" i="3" s="1"/>
  <c r="E79" i="1"/>
  <c r="E79" i="3" s="1"/>
  <c r="D79" i="3" s="1"/>
  <c r="E78" i="1"/>
  <c r="E78" i="3" s="1"/>
  <c r="D78" i="3" s="1"/>
  <c r="E77" i="1"/>
  <c r="E77" i="3" s="1"/>
  <c r="D77" i="3" s="1"/>
  <c r="E76" i="1"/>
  <c r="E76" i="3" s="1"/>
  <c r="D76" i="3" s="1"/>
  <c r="E75" i="1"/>
  <c r="E75" i="3" s="1"/>
  <c r="D75" i="3" s="1"/>
  <c r="E74" i="1"/>
  <c r="E74" i="3" s="1"/>
  <c r="D74" i="3" s="1"/>
  <c r="E73" i="1"/>
  <c r="E73" i="3" s="1"/>
  <c r="D73" i="3" s="1"/>
  <c r="E72" i="1"/>
  <c r="E72" i="3" s="1"/>
  <c r="D72" i="3" s="1"/>
  <c r="E71" i="1"/>
  <c r="E71" i="3" s="1"/>
  <c r="D71" i="3" s="1"/>
  <c r="E70" i="1"/>
  <c r="E70" i="3" s="1"/>
  <c r="D70" i="3" s="1"/>
  <c r="E69" i="1"/>
  <c r="E69" i="3" s="1"/>
  <c r="D69" i="3" s="1"/>
  <c r="E68" i="1"/>
  <c r="E68" i="3" s="1"/>
  <c r="D68" i="3" s="1"/>
  <c r="E67" i="1"/>
  <c r="E67" i="3" s="1"/>
  <c r="D67" i="3" s="1"/>
  <c r="E66" i="1"/>
  <c r="E66" i="3" s="1"/>
  <c r="D66" i="3" s="1"/>
  <c r="E65" i="1"/>
  <c r="E65" i="3" s="1"/>
  <c r="D65" i="3" s="1"/>
  <c r="E64" i="1"/>
  <c r="E64" i="3" s="1"/>
  <c r="D64" i="3" s="1"/>
  <c r="E63" i="1"/>
  <c r="E63" i="3" s="1"/>
  <c r="D63" i="3" s="1"/>
  <c r="E62" i="1"/>
  <c r="E62" i="3" s="1"/>
  <c r="D62" i="3" s="1"/>
  <c r="E61" i="1"/>
  <c r="E61" i="3" s="1"/>
  <c r="D61" i="3" s="1"/>
  <c r="E60" i="1"/>
  <c r="E60" i="3" s="1"/>
  <c r="D60" i="3" s="1"/>
  <c r="E59" i="1"/>
  <c r="E59" i="3" s="1"/>
  <c r="D59" i="3" s="1"/>
  <c r="E58" i="1"/>
  <c r="E58" i="3" s="1"/>
  <c r="D58" i="3" s="1"/>
  <c r="E57" i="1"/>
  <c r="E57" i="3" s="1"/>
  <c r="D57" i="3" s="1"/>
  <c r="E56" i="1"/>
  <c r="E56" i="3" s="1"/>
  <c r="D56" i="3" s="1"/>
  <c r="E55" i="1"/>
  <c r="E55" i="3" s="1"/>
  <c r="D55" i="3" s="1"/>
  <c r="E54" i="1"/>
  <c r="E54" i="3" s="1"/>
  <c r="D54" i="3" s="1"/>
  <c r="E53" i="1"/>
  <c r="E53" i="3" s="1"/>
  <c r="D53" i="3" s="1"/>
  <c r="E52" i="1"/>
  <c r="E52" i="3" s="1"/>
  <c r="D52" i="3" s="1"/>
  <c r="E51" i="1"/>
  <c r="E51" i="3" s="1"/>
  <c r="D51" i="3" s="1"/>
  <c r="E50" i="1"/>
  <c r="E50" i="3" s="1"/>
  <c r="D50" i="3" s="1"/>
  <c r="E49" i="1"/>
  <c r="E49" i="3" s="1"/>
  <c r="D49" i="3" s="1"/>
  <c r="E48" i="1"/>
  <c r="E48" i="3" s="1"/>
  <c r="D48" i="3" s="1"/>
  <c r="E47" i="1"/>
  <c r="E47" i="3" s="1"/>
  <c r="D47" i="3" s="1"/>
  <c r="E46" i="1"/>
  <c r="E46" i="3" s="1"/>
  <c r="D46" i="3" s="1"/>
  <c r="E45" i="1"/>
  <c r="E45" i="3" s="1"/>
  <c r="D45" i="3" s="1"/>
  <c r="E44" i="1"/>
  <c r="E44" i="3" s="1"/>
  <c r="D44" i="3" s="1"/>
  <c r="E43" i="1"/>
  <c r="E43" i="3" s="1"/>
  <c r="D43" i="3" s="1"/>
  <c r="E42" i="1"/>
  <c r="E42" i="3" s="1"/>
  <c r="D42" i="3" s="1"/>
  <c r="E41" i="1"/>
  <c r="E41" i="3" s="1"/>
  <c r="D41" i="3" s="1"/>
  <c r="E40" i="1"/>
  <c r="E40" i="3" s="1"/>
  <c r="D40" i="3" s="1"/>
  <c r="E39" i="1"/>
  <c r="E39" i="3" s="1"/>
  <c r="D39" i="3" s="1"/>
  <c r="E38" i="1"/>
  <c r="E38" i="3" s="1"/>
  <c r="D38" i="3" s="1"/>
  <c r="E37" i="1"/>
  <c r="E37" i="3" s="1"/>
  <c r="D37" i="3" s="1"/>
  <c r="E36" i="1"/>
  <c r="E36" i="3" s="1"/>
  <c r="D36" i="3" s="1"/>
  <c r="E35" i="1"/>
  <c r="E35" i="3" s="1"/>
  <c r="D35" i="3" s="1"/>
  <c r="E34" i="1"/>
  <c r="E34" i="3" s="1"/>
  <c r="D34" i="3" s="1"/>
  <c r="E33" i="1"/>
  <c r="E33" i="3" s="1"/>
  <c r="D33" i="3" s="1"/>
  <c r="E32" i="1"/>
  <c r="E32" i="3" s="1"/>
  <c r="D32" i="3" s="1"/>
  <c r="E31" i="1"/>
  <c r="E31" i="3" s="1"/>
  <c r="D31" i="3" s="1"/>
  <c r="E30" i="1"/>
  <c r="E30" i="3" s="1"/>
  <c r="D30" i="3" s="1"/>
  <c r="E29" i="1"/>
  <c r="E29" i="3" s="1"/>
  <c r="D29" i="3" s="1"/>
  <c r="E28" i="1"/>
  <c r="E28" i="3" s="1"/>
  <c r="D28" i="3" s="1"/>
  <c r="E27" i="1"/>
  <c r="E27" i="3" s="1"/>
  <c r="D27" i="3" s="1"/>
  <c r="E26" i="1"/>
  <c r="E26" i="3" s="1"/>
  <c r="D26" i="3" s="1"/>
  <c r="E25" i="1"/>
  <c r="E25" i="3" s="1"/>
  <c r="D25" i="3" s="1"/>
  <c r="E24" i="1"/>
  <c r="E24" i="3" s="1"/>
  <c r="D24" i="3" s="1"/>
  <c r="E23" i="1"/>
  <c r="E23" i="3" s="1"/>
  <c r="D23" i="3" s="1"/>
  <c r="E22" i="1"/>
  <c r="E22" i="3" s="1"/>
  <c r="D22" i="3" s="1"/>
  <c r="E21" i="1"/>
  <c r="E21" i="3" s="1"/>
  <c r="D21" i="3" s="1"/>
  <c r="E20" i="1"/>
  <c r="E20" i="3" s="1"/>
  <c r="D20" i="3" s="1"/>
  <c r="E19" i="1"/>
  <c r="E19" i="3" s="1"/>
  <c r="D19" i="3" s="1"/>
  <c r="E18" i="1"/>
  <c r="E18" i="3" s="1"/>
  <c r="D18" i="3" s="1"/>
  <c r="E17" i="1"/>
  <c r="E17" i="3" s="1"/>
  <c r="D17" i="3" s="1"/>
  <c r="E16" i="1"/>
  <c r="E16" i="3" s="1"/>
  <c r="D16" i="3" s="1"/>
  <c r="E15" i="1"/>
  <c r="E15" i="3" s="1"/>
  <c r="D15" i="3" s="1"/>
  <c r="E14" i="1"/>
  <c r="E14" i="3" s="1"/>
  <c r="D14" i="3" s="1"/>
  <c r="E13" i="1"/>
  <c r="E13" i="3" s="1"/>
  <c r="D13" i="3" s="1"/>
  <c r="E12" i="1"/>
  <c r="E12" i="3" s="1"/>
  <c r="D12" i="3" s="1"/>
  <c r="E11" i="1"/>
  <c r="E11" i="3" s="1"/>
  <c r="D11" i="3" s="1"/>
  <c r="E10" i="1"/>
  <c r="E10" i="3" s="1"/>
  <c r="D10" i="3" s="1"/>
  <c r="E9" i="1"/>
  <c r="E9" i="3" s="1"/>
  <c r="D9" i="3" s="1"/>
  <c r="E8" i="1"/>
  <c r="E8" i="3" s="1"/>
  <c r="D8" i="3" s="1"/>
  <c r="E7" i="1"/>
  <c r="E7" i="3" s="1"/>
  <c r="D7" i="3" s="1"/>
  <c r="E6" i="1"/>
  <c r="E6" i="3" s="1"/>
  <c r="D6" i="3" s="1"/>
  <c r="E5" i="1"/>
  <c r="E5" i="3" s="1"/>
  <c r="B6" i="3" s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M9" i="2" l="1"/>
  <c r="I9" i="2"/>
  <c r="L9" i="2" s="1"/>
  <c r="H9" i="2"/>
  <c r="K9" i="2" s="1"/>
  <c r="M13" i="2"/>
  <c r="H13" i="2"/>
  <c r="K13" i="2" s="1"/>
  <c r="M17" i="2"/>
  <c r="I17" i="2"/>
  <c r="L17" i="2" s="1"/>
  <c r="H17" i="2"/>
  <c r="K17" i="2" s="1"/>
  <c r="M21" i="2"/>
  <c r="H21" i="2"/>
  <c r="K21" i="2" s="1"/>
  <c r="M25" i="2"/>
  <c r="I25" i="2"/>
  <c r="L25" i="2" s="1"/>
  <c r="H25" i="2"/>
  <c r="K25" i="2" s="1"/>
  <c r="M29" i="2"/>
  <c r="H29" i="2"/>
  <c r="K29" i="2" s="1"/>
  <c r="M33" i="2"/>
  <c r="I33" i="2"/>
  <c r="L33" i="2" s="1"/>
  <c r="H33" i="2"/>
  <c r="K33" i="2" s="1"/>
  <c r="M37" i="2"/>
  <c r="H37" i="2"/>
  <c r="K37" i="2" s="1"/>
  <c r="M41" i="2"/>
  <c r="I41" i="2"/>
  <c r="L41" i="2" s="1"/>
  <c r="H41" i="2"/>
  <c r="K41" i="2" s="1"/>
  <c r="M45" i="2"/>
  <c r="H45" i="2"/>
  <c r="K45" i="2" s="1"/>
  <c r="M49" i="2"/>
  <c r="I49" i="2"/>
  <c r="L49" i="2" s="1"/>
  <c r="H49" i="2"/>
  <c r="K49" i="2" s="1"/>
  <c r="M53" i="2"/>
  <c r="H53" i="2"/>
  <c r="K53" i="2" s="1"/>
  <c r="M57" i="2"/>
  <c r="I57" i="2"/>
  <c r="L57" i="2" s="1"/>
  <c r="H57" i="2"/>
  <c r="K57" i="2" s="1"/>
  <c r="M61" i="2"/>
  <c r="H61" i="2"/>
  <c r="K61" i="2" s="1"/>
  <c r="M65" i="2"/>
  <c r="I65" i="2"/>
  <c r="L65" i="2" s="1"/>
  <c r="H65" i="2"/>
  <c r="K65" i="2" s="1"/>
  <c r="M69" i="2"/>
  <c r="H69" i="2"/>
  <c r="K69" i="2" s="1"/>
  <c r="M73" i="2"/>
  <c r="I73" i="2"/>
  <c r="L73" i="2" s="1"/>
  <c r="H73" i="2"/>
  <c r="K73" i="2" s="1"/>
  <c r="M77" i="2"/>
  <c r="H77" i="2"/>
  <c r="K77" i="2" s="1"/>
  <c r="M81" i="2"/>
  <c r="I81" i="2"/>
  <c r="L81" i="2" s="1"/>
  <c r="H81" i="2"/>
  <c r="K81" i="2" s="1"/>
  <c r="M85" i="2"/>
  <c r="H85" i="2"/>
  <c r="K85" i="2" s="1"/>
  <c r="M89" i="2"/>
  <c r="I89" i="2"/>
  <c r="L89" i="2" s="1"/>
  <c r="H89" i="2"/>
  <c r="K89" i="2" s="1"/>
  <c r="M93" i="2"/>
  <c r="H93" i="2"/>
  <c r="K93" i="2" s="1"/>
  <c r="M97" i="2"/>
  <c r="I97" i="2"/>
  <c r="L97" i="2" s="1"/>
  <c r="H97" i="2"/>
  <c r="K97" i="2" s="1"/>
  <c r="M101" i="2"/>
  <c r="H101" i="2"/>
  <c r="K101" i="2" s="1"/>
  <c r="M105" i="2"/>
  <c r="I105" i="2"/>
  <c r="L105" i="2" s="1"/>
  <c r="H105" i="2"/>
  <c r="K105" i="2" s="1"/>
  <c r="M109" i="2"/>
  <c r="H109" i="2"/>
  <c r="K109" i="2" s="1"/>
  <c r="M113" i="2"/>
  <c r="I113" i="2"/>
  <c r="L113" i="2" s="1"/>
  <c r="H113" i="2"/>
  <c r="K113" i="2" s="1"/>
  <c r="H5" i="2"/>
  <c r="K5" i="2" s="1"/>
  <c r="I13" i="2"/>
  <c r="L13" i="2" s="1"/>
  <c r="I21" i="2"/>
  <c r="L21" i="2" s="1"/>
  <c r="I29" i="2"/>
  <c r="L29" i="2" s="1"/>
  <c r="I37" i="2"/>
  <c r="L37" i="2" s="1"/>
  <c r="I45" i="2"/>
  <c r="L45" i="2" s="1"/>
  <c r="I53" i="2"/>
  <c r="L53" i="2" s="1"/>
  <c r="I61" i="2"/>
  <c r="L61" i="2" s="1"/>
  <c r="I69" i="2"/>
  <c r="L69" i="2" s="1"/>
  <c r="I77" i="2"/>
  <c r="L77" i="2" s="1"/>
  <c r="I85" i="2"/>
  <c r="L85" i="2" s="1"/>
  <c r="I93" i="2"/>
  <c r="L93" i="2" s="1"/>
  <c r="I101" i="2"/>
  <c r="L101" i="2" s="1"/>
  <c r="I109" i="2"/>
  <c r="L109" i="2" s="1"/>
  <c r="B6" i="1"/>
  <c r="H10" i="2"/>
  <c r="K10" i="2" s="1"/>
  <c r="H18" i="2"/>
  <c r="K18" i="2" s="1"/>
  <c r="H26" i="2"/>
  <c r="K26" i="2" s="1"/>
  <c r="H34" i="2"/>
  <c r="K34" i="2" s="1"/>
  <c r="H42" i="2"/>
  <c r="K42" i="2" s="1"/>
  <c r="H50" i="2"/>
  <c r="K50" i="2" s="1"/>
  <c r="H58" i="2"/>
  <c r="K58" i="2" s="1"/>
  <c r="H66" i="2"/>
  <c r="K66" i="2" s="1"/>
  <c r="H74" i="2"/>
  <c r="K74" i="2" s="1"/>
  <c r="H82" i="2"/>
  <c r="K82" i="2" s="1"/>
  <c r="H90" i="2"/>
  <c r="K90" i="2" s="1"/>
  <c r="H98" i="2"/>
  <c r="K98" i="2" s="1"/>
  <c r="H106" i="2"/>
  <c r="K106" i="2" s="1"/>
  <c r="H114" i="2"/>
  <c r="K114" i="2" s="1"/>
  <c r="R2" i="2"/>
  <c r="J2" i="3"/>
  <c r="L2" i="3" s="1"/>
  <c r="K6" i="3" s="1"/>
  <c r="M1" i="4"/>
  <c r="C5" i="4"/>
  <c r="K6" i="4"/>
  <c r="K2" i="4"/>
  <c r="H115" i="4"/>
  <c r="I115" i="4"/>
  <c r="K5" i="4"/>
  <c r="B7" i="4"/>
  <c r="C6" i="4"/>
  <c r="D5" i="3"/>
  <c r="H115" i="3"/>
  <c r="K5" i="3"/>
  <c r="J5" i="3"/>
  <c r="J6" i="3"/>
  <c r="B7" i="3"/>
  <c r="C5" i="3"/>
  <c r="C6" i="3"/>
  <c r="M2" i="1"/>
  <c r="O1" i="1"/>
  <c r="M91" i="2"/>
  <c r="M7" i="2"/>
  <c r="M11" i="2"/>
  <c r="M15" i="2"/>
  <c r="M19" i="2"/>
  <c r="M23" i="2"/>
  <c r="M27" i="2"/>
  <c r="M31" i="2"/>
  <c r="M35" i="2"/>
  <c r="M39" i="2"/>
  <c r="M43" i="2"/>
  <c r="M47" i="2"/>
  <c r="M51" i="2"/>
  <c r="M55" i="2"/>
  <c r="M59" i="2"/>
  <c r="M63" i="2"/>
  <c r="M67" i="2"/>
  <c r="M71" i="2"/>
  <c r="M75" i="2"/>
  <c r="M79" i="2"/>
  <c r="M83" i="2"/>
  <c r="M87" i="2"/>
  <c r="M95" i="2"/>
  <c r="M103" i="2"/>
  <c r="M111" i="2"/>
  <c r="M5" i="2"/>
  <c r="D6" i="2" s="1"/>
  <c r="M99" i="2"/>
  <c r="M107" i="2"/>
  <c r="H7" i="2"/>
  <c r="K7" i="2" s="1"/>
  <c r="H11" i="2"/>
  <c r="K11" i="2" s="1"/>
  <c r="H15" i="2"/>
  <c r="K15" i="2" s="1"/>
  <c r="H19" i="2"/>
  <c r="K19" i="2" s="1"/>
  <c r="H23" i="2"/>
  <c r="K23" i="2" s="1"/>
  <c r="H27" i="2"/>
  <c r="K27" i="2" s="1"/>
  <c r="H31" i="2"/>
  <c r="K31" i="2" s="1"/>
  <c r="H35" i="2"/>
  <c r="K35" i="2" s="1"/>
  <c r="H39" i="2"/>
  <c r="K39" i="2" s="1"/>
  <c r="H43" i="2"/>
  <c r="K43" i="2" s="1"/>
  <c r="H47" i="2"/>
  <c r="K47" i="2" s="1"/>
  <c r="H51" i="2"/>
  <c r="K51" i="2" s="1"/>
  <c r="H55" i="2"/>
  <c r="K55" i="2" s="1"/>
  <c r="H59" i="2"/>
  <c r="K59" i="2" s="1"/>
  <c r="H63" i="2"/>
  <c r="K63" i="2" s="1"/>
  <c r="H67" i="2"/>
  <c r="K67" i="2" s="1"/>
  <c r="H71" i="2"/>
  <c r="K71" i="2" s="1"/>
  <c r="H75" i="2"/>
  <c r="K75" i="2" s="1"/>
  <c r="H79" i="2"/>
  <c r="K79" i="2" s="1"/>
  <c r="H83" i="2"/>
  <c r="K83" i="2" s="1"/>
  <c r="H87" i="2"/>
  <c r="K87" i="2" s="1"/>
  <c r="H91" i="2"/>
  <c r="K91" i="2" s="1"/>
  <c r="H95" i="2"/>
  <c r="K95" i="2" s="1"/>
  <c r="H99" i="2"/>
  <c r="K99" i="2" s="1"/>
  <c r="H103" i="2"/>
  <c r="K103" i="2" s="1"/>
  <c r="H107" i="2"/>
  <c r="K107" i="2" s="1"/>
  <c r="H111" i="2"/>
  <c r="K111" i="2" s="1"/>
  <c r="M5" i="1" l="1"/>
  <c r="K7" i="3"/>
  <c r="T2" i="2"/>
  <c r="P2" i="2"/>
  <c r="M6" i="1"/>
  <c r="B7" i="1"/>
  <c r="C6" i="1"/>
  <c r="I115" i="3"/>
  <c r="H2" i="3"/>
  <c r="M2" i="4"/>
  <c r="L7" i="4" s="1"/>
  <c r="I2" i="4"/>
  <c r="B8" i="4"/>
  <c r="C7" i="4"/>
  <c r="K7" i="4"/>
  <c r="C7" i="3"/>
  <c r="J7" i="3"/>
  <c r="B8" i="3"/>
  <c r="B9" i="3" s="1"/>
  <c r="K2" i="1"/>
  <c r="O2" i="1"/>
  <c r="D7" i="2"/>
  <c r="G6" i="2"/>
  <c r="B8" i="1" l="1"/>
  <c r="C7" i="1"/>
  <c r="N7" i="1"/>
  <c r="M7" i="1"/>
  <c r="N5" i="1"/>
  <c r="N6" i="1"/>
  <c r="L5" i="4"/>
  <c r="J115" i="4"/>
  <c r="L6" i="4"/>
  <c r="B9" i="4"/>
  <c r="C8" i="4"/>
  <c r="K8" i="4"/>
  <c r="L8" i="4"/>
  <c r="C8" i="3"/>
  <c r="J8" i="3"/>
  <c r="K8" i="3"/>
  <c r="K9" i="3"/>
  <c r="J9" i="3"/>
  <c r="C9" i="3"/>
  <c r="B10" i="3"/>
  <c r="G7" i="2"/>
  <c r="C6" i="2"/>
  <c r="D8" i="2"/>
  <c r="X6" i="2" l="1"/>
  <c r="V6" i="2"/>
  <c r="N8" i="1"/>
  <c r="M8" i="1"/>
  <c r="B9" i="1"/>
  <c r="C8" i="1"/>
  <c r="B10" i="4"/>
  <c r="C9" i="4"/>
  <c r="L9" i="4"/>
  <c r="K9" i="4"/>
  <c r="K10" i="3"/>
  <c r="J10" i="3"/>
  <c r="B11" i="3"/>
  <c r="C10" i="3"/>
  <c r="G8" i="2"/>
  <c r="C7" i="2"/>
  <c r="D9" i="2"/>
  <c r="B5" i="2"/>
  <c r="F6" i="2"/>
  <c r="W5" i="2" l="1"/>
  <c r="U5" i="2"/>
  <c r="X7" i="2"/>
  <c r="V7" i="2"/>
  <c r="M9" i="1"/>
  <c r="N9" i="1"/>
  <c r="C9" i="1"/>
  <c r="B10" i="1"/>
  <c r="B11" i="4"/>
  <c r="K10" i="4"/>
  <c r="C10" i="4"/>
  <c r="L10" i="4"/>
  <c r="K11" i="3"/>
  <c r="J11" i="3"/>
  <c r="B12" i="3"/>
  <c r="C11" i="3"/>
  <c r="E5" i="2"/>
  <c r="F7" i="2"/>
  <c r="B6" i="2"/>
  <c r="C8" i="2"/>
  <c r="G9" i="2"/>
  <c r="D10" i="2"/>
  <c r="E6" i="2" l="1"/>
  <c r="W6" i="2"/>
  <c r="U6" i="2"/>
  <c r="V8" i="2"/>
  <c r="X8" i="2"/>
  <c r="M10" i="1"/>
  <c r="N10" i="1"/>
  <c r="B11" i="1"/>
  <c r="C10" i="1"/>
  <c r="B12" i="4"/>
  <c r="L11" i="4"/>
  <c r="K11" i="4"/>
  <c r="C11" i="4"/>
  <c r="J12" i="3"/>
  <c r="K12" i="3"/>
  <c r="C12" i="3"/>
  <c r="B13" i="3"/>
  <c r="F8" i="2"/>
  <c r="B7" i="2"/>
  <c r="G10" i="2"/>
  <c r="C9" i="2"/>
  <c r="D11" i="2"/>
  <c r="E7" i="2" l="1"/>
  <c r="U7" i="2"/>
  <c r="W7" i="2"/>
  <c r="X9" i="2"/>
  <c r="V9" i="2"/>
  <c r="N11" i="1"/>
  <c r="M11" i="1"/>
  <c r="C11" i="1"/>
  <c r="B12" i="1"/>
  <c r="B13" i="4"/>
  <c r="L12" i="4"/>
  <c r="K12" i="4"/>
  <c r="C12" i="4"/>
  <c r="K13" i="3"/>
  <c r="J13" i="3"/>
  <c r="C13" i="3"/>
  <c r="B14" i="3"/>
  <c r="F9" i="2"/>
  <c r="B8" i="2"/>
  <c r="G11" i="2"/>
  <c r="C10" i="2"/>
  <c r="D12" i="2"/>
  <c r="E8" i="2" l="1"/>
  <c r="U8" i="2"/>
  <c r="W8" i="2"/>
  <c r="X10" i="2"/>
  <c r="V10" i="2"/>
  <c r="N12" i="1"/>
  <c r="M12" i="1"/>
  <c r="B13" i="1"/>
  <c r="C12" i="1"/>
  <c r="B14" i="4"/>
  <c r="L13" i="4"/>
  <c r="K13" i="4"/>
  <c r="C13" i="4"/>
  <c r="K14" i="3"/>
  <c r="J14" i="3"/>
  <c r="B15" i="3"/>
  <c r="C14" i="3"/>
  <c r="F10" i="2"/>
  <c r="B9" i="2"/>
  <c r="G12" i="2"/>
  <c r="C11" i="2"/>
  <c r="D13" i="2"/>
  <c r="M13" i="1" l="1"/>
  <c r="N13" i="1"/>
  <c r="B14" i="1"/>
  <c r="C13" i="1"/>
  <c r="E9" i="2"/>
  <c r="W9" i="2"/>
  <c r="U9" i="2"/>
  <c r="X11" i="2"/>
  <c r="V11" i="2"/>
  <c r="B15" i="4"/>
  <c r="L14" i="4"/>
  <c r="K14" i="4"/>
  <c r="C14" i="4"/>
  <c r="K15" i="3"/>
  <c r="J15" i="3"/>
  <c r="B16" i="3"/>
  <c r="C15" i="3"/>
  <c r="F11" i="2"/>
  <c r="B10" i="2"/>
  <c r="G13" i="2"/>
  <c r="C12" i="2"/>
  <c r="D14" i="2"/>
  <c r="E10" i="2" l="1"/>
  <c r="W10" i="2"/>
  <c r="U10" i="2"/>
  <c r="M14" i="1"/>
  <c r="N14" i="1"/>
  <c r="B15" i="1"/>
  <c r="C14" i="1"/>
  <c r="V12" i="2"/>
  <c r="X12" i="2"/>
  <c r="B16" i="4"/>
  <c r="L15" i="4"/>
  <c r="K15" i="4"/>
  <c r="C15" i="4"/>
  <c r="J16" i="3"/>
  <c r="K16" i="3"/>
  <c r="C16" i="3"/>
  <c r="B17" i="3"/>
  <c r="F12" i="2"/>
  <c r="B11" i="2"/>
  <c r="G14" i="2"/>
  <c r="C13" i="2"/>
  <c r="D15" i="2"/>
  <c r="X13" i="2" l="1"/>
  <c r="V13" i="2"/>
  <c r="N15" i="1"/>
  <c r="M15" i="1"/>
  <c r="C15" i="1"/>
  <c r="B16" i="1"/>
  <c r="E11" i="2"/>
  <c r="U11" i="2"/>
  <c r="W11" i="2"/>
  <c r="B17" i="4"/>
  <c r="L16" i="4"/>
  <c r="K16" i="4"/>
  <c r="C16" i="4"/>
  <c r="J17" i="3"/>
  <c r="K17" i="3"/>
  <c r="C17" i="3"/>
  <c r="B18" i="3"/>
  <c r="F13" i="2"/>
  <c r="B12" i="2"/>
  <c r="G15" i="2"/>
  <c r="C14" i="2"/>
  <c r="D16" i="2"/>
  <c r="E12" i="2" l="1"/>
  <c r="U12" i="2"/>
  <c r="W12" i="2"/>
  <c r="X14" i="2"/>
  <c r="V14" i="2"/>
  <c r="N16" i="1"/>
  <c r="M16" i="1"/>
  <c r="B17" i="1"/>
  <c r="C16" i="1"/>
  <c r="B18" i="4"/>
  <c r="L17" i="4"/>
  <c r="K17" i="4"/>
  <c r="C17" i="4"/>
  <c r="K18" i="3"/>
  <c r="J18" i="3"/>
  <c r="B19" i="3"/>
  <c r="C18" i="3"/>
  <c r="G16" i="2"/>
  <c r="C15" i="2"/>
  <c r="D17" i="2"/>
  <c r="F14" i="2"/>
  <c r="B13" i="2"/>
  <c r="X15" i="2" l="1"/>
  <c r="V15" i="2"/>
  <c r="E13" i="2"/>
  <c r="W13" i="2"/>
  <c r="U13" i="2"/>
  <c r="M17" i="1"/>
  <c r="N17" i="1"/>
  <c r="C17" i="1"/>
  <c r="B18" i="1"/>
  <c r="B19" i="4"/>
  <c r="L18" i="4"/>
  <c r="K18" i="4"/>
  <c r="C18" i="4"/>
  <c r="J19" i="3"/>
  <c r="K19" i="3"/>
  <c r="B20" i="3"/>
  <c r="C19" i="3"/>
  <c r="C16" i="2"/>
  <c r="G17" i="2"/>
  <c r="D18" i="2"/>
  <c r="F15" i="2"/>
  <c r="B14" i="2"/>
  <c r="E14" i="2" l="1"/>
  <c r="W14" i="2"/>
  <c r="U14" i="2"/>
  <c r="V16" i="2"/>
  <c r="X16" i="2"/>
  <c r="N18" i="1"/>
  <c r="M18" i="1"/>
  <c r="B19" i="1"/>
  <c r="C18" i="1"/>
  <c r="B20" i="4"/>
  <c r="L19" i="4"/>
  <c r="K19" i="4"/>
  <c r="C19" i="4"/>
  <c r="K20" i="3"/>
  <c r="J20" i="3"/>
  <c r="C20" i="3"/>
  <c r="B21" i="3"/>
  <c r="G18" i="2"/>
  <c r="C17" i="2"/>
  <c r="D19" i="2"/>
  <c r="F16" i="2"/>
  <c r="B15" i="2"/>
  <c r="N19" i="1" l="1"/>
  <c r="M19" i="1"/>
  <c r="C19" i="1"/>
  <c r="B20" i="1"/>
  <c r="E15" i="2"/>
  <c r="U15" i="2"/>
  <c r="W15" i="2"/>
  <c r="X17" i="2"/>
  <c r="V17" i="2"/>
  <c r="B21" i="4"/>
  <c r="L20" i="4"/>
  <c r="K20" i="4"/>
  <c r="C20" i="4"/>
  <c r="J21" i="3"/>
  <c r="K21" i="3"/>
  <c r="C21" i="3"/>
  <c r="B22" i="3"/>
  <c r="G19" i="2"/>
  <c r="C18" i="2"/>
  <c r="D20" i="2"/>
  <c r="F17" i="2"/>
  <c r="B16" i="2"/>
  <c r="E16" i="2" l="1"/>
  <c r="U16" i="2"/>
  <c r="W16" i="2"/>
  <c r="X18" i="2"/>
  <c r="V18" i="2"/>
  <c r="N20" i="1"/>
  <c r="M20" i="1"/>
  <c r="B21" i="1"/>
  <c r="C20" i="1"/>
  <c r="B22" i="4"/>
  <c r="L21" i="4"/>
  <c r="K21" i="4"/>
  <c r="C21" i="4"/>
  <c r="K22" i="3"/>
  <c r="J22" i="3"/>
  <c r="B23" i="3"/>
  <c r="C22" i="3"/>
  <c r="G20" i="2"/>
  <c r="C19" i="2"/>
  <c r="D21" i="2"/>
  <c r="F18" i="2"/>
  <c r="B17" i="2"/>
  <c r="E17" i="2" l="1"/>
  <c r="W17" i="2"/>
  <c r="U17" i="2"/>
  <c r="X19" i="2"/>
  <c r="V19" i="2"/>
  <c r="N21" i="1"/>
  <c r="M21" i="1"/>
  <c r="C21" i="1"/>
  <c r="B22" i="1"/>
  <c r="B23" i="4"/>
  <c r="L22" i="4"/>
  <c r="K22" i="4"/>
  <c r="C22" i="4"/>
  <c r="J23" i="3"/>
  <c r="K23" i="3"/>
  <c r="B24" i="3"/>
  <c r="C23" i="3"/>
  <c r="C20" i="2"/>
  <c r="G21" i="2"/>
  <c r="D22" i="2"/>
  <c r="F19" i="2"/>
  <c r="B18" i="2"/>
  <c r="E18" i="2" l="1"/>
  <c r="W18" i="2"/>
  <c r="U18" i="2"/>
  <c r="V20" i="2"/>
  <c r="X20" i="2"/>
  <c r="N22" i="1"/>
  <c r="M22" i="1"/>
  <c r="B23" i="1"/>
  <c r="C22" i="1"/>
  <c r="B24" i="4"/>
  <c r="L23" i="4"/>
  <c r="K23" i="4"/>
  <c r="C23" i="4"/>
  <c r="J24" i="3"/>
  <c r="K24" i="3"/>
  <c r="C24" i="3"/>
  <c r="B25" i="3"/>
  <c r="G22" i="2"/>
  <c r="C21" i="2"/>
  <c r="D23" i="2"/>
  <c r="F20" i="2"/>
  <c r="B19" i="2"/>
  <c r="E19" i="2" l="1"/>
  <c r="U19" i="2"/>
  <c r="W19" i="2"/>
  <c r="X21" i="2"/>
  <c r="V21" i="2"/>
  <c r="N23" i="1"/>
  <c r="M23" i="1"/>
  <c r="B24" i="1"/>
  <c r="C23" i="1"/>
  <c r="B25" i="4"/>
  <c r="L24" i="4"/>
  <c r="K24" i="4"/>
  <c r="C24" i="4"/>
  <c r="J25" i="3"/>
  <c r="K25" i="3"/>
  <c r="C25" i="3"/>
  <c r="B26" i="3"/>
  <c r="G23" i="2"/>
  <c r="C22" i="2"/>
  <c r="D24" i="2"/>
  <c r="F21" i="2"/>
  <c r="B20" i="2"/>
  <c r="E20" i="2" l="1"/>
  <c r="U20" i="2"/>
  <c r="W20" i="2"/>
  <c r="N24" i="1"/>
  <c r="M24" i="1"/>
  <c r="B25" i="1"/>
  <c r="C24" i="1"/>
  <c r="X22" i="2"/>
  <c r="V22" i="2"/>
  <c r="B26" i="4"/>
  <c r="L25" i="4"/>
  <c r="K25" i="4"/>
  <c r="C25" i="4"/>
  <c r="K26" i="3"/>
  <c r="J26" i="3"/>
  <c r="B27" i="3"/>
  <c r="C26" i="3"/>
  <c r="G24" i="2"/>
  <c r="C23" i="2"/>
  <c r="D25" i="2"/>
  <c r="F22" i="2"/>
  <c r="B21" i="2"/>
  <c r="M25" i="1" l="1"/>
  <c r="N25" i="1"/>
  <c r="B26" i="1"/>
  <c r="C25" i="1"/>
  <c r="E21" i="2"/>
  <c r="W21" i="2"/>
  <c r="U21" i="2"/>
  <c r="X23" i="2"/>
  <c r="V23" i="2"/>
  <c r="B27" i="4"/>
  <c r="L26" i="4"/>
  <c r="K26" i="4"/>
  <c r="C26" i="4"/>
  <c r="J27" i="3"/>
  <c r="K27" i="3"/>
  <c r="B28" i="3"/>
  <c r="C27" i="3"/>
  <c r="C24" i="2"/>
  <c r="G25" i="2"/>
  <c r="D26" i="2"/>
  <c r="F23" i="2"/>
  <c r="B22" i="2"/>
  <c r="N26" i="1" l="1"/>
  <c r="M26" i="1"/>
  <c r="C26" i="1"/>
  <c r="B27" i="1"/>
  <c r="E22" i="2"/>
  <c r="W22" i="2"/>
  <c r="U22" i="2"/>
  <c r="V24" i="2"/>
  <c r="X24" i="2"/>
  <c r="B28" i="4"/>
  <c r="L27" i="4"/>
  <c r="K27" i="4"/>
  <c r="C27" i="4"/>
  <c r="J28" i="3"/>
  <c r="K28" i="3"/>
  <c r="C28" i="3"/>
  <c r="B29" i="3"/>
  <c r="G26" i="2"/>
  <c r="C25" i="2"/>
  <c r="D27" i="2"/>
  <c r="F24" i="2"/>
  <c r="B23" i="2"/>
  <c r="N27" i="1" l="1"/>
  <c r="M27" i="1"/>
  <c r="B28" i="1"/>
  <c r="C27" i="1"/>
  <c r="X25" i="2"/>
  <c r="V25" i="2"/>
  <c r="E23" i="2"/>
  <c r="U23" i="2"/>
  <c r="W23" i="2"/>
  <c r="B29" i="4"/>
  <c r="L28" i="4"/>
  <c r="K28" i="4"/>
  <c r="C28" i="4"/>
  <c r="J29" i="3"/>
  <c r="K29" i="3"/>
  <c r="C29" i="3"/>
  <c r="B30" i="3"/>
  <c r="G27" i="2"/>
  <c r="C26" i="2"/>
  <c r="D28" i="2"/>
  <c r="F25" i="2"/>
  <c r="B24" i="2"/>
  <c r="N28" i="1" l="1"/>
  <c r="M28" i="1"/>
  <c r="C28" i="1"/>
  <c r="B29" i="1"/>
  <c r="X26" i="2"/>
  <c r="V26" i="2"/>
  <c r="E24" i="2"/>
  <c r="U24" i="2"/>
  <c r="W24" i="2"/>
  <c r="B30" i="4"/>
  <c r="L29" i="4"/>
  <c r="K29" i="4"/>
  <c r="C29" i="4"/>
  <c r="J30" i="3"/>
  <c r="K30" i="3"/>
  <c r="B31" i="3"/>
  <c r="C30" i="3"/>
  <c r="G28" i="2"/>
  <c r="C27" i="2"/>
  <c r="D29" i="2"/>
  <c r="F26" i="2"/>
  <c r="B25" i="2"/>
  <c r="N29" i="1" l="1"/>
  <c r="M29" i="1"/>
  <c r="C29" i="1"/>
  <c r="B30" i="1"/>
  <c r="X27" i="2"/>
  <c r="V27" i="2"/>
  <c r="E25" i="2"/>
  <c r="W25" i="2"/>
  <c r="U25" i="2"/>
  <c r="B31" i="4"/>
  <c r="L30" i="4"/>
  <c r="K30" i="4"/>
  <c r="C30" i="4"/>
  <c r="J31" i="3"/>
  <c r="K31" i="3"/>
  <c r="B32" i="3"/>
  <c r="C31" i="3"/>
  <c r="G29" i="2"/>
  <c r="C28" i="2"/>
  <c r="D30" i="2"/>
  <c r="F27" i="2"/>
  <c r="B26" i="2"/>
  <c r="N30" i="1" l="1"/>
  <c r="M30" i="1"/>
  <c r="C30" i="1"/>
  <c r="B31" i="1"/>
  <c r="V28" i="2"/>
  <c r="X28" i="2"/>
  <c r="E26" i="2"/>
  <c r="W26" i="2"/>
  <c r="U26" i="2"/>
  <c r="B32" i="4"/>
  <c r="L31" i="4"/>
  <c r="K31" i="4"/>
  <c r="C31" i="4"/>
  <c r="J32" i="3"/>
  <c r="K32" i="3"/>
  <c r="C32" i="3"/>
  <c r="B33" i="3"/>
  <c r="G30" i="2"/>
  <c r="C29" i="2"/>
  <c r="D31" i="2"/>
  <c r="F28" i="2"/>
  <c r="B27" i="2"/>
  <c r="E27" i="2" l="1"/>
  <c r="W27" i="2"/>
  <c r="U27" i="2"/>
  <c r="X29" i="2"/>
  <c r="V29" i="2"/>
  <c r="N31" i="1"/>
  <c r="M31" i="1"/>
  <c r="C31" i="1"/>
  <c r="B32" i="1"/>
  <c r="K32" i="4"/>
  <c r="B33" i="4"/>
  <c r="L32" i="4"/>
  <c r="C32" i="4"/>
  <c r="J33" i="3"/>
  <c r="K33" i="3"/>
  <c r="C33" i="3"/>
  <c r="B34" i="3"/>
  <c r="F29" i="2"/>
  <c r="B28" i="2"/>
  <c r="G31" i="2"/>
  <c r="C30" i="2"/>
  <c r="D32" i="2"/>
  <c r="E28" i="2" l="1"/>
  <c r="U28" i="2"/>
  <c r="W28" i="2"/>
  <c r="N32" i="1"/>
  <c r="M32" i="1"/>
  <c r="C32" i="1"/>
  <c r="B33" i="1"/>
  <c r="X30" i="2"/>
  <c r="V30" i="2"/>
  <c r="C33" i="4"/>
  <c r="B34" i="4"/>
  <c r="L33" i="4"/>
  <c r="K33" i="4"/>
  <c r="J34" i="3"/>
  <c r="K34" i="3"/>
  <c r="B35" i="3"/>
  <c r="C34" i="3"/>
  <c r="G32" i="2"/>
  <c r="C31" i="2"/>
  <c r="D33" i="2"/>
  <c r="F30" i="2"/>
  <c r="B29" i="2"/>
  <c r="E29" i="2" l="1"/>
  <c r="W29" i="2"/>
  <c r="U29" i="2"/>
  <c r="X31" i="2"/>
  <c r="V31" i="2"/>
  <c r="M33" i="1"/>
  <c r="N33" i="1"/>
  <c r="C33" i="1"/>
  <c r="B34" i="1"/>
  <c r="C34" i="4"/>
  <c r="B35" i="4"/>
  <c r="L34" i="4"/>
  <c r="K34" i="4"/>
  <c r="J35" i="3"/>
  <c r="K35" i="3"/>
  <c r="B36" i="3"/>
  <c r="C35" i="3"/>
  <c r="C32" i="2"/>
  <c r="G33" i="2"/>
  <c r="D34" i="2"/>
  <c r="F31" i="2"/>
  <c r="B30" i="2"/>
  <c r="E30" i="2" l="1"/>
  <c r="W30" i="2"/>
  <c r="U30" i="2"/>
  <c r="V32" i="2"/>
  <c r="X32" i="2"/>
  <c r="N34" i="1"/>
  <c r="M34" i="1"/>
  <c r="C34" i="1"/>
  <c r="B35" i="1"/>
  <c r="C35" i="4"/>
  <c r="L35" i="4"/>
  <c r="K35" i="4"/>
  <c r="B36" i="4"/>
  <c r="J36" i="3"/>
  <c r="K36" i="3"/>
  <c r="C36" i="3"/>
  <c r="B37" i="3"/>
  <c r="G34" i="2"/>
  <c r="C33" i="2"/>
  <c r="D35" i="2"/>
  <c r="F32" i="2"/>
  <c r="B31" i="2"/>
  <c r="X33" i="2" l="1"/>
  <c r="V33" i="2"/>
  <c r="E31" i="2"/>
  <c r="W31" i="2"/>
  <c r="U31" i="2"/>
  <c r="N35" i="1"/>
  <c r="M35" i="1"/>
  <c r="B36" i="1"/>
  <c r="C35" i="1"/>
  <c r="C36" i="4"/>
  <c r="K36" i="4"/>
  <c r="B37" i="4"/>
  <c r="L36" i="4"/>
  <c r="J37" i="3"/>
  <c r="K37" i="3"/>
  <c r="C37" i="3"/>
  <c r="B38" i="3"/>
  <c r="F33" i="2"/>
  <c r="B32" i="2"/>
  <c r="G35" i="2"/>
  <c r="C34" i="2"/>
  <c r="D36" i="2"/>
  <c r="N36" i="1" l="1"/>
  <c r="M36" i="1"/>
  <c r="C36" i="1"/>
  <c r="B37" i="1"/>
  <c r="E32" i="2"/>
  <c r="U32" i="2"/>
  <c r="W32" i="2"/>
  <c r="X34" i="2"/>
  <c r="V34" i="2"/>
  <c r="C37" i="4"/>
  <c r="B38" i="4"/>
  <c r="L37" i="4"/>
  <c r="K37" i="4"/>
  <c r="J38" i="3"/>
  <c r="K38" i="3"/>
  <c r="B39" i="3"/>
  <c r="C38" i="3"/>
  <c r="F34" i="2"/>
  <c r="B33" i="2"/>
  <c r="G36" i="2"/>
  <c r="C35" i="2"/>
  <c r="D37" i="2"/>
  <c r="N37" i="1" l="1"/>
  <c r="M37" i="1"/>
  <c r="C37" i="1"/>
  <c r="B38" i="1"/>
  <c r="X35" i="2"/>
  <c r="V35" i="2"/>
  <c r="E33" i="2"/>
  <c r="W33" i="2"/>
  <c r="U33" i="2"/>
  <c r="C38" i="4"/>
  <c r="B39" i="4"/>
  <c r="L38" i="4"/>
  <c r="K38" i="4"/>
  <c r="J39" i="3"/>
  <c r="K39" i="3"/>
  <c r="B40" i="3"/>
  <c r="C39" i="3"/>
  <c r="C36" i="2"/>
  <c r="G37" i="2"/>
  <c r="D38" i="2"/>
  <c r="F35" i="2"/>
  <c r="B34" i="2"/>
  <c r="E34" i="2" l="1"/>
  <c r="W34" i="2"/>
  <c r="U34" i="2"/>
  <c r="V36" i="2"/>
  <c r="X36" i="2"/>
  <c r="N38" i="1"/>
  <c r="M38" i="1"/>
  <c r="C38" i="1"/>
  <c r="B39" i="1"/>
  <c r="C39" i="4"/>
  <c r="L39" i="4"/>
  <c r="K39" i="4"/>
  <c r="B40" i="4"/>
  <c r="J40" i="3"/>
  <c r="K40" i="3"/>
  <c r="C40" i="3"/>
  <c r="B41" i="3"/>
  <c r="G38" i="2"/>
  <c r="C37" i="2"/>
  <c r="D39" i="2"/>
  <c r="F36" i="2"/>
  <c r="B35" i="2"/>
  <c r="N39" i="1" l="1"/>
  <c r="M39" i="1"/>
  <c r="C39" i="1"/>
  <c r="B40" i="1"/>
  <c r="E35" i="2"/>
  <c r="W35" i="2"/>
  <c r="U35" i="2"/>
  <c r="X37" i="2"/>
  <c r="V37" i="2"/>
  <c r="C40" i="4"/>
  <c r="K40" i="4"/>
  <c r="B41" i="4"/>
  <c r="L40" i="4"/>
  <c r="J41" i="3"/>
  <c r="K41" i="3"/>
  <c r="C41" i="3"/>
  <c r="B42" i="3"/>
  <c r="G39" i="2"/>
  <c r="C38" i="2"/>
  <c r="D40" i="2"/>
  <c r="F37" i="2"/>
  <c r="B36" i="2"/>
  <c r="N40" i="1" l="1"/>
  <c r="M40" i="1"/>
  <c r="C40" i="1"/>
  <c r="B41" i="1"/>
  <c r="X38" i="2"/>
  <c r="V38" i="2"/>
  <c r="E36" i="2"/>
  <c r="U36" i="2"/>
  <c r="W36" i="2"/>
  <c r="C41" i="4"/>
  <c r="B42" i="4"/>
  <c r="L41" i="4"/>
  <c r="K41" i="4"/>
  <c r="J42" i="3"/>
  <c r="K42" i="3"/>
  <c r="B43" i="3"/>
  <c r="C42" i="3"/>
  <c r="G40" i="2"/>
  <c r="C39" i="2"/>
  <c r="D41" i="2"/>
  <c r="F38" i="2"/>
  <c r="B37" i="2"/>
  <c r="X39" i="2" l="1"/>
  <c r="V39" i="2"/>
  <c r="E37" i="2"/>
  <c r="W37" i="2"/>
  <c r="U37" i="2"/>
  <c r="M41" i="1"/>
  <c r="N41" i="1"/>
  <c r="C41" i="1"/>
  <c r="B42" i="1"/>
  <c r="C42" i="4"/>
  <c r="B43" i="4"/>
  <c r="L42" i="4"/>
  <c r="K42" i="4"/>
  <c r="J43" i="3"/>
  <c r="K43" i="3"/>
  <c r="B44" i="3"/>
  <c r="C43" i="3"/>
  <c r="F39" i="2"/>
  <c r="B38" i="2"/>
  <c r="C40" i="2"/>
  <c r="G41" i="2"/>
  <c r="D42" i="2"/>
  <c r="V40" i="2" l="1"/>
  <c r="X40" i="2"/>
  <c r="E38" i="2"/>
  <c r="W38" i="2"/>
  <c r="U38" i="2"/>
  <c r="N42" i="1"/>
  <c r="M42" i="1"/>
  <c r="C42" i="1"/>
  <c r="B43" i="1"/>
  <c r="C43" i="4"/>
  <c r="L43" i="4"/>
  <c r="K43" i="4"/>
  <c r="B44" i="4"/>
  <c r="J44" i="3"/>
  <c r="K44" i="3"/>
  <c r="C44" i="3"/>
  <c r="B45" i="3"/>
  <c r="F40" i="2"/>
  <c r="B39" i="2"/>
  <c r="G42" i="2"/>
  <c r="C41" i="2"/>
  <c r="D43" i="2"/>
  <c r="E39" i="2" l="1"/>
  <c r="W39" i="2"/>
  <c r="U39" i="2"/>
  <c r="X41" i="2"/>
  <c r="V41" i="2"/>
  <c r="N43" i="1"/>
  <c r="M43" i="1"/>
  <c r="B44" i="1"/>
  <c r="C43" i="1"/>
  <c r="C44" i="4"/>
  <c r="K44" i="4"/>
  <c r="B45" i="4"/>
  <c r="L44" i="4"/>
  <c r="J45" i="3"/>
  <c r="K45" i="3"/>
  <c r="C45" i="3"/>
  <c r="B46" i="3"/>
  <c r="G43" i="2"/>
  <c r="C42" i="2"/>
  <c r="D44" i="2"/>
  <c r="F41" i="2"/>
  <c r="B40" i="2"/>
  <c r="N44" i="1" l="1"/>
  <c r="M44" i="1"/>
  <c r="C44" i="1"/>
  <c r="B45" i="1"/>
  <c r="X42" i="2"/>
  <c r="V42" i="2"/>
  <c r="E40" i="2"/>
  <c r="U40" i="2"/>
  <c r="W40" i="2"/>
  <c r="C45" i="4"/>
  <c r="B46" i="4"/>
  <c r="L45" i="4"/>
  <c r="K45" i="4"/>
  <c r="J46" i="3"/>
  <c r="K46" i="3"/>
  <c r="B47" i="3"/>
  <c r="C46" i="3"/>
  <c r="G44" i="2"/>
  <c r="C43" i="2"/>
  <c r="D45" i="2"/>
  <c r="F42" i="2"/>
  <c r="B41" i="2"/>
  <c r="E41" i="2" l="1"/>
  <c r="W41" i="2"/>
  <c r="U41" i="2"/>
  <c r="X43" i="2"/>
  <c r="V43" i="2"/>
  <c r="N45" i="1"/>
  <c r="M45" i="1"/>
  <c r="B46" i="1"/>
  <c r="C45" i="1"/>
  <c r="C46" i="4"/>
  <c r="B47" i="4"/>
  <c r="L46" i="4"/>
  <c r="K46" i="4"/>
  <c r="J47" i="3"/>
  <c r="K47" i="3"/>
  <c r="B48" i="3"/>
  <c r="C47" i="3"/>
  <c r="G45" i="2"/>
  <c r="C44" i="2"/>
  <c r="D46" i="2"/>
  <c r="F43" i="2"/>
  <c r="B42" i="2"/>
  <c r="E42" i="2" l="1"/>
  <c r="W42" i="2"/>
  <c r="U42" i="2"/>
  <c r="V44" i="2"/>
  <c r="X44" i="2"/>
  <c r="N46" i="1"/>
  <c r="M46" i="1"/>
  <c r="C46" i="1"/>
  <c r="B47" i="1"/>
  <c r="C47" i="4"/>
  <c r="L47" i="4"/>
  <c r="K47" i="4"/>
  <c r="B48" i="4"/>
  <c r="J48" i="3"/>
  <c r="K48" i="3"/>
  <c r="C48" i="3"/>
  <c r="B49" i="3"/>
  <c r="G46" i="2"/>
  <c r="C45" i="2"/>
  <c r="D47" i="2"/>
  <c r="F44" i="2"/>
  <c r="B43" i="2"/>
  <c r="X45" i="2" l="1"/>
  <c r="V45" i="2"/>
  <c r="E43" i="2"/>
  <c r="W43" i="2"/>
  <c r="U43" i="2"/>
  <c r="N47" i="1"/>
  <c r="M47" i="1"/>
  <c r="B48" i="1"/>
  <c r="C47" i="1"/>
  <c r="C48" i="4"/>
  <c r="K48" i="4"/>
  <c r="L48" i="4"/>
  <c r="B49" i="4"/>
  <c r="J49" i="3"/>
  <c r="K49" i="3"/>
  <c r="C49" i="3"/>
  <c r="B50" i="3"/>
  <c r="G47" i="2"/>
  <c r="C46" i="2"/>
  <c r="D48" i="2"/>
  <c r="F45" i="2"/>
  <c r="B44" i="2"/>
  <c r="X46" i="2" l="1"/>
  <c r="V46" i="2"/>
  <c r="E44" i="2"/>
  <c r="U44" i="2"/>
  <c r="W44" i="2"/>
  <c r="N48" i="1"/>
  <c r="M48" i="1"/>
  <c r="B49" i="1"/>
  <c r="C48" i="1"/>
  <c r="C49" i="4"/>
  <c r="K49" i="4"/>
  <c r="B50" i="4"/>
  <c r="L49" i="4"/>
  <c r="J50" i="3"/>
  <c r="K50" i="3"/>
  <c r="B51" i="3"/>
  <c r="C50" i="3"/>
  <c r="F46" i="2"/>
  <c r="B45" i="2"/>
  <c r="G48" i="2"/>
  <c r="C47" i="2"/>
  <c r="D49" i="2"/>
  <c r="X47" i="2" l="1"/>
  <c r="V47" i="2"/>
  <c r="E45" i="2"/>
  <c r="W45" i="2"/>
  <c r="U45" i="2"/>
  <c r="M49" i="1"/>
  <c r="N49" i="1"/>
  <c r="C49" i="1"/>
  <c r="B50" i="1"/>
  <c r="C50" i="4"/>
  <c r="K50" i="4"/>
  <c r="L50" i="4"/>
  <c r="B51" i="4"/>
  <c r="J51" i="3"/>
  <c r="K51" i="3"/>
  <c r="B52" i="3"/>
  <c r="C51" i="3"/>
  <c r="C48" i="2"/>
  <c r="G49" i="2"/>
  <c r="D50" i="2"/>
  <c r="F47" i="2"/>
  <c r="B46" i="2"/>
  <c r="E46" i="2" l="1"/>
  <c r="W46" i="2"/>
  <c r="U46" i="2"/>
  <c r="V48" i="2"/>
  <c r="X48" i="2"/>
  <c r="N50" i="1"/>
  <c r="M50" i="1"/>
  <c r="B51" i="1"/>
  <c r="C50" i="1"/>
  <c r="C51" i="4"/>
  <c r="K51" i="4"/>
  <c r="B52" i="4"/>
  <c r="L51" i="4"/>
  <c r="J52" i="3"/>
  <c r="K52" i="3"/>
  <c r="C52" i="3"/>
  <c r="B53" i="3"/>
  <c r="G50" i="2"/>
  <c r="C49" i="2"/>
  <c r="D51" i="2"/>
  <c r="F48" i="2"/>
  <c r="B47" i="2"/>
  <c r="N51" i="1" l="1"/>
  <c r="M51" i="1"/>
  <c r="C51" i="1"/>
  <c r="B52" i="1"/>
  <c r="E47" i="2"/>
  <c r="W47" i="2"/>
  <c r="U47" i="2"/>
  <c r="X49" i="2"/>
  <c r="V49" i="2"/>
  <c r="C52" i="4"/>
  <c r="K52" i="4"/>
  <c r="L52" i="4"/>
  <c r="B53" i="4"/>
  <c r="J53" i="3"/>
  <c r="K53" i="3"/>
  <c r="C53" i="3"/>
  <c r="B54" i="3"/>
  <c r="G51" i="2"/>
  <c r="C50" i="2"/>
  <c r="D52" i="2"/>
  <c r="F49" i="2"/>
  <c r="B48" i="2"/>
  <c r="N52" i="1" l="1"/>
  <c r="M52" i="1"/>
  <c r="C52" i="1"/>
  <c r="B53" i="1"/>
  <c r="X50" i="2"/>
  <c r="V50" i="2"/>
  <c r="E48" i="2"/>
  <c r="U48" i="2"/>
  <c r="W48" i="2"/>
  <c r="C53" i="4"/>
  <c r="K53" i="4"/>
  <c r="B54" i="4"/>
  <c r="L53" i="4"/>
  <c r="J54" i="3"/>
  <c r="K54" i="3"/>
  <c r="B55" i="3"/>
  <c r="C54" i="3"/>
  <c r="F50" i="2"/>
  <c r="B49" i="2"/>
  <c r="G52" i="2"/>
  <c r="C51" i="2"/>
  <c r="D53" i="2"/>
  <c r="E49" i="2" l="1"/>
  <c r="W49" i="2"/>
  <c r="U49" i="2"/>
  <c r="X51" i="2"/>
  <c r="V51" i="2"/>
  <c r="N53" i="1"/>
  <c r="M53" i="1"/>
  <c r="C53" i="1"/>
  <c r="B54" i="1"/>
  <c r="C54" i="4"/>
  <c r="B55" i="4"/>
  <c r="K54" i="4"/>
  <c r="L54" i="4"/>
  <c r="J55" i="3"/>
  <c r="K55" i="3"/>
  <c r="B56" i="3"/>
  <c r="C55" i="3"/>
  <c r="F51" i="2"/>
  <c r="B50" i="2"/>
  <c r="C52" i="2"/>
  <c r="G53" i="2"/>
  <c r="D54" i="2"/>
  <c r="N54" i="1" l="1"/>
  <c r="M54" i="1"/>
  <c r="C54" i="1"/>
  <c r="B55" i="1"/>
  <c r="V52" i="2"/>
  <c r="X52" i="2"/>
  <c r="E50" i="2"/>
  <c r="W50" i="2"/>
  <c r="U50" i="2"/>
  <c r="C55" i="4"/>
  <c r="B56" i="4"/>
  <c r="K55" i="4"/>
  <c r="L55" i="4"/>
  <c r="J56" i="3"/>
  <c r="K56" i="3"/>
  <c r="C56" i="3"/>
  <c r="B57" i="3"/>
  <c r="G54" i="2"/>
  <c r="C53" i="2"/>
  <c r="D55" i="2"/>
  <c r="F52" i="2"/>
  <c r="B51" i="2"/>
  <c r="X53" i="2" l="1"/>
  <c r="V53" i="2"/>
  <c r="E51" i="2"/>
  <c r="W51" i="2"/>
  <c r="U51" i="2"/>
  <c r="N55" i="1"/>
  <c r="M55" i="1"/>
  <c r="C55" i="1"/>
  <c r="B56" i="1"/>
  <c r="C56" i="4"/>
  <c r="B57" i="4"/>
  <c r="K56" i="4"/>
  <c r="L56" i="4"/>
  <c r="J57" i="3"/>
  <c r="K57" i="3"/>
  <c r="C57" i="3"/>
  <c r="B58" i="3"/>
  <c r="G55" i="2"/>
  <c r="C54" i="2"/>
  <c r="D56" i="2"/>
  <c r="F53" i="2"/>
  <c r="B52" i="2"/>
  <c r="E52" i="2" l="1"/>
  <c r="U52" i="2"/>
  <c r="W52" i="2"/>
  <c r="X54" i="2"/>
  <c r="V54" i="2"/>
  <c r="N56" i="1"/>
  <c r="M56" i="1"/>
  <c r="C56" i="1"/>
  <c r="B57" i="1"/>
  <c r="C57" i="4"/>
  <c r="B58" i="4"/>
  <c r="K57" i="4"/>
  <c r="L57" i="4"/>
  <c r="J58" i="3"/>
  <c r="K58" i="3"/>
  <c r="B59" i="3"/>
  <c r="C58" i="3"/>
  <c r="F54" i="2"/>
  <c r="B53" i="2"/>
  <c r="G56" i="2"/>
  <c r="C55" i="2"/>
  <c r="D57" i="2"/>
  <c r="X55" i="2" l="1"/>
  <c r="V55" i="2"/>
  <c r="E53" i="2"/>
  <c r="W53" i="2"/>
  <c r="U53" i="2"/>
  <c r="M57" i="1"/>
  <c r="N57" i="1"/>
  <c r="B58" i="1"/>
  <c r="C57" i="1"/>
  <c r="C58" i="4"/>
  <c r="B59" i="4"/>
  <c r="L58" i="4"/>
  <c r="K58" i="4"/>
  <c r="J59" i="3"/>
  <c r="K59" i="3"/>
  <c r="B60" i="3"/>
  <c r="C59" i="3"/>
  <c r="F55" i="2"/>
  <c r="B54" i="2"/>
  <c r="C56" i="2"/>
  <c r="G57" i="2"/>
  <c r="D58" i="2"/>
  <c r="E54" i="2" l="1"/>
  <c r="W54" i="2"/>
  <c r="U54" i="2"/>
  <c r="V56" i="2"/>
  <c r="X56" i="2"/>
  <c r="N58" i="1"/>
  <c r="M58" i="1"/>
  <c r="B59" i="1"/>
  <c r="C58" i="1"/>
  <c r="C59" i="4"/>
  <c r="B60" i="4"/>
  <c r="L59" i="4"/>
  <c r="K59" i="4"/>
  <c r="J60" i="3"/>
  <c r="K60" i="3"/>
  <c r="C60" i="3"/>
  <c r="B61" i="3"/>
  <c r="G58" i="2"/>
  <c r="C57" i="2"/>
  <c r="D59" i="2"/>
  <c r="F56" i="2"/>
  <c r="B55" i="2"/>
  <c r="X57" i="2" l="1"/>
  <c r="V57" i="2"/>
  <c r="N59" i="1"/>
  <c r="M59" i="1"/>
  <c r="B60" i="1"/>
  <c r="C59" i="1"/>
  <c r="E55" i="2"/>
  <c r="W55" i="2"/>
  <c r="U55" i="2"/>
  <c r="C60" i="4"/>
  <c r="B61" i="4"/>
  <c r="L60" i="4"/>
  <c r="K60" i="4"/>
  <c r="J61" i="3"/>
  <c r="K61" i="3"/>
  <c r="C61" i="3"/>
  <c r="B62" i="3"/>
  <c r="G59" i="2"/>
  <c r="C58" i="2"/>
  <c r="D60" i="2"/>
  <c r="F57" i="2"/>
  <c r="B56" i="2"/>
  <c r="X58" i="2" l="1"/>
  <c r="V58" i="2"/>
  <c r="E56" i="2"/>
  <c r="U56" i="2"/>
  <c r="W56" i="2"/>
  <c r="N60" i="1"/>
  <c r="M60" i="1"/>
  <c r="B61" i="1"/>
  <c r="C60" i="1"/>
  <c r="C61" i="4"/>
  <c r="B62" i="4"/>
  <c r="L61" i="4"/>
  <c r="K61" i="4"/>
  <c r="J62" i="3"/>
  <c r="K62" i="3"/>
  <c r="B63" i="3"/>
  <c r="C62" i="3"/>
  <c r="G60" i="2"/>
  <c r="C59" i="2"/>
  <c r="D61" i="2"/>
  <c r="F58" i="2"/>
  <c r="B57" i="2"/>
  <c r="N61" i="1" l="1"/>
  <c r="M61" i="1"/>
  <c r="B62" i="1"/>
  <c r="C61" i="1"/>
  <c r="X59" i="2"/>
  <c r="V59" i="2"/>
  <c r="E57" i="2"/>
  <c r="W57" i="2"/>
  <c r="U57" i="2"/>
  <c r="C62" i="4"/>
  <c r="B63" i="4"/>
  <c r="L62" i="4"/>
  <c r="K62" i="4"/>
  <c r="J63" i="3"/>
  <c r="K63" i="3"/>
  <c r="B64" i="3"/>
  <c r="C63" i="3"/>
  <c r="G61" i="2"/>
  <c r="C60" i="2"/>
  <c r="D62" i="2"/>
  <c r="F59" i="2"/>
  <c r="B58" i="2"/>
  <c r="V60" i="2" l="1"/>
  <c r="X60" i="2"/>
  <c r="E58" i="2"/>
  <c r="W58" i="2"/>
  <c r="U58" i="2"/>
  <c r="N62" i="1"/>
  <c r="M62" i="1"/>
  <c r="B63" i="1"/>
  <c r="C62" i="1"/>
  <c r="C63" i="4"/>
  <c r="B64" i="4"/>
  <c r="L63" i="4"/>
  <c r="K63" i="4"/>
  <c r="J64" i="3"/>
  <c r="K64" i="3"/>
  <c r="C64" i="3"/>
  <c r="B65" i="3"/>
  <c r="G62" i="2"/>
  <c r="C61" i="2"/>
  <c r="D63" i="2"/>
  <c r="F60" i="2"/>
  <c r="B59" i="2"/>
  <c r="E59" i="2" l="1"/>
  <c r="W59" i="2"/>
  <c r="U59" i="2"/>
  <c r="X61" i="2"/>
  <c r="V61" i="2"/>
  <c r="N63" i="1"/>
  <c r="M63" i="1"/>
  <c r="B64" i="1"/>
  <c r="C63" i="1"/>
  <c r="C64" i="4"/>
  <c r="B65" i="4"/>
  <c r="L64" i="4"/>
  <c r="K64" i="4"/>
  <c r="J65" i="3"/>
  <c r="K65" i="3"/>
  <c r="C65" i="3"/>
  <c r="B66" i="3"/>
  <c r="G63" i="2"/>
  <c r="C62" i="2"/>
  <c r="D64" i="2"/>
  <c r="F61" i="2"/>
  <c r="B60" i="2"/>
  <c r="E60" i="2" l="1"/>
  <c r="U60" i="2"/>
  <c r="W60" i="2"/>
  <c r="X62" i="2"/>
  <c r="V62" i="2"/>
  <c r="N64" i="1"/>
  <c r="M64" i="1"/>
  <c r="C64" i="1"/>
  <c r="B65" i="1"/>
  <c r="C65" i="4"/>
  <c r="B66" i="4"/>
  <c r="L65" i="4"/>
  <c r="K65" i="4"/>
  <c r="J66" i="3"/>
  <c r="K66" i="3"/>
  <c r="B67" i="3"/>
  <c r="C66" i="3"/>
  <c r="G64" i="2"/>
  <c r="C63" i="2"/>
  <c r="D65" i="2"/>
  <c r="F62" i="2"/>
  <c r="B61" i="2"/>
  <c r="M65" i="1" l="1"/>
  <c r="N65" i="1"/>
  <c r="C65" i="1"/>
  <c r="B66" i="1"/>
  <c r="E61" i="2"/>
  <c r="W61" i="2"/>
  <c r="U61" i="2"/>
  <c r="X63" i="2"/>
  <c r="V63" i="2"/>
  <c r="C66" i="4"/>
  <c r="B67" i="4"/>
  <c r="L66" i="4"/>
  <c r="K66" i="4"/>
  <c r="J67" i="3"/>
  <c r="K67" i="3"/>
  <c r="B68" i="3"/>
  <c r="C67" i="3"/>
  <c r="C64" i="2"/>
  <c r="G65" i="2"/>
  <c r="D66" i="2"/>
  <c r="F63" i="2"/>
  <c r="B62" i="2"/>
  <c r="E62" i="2" l="1"/>
  <c r="W62" i="2"/>
  <c r="U62" i="2"/>
  <c r="V64" i="2"/>
  <c r="X64" i="2"/>
  <c r="N66" i="1"/>
  <c r="M66" i="1"/>
  <c r="B67" i="1"/>
  <c r="C66" i="1"/>
  <c r="C67" i="4"/>
  <c r="B68" i="4"/>
  <c r="L67" i="4"/>
  <c r="K67" i="4"/>
  <c r="J68" i="3"/>
  <c r="K68" i="3"/>
  <c r="C68" i="3"/>
  <c r="B69" i="3"/>
  <c r="G66" i="2"/>
  <c r="C65" i="2"/>
  <c r="D67" i="2"/>
  <c r="F64" i="2"/>
  <c r="B63" i="2"/>
  <c r="X65" i="2" l="1"/>
  <c r="V65" i="2"/>
  <c r="E63" i="2"/>
  <c r="W63" i="2"/>
  <c r="U63" i="2"/>
  <c r="N67" i="1"/>
  <c r="M67" i="1"/>
  <c r="C67" i="1"/>
  <c r="B68" i="1"/>
  <c r="C68" i="4"/>
  <c r="B69" i="4"/>
  <c r="L68" i="4"/>
  <c r="K68" i="4"/>
  <c r="J69" i="3"/>
  <c r="K69" i="3"/>
  <c r="C69" i="3"/>
  <c r="B70" i="3"/>
  <c r="G67" i="2"/>
  <c r="C66" i="2"/>
  <c r="D68" i="2"/>
  <c r="F65" i="2"/>
  <c r="B64" i="2"/>
  <c r="E64" i="2" l="1"/>
  <c r="U64" i="2"/>
  <c r="W64" i="2"/>
  <c r="X66" i="2"/>
  <c r="V66" i="2"/>
  <c r="N68" i="1"/>
  <c r="M68" i="1"/>
  <c r="B69" i="1"/>
  <c r="C68" i="1"/>
  <c r="C69" i="4"/>
  <c r="B70" i="4"/>
  <c r="L69" i="4"/>
  <c r="K69" i="4"/>
  <c r="J70" i="3"/>
  <c r="K70" i="3"/>
  <c r="B71" i="3"/>
  <c r="C70" i="3"/>
  <c r="G68" i="2"/>
  <c r="C67" i="2"/>
  <c r="D69" i="2"/>
  <c r="F66" i="2"/>
  <c r="B65" i="2"/>
  <c r="X67" i="2" l="1"/>
  <c r="V67" i="2"/>
  <c r="N69" i="1"/>
  <c r="M69" i="1"/>
  <c r="B70" i="1"/>
  <c r="C69" i="1"/>
  <c r="E65" i="2"/>
  <c r="W65" i="2"/>
  <c r="U65" i="2"/>
  <c r="C70" i="4"/>
  <c r="B71" i="4"/>
  <c r="L70" i="4"/>
  <c r="K70" i="4"/>
  <c r="J71" i="3"/>
  <c r="K71" i="3"/>
  <c r="B72" i="3"/>
  <c r="C71" i="3"/>
  <c r="C68" i="2"/>
  <c r="G69" i="2"/>
  <c r="D70" i="2"/>
  <c r="F67" i="2"/>
  <c r="B66" i="2"/>
  <c r="N70" i="1" l="1"/>
  <c r="M70" i="1"/>
  <c r="B71" i="1"/>
  <c r="C70" i="1"/>
  <c r="E66" i="2"/>
  <c r="W66" i="2"/>
  <c r="U66" i="2"/>
  <c r="V68" i="2"/>
  <c r="X68" i="2"/>
  <c r="C71" i="4"/>
  <c r="B72" i="4"/>
  <c r="L71" i="4"/>
  <c r="K71" i="4"/>
  <c r="J72" i="3"/>
  <c r="K72" i="3"/>
  <c r="C72" i="3"/>
  <c r="B73" i="3"/>
  <c r="G70" i="2"/>
  <c r="C69" i="2"/>
  <c r="D71" i="2"/>
  <c r="F68" i="2"/>
  <c r="B67" i="2"/>
  <c r="E67" i="2" l="1"/>
  <c r="W67" i="2"/>
  <c r="U67" i="2"/>
  <c r="X69" i="2"/>
  <c r="V69" i="2"/>
  <c r="N71" i="1"/>
  <c r="M71" i="1"/>
  <c r="B72" i="1"/>
  <c r="C71" i="1"/>
  <c r="C72" i="4"/>
  <c r="B73" i="4"/>
  <c r="L72" i="4"/>
  <c r="K72" i="4"/>
  <c r="K73" i="3"/>
  <c r="J73" i="3"/>
  <c r="C73" i="3"/>
  <c r="B74" i="3"/>
  <c r="G71" i="2"/>
  <c r="C70" i="2"/>
  <c r="D72" i="2"/>
  <c r="F69" i="2"/>
  <c r="B68" i="2"/>
  <c r="X70" i="2" l="1"/>
  <c r="V70" i="2"/>
  <c r="E68" i="2"/>
  <c r="U68" i="2"/>
  <c r="W68" i="2"/>
  <c r="N72" i="1"/>
  <c r="M72" i="1"/>
  <c r="C72" i="1"/>
  <c r="B73" i="1"/>
  <c r="B74" i="4"/>
  <c r="C73" i="4"/>
  <c r="L73" i="4"/>
  <c r="K73" i="4"/>
  <c r="J74" i="3"/>
  <c r="K74" i="3"/>
  <c r="B75" i="3"/>
  <c r="C74" i="3"/>
  <c r="G72" i="2"/>
  <c r="C71" i="2"/>
  <c r="D73" i="2"/>
  <c r="F70" i="2"/>
  <c r="B69" i="2"/>
  <c r="X71" i="2" l="1"/>
  <c r="V71" i="2"/>
  <c r="E69" i="2"/>
  <c r="W69" i="2"/>
  <c r="U69" i="2"/>
  <c r="M73" i="1"/>
  <c r="N73" i="1"/>
  <c r="C73" i="1"/>
  <c r="B74" i="1"/>
  <c r="B75" i="4"/>
  <c r="L74" i="4"/>
  <c r="C74" i="4"/>
  <c r="K74" i="4"/>
  <c r="J75" i="3"/>
  <c r="K75" i="3"/>
  <c r="B76" i="3"/>
  <c r="C75" i="3"/>
  <c r="C72" i="2"/>
  <c r="G73" i="2"/>
  <c r="D74" i="2"/>
  <c r="F71" i="2"/>
  <c r="B70" i="2"/>
  <c r="E70" i="2" l="1"/>
  <c r="W70" i="2"/>
  <c r="U70" i="2"/>
  <c r="V72" i="2"/>
  <c r="X72" i="2"/>
  <c r="N74" i="1"/>
  <c r="M74" i="1"/>
  <c r="B75" i="1"/>
  <c r="C74" i="1"/>
  <c r="B76" i="4"/>
  <c r="L75" i="4"/>
  <c r="C75" i="4"/>
  <c r="K75" i="4"/>
  <c r="J76" i="3"/>
  <c r="K76" i="3"/>
  <c r="C76" i="3"/>
  <c r="B77" i="3"/>
  <c r="G74" i="2"/>
  <c r="C73" i="2"/>
  <c r="D75" i="2"/>
  <c r="F72" i="2"/>
  <c r="B71" i="2"/>
  <c r="E71" i="2" l="1"/>
  <c r="W71" i="2"/>
  <c r="U71" i="2"/>
  <c r="N75" i="1"/>
  <c r="M75" i="1"/>
  <c r="C75" i="1"/>
  <c r="B76" i="1"/>
  <c r="X73" i="2"/>
  <c r="V73" i="2"/>
  <c r="B77" i="4"/>
  <c r="K76" i="4"/>
  <c r="L76" i="4"/>
  <c r="C76" i="4"/>
  <c r="K77" i="3"/>
  <c r="J77" i="3"/>
  <c r="C77" i="3"/>
  <c r="B78" i="3"/>
  <c r="G75" i="2"/>
  <c r="C74" i="2"/>
  <c r="D76" i="2"/>
  <c r="F73" i="2"/>
  <c r="B72" i="2"/>
  <c r="X74" i="2" l="1"/>
  <c r="V74" i="2"/>
  <c r="N76" i="1"/>
  <c r="M76" i="1"/>
  <c r="C76" i="1"/>
  <c r="B77" i="1"/>
  <c r="E72" i="2"/>
  <c r="U72" i="2"/>
  <c r="W72" i="2"/>
  <c r="B78" i="4"/>
  <c r="K77" i="4"/>
  <c r="C77" i="4"/>
  <c r="L77" i="4"/>
  <c r="J78" i="3"/>
  <c r="K78" i="3"/>
  <c r="B79" i="3"/>
  <c r="C78" i="3"/>
  <c r="G76" i="2"/>
  <c r="C75" i="2"/>
  <c r="D77" i="2"/>
  <c r="F74" i="2"/>
  <c r="B73" i="2"/>
  <c r="X75" i="2" l="1"/>
  <c r="V75" i="2"/>
  <c r="E73" i="2"/>
  <c r="W73" i="2"/>
  <c r="U73" i="2"/>
  <c r="N77" i="1"/>
  <c r="M77" i="1"/>
  <c r="B78" i="1"/>
  <c r="C77" i="1"/>
  <c r="B79" i="4"/>
  <c r="K78" i="4"/>
  <c r="C78" i="4"/>
  <c r="L78" i="4"/>
  <c r="J79" i="3"/>
  <c r="K79" i="3"/>
  <c r="B80" i="3"/>
  <c r="C79" i="3"/>
  <c r="G77" i="2"/>
  <c r="C76" i="2"/>
  <c r="D78" i="2"/>
  <c r="F75" i="2"/>
  <c r="B74" i="2"/>
  <c r="N78" i="1" l="1"/>
  <c r="M78" i="1"/>
  <c r="B79" i="1"/>
  <c r="C78" i="1"/>
  <c r="V76" i="2"/>
  <c r="X76" i="2"/>
  <c r="E74" i="2"/>
  <c r="W74" i="2"/>
  <c r="U74" i="2"/>
  <c r="B80" i="4"/>
  <c r="K79" i="4"/>
  <c r="C79" i="4"/>
  <c r="L79" i="4"/>
  <c r="J80" i="3"/>
  <c r="K80" i="3"/>
  <c r="C80" i="3"/>
  <c r="B81" i="3"/>
  <c r="G78" i="2"/>
  <c r="C77" i="2"/>
  <c r="D79" i="2"/>
  <c r="F76" i="2"/>
  <c r="B75" i="2"/>
  <c r="X77" i="2" l="1"/>
  <c r="V77" i="2"/>
  <c r="E75" i="2"/>
  <c r="W75" i="2"/>
  <c r="U75" i="2"/>
  <c r="N79" i="1"/>
  <c r="M79" i="1"/>
  <c r="C79" i="1"/>
  <c r="B80" i="1"/>
  <c r="B81" i="4"/>
  <c r="K80" i="4"/>
  <c r="C80" i="4"/>
  <c r="L80" i="4"/>
  <c r="K81" i="3"/>
  <c r="J81" i="3"/>
  <c r="C81" i="3"/>
  <c r="B82" i="3"/>
  <c r="G79" i="2"/>
  <c r="C78" i="2"/>
  <c r="D80" i="2"/>
  <c r="F77" i="2"/>
  <c r="B76" i="2"/>
  <c r="X78" i="2" l="1"/>
  <c r="V78" i="2"/>
  <c r="E76" i="2"/>
  <c r="U76" i="2"/>
  <c r="W76" i="2"/>
  <c r="N80" i="1"/>
  <c r="M80" i="1"/>
  <c r="C80" i="1"/>
  <c r="B81" i="1"/>
  <c r="B82" i="4"/>
  <c r="K81" i="4"/>
  <c r="C81" i="4"/>
  <c r="L81" i="4"/>
  <c r="J82" i="3"/>
  <c r="K82" i="3"/>
  <c r="B83" i="3"/>
  <c r="C82" i="3"/>
  <c r="G80" i="2"/>
  <c r="C79" i="2"/>
  <c r="D81" i="2"/>
  <c r="F78" i="2"/>
  <c r="B77" i="2"/>
  <c r="E77" i="2" l="1"/>
  <c r="W77" i="2"/>
  <c r="U77" i="2"/>
  <c r="M81" i="1"/>
  <c r="N81" i="1"/>
  <c r="B82" i="1"/>
  <c r="C81" i="1"/>
  <c r="X79" i="2"/>
  <c r="V79" i="2"/>
  <c r="B83" i="4"/>
  <c r="K82" i="4"/>
  <c r="C82" i="4"/>
  <c r="L82" i="4"/>
  <c r="J83" i="3"/>
  <c r="K83" i="3"/>
  <c r="B84" i="3"/>
  <c r="C83" i="3"/>
  <c r="C80" i="2"/>
  <c r="G81" i="2"/>
  <c r="D82" i="2"/>
  <c r="F79" i="2"/>
  <c r="B78" i="2"/>
  <c r="N82" i="1" l="1"/>
  <c r="M82" i="1"/>
  <c r="C82" i="1"/>
  <c r="B83" i="1"/>
  <c r="E78" i="2"/>
  <c r="W78" i="2"/>
  <c r="U78" i="2"/>
  <c r="V80" i="2"/>
  <c r="X80" i="2"/>
  <c r="B84" i="4"/>
  <c r="K83" i="4"/>
  <c r="C83" i="4"/>
  <c r="L83" i="4"/>
  <c r="J84" i="3"/>
  <c r="K84" i="3"/>
  <c r="C84" i="3"/>
  <c r="B85" i="3"/>
  <c r="G82" i="2"/>
  <c r="C81" i="2"/>
  <c r="D83" i="2"/>
  <c r="F80" i="2"/>
  <c r="B79" i="2"/>
  <c r="E79" i="2" l="1"/>
  <c r="W79" i="2"/>
  <c r="U79" i="2"/>
  <c r="X81" i="2"/>
  <c r="V81" i="2"/>
  <c r="N83" i="1"/>
  <c r="M83" i="1"/>
  <c r="C83" i="1"/>
  <c r="B84" i="1"/>
  <c r="B85" i="4"/>
  <c r="K84" i="4"/>
  <c r="C84" i="4"/>
  <c r="L84" i="4"/>
  <c r="K85" i="3"/>
  <c r="J85" i="3"/>
  <c r="C85" i="3"/>
  <c r="B86" i="3"/>
  <c r="G83" i="2"/>
  <c r="C82" i="2"/>
  <c r="D84" i="2"/>
  <c r="F81" i="2"/>
  <c r="B80" i="2"/>
  <c r="X82" i="2" l="1"/>
  <c r="V82" i="2"/>
  <c r="N84" i="1"/>
  <c r="M84" i="1"/>
  <c r="C84" i="1"/>
  <c r="B85" i="1"/>
  <c r="E80" i="2"/>
  <c r="U80" i="2"/>
  <c r="W80" i="2"/>
  <c r="B86" i="4"/>
  <c r="K85" i="4"/>
  <c r="C85" i="4"/>
  <c r="L85" i="4"/>
  <c r="J86" i="3"/>
  <c r="K86" i="3"/>
  <c r="B87" i="3"/>
  <c r="C86" i="3"/>
  <c r="G84" i="2"/>
  <c r="C83" i="2"/>
  <c r="D85" i="2"/>
  <c r="F82" i="2"/>
  <c r="B81" i="2"/>
  <c r="N85" i="1" l="1"/>
  <c r="M85" i="1"/>
  <c r="B86" i="1"/>
  <c r="C85" i="1"/>
  <c r="X83" i="2"/>
  <c r="V83" i="2"/>
  <c r="E81" i="2"/>
  <c r="W81" i="2"/>
  <c r="U81" i="2"/>
  <c r="B87" i="4"/>
  <c r="L86" i="4"/>
  <c r="K86" i="4"/>
  <c r="C86" i="4"/>
  <c r="J87" i="3"/>
  <c r="K87" i="3"/>
  <c r="B88" i="3"/>
  <c r="C87" i="3"/>
  <c r="C84" i="2"/>
  <c r="G85" i="2"/>
  <c r="D86" i="2"/>
  <c r="F83" i="2"/>
  <c r="B82" i="2"/>
  <c r="N86" i="1" l="1"/>
  <c r="M86" i="1"/>
  <c r="C86" i="1"/>
  <c r="B87" i="1"/>
  <c r="E82" i="2"/>
  <c r="W82" i="2"/>
  <c r="U82" i="2"/>
  <c r="V84" i="2"/>
  <c r="X84" i="2"/>
  <c r="B88" i="4"/>
  <c r="K87" i="4"/>
  <c r="L87" i="4"/>
  <c r="C87" i="4"/>
  <c r="J88" i="3"/>
  <c r="K88" i="3"/>
  <c r="C88" i="3"/>
  <c r="B89" i="3"/>
  <c r="G86" i="2"/>
  <c r="C85" i="2"/>
  <c r="D87" i="2"/>
  <c r="F84" i="2"/>
  <c r="B83" i="2"/>
  <c r="X85" i="2" l="1"/>
  <c r="V85" i="2"/>
  <c r="E83" i="2"/>
  <c r="W83" i="2"/>
  <c r="U83" i="2"/>
  <c r="N87" i="1"/>
  <c r="M87" i="1"/>
  <c r="B88" i="1"/>
  <c r="C87" i="1"/>
  <c r="B89" i="4"/>
  <c r="L88" i="4"/>
  <c r="C88" i="4"/>
  <c r="K88" i="4"/>
  <c r="K89" i="3"/>
  <c r="J89" i="3"/>
  <c r="C89" i="3"/>
  <c r="B90" i="3"/>
  <c r="G87" i="2"/>
  <c r="C86" i="2"/>
  <c r="D88" i="2"/>
  <c r="F85" i="2"/>
  <c r="B84" i="2"/>
  <c r="X86" i="2" l="1"/>
  <c r="V86" i="2"/>
  <c r="E84" i="2"/>
  <c r="U84" i="2"/>
  <c r="W84" i="2"/>
  <c r="N88" i="1"/>
  <c r="M88" i="1"/>
  <c r="C88" i="1"/>
  <c r="B89" i="1"/>
  <c r="B90" i="4"/>
  <c r="L89" i="4"/>
  <c r="C89" i="4"/>
  <c r="K89" i="4"/>
  <c r="J90" i="3"/>
  <c r="K90" i="3"/>
  <c r="B91" i="3"/>
  <c r="C90" i="3"/>
  <c r="G88" i="2"/>
  <c r="C87" i="2"/>
  <c r="D89" i="2"/>
  <c r="F86" i="2"/>
  <c r="B85" i="2"/>
  <c r="E85" i="2" l="1"/>
  <c r="W85" i="2"/>
  <c r="U85" i="2"/>
  <c r="M89" i="1"/>
  <c r="N89" i="1"/>
  <c r="C89" i="1"/>
  <c r="B90" i="1"/>
  <c r="X87" i="2"/>
  <c r="V87" i="2"/>
  <c r="B91" i="4"/>
  <c r="L90" i="4"/>
  <c r="C90" i="4"/>
  <c r="K90" i="4"/>
  <c r="J91" i="3"/>
  <c r="K91" i="3"/>
  <c r="B92" i="3"/>
  <c r="C91" i="3"/>
  <c r="C88" i="2"/>
  <c r="G89" i="2"/>
  <c r="D90" i="2"/>
  <c r="F87" i="2"/>
  <c r="B86" i="2"/>
  <c r="E86" i="2" l="1"/>
  <c r="W86" i="2"/>
  <c r="U86" i="2"/>
  <c r="V88" i="2"/>
  <c r="X88" i="2"/>
  <c r="N90" i="1"/>
  <c r="M90" i="1"/>
  <c r="C90" i="1"/>
  <c r="B91" i="1"/>
  <c r="B92" i="4"/>
  <c r="K91" i="4"/>
  <c r="L91" i="4"/>
  <c r="C91" i="4"/>
  <c r="J92" i="3"/>
  <c r="K92" i="3"/>
  <c r="C92" i="3"/>
  <c r="B93" i="3"/>
  <c r="G90" i="2"/>
  <c r="C89" i="2"/>
  <c r="D91" i="2"/>
  <c r="F88" i="2"/>
  <c r="B87" i="2"/>
  <c r="X89" i="2" l="1"/>
  <c r="V89" i="2"/>
  <c r="N91" i="1"/>
  <c r="M91" i="1"/>
  <c r="B92" i="1"/>
  <c r="C91" i="1"/>
  <c r="E87" i="2"/>
  <c r="W87" i="2"/>
  <c r="U87" i="2"/>
  <c r="B93" i="4"/>
  <c r="L92" i="4"/>
  <c r="C92" i="4"/>
  <c r="K92" i="4"/>
  <c r="K93" i="3"/>
  <c r="J93" i="3"/>
  <c r="C93" i="3"/>
  <c r="B94" i="3"/>
  <c r="G91" i="2"/>
  <c r="C90" i="2"/>
  <c r="D92" i="2"/>
  <c r="F89" i="2"/>
  <c r="B88" i="2"/>
  <c r="X90" i="2" l="1"/>
  <c r="V90" i="2"/>
  <c r="E88" i="2"/>
  <c r="U88" i="2"/>
  <c r="W88" i="2"/>
  <c r="N92" i="1"/>
  <c r="M92" i="1"/>
  <c r="C92" i="1"/>
  <c r="B93" i="1"/>
  <c r="B94" i="4"/>
  <c r="L93" i="4"/>
  <c r="C93" i="4"/>
  <c r="K93" i="4"/>
  <c r="J94" i="3"/>
  <c r="K94" i="3"/>
  <c r="B95" i="3"/>
  <c r="C94" i="3"/>
  <c r="G92" i="2"/>
  <c r="C91" i="2"/>
  <c r="D93" i="2"/>
  <c r="F90" i="2"/>
  <c r="B89" i="2"/>
  <c r="X91" i="2" l="1"/>
  <c r="V91" i="2"/>
  <c r="E89" i="2"/>
  <c r="W89" i="2"/>
  <c r="U89" i="2"/>
  <c r="N93" i="1"/>
  <c r="M93" i="1"/>
  <c r="B94" i="1"/>
  <c r="C93" i="1"/>
  <c r="B95" i="4"/>
  <c r="L94" i="4"/>
  <c r="C94" i="4"/>
  <c r="K94" i="4"/>
  <c r="J95" i="3"/>
  <c r="K95" i="3"/>
  <c r="B96" i="3"/>
  <c r="C95" i="3"/>
  <c r="F91" i="2"/>
  <c r="B90" i="2"/>
  <c r="G93" i="2"/>
  <c r="C92" i="2"/>
  <c r="D94" i="2"/>
  <c r="E90" i="2" l="1"/>
  <c r="W90" i="2"/>
  <c r="U90" i="2"/>
  <c r="V92" i="2"/>
  <c r="X92" i="2"/>
  <c r="N94" i="1"/>
  <c r="M94" i="1"/>
  <c r="B95" i="1"/>
  <c r="C94" i="1"/>
  <c r="B96" i="4"/>
  <c r="K95" i="4"/>
  <c r="L95" i="4"/>
  <c r="C95" i="4"/>
  <c r="J96" i="3"/>
  <c r="K96" i="3"/>
  <c r="C96" i="3"/>
  <c r="B97" i="3"/>
  <c r="F92" i="2"/>
  <c r="B91" i="2"/>
  <c r="G94" i="2"/>
  <c r="C93" i="2"/>
  <c r="D95" i="2"/>
  <c r="X93" i="2" l="1"/>
  <c r="V93" i="2"/>
  <c r="E91" i="2"/>
  <c r="W91" i="2"/>
  <c r="U91" i="2"/>
  <c r="N95" i="1"/>
  <c r="M95" i="1"/>
  <c r="B96" i="1"/>
  <c r="C95" i="1"/>
  <c r="B97" i="4"/>
  <c r="K96" i="4"/>
  <c r="C96" i="4"/>
  <c r="L96" i="4"/>
  <c r="K97" i="3"/>
  <c r="J97" i="3"/>
  <c r="C97" i="3"/>
  <c r="B98" i="3"/>
  <c r="F93" i="2"/>
  <c r="B92" i="2"/>
  <c r="G95" i="2"/>
  <c r="C94" i="2"/>
  <c r="D96" i="2"/>
  <c r="X94" i="2" l="1"/>
  <c r="V94" i="2"/>
  <c r="N96" i="1"/>
  <c r="M96" i="1"/>
  <c r="B97" i="1"/>
  <c r="C96" i="1"/>
  <c r="E92" i="2"/>
  <c r="U92" i="2"/>
  <c r="W92" i="2"/>
  <c r="C97" i="4"/>
  <c r="B98" i="4"/>
  <c r="L97" i="4"/>
  <c r="K97" i="4"/>
  <c r="J98" i="3"/>
  <c r="K98" i="3"/>
  <c r="B99" i="3"/>
  <c r="C98" i="3"/>
  <c r="F94" i="2"/>
  <c r="B93" i="2"/>
  <c r="G96" i="2"/>
  <c r="C95" i="2"/>
  <c r="D97" i="2"/>
  <c r="X95" i="2" l="1"/>
  <c r="V95" i="2"/>
  <c r="E93" i="2"/>
  <c r="W93" i="2"/>
  <c r="U93" i="2"/>
  <c r="M97" i="1"/>
  <c r="N97" i="1"/>
  <c r="C97" i="1"/>
  <c r="B98" i="1"/>
  <c r="C98" i="4"/>
  <c r="B99" i="4"/>
  <c r="K98" i="4"/>
  <c r="L98" i="4"/>
  <c r="J99" i="3"/>
  <c r="K99" i="3"/>
  <c r="B100" i="3"/>
  <c r="C99" i="3"/>
  <c r="F95" i="2"/>
  <c r="B94" i="2"/>
  <c r="C96" i="2"/>
  <c r="G97" i="2"/>
  <c r="D98" i="2"/>
  <c r="V96" i="2" l="1"/>
  <c r="X96" i="2"/>
  <c r="E94" i="2"/>
  <c r="W94" i="2"/>
  <c r="U94" i="2"/>
  <c r="N98" i="1"/>
  <c r="M98" i="1"/>
  <c r="B99" i="1"/>
  <c r="C98" i="1"/>
  <c r="C99" i="4"/>
  <c r="B100" i="4"/>
  <c r="L99" i="4"/>
  <c r="K99" i="4"/>
  <c r="J100" i="3"/>
  <c r="K100" i="3"/>
  <c r="C100" i="3"/>
  <c r="B101" i="3"/>
  <c r="F96" i="2"/>
  <c r="B95" i="2"/>
  <c r="G98" i="2"/>
  <c r="C97" i="2"/>
  <c r="D99" i="2"/>
  <c r="X97" i="2" l="1"/>
  <c r="V97" i="2"/>
  <c r="N99" i="1"/>
  <c r="M99" i="1"/>
  <c r="B100" i="1"/>
  <c r="C99" i="1"/>
  <c r="E95" i="2"/>
  <c r="W95" i="2"/>
  <c r="U95" i="2"/>
  <c r="C100" i="4"/>
  <c r="B101" i="4"/>
  <c r="K100" i="4"/>
  <c r="L100" i="4"/>
  <c r="K101" i="3"/>
  <c r="J101" i="3"/>
  <c r="C101" i="3"/>
  <c r="B102" i="3"/>
  <c r="F97" i="2"/>
  <c r="B96" i="2"/>
  <c r="G99" i="2"/>
  <c r="C98" i="2"/>
  <c r="D100" i="2"/>
  <c r="N100" i="1" l="1"/>
  <c r="M100" i="1"/>
  <c r="C100" i="1"/>
  <c r="B101" i="1"/>
  <c r="E96" i="2"/>
  <c r="U96" i="2"/>
  <c r="W96" i="2"/>
  <c r="X98" i="2"/>
  <c r="V98" i="2"/>
  <c r="C101" i="4"/>
  <c r="B102" i="4"/>
  <c r="L101" i="4"/>
  <c r="K101" i="4"/>
  <c r="J102" i="3"/>
  <c r="K102" i="3"/>
  <c r="B103" i="3"/>
  <c r="C102" i="3"/>
  <c r="F98" i="2"/>
  <c r="B97" i="2"/>
  <c r="G100" i="2"/>
  <c r="C99" i="2"/>
  <c r="D101" i="2"/>
  <c r="E97" i="2" l="1"/>
  <c r="W97" i="2"/>
  <c r="U97" i="2"/>
  <c r="N101" i="1"/>
  <c r="M101" i="1"/>
  <c r="B102" i="1"/>
  <c r="C101" i="1"/>
  <c r="X99" i="2"/>
  <c r="V99" i="2"/>
  <c r="C102" i="4"/>
  <c r="B103" i="4"/>
  <c r="K102" i="4"/>
  <c r="L102" i="4"/>
  <c r="J103" i="3"/>
  <c r="K103" i="3"/>
  <c r="B104" i="3"/>
  <c r="C103" i="3"/>
  <c r="F99" i="2"/>
  <c r="B98" i="2"/>
  <c r="C100" i="2"/>
  <c r="G101" i="2"/>
  <c r="D102" i="2"/>
  <c r="V100" i="2" l="1"/>
  <c r="X100" i="2"/>
  <c r="E98" i="2"/>
  <c r="W98" i="2"/>
  <c r="U98" i="2"/>
  <c r="N102" i="1"/>
  <c r="M102" i="1"/>
  <c r="C102" i="1"/>
  <c r="B103" i="1"/>
  <c r="C103" i="4"/>
  <c r="B104" i="4"/>
  <c r="L103" i="4"/>
  <c r="K103" i="4"/>
  <c r="J104" i="3"/>
  <c r="K104" i="3"/>
  <c r="C104" i="3"/>
  <c r="B105" i="3"/>
  <c r="F100" i="2"/>
  <c r="B99" i="2"/>
  <c r="G102" i="2"/>
  <c r="C101" i="2"/>
  <c r="D103" i="2"/>
  <c r="X101" i="2" l="1"/>
  <c r="V101" i="2"/>
  <c r="N103" i="1"/>
  <c r="M103" i="1"/>
  <c r="C103" i="1"/>
  <c r="B104" i="1"/>
  <c r="E99" i="2"/>
  <c r="W99" i="2"/>
  <c r="U99" i="2"/>
  <c r="C104" i="4"/>
  <c r="B105" i="4"/>
  <c r="K104" i="4"/>
  <c r="L104" i="4"/>
  <c r="K105" i="3"/>
  <c r="J105" i="3"/>
  <c r="C105" i="3"/>
  <c r="B106" i="3"/>
  <c r="F101" i="2"/>
  <c r="B100" i="2"/>
  <c r="G103" i="2"/>
  <c r="C102" i="2"/>
  <c r="D104" i="2"/>
  <c r="E100" i="2" l="1"/>
  <c r="U100" i="2"/>
  <c r="W100" i="2"/>
  <c r="X102" i="2"/>
  <c r="V102" i="2"/>
  <c r="N104" i="1"/>
  <c r="M104" i="1"/>
  <c r="C104" i="1"/>
  <c r="B105" i="1"/>
  <c r="C105" i="4"/>
  <c r="B106" i="4"/>
  <c r="L105" i="4"/>
  <c r="K105" i="4"/>
  <c r="J106" i="3"/>
  <c r="K106" i="3"/>
  <c r="B107" i="3"/>
  <c r="C106" i="3"/>
  <c r="G104" i="2"/>
  <c r="C103" i="2"/>
  <c r="D105" i="2"/>
  <c r="B101" i="2"/>
  <c r="F102" i="2"/>
  <c r="E101" i="2" l="1"/>
  <c r="W101" i="2"/>
  <c r="U101" i="2"/>
  <c r="X103" i="2"/>
  <c r="V103" i="2"/>
  <c r="M105" i="1"/>
  <c r="N105" i="1"/>
  <c r="C105" i="1"/>
  <c r="B106" i="1"/>
  <c r="C106" i="4"/>
  <c r="B107" i="4"/>
  <c r="K106" i="4"/>
  <c r="L106" i="4"/>
  <c r="J107" i="3"/>
  <c r="K107" i="3"/>
  <c r="B108" i="3"/>
  <c r="C107" i="3"/>
  <c r="C104" i="2"/>
  <c r="G105" i="2"/>
  <c r="D106" i="2"/>
  <c r="F103" i="2"/>
  <c r="B102" i="2"/>
  <c r="E102" i="2" l="1"/>
  <c r="W102" i="2"/>
  <c r="U102" i="2"/>
  <c r="N106" i="1"/>
  <c r="M106" i="1"/>
  <c r="C106" i="1"/>
  <c r="B107" i="1"/>
  <c r="V104" i="2"/>
  <c r="X104" i="2"/>
  <c r="C107" i="4"/>
  <c r="B108" i="4"/>
  <c r="L107" i="4"/>
  <c r="K107" i="4"/>
  <c r="J108" i="3"/>
  <c r="K108" i="3"/>
  <c r="C108" i="3"/>
  <c r="B109" i="3"/>
  <c r="G106" i="2"/>
  <c r="C105" i="2"/>
  <c r="D107" i="2"/>
  <c r="B103" i="2"/>
  <c r="F104" i="2"/>
  <c r="E103" i="2" l="1"/>
  <c r="W103" i="2"/>
  <c r="U103" i="2"/>
  <c r="X105" i="2"/>
  <c r="V105" i="2"/>
  <c r="N107" i="1"/>
  <c r="M107" i="1"/>
  <c r="B108" i="1"/>
  <c r="C107" i="1"/>
  <c r="C108" i="4"/>
  <c r="B109" i="4"/>
  <c r="K108" i="4"/>
  <c r="L108" i="4"/>
  <c r="K109" i="3"/>
  <c r="J109" i="3"/>
  <c r="C109" i="3"/>
  <c r="B110" i="3"/>
  <c r="G107" i="2"/>
  <c r="C106" i="2"/>
  <c r="D108" i="2"/>
  <c r="F105" i="2"/>
  <c r="B104" i="2"/>
  <c r="X106" i="2" l="1"/>
  <c r="V106" i="2"/>
  <c r="N108" i="1"/>
  <c r="M108" i="1"/>
  <c r="B109" i="1"/>
  <c r="C108" i="1"/>
  <c r="E104" i="2"/>
  <c r="U104" i="2"/>
  <c r="W104" i="2"/>
  <c r="C109" i="4"/>
  <c r="B110" i="4"/>
  <c r="L109" i="4"/>
  <c r="K109" i="4"/>
  <c r="J110" i="3"/>
  <c r="K110" i="3"/>
  <c r="B111" i="3"/>
  <c r="C110" i="3"/>
  <c r="B105" i="2"/>
  <c r="F106" i="2"/>
  <c r="G108" i="2"/>
  <c r="C107" i="2"/>
  <c r="D109" i="2"/>
  <c r="E105" i="2" l="1"/>
  <c r="W105" i="2"/>
  <c r="U105" i="2"/>
  <c r="X107" i="2"/>
  <c r="V107" i="2"/>
  <c r="N109" i="1"/>
  <c r="M109" i="1"/>
  <c r="C109" i="1"/>
  <c r="B110" i="1"/>
  <c r="C110" i="4"/>
  <c r="B111" i="4"/>
  <c r="K110" i="4"/>
  <c r="L110" i="4"/>
  <c r="J111" i="3"/>
  <c r="K111" i="3"/>
  <c r="B112" i="3"/>
  <c r="C111" i="3"/>
  <c r="F107" i="2"/>
  <c r="B106" i="2"/>
  <c r="G109" i="2"/>
  <c r="C108" i="2"/>
  <c r="D110" i="2"/>
  <c r="V108" i="2" l="1"/>
  <c r="X108" i="2"/>
  <c r="E106" i="2"/>
  <c r="W106" i="2"/>
  <c r="U106" i="2"/>
  <c r="N110" i="1"/>
  <c r="M110" i="1"/>
  <c r="B111" i="1"/>
  <c r="C110" i="1"/>
  <c r="C111" i="4"/>
  <c r="B112" i="4"/>
  <c r="L111" i="4"/>
  <c r="K111" i="4"/>
  <c r="J112" i="3"/>
  <c r="K112" i="3"/>
  <c r="C112" i="3"/>
  <c r="B113" i="3"/>
  <c r="B107" i="2"/>
  <c r="F108" i="2"/>
  <c r="G110" i="2"/>
  <c r="C109" i="2"/>
  <c r="D111" i="2"/>
  <c r="E107" i="2" l="1"/>
  <c r="W107" i="2"/>
  <c r="U107" i="2"/>
  <c r="X109" i="2"/>
  <c r="V109" i="2"/>
  <c r="N111" i="1"/>
  <c r="M111" i="1"/>
  <c r="C111" i="1"/>
  <c r="B112" i="1"/>
  <c r="C112" i="4"/>
  <c r="B113" i="4"/>
  <c r="K112" i="4"/>
  <c r="L112" i="4"/>
  <c r="K113" i="3"/>
  <c r="J113" i="3"/>
  <c r="C113" i="3"/>
  <c r="B114" i="3"/>
  <c r="F109" i="2"/>
  <c r="B108" i="2"/>
  <c r="G111" i="2"/>
  <c r="C110" i="2"/>
  <c r="D112" i="2"/>
  <c r="N112" i="1" l="1"/>
  <c r="M112" i="1"/>
  <c r="C112" i="1"/>
  <c r="B113" i="1"/>
  <c r="X110" i="2"/>
  <c r="V110" i="2"/>
  <c r="E108" i="2"/>
  <c r="U108" i="2"/>
  <c r="W108" i="2"/>
  <c r="C113" i="4"/>
  <c r="B114" i="4"/>
  <c r="L113" i="4"/>
  <c r="K113" i="4"/>
  <c r="J114" i="3"/>
  <c r="K114" i="3"/>
  <c r="G97" i="3" a="1"/>
  <c r="G97" i="3" s="1"/>
  <c r="G109" i="3" a="1"/>
  <c r="G109" i="3" s="1"/>
  <c r="B115" i="3"/>
  <c r="G39" i="3" s="1" a="1"/>
  <c r="G39" i="3" s="1"/>
  <c r="C114" i="3"/>
  <c r="G112" i="2"/>
  <c r="C111" i="2"/>
  <c r="D113" i="2"/>
  <c r="B109" i="2"/>
  <c r="F110" i="2"/>
  <c r="E109" i="2" l="1"/>
  <c r="W109" i="2"/>
  <c r="U109" i="2"/>
  <c r="H109" i="3" a="1"/>
  <c r="H109" i="3" s="1"/>
  <c r="I114" i="3" a="1"/>
  <c r="I114" i="3" s="1"/>
  <c r="I6" i="3" a="1"/>
  <c r="I6" i="3" s="1"/>
  <c r="I9" i="3" a="1"/>
  <c r="I9" i="3" s="1"/>
  <c r="I5" i="3" a="1"/>
  <c r="I5" i="3" s="1"/>
  <c r="I7" i="3" a="1"/>
  <c r="I7" i="3" s="1"/>
  <c r="I10" i="3" a="1"/>
  <c r="I10" i="3" s="1"/>
  <c r="I8" i="3" a="1"/>
  <c r="I8" i="3" s="1"/>
  <c r="I11" i="3" a="1"/>
  <c r="I11" i="3" s="1"/>
  <c r="I12" i="3" a="1"/>
  <c r="I12" i="3" s="1"/>
  <c r="I14" i="3" a="1"/>
  <c r="I14" i="3" s="1"/>
  <c r="I13" i="3" a="1"/>
  <c r="I13" i="3" s="1"/>
  <c r="I15" i="3" a="1"/>
  <c r="I15" i="3" s="1"/>
  <c r="I17" i="3" a="1"/>
  <c r="I17" i="3" s="1"/>
  <c r="I19" i="3" a="1"/>
  <c r="I19" i="3" s="1"/>
  <c r="I16" i="3" a="1"/>
  <c r="I16" i="3" s="1"/>
  <c r="I18" i="3" a="1"/>
  <c r="I18" i="3" s="1"/>
  <c r="I20" i="3" a="1"/>
  <c r="I20" i="3" s="1"/>
  <c r="I21" i="3" a="1"/>
  <c r="I21" i="3" s="1"/>
  <c r="I22" i="3" a="1"/>
  <c r="I22" i="3" s="1"/>
  <c r="I24" i="3" a="1"/>
  <c r="I24" i="3" s="1"/>
  <c r="I23" i="3" a="1"/>
  <c r="I23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1" i="3" a="1"/>
  <c r="I31" i="3" s="1"/>
  <c r="I30" i="3" a="1"/>
  <c r="I30" i="3" s="1"/>
  <c r="I34" i="3" a="1"/>
  <c r="I34" i="3" s="1"/>
  <c r="I32" i="3" a="1"/>
  <c r="I32" i="3" s="1"/>
  <c r="I33" i="3" a="1"/>
  <c r="I33" i="3" s="1"/>
  <c r="I35" i="3" a="1"/>
  <c r="I35" i="3" s="1"/>
  <c r="I37" i="3" a="1"/>
  <c r="I37" i="3" s="1"/>
  <c r="I36" i="3" a="1"/>
  <c r="I36" i="3" s="1"/>
  <c r="I38" i="3" a="1"/>
  <c r="I38" i="3" s="1"/>
  <c r="I39" i="3" a="1"/>
  <c r="I39" i="3" s="1"/>
  <c r="I41" i="3" a="1"/>
  <c r="I41" i="3" s="1"/>
  <c r="I42" i="3" a="1"/>
  <c r="I42" i="3" s="1"/>
  <c r="I40" i="3" a="1"/>
  <c r="I40" i="3" s="1"/>
  <c r="I43" i="3" a="1"/>
  <c r="I43" i="3" s="1"/>
  <c r="I44" i="3" a="1"/>
  <c r="I44" i="3" s="1"/>
  <c r="I46" i="3" a="1"/>
  <c r="I46" i="3" s="1"/>
  <c r="I45" i="3" a="1"/>
  <c r="I45" i="3" s="1"/>
  <c r="I47" i="3" a="1"/>
  <c r="I47" i="3" s="1"/>
  <c r="I49" i="3" a="1"/>
  <c r="I49" i="3" s="1"/>
  <c r="I48" i="3" a="1"/>
  <c r="I48" i="3" s="1"/>
  <c r="I50" i="3" a="1"/>
  <c r="I50" i="3" s="1"/>
  <c r="I51" i="3" a="1"/>
  <c r="I51" i="3" s="1"/>
  <c r="I53" i="3" a="1"/>
  <c r="I53" i="3" s="1"/>
  <c r="I52" i="3" a="1"/>
  <c r="I52" i="3" s="1"/>
  <c r="I54" i="3" a="1"/>
  <c r="I54" i="3" s="1"/>
  <c r="I55" i="3" a="1"/>
  <c r="I55" i="3" s="1"/>
  <c r="I57" i="3" a="1"/>
  <c r="I57" i="3" s="1"/>
  <c r="I56" i="3" a="1"/>
  <c r="I56" i="3" s="1"/>
  <c r="I60" i="3" a="1"/>
  <c r="I60" i="3" s="1"/>
  <c r="I58" i="3" a="1"/>
  <c r="I58" i="3" s="1"/>
  <c r="I59" i="3" a="1"/>
  <c r="I59" i="3" s="1"/>
  <c r="I62" i="3" a="1"/>
  <c r="I62" i="3" s="1"/>
  <c r="I61" i="3" a="1"/>
  <c r="I61" i="3" s="1"/>
  <c r="I64" i="3" a="1"/>
  <c r="I64" i="3" s="1"/>
  <c r="I63" i="3" a="1"/>
  <c r="I63" i="3" s="1"/>
  <c r="I66" i="3" a="1"/>
  <c r="I66" i="3" s="1"/>
  <c r="I65" i="3" a="1"/>
  <c r="I65" i="3" s="1"/>
  <c r="I67" i="3" a="1"/>
  <c r="I67" i="3" s="1"/>
  <c r="I69" i="3" a="1"/>
  <c r="I69" i="3" s="1"/>
  <c r="I68" i="3" a="1"/>
  <c r="I68" i="3" s="1"/>
  <c r="I70" i="3" a="1"/>
  <c r="I70" i="3" s="1"/>
  <c r="I71" i="3" a="1"/>
  <c r="I71" i="3" s="1"/>
  <c r="I73" i="3" a="1"/>
  <c r="I73" i="3" s="1"/>
  <c r="I72" i="3" a="1"/>
  <c r="I72" i="3" s="1"/>
  <c r="I75" i="3" a="1"/>
  <c r="I75" i="3" s="1"/>
  <c r="I76" i="3" a="1"/>
  <c r="I76" i="3" s="1"/>
  <c r="I74" i="3" a="1"/>
  <c r="I74" i="3" s="1"/>
  <c r="I78" i="3" a="1"/>
  <c r="I78" i="3" s="1"/>
  <c r="I79" i="3" a="1"/>
  <c r="I79" i="3" s="1"/>
  <c r="I77" i="3" a="1"/>
  <c r="I77" i="3" s="1"/>
  <c r="I81" i="3" a="1"/>
  <c r="I81" i="3" s="1"/>
  <c r="I82" i="3" a="1"/>
  <c r="I82" i="3" s="1"/>
  <c r="I84" i="3" a="1"/>
  <c r="I84" i="3" s="1"/>
  <c r="I80" i="3" a="1"/>
  <c r="I80" i="3" s="1"/>
  <c r="I83" i="3" a="1"/>
  <c r="I83" i="3" s="1"/>
  <c r="I87" i="3" a="1"/>
  <c r="I87" i="3" s="1"/>
  <c r="I85" i="3" a="1"/>
  <c r="I85" i="3" s="1"/>
  <c r="I86" i="3" a="1"/>
  <c r="I86" i="3" s="1"/>
  <c r="I88" i="3" a="1"/>
  <c r="I88" i="3" s="1"/>
  <c r="I89" i="3" a="1"/>
  <c r="I89" i="3" s="1"/>
  <c r="I90" i="3" a="1"/>
  <c r="I90" i="3" s="1"/>
  <c r="I93" i="3" a="1"/>
  <c r="I93" i="3" s="1"/>
  <c r="I91" i="3" a="1"/>
  <c r="I91" i="3" s="1"/>
  <c r="I92" i="3" a="1"/>
  <c r="I92" i="3" s="1"/>
  <c r="I94" i="3" a="1"/>
  <c r="I94" i="3" s="1"/>
  <c r="I95" i="3" a="1"/>
  <c r="I95" i="3" s="1"/>
  <c r="I97" i="3" a="1"/>
  <c r="I97" i="3" s="1"/>
  <c r="I96" i="3" a="1"/>
  <c r="I96" i="3" s="1"/>
  <c r="I98" i="3" a="1"/>
  <c r="I98" i="3" s="1"/>
  <c r="I99" i="3" a="1"/>
  <c r="I99" i="3" s="1"/>
  <c r="I100" i="3" a="1"/>
  <c r="I100" i="3" s="1"/>
  <c r="I101" i="3" a="1"/>
  <c r="I101" i="3" s="1"/>
  <c r="I104" i="3" a="1"/>
  <c r="I104" i="3" s="1"/>
  <c r="I102" i="3" a="1"/>
  <c r="I102" i="3" s="1"/>
  <c r="I106" i="3" a="1"/>
  <c r="I106" i="3" s="1"/>
  <c r="I103" i="3" a="1"/>
  <c r="I103" i="3" s="1"/>
  <c r="I105" i="3" a="1"/>
  <c r="I105" i="3" s="1"/>
  <c r="I108" i="3" a="1"/>
  <c r="I108" i="3" s="1"/>
  <c r="I110" i="3" a="1"/>
  <c r="I110" i="3" s="1"/>
  <c r="I107" i="3" a="1"/>
  <c r="I107" i="3" s="1"/>
  <c r="I109" i="3" a="1"/>
  <c r="I109" i="3" s="1"/>
  <c r="I111" i="3" a="1"/>
  <c r="I111" i="3" s="1"/>
  <c r="I112" i="3" a="1"/>
  <c r="I112" i="3" s="1"/>
  <c r="M113" i="1"/>
  <c r="N113" i="1"/>
  <c r="B114" i="1"/>
  <c r="C113" i="1"/>
  <c r="N102" i="4" a="1"/>
  <c r="N102" i="4" s="1"/>
  <c r="N105" i="4" a="1"/>
  <c r="N105" i="4" s="1"/>
  <c r="N109" i="4" a="1"/>
  <c r="N109" i="4" s="1"/>
  <c r="X111" i="2"/>
  <c r="V111" i="2"/>
  <c r="G113" i="3" a="1"/>
  <c r="G113" i="3" s="1"/>
  <c r="I113" i="3" a="1"/>
  <c r="I113" i="3" s="1"/>
  <c r="C114" i="4"/>
  <c r="B115" i="4"/>
  <c r="N114" i="4" s="1" a="1"/>
  <c r="N114" i="4" s="1"/>
  <c r="L114" i="4"/>
  <c r="K114" i="4"/>
  <c r="H7" i="4" a="1"/>
  <c r="H7" i="4" s="1"/>
  <c r="H8" i="4" a="1"/>
  <c r="H8" i="4" s="1"/>
  <c r="H6" i="4" a="1"/>
  <c r="H6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20" i="4" a="1"/>
  <c r="H20" i="4" s="1"/>
  <c r="H17" i="4" a="1"/>
  <c r="H17" i="4" s="1"/>
  <c r="H18" i="4" a="1"/>
  <c r="H18" i="4" s="1"/>
  <c r="H19" i="4" a="1"/>
  <c r="H19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30" i="4" a="1"/>
  <c r="H30" i="4" s="1"/>
  <c r="H28" i="4" a="1"/>
  <c r="H28" i="4" s="1"/>
  <c r="H29" i="4" a="1"/>
  <c r="H29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1" i="4" a="1"/>
  <c r="H41" i="4" s="1"/>
  <c r="H40" i="4" a="1"/>
  <c r="H40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8" i="4" a="1"/>
  <c r="H48" i="4" s="1"/>
  <c r="H47" i="4" a="1"/>
  <c r="H47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60" i="4" a="1"/>
  <c r="H60" i="4" s="1"/>
  <c r="H59" i="4" a="1"/>
  <c r="H59" i="4" s="1"/>
  <c r="H61" i="4" a="1"/>
  <c r="H61" i="4" s="1"/>
  <c r="H62" i="4" a="1"/>
  <c r="H62" i="4" s="1"/>
  <c r="H63" i="4" a="1"/>
  <c r="H63" i="4" s="1"/>
  <c r="H64" i="4" a="1"/>
  <c r="H64" i="4" s="1"/>
  <c r="H66" i="4" a="1"/>
  <c r="H66" i="4" s="1"/>
  <c r="H65" i="4" a="1"/>
  <c r="H65" i="4" s="1"/>
  <c r="H67" i="4" a="1"/>
  <c r="H67" i="4" s="1"/>
  <c r="H68" i="4" a="1"/>
  <c r="H68" i="4" s="1"/>
  <c r="H69" i="4" a="1"/>
  <c r="H69" i="4" s="1"/>
  <c r="H71" i="4" a="1"/>
  <c r="H71" i="4" s="1"/>
  <c r="H70" i="4" a="1"/>
  <c r="H70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7" i="4" a="1"/>
  <c r="H97" i="4" s="1"/>
  <c r="H93" i="4" a="1"/>
  <c r="H93" i="4" s="1"/>
  <c r="H94" i="4" a="1"/>
  <c r="H94" i="4" s="1"/>
  <c r="H95" i="4" a="1"/>
  <c r="H95" i="4" s="1"/>
  <c r="H96" i="4" a="1"/>
  <c r="H96" i="4" s="1"/>
  <c r="H98" i="4" a="1"/>
  <c r="H98" i="4" s="1"/>
  <c r="H99" i="4" a="1"/>
  <c r="H99" i="4" s="1"/>
  <c r="H101" i="4" a="1"/>
  <c r="H101" i="4" s="1"/>
  <c r="H100" i="4" a="1"/>
  <c r="H100" i="4" s="1"/>
  <c r="H102" i="4" a="1"/>
  <c r="H102" i="4" s="1"/>
  <c r="H103" i="4" a="1"/>
  <c r="H103" i="4" s="1"/>
  <c r="H105" i="4" a="1"/>
  <c r="H105" i="4" s="1"/>
  <c r="H106" i="4" a="1"/>
  <c r="H106" i="4" s="1"/>
  <c r="H107" i="4" a="1"/>
  <c r="H107" i="4" s="1"/>
  <c r="H104" i="4" a="1"/>
  <c r="H104" i="4" s="1"/>
  <c r="H112" i="4" a="1"/>
  <c r="H112" i="4" s="1"/>
  <c r="H110" i="4" a="1"/>
  <c r="H110" i="4" s="1"/>
  <c r="H111" i="4" a="1"/>
  <c r="H111" i="4" s="1"/>
  <c r="H108" i="4" a="1"/>
  <c r="H108" i="4" s="1"/>
  <c r="J113" i="4" a="1"/>
  <c r="J113" i="4" s="1"/>
  <c r="I111" i="4" a="1"/>
  <c r="I111" i="4" s="1"/>
  <c r="I109" i="4" a="1"/>
  <c r="I109" i="4" s="1"/>
  <c r="H114" i="3" a="1"/>
  <c r="H114" i="3" s="1"/>
  <c r="H5" i="3" a="1"/>
  <c r="H5" i="3" s="1"/>
  <c r="H8" i="3" a="1"/>
  <c r="H8" i="3" s="1"/>
  <c r="H7" i="3" a="1"/>
  <c r="H7" i="3" s="1"/>
  <c r="H6" i="3" a="1"/>
  <c r="H6" i="3" s="1"/>
  <c r="H9" i="3" a="1"/>
  <c r="H9" i="3" s="1"/>
  <c r="H11" i="3" a="1"/>
  <c r="H11" i="3" s="1"/>
  <c r="H10" i="3" a="1"/>
  <c r="H10" i="3" s="1"/>
  <c r="H12" i="3" a="1"/>
  <c r="H12" i="3" s="1"/>
  <c r="H13" i="3" a="1"/>
  <c r="H13" i="3" s="1"/>
  <c r="H15" i="3" a="1"/>
  <c r="H15" i="3" s="1"/>
  <c r="H16" i="3" a="1"/>
  <c r="H16" i="3" s="1"/>
  <c r="H18" i="3" a="1"/>
  <c r="H18" i="3" s="1"/>
  <c r="H17" i="3" a="1"/>
  <c r="H17" i="3" s="1"/>
  <c r="H19" i="3" a="1"/>
  <c r="H19" i="3" s="1"/>
  <c r="H14" i="3" a="1"/>
  <c r="H14" i="3" s="1"/>
  <c r="H20" i="3" a="1"/>
  <c r="H20" i="3" s="1"/>
  <c r="H21" i="3" a="1"/>
  <c r="H21" i="3" s="1"/>
  <c r="H23" i="3" a="1"/>
  <c r="H23" i="3" s="1"/>
  <c r="H22" i="3" a="1"/>
  <c r="H22" i="3" s="1"/>
  <c r="H24" i="3" a="1"/>
  <c r="H24" i="3" s="1"/>
  <c r="H25" i="3" a="1"/>
  <c r="H25" i="3" s="1"/>
  <c r="H28" i="3" a="1"/>
  <c r="H28" i="3" s="1"/>
  <c r="H27" i="3" a="1"/>
  <c r="H27" i="3" s="1"/>
  <c r="H26" i="3" a="1"/>
  <c r="H26" i="3" s="1"/>
  <c r="H29" i="3" a="1"/>
  <c r="H29" i="3" s="1"/>
  <c r="H32" i="3" a="1"/>
  <c r="H32" i="3" s="1"/>
  <c r="H30" i="3" a="1"/>
  <c r="H30" i="3" s="1"/>
  <c r="H31" i="3" a="1"/>
  <c r="H31" i="3" s="1"/>
  <c r="H33" i="3" a="1"/>
  <c r="H33" i="3" s="1"/>
  <c r="H34" i="3" a="1"/>
  <c r="H34" i="3" s="1"/>
  <c r="H36" i="3" a="1"/>
  <c r="H36" i="3" s="1"/>
  <c r="H37" i="3" a="1"/>
  <c r="H37" i="3" s="1"/>
  <c r="H35" i="3" a="1"/>
  <c r="H35" i="3" s="1"/>
  <c r="H40" i="3" a="1"/>
  <c r="H40" i="3" s="1"/>
  <c r="H39" i="3" a="1"/>
  <c r="H39" i="3" s="1"/>
  <c r="H41" i="3" a="1"/>
  <c r="H41" i="3" s="1"/>
  <c r="H38" i="3" a="1"/>
  <c r="H38" i="3" s="1"/>
  <c r="H43" i="3" a="1"/>
  <c r="H43" i="3" s="1"/>
  <c r="H42" i="3" a="1"/>
  <c r="H42" i="3" s="1"/>
  <c r="H45" i="3" a="1"/>
  <c r="H45" i="3" s="1"/>
  <c r="H44" i="3" a="1"/>
  <c r="H44" i="3" s="1"/>
  <c r="H46" i="3" a="1"/>
  <c r="H46" i="3" s="1"/>
  <c r="H47" i="3" a="1"/>
  <c r="H47" i="3" s="1"/>
  <c r="H48" i="3" a="1"/>
  <c r="H48" i="3" s="1"/>
  <c r="H51" i="3" a="1"/>
  <c r="H51" i="3" s="1"/>
  <c r="H49" i="3" a="1"/>
  <c r="H49" i="3" s="1"/>
  <c r="H50" i="3" a="1"/>
  <c r="H50" i="3" s="1"/>
  <c r="H52" i="3" a="1"/>
  <c r="H52" i="3" s="1"/>
  <c r="H53" i="3" a="1"/>
  <c r="H53" i="3" s="1"/>
  <c r="H55" i="3" a="1"/>
  <c r="H55" i="3" s="1"/>
  <c r="H56" i="3" a="1"/>
  <c r="H56" i="3" s="1"/>
  <c r="H57" i="3" a="1"/>
  <c r="H57" i="3" s="1"/>
  <c r="H54" i="3" a="1"/>
  <c r="H54" i="3" s="1"/>
  <c r="H58" i="3" a="1"/>
  <c r="H58" i="3" s="1"/>
  <c r="H59" i="3" a="1"/>
  <c r="H59" i="3" s="1"/>
  <c r="H61" i="3" a="1"/>
  <c r="H61" i="3" s="1"/>
  <c r="H60" i="3" a="1"/>
  <c r="H60" i="3" s="1"/>
  <c r="H62" i="3" a="1"/>
  <c r="H62" i="3" s="1"/>
  <c r="H65" i="3" a="1"/>
  <c r="H65" i="3" s="1"/>
  <c r="H63" i="3" a="1"/>
  <c r="H63" i="3" s="1"/>
  <c r="H64" i="3" a="1"/>
  <c r="H64" i="3" s="1"/>
  <c r="H68" i="3" a="1"/>
  <c r="H68" i="3" s="1"/>
  <c r="H66" i="3" a="1"/>
  <c r="H66" i="3" s="1"/>
  <c r="H67" i="3" a="1"/>
  <c r="H67" i="3" s="1"/>
  <c r="H69" i="3" a="1"/>
  <c r="H69" i="3" s="1"/>
  <c r="H70" i="3" a="1"/>
  <c r="H70" i="3" s="1"/>
  <c r="H71" i="3" a="1"/>
  <c r="H71" i="3" s="1"/>
  <c r="H72" i="3" a="1"/>
  <c r="H72" i="3" s="1"/>
  <c r="H75" i="3" a="1"/>
  <c r="H75" i="3" s="1"/>
  <c r="H73" i="3" a="1"/>
  <c r="H73" i="3" s="1"/>
  <c r="H76" i="3" a="1"/>
  <c r="H76" i="3" s="1"/>
  <c r="H77" i="3" a="1"/>
  <c r="H77" i="3" s="1"/>
  <c r="H78" i="3" a="1"/>
  <c r="H78" i="3" s="1"/>
  <c r="H79" i="3" a="1"/>
  <c r="H79" i="3" s="1"/>
  <c r="H74" i="3" a="1"/>
  <c r="H74" i="3" s="1"/>
  <c r="H80" i="3" a="1"/>
  <c r="H80" i="3" s="1"/>
  <c r="H83" i="3" a="1"/>
  <c r="H83" i="3" s="1"/>
  <c r="H81" i="3" a="1"/>
  <c r="H81" i="3" s="1"/>
  <c r="H84" i="3" a="1"/>
  <c r="H84" i="3" s="1"/>
  <c r="H82" i="3" a="1"/>
  <c r="H82" i="3" s="1"/>
  <c r="H85" i="3" a="1"/>
  <c r="H85" i="3" s="1"/>
  <c r="H88" i="3" a="1"/>
  <c r="H88" i="3" s="1"/>
  <c r="H87" i="3" a="1"/>
  <c r="H87" i="3" s="1"/>
  <c r="H86" i="3" a="1"/>
  <c r="H86" i="3" s="1"/>
  <c r="H90" i="3" a="1"/>
  <c r="H90" i="3" s="1"/>
  <c r="H91" i="3" a="1"/>
  <c r="H91" i="3" s="1"/>
  <c r="H89" i="3" a="1"/>
  <c r="H89" i="3" s="1"/>
  <c r="H92" i="3" a="1"/>
  <c r="H92" i="3" s="1"/>
  <c r="H95" i="3" a="1"/>
  <c r="H95" i="3" s="1"/>
  <c r="H93" i="3" a="1"/>
  <c r="H93" i="3" s="1"/>
  <c r="H96" i="3" a="1"/>
  <c r="H96" i="3" s="1"/>
  <c r="H94" i="3" a="1"/>
  <c r="H94" i="3" s="1"/>
  <c r="H97" i="3" a="1"/>
  <c r="H97" i="3" s="1"/>
  <c r="H99" i="3" a="1"/>
  <c r="H99" i="3" s="1"/>
  <c r="H100" i="3" a="1"/>
  <c r="H100" i="3" s="1"/>
  <c r="H101" i="3" a="1"/>
  <c r="H101" i="3" s="1"/>
  <c r="H98" i="3" a="1"/>
  <c r="H98" i="3" s="1"/>
  <c r="H104" i="3" a="1"/>
  <c r="H104" i="3" s="1"/>
  <c r="H103" i="3" a="1"/>
  <c r="H103" i="3" s="1"/>
  <c r="H102" i="3" a="1"/>
  <c r="H102" i="3" s="1"/>
  <c r="H105" i="3" a="1"/>
  <c r="H105" i="3" s="1"/>
  <c r="H107" i="3" a="1"/>
  <c r="H107" i="3" s="1"/>
  <c r="H108" i="3" a="1"/>
  <c r="H108" i="3" s="1"/>
  <c r="H110" i="3" a="1"/>
  <c r="H110" i="3" s="1"/>
  <c r="H112" i="3" a="1"/>
  <c r="H112" i="3" s="1"/>
  <c r="H106" i="3" a="1"/>
  <c r="H106" i="3" s="1"/>
  <c r="H111" i="3" a="1"/>
  <c r="H111" i="3" s="1"/>
  <c r="H113" i="3" a="1"/>
  <c r="H113" i="3" s="1"/>
  <c r="G100" i="3" a="1"/>
  <c r="G100" i="3" s="1"/>
  <c r="G94" i="3" a="1"/>
  <c r="G94" i="3" s="1"/>
  <c r="G86" i="3" a="1"/>
  <c r="G86" i="3" s="1"/>
  <c r="G69" i="3" a="1"/>
  <c r="G69" i="3" s="1"/>
  <c r="G52" i="3" a="1"/>
  <c r="G52" i="3" s="1"/>
  <c r="G35" i="3" a="1"/>
  <c r="G35" i="3" s="1"/>
  <c r="G88" i="3" a="1"/>
  <c r="G88" i="3" s="1"/>
  <c r="G82" i="3" a="1"/>
  <c r="G82" i="3" s="1"/>
  <c r="G67" i="3" a="1"/>
  <c r="G67" i="3" s="1"/>
  <c r="G50" i="3" a="1"/>
  <c r="G50" i="3" s="1"/>
  <c r="G32" i="3" a="1"/>
  <c r="G32" i="3" s="1"/>
  <c r="G106" i="3" a="1"/>
  <c r="G106" i="3" s="1"/>
  <c r="G105" i="3" a="1"/>
  <c r="G105" i="3" s="1"/>
  <c r="G96" i="3" a="1"/>
  <c r="G96" i="3" s="1"/>
  <c r="G90" i="3" a="1"/>
  <c r="G90" i="3" s="1"/>
  <c r="G78" i="3" a="1"/>
  <c r="G78" i="3" s="1"/>
  <c r="G62" i="3" a="1"/>
  <c r="G62" i="3" s="1"/>
  <c r="G46" i="3" a="1"/>
  <c r="G46" i="3" s="1"/>
  <c r="G107" i="3" a="1"/>
  <c r="G107" i="3" s="1"/>
  <c r="G101" i="3" a="1"/>
  <c r="G101" i="3" s="1"/>
  <c r="G93" i="3" a="1"/>
  <c r="G93" i="3" s="1"/>
  <c r="G84" i="3" a="1"/>
  <c r="G84" i="3" s="1"/>
  <c r="G74" i="3" a="1"/>
  <c r="G74" i="3" s="1"/>
  <c r="G58" i="3" a="1"/>
  <c r="G58" i="3" s="1"/>
  <c r="J115" i="3"/>
  <c r="K115" i="3"/>
  <c r="G111" i="3" a="1"/>
  <c r="G111" i="3" s="1"/>
  <c r="G112" i="3" a="1"/>
  <c r="G112" i="3" s="1"/>
  <c r="G108" i="3" a="1"/>
  <c r="G108" i="3" s="1"/>
  <c r="G110" i="3" a="1"/>
  <c r="G110" i="3" s="1"/>
  <c r="G104" i="3" a="1"/>
  <c r="G104" i="3" s="1"/>
  <c r="G102" i="3" a="1"/>
  <c r="G102" i="3" s="1"/>
  <c r="G99" i="3" a="1"/>
  <c r="G99" i="3" s="1"/>
  <c r="G92" i="3" a="1"/>
  <c r="G92" i="3" s="1"/>
  <c r="G89" i="3" a="1"/>
  <c r="G89" i="3" s="1"/>
  <c r="G83" i="3" a="1"/>
  <c r="G83" i="3" s="1"/>
  <c r="G79" i="3" a="1"/>
  <c r="G79" i="3" s="1"/>
  <c r="G76" i="3" a="1"/>
  <c r="G76" i="3" s="1"/>
  <c r="G72" i="3" a="1"/>
  <c r="G72" i="3" s="1"/>
  <c r="G70" i="3" a="1"/>
  <c r="G70" i="3" s="1"/>
  <c r="G63" i="3" a="1"/>
  <c r="G63" i="3" s="1"/>
  <c r="G59" i="3" a="1"/>
  <c r="G59" i="3" s="1"/>
  <c r="G55" i="3" a="1"/>
  <c r="G55" i="3" s="1"/>
  <c r="G54" i="3" a="1"/>
  <c r="G54" i="3" s="1"/>
  <c r="G48" i="3" a="1"/>
  <c r="G48" i="3" s="1"/>
  <c r="G45" i="3" a="1"/>
  <c r="G45" i="3" s="1"/>
  <c r="G42" i="3" a="1"/>
  <c r="G42" i="3" s="1"/>
  <c r="G37" i="3" a="1"/>
  <c r="G37" i="3" s="1"/>
  <c r="G34" i="3" a="1"/>
  <c r="G34" i="3" s="1"/>
  <c r="G27" i="3" a="1"/>
  <c r="G27" i="3" s="1"/>
  <c r="G24" i="3" a="1"/>
  <c r="G24" i="3" s="1"/>
  <c r="G19" i="3" a="1"/>
  <c r="G19" i="3" s="1"/>
  <c r="G17" i="3" a="1"/>
  <c r="G17" i="3" s="1"/>
  <c r="G14" i="3" a="1"/>
  <c r="G14" i="3" s="1"/>
  <c r="G9" i="3" a="1"/>
  <c r="G9" i="3" s="1"/>
  <c r="G103" i="3" a="1"/>
  <c r="G103" i="3" s="1"/>
  <c r="G98" i="3" a="1"/>
  <c r="G98" i="3" s="1"/>
  <c r="G95" i="3" a="1"/>
  <c r="G95" i="3" s="1"/>
  <c r="G91" i="3" a="1"/>
  <c r="G91" i="3" s="1"/>
  <c r="G87" i="3" a="1"/>
  <c r="G87" i="3" s="1"/>
  <c r="G85" i="3" a="1"/>
  <c r="G85" i="3" s="1"/>
  <c r="G80" i="3" a="1"/>
  <c r="G80" i="3" s="1"/>
  <c r="G75" i="3" a="1"/>
  <c r="G75" i="3" s="1"/>
  <c r="G71" i="3" a="1"/>
  <c r="G71" i="3" s="1"/>
  <c r="G66" i="3" a="1"/>
  <c r="G66" i="3" s="1"/>
  <c r="G65" i="3" a="1"/>
  <c r="G65" i="3" s="1"/>
  <c r="G61" i="3" a="1"/>
  <c r="G61" i="3" s="1"/>
  <c r="G57" i="3" a="1"/>
  <c r="G57" i="3" s="1"/>
  <c r="G53" i="3" a="1"/>
  <c r="G53" i="3" s="1"/>
  <c r="G49" i="3" a="1"/>
  <c r="G49" i="3" s="1"/>
  <c r="G43" i="3" a="1"/>
  <c r="G43" i="3" s="1"/>
  <c r="G41" i="3" a="1"/>
  <c r="G41" i="3" s="1"/>
  <c r="G38" i="3" a="1"/>
  <c r="G38" i="3" s="1"/>
  <c r="G30" i="3" a="1"/>
  <c r="G30" i="3" s="1"/>
  <c r="G29" i="3" a="1"/>
  <c r="G29" i="3" s="1"/>
  <c r="G23" i="3" a="1"/>
  <c r="G23" i="3" s="1"/>
  <c r="G20" i="3" a="1"/>
  <c r="G20" i="3" s="1"/>
  <c r="G16" i="3" a="1"/>
  <c r="G16" i="3" s="1"/>
  <c r="G13" i="3" a="1"/>
  <c r="G13" i="3" s="1"/>
  <c r="G7" i="3" a="1"/>
  <c r="G7" i="3" s="1"/>
  <c r="G28" i="3" a="1"/>
  <c r="G28" i="3" s="1"/>
  <c r="G26" i="3" a="1"/>
  <c r="G26" i="3" s="1"/>
  <c r="G22" i="3" a="1"/>
  <c r="G22" i="3" s="1"/>
  <c r="G18" i="3" a="1"/>
  <c r="G18" i="3" s="1"/>
  <c r="G11" i="3" a="1"/>
  <c r="G11" i="3" s="1"/>
  <c r="G8" i="3" a="1"/>
  <c r="G8" i="3" s="1"/>
  <c r="G5" i="3" a="1"/>
  <c r="G5" i="3" s="1"/>
  <c r="G114" i="3" a="1"/>
  <c r="G114" i="3" s="1"/>
  <c r="G81" i="3" a="1"/>
  <c r="G81" i="3" s="1"/>
  <c r="G77" i="3" a="1"/>
  <c r="G77" i="3" s="1"/>
  <c r="G73" i="3" a="1"/>
  <c r="G73" i="3" s="1"/>
  <c r="G68" i="3" a="1"/>
  <c r="G68" i="3" s="1"/>
  <c r="G64" i="3" a="1"/>
  <c r="G64" i="3" s="1"/>
  <c r="G60" i="3" a="1"/>
  <c r="G60" i="3" s="1"/>
  <c r="G56" i="3" a="1"/>
  <c r="G56" i="3" s="1"/>
  <c r="G51" i="3" a="1"/>
  <c r="G51" i="3" s="1"/>
  <c r="G47" i="3" a="1"/>
  <c r="G47" i="3" s="1"/>
  <c r="G44" i="3" a="1"/>
  <c r="G44" i="3" s="1"/>
  <c r="G40" i="3" a="1"/>
  <c r="G40" i="3" s="1"/>
  <c r="G36" i="3" a="1"/>
  <c r="G36" i="3" s="1"/>
  <c r="G33" i="3" a="1"/>
  <c r="G33" i="3" s="1"/>
  <c r="G31" i="3" a="1"/>
  <c r="G31" i="3" s="1"/>
  <c r="G25" i="3" a="1"/>
  <c r="G25" i="3" s="1"/>
  <c r="G21" i="3" a="1"/>
  <c r="G21" i="3" s="1"/>
  <c r="G15" i="3" a="1"/>
  <c r="G15" i="3" s="1"/>
  <c r="G12" i="3" a="1"/>
  <c r="G12" i="3" s="1"/>
  <c r="G10" i="3" a="1"/>
  <c r="G10" i="3" s="1"/>
  <c r="G6" i="3" a="1"/>
  <c r="G6" i="3" s="1"/>
  <c r="C112" i="2"/>
  <c r="G113" i="2"/>
  <c r="D114" i="2"/>
  <c r="F111" i="2"/>
  <c r="B110" i="2"/>
  <c r="E110" i="2" l="1"/>
  <c r="W110" i="2"/>
  <c r="U110" i="2"/>
  <c r="V112" i="2"/>
  <c r="X112" i="2"/>
  <c r="N111" i="4" a="1"/>
  <c r="N111" i="4" s="1"/>
  <c r="N106" i="4" a="1"/>
  <c r="N106" i="4" s="1"/>
  <c r="N101" i="4" a="1"/>
  <c r="N101" i="4" s="1"/>
  <c r="N98" i="4" a="1"/>
  <c r="N98" i="4" s="1"/>
  <c r="N95" i="4" a="1"/>
  <c r="N95" i="4" s="1"/>
  <c r="N90" i="4" a="1"/>
  <c r="N90" i="4" s="1"/>
  <c r="N86" i="4" a="1"/>
  <c r="N86" i="4" s="1"/>
  <c r="N82" i="4" a="1"/>
  <c r="N82" i="4" s="1"/>
  <c r="N78" i="4" a="1"/>
  <c r="N78" i="4" s="1"/>
  <c r="N76" i="4" a="1"/>
  <c r="N76" i="4" s="1"/>
  <c r="N69" i="4" a="1"/>
  <c r="N69" i="4" s="1"/>
  <c r="N66" i="4" a="1"/>
  <c r="N66" i="4" s="1"/>
  <c r="N64" i="4" a="1"/>
  <c r="N64" i="4" s="1"/>
  <c r="N57" i="4" a="1"/>
  <c r="N57" i="4" s="1"/>
  <c r="N55" i="4" a="1"/>
  <c r="N55" i="4" s="1"/>
  <c r="N50" i="4" a="1"/>
  <c r="N50" i="4" s="1"/>
  <c r="N46" i="4" a="1"/>
  <c r="N46" i="4" s="1"/>
  <c r="N41" i="4" a="1"/>
  <c r="N41" i="4" s="1"/>
  <c r="N40" i="4" a="1"/>
  <c r="N40" i="4" s="1"/>
  <c r="N35" i="4" a="1"/>
  <c r="N35" i="4" s="1"/>
  <c r="N29" i="4" a="1"/>
  <c r="N29" i="4" s="1"/>
  <c r="N25" i="4" a="1"/>
  <c r="N25" i="4" s="1"/>
  <c r="N23" i="4" a="1"/>
  <c r="N23" i="4" s="1"/>
  <c r="N19" i="4" a="1"/>
  <c r="N19" i="4" s="1"/>
  <c r="N13" i="4" a="1"/>
  <c r="N13" i="4" s="1"/>
  <c r="N9" i="4" a="1"/>
  <c r="N9" i="4" s="1"/>
  <c r="N8" i="4" a="1"/>
  <c r="N8" i="4" s="1"/>
  <c r="N110" i="4" a="1"/>
  <c r="N110" i="4" s="1"/>
  <c r="N112" i="4" a="1"/>
  <c r="N112" i="4" s="1"/>
  <c r="N97" i="4" a="1"/>
  <c r="N97" i="4" s="1"/>
  <c r="N93" i="4" a="1"/>
  <c r="N93" i="4" s="1"/>
  <c r="N88" i="4" a="1"/>
  <c r="N88" i="4" s="1"/>
  <c r="N85" i="4" a="1"/>
  <c r="N85" i="4" s="1"/>
  <c r="N81" i="4" a="1"/>
  <c r="N81" i="4" s="1"/>
  <c r="N77" i="4" a="1"/>
  <c r="N77" i="4" s="1"/>
  <c r="N73" i="4" a="1"/>
  <c r="N73" i="4" s="1"/>
  <c r="N70" i="4" a="1"/>
  <c r="N70" i="4" s="1"/>
  <c r="N65" i="4" a="1"/>
  <c r="N65" i="4" s="1"/>
  <c r="N59" i="4" a="1"/>
  <c r="N59" i="4" s="1"/>
  <c r="N58" i="4" a="1"/>
  <c r="N58" i="4" s="1"/>
  <c r="N54" i="4" a="1"/>
  <c r="N54" i="4" s="1"/>
  <c r="N48" i="4" a="1"/>
  <c r="N48" i="4" s="1"/>
  <c r="N44" i="4" a="1"/>
  <c r="N44" i="4" s="1"/>
  <c r="N42" i="4" a="1"/>
  <c r="N42" i="4" s="1"/>
  <c r="N37" i="4" a="1"/>
  <c r="N37" i="4" s="1"/>
  <c r="N31" i="4" a="1"/>
  <c r="N31" i="4" s="1"/>
  <c r="N30" i="4" a="1"/>
  <c r="N30" i="4" s="1"/>
  <c r="N26" i="4" a="1"/>
  <c r="N26" i="4" s="1"/>
  <c r="N20" i="4" a="1"/>
  <c r="N20" i="4" s="1"/>
  <c r="N16" i="4" a="1"/>
  <c r="N16" i="4" s="1"/>
  <c r="N14" i="4" a="1"/>
  <c r="N14" i="4" s="1"/>
  <c r="N10" i="4" a="1"/>
  <c r="N10" i="4" s="1"/>
  <c r="N5" i="4" a="1"/>
  <c r="N5" i="4" s="1"/>
  <c r="N114" i="1"/>
  <c r="M114" i="1"/>
  <c r="J5" i="1" a="1"/>
  <c r="J5" i="1" s="1"/>
  <c r="J12" i="1" a="1"/>
  <c r="J12" i="1" s="1"/>
  <c r="J11" i="1" a="1"/>
  <c r="J11" i="1" s="1"/>
  <c r="J19" i="1" a="1"/>
  <c r="J19" i="1" s="1"/>
  <c r="J21" i="1" a="1"/>
  <c r="J21" i="1" s="1"/>
  <c r="J25" i="1" a="1"/>
  <c r="J25" i="1" s="1"/>
  <c r="J29" i="1" a="1"/>
  <c r="J29" i="1" s="1"/>
  <c r="J32" i="1" a="1"/>
  <c r="J32" i="1" s="1"/>
  <c r="J37" i="1" a="1"/>
  <c r="J37" i="1" s="1"/>
  <c r="J44" i="1" a="1"/>
  <c r="J44" i="1" s="1"/>
  <c r="J45" i="1" a="1"/>
  <c r="J45" i="1" s="1"/>
  <c r="J49" i="1" a="1"/>
  <c r="J49" i="1" s="1"/>
  <c r="J53" i="1" a="1"/>
  <c r="J53" i="1" s="1"/>
  <c r="J57" i="1" a="1"/>
  <c r="J57" i="1" s="1"/>
  <c r="J60" i="1" a="1"/>
  <c r="J60" i="1" s="1"/>
  <c r="J64" i="1" a="1"/>
  <c r="J64" i="1" s="1"/>
  <c r="J68" i="1" a="1"/>
  <c r="J68" i="1" s="1"/>
  <c r="J72" i="1" a="1"/>
  <c r="J72" i="1" s="1"/>
  <c r="J77" i="1" a="1"/>
  <c r="J77" i="1" s="1"/>
  <c r="J81" i="1" a="1"/>
  <c r="J81" i="1" s="1"/>
  <c r="J85" i="1" a="1"/>
  <c r="J85" i="1" s="1"/>
  <c r="J86" i="1" a="1"/>
  <c r="J86" i="1" s="1"/>
  <c r="J93" i="1" a="1"/>
  <c r="J93" i="1" s="1"/>
  <c r="J97" i="1" a="1"/>
  <c r="J97" i="1" s="1"/>
  <c r="J104" i="1" a="1"/>
  <c r="J104" i="1" s="1"/>
  <c r="J105" i="1" a="1"/>
  <c r="J105" i="1" s="1"/>
  <c r="B115" i="1"/>
  <c r="C114" i="1"/>
  <c r="H115" i="1"/>
  <c r="P8" i="2" s="1" a="1"/>
  <c r="P8" i="2" s="1"/>
  <c r="J108" i="1" a="1"/>
  <c r="J108" i="1" s="1"/>
  <c r="J110" i="1" a="1"/>
  <c r="J110" i="1" s="1"/>
  <c r="N113" i="4" a="1"/>
  <c r="N113" i="4" s="1"/>
  <c r="N108" i="4" a="1"/>
  <c r="N108" i="4" s="1"/>
  <c r="N103" i="4" a="1"/>
  <c r="N103" i="4" s="1"/>
  <c r="N100" i="4" a="1"/>
  <c r="N100" i="4" s="1"/>
  <c r="N96" i="4" a="1"/>
  <c r="N96" i="4" s="1"/>
  <c r="N92" i="4" a="1"/>
  <c r="N92" i="4" s="1"/>
  <c r="N89" i="4" a="1"/>
  <c r="N89" i="4" s="1"/>
  <c r="N83" i="4" a="1"/>
  <c r="N83" i="4" s="1"/>
  <c r="N80" i="4" a="1"/>
  <c r="N80" i="4" s="1"/>
  <c r="N75" i="4" a="1"/>
  <c r="N75" i="4" s="1"/>
  <c r="N72" i="4" a="1"/>
  <c r="N72" i="4" s="1"/>
  <c r="N68" i="4" a="1"/>
  <c r="N68" i="4" s="1"/>
  <c r="N63" i="4" a="1"/>
  <c r="N63" i="4" s="1"/>
  <c r="N61" i="4" a="1"/>
  <c r="N61" i="4" s="1"/>
  <c r="N56" i="4" a="1"/>
  <c r="N56" i="4" s="1"/>
  <c r="N52" i="4" a="1"/>
  <c r="N52" i="4" s="1"/>
  <c r="N49" i="4" a="1"/>
  <c r="N49" i="4" s="1"/>
  <c r="N45" i="4" a="1"/>
  <c r="N45" i="4" s="1"/>
  <c r="N39" i="4" a="1"/>
  <c r="N39" i="4" s="1"/>
  <c r="N36" i="4" a="1"/>
  <c r="N36" i="4" s="1"/>
  <c r="N33" i="4" a="1"/>
  <c r="N33" i="4" s="1"/>
  <c r="N28" i="4" a="1"/>
  <c r="N28" i="4" s="1"/>
  <c r="N22" i="4" a="1"/>
  <c r="N22" i="4" s="1"/>
  <c r="N21" i="4" a="1"/>
  <c r="N21" i="4" s="1"/>
  <c r="N17" i="4" a="1"/>
  <c r="N17" i="4" s="1"/>
  <c r="N12" i="4" a="1"/>
  <c r="N12" i="4" s="1"/>
  <c r="H5" i="4" a="1"/>
  <c r="H5" i="4" s="1"/>
  <c r="N6" i="4" a="1"/>
  <c r="N6" i="4" s="1"/>
  <c r="J113" i="1" a="1"/>
  <c r="J113" i="1" s="1"/>
  <c r="H114" i="4" a="1"/>
  <c r="H114" i="4" s="1"/>
  <c r="I113" i="4" a="1"/>
  <c r="I113" i="4" s="1"/>
  <c r="N107" i="4" a="1"/>
  <c r="N107" i="4" s="1"/>
  <c r="N104" i="4" a="1"/>
  <c r="N104" i="4" s="1"/>
  <c r="N99" i="4" a="1"/>
  <c r="N99" i="4" s="1"/>
  <c r="N94" i="4" a="1"/>
  <c r="N94" i="4" s="1"/>
  <c r="N91" i="4" a="1"/>
  <c r="N91" i="4" s="1"/>
  <c r="N87" i="4" a="1"/>
  <c r="N87" i="4" s="1"/>
  <c r="N84" i="4" a="1"/>
  <c r="N84" i="4" s="1"/>
  <c r="N79" i="4" a="1"/>
  <c r="N79" i="4" s="1"/>
  <c r="N74" i="4" a="1"/>
  <c r="N74" i="4" s="1"/>
  <c r="N71" i="4" a="1"/>
  <c r="N71" i="4" s="1"/>
  <c r="N67" i="4" a="1"/>
  <c r="N67" i="4" s="1"/>
  <c r="N62" i="4" a="1"/>
  <c r="N62" i="4" s="1"/>
  <c r="N60" i="4" a="1"/>
  <c r="N60" i="4" s="1"/>
  <c r="N53" i="4" a="1"/>
  <c r="N53" i="4" s="1"/>
  <c r="N51" i="4" a="1"/>
  <c r="N51" i="4" s="1"/>
  <c r="N47" i="4" a="1"/>
  <c r="N47" i="4" s="1"/>
  <c r="N43" i="4" a="1"/>
  <c r="N43" i="4" s="1"/>
  <c r="N38" i="4" a="1"/>
  <c r="N38" i="4" s="1"/>
  <c r="N34" i="4" a="1"/>
  <c r="N34" i="4" s="1"/>
  <c r="N32" i="4" a="1"/>
  <c r="N32" i="4" s="1"/>
  <c r="N27" i="4" a="1"/>
  <c r="N27" i="4" s="1"/>
  <c r="N24" i="4" a="1"/>
  <c r="N24" i="4" s="1"/>
  <c r="N18" i="4" a="1"/>
  <c r="N18" i="4" s="1"/>
  <c r="N15" i="4" a="1"/>
  <c r="N15" i="4" s="1"/>
  <c r="N11" i="4" a="1"/>
  <c r="N11" i="4" s="1"/>
  <c r="N7" i="4" a="1"/>
  <c r="N7" i="4" s="1"/>
  <c r="I107" i="4" a="1"/>
  <c r="I107" i="4" s="1"/>
  <c r="I108" i="4" a="1"/>
  <c r="I108" i="4" s="1"/>
  <c r="J107" i="4" a="1"/>
  <c r="J107" i="4" s="1"/>
  <c r="J111" i="4" a="1"/>
  <c r="J111" i="4" s="1"/>
  <c r="J110" i="4" a="1"/>
  <c r="J110" i="4" s="1"/>
  <c r="J109" i="4" a="1"/>
  <c r="J109" i="4" s="1"/>
  <c r="L115" i="4"/>
  <c r="K115" i="4"/>
  <c r="H113" i="4" a="1"/>
  <c r="H113" i="4" s="1"/>
  <c r="H109" i="4" a="1"/>
  <c r="H109" i="4" s="1"/>
  <c r="J114" i="4" a="1"/>
  <c r="J114" i="4" s="1"/>
  <c r="I114" i="4" a="1"/>
  <c r="I114" i="4" s="1"/>
  <c r="J6" i="4" a="1"/>
  <c r="J6" i="4" s="1"/>
  <c r="J5" i="4" a="1"/>
  <c r="J5" i="4" s="1"/>
  <c r="I6" i="4" a="1"/>
  <c r="I6" i="4" s="1"/>
  <c r="J8" i="4" a="1"/>
  <c r="J8" i="4" s="1"/>
  <c r="J7" i="4" a="1"/>
  <c r="J7" i="4" s="1"/>
  <c r="I8" i="4" a="1"/>
  <c r="I8" i="4" s="1"/>
  <c r="I5" i="4" a="1"/>
  <c r="I5" i="4" s="1"/>
  <c r="J9" i="4" a="1"/>
  <c r="J9" i="4" s="1"/>
  <c r="I7" i="4" a="1"/>
  <c r="I7" i="4" s="1"/>
  <c r="I9" i="4" a="1"/>
  <c r="I9" i="4" s="1"/>
  <c r="J10" i="4" a="1"/>
  <c r="J10" i="4" s="1"/>
  <c r="I11" i="4" a="1"/>
  <c r="I11" i="4" s="1"/>
  <c r="I10" i="4" a="1"/>
  <c r="I10" i="4" s="1"/>
  <c r="J11" i="4" a="1"/>
  <c r="J11" i="4" s="1"/>
  <c r="I12" i="4" a="1"/>
  <c r="I12" i="4" s="1"/>
  <c r="J12" i="4" a="1"/>
  <c r="J12" i="4" s="1"/>
  <c r="J13" i="4" a="1"/>
  <c r="J13" i="4" s="1"/>
  <c r="I16" i="4" a="1"/>
  <c r="I16" i="4" s="1"/>
  <c r="I13" i="4" a="1"/>
  <c r="I13" i="4" s="1"/>
  <c r="J14" i="4" a="1"/>
  <c r="J14" i="4" s="1"/>
  <c r="I14" i="4" a="1"/>
  <c r="I14" i="4" s="1"/>
  <c r="J15" i="4" a="1"/>
  <c r="J15" i="4" s="1"/>
  <c r="I15" i="4" a="1"/>
  <c r="I15" i="4" s="1"/>
  <c r="J16" i="4" a="1"/>
  <c r="J16" i="4" s="1"/>
  <c r="J18" i="4" a="1"/>
  <c r="J18" i="4" s="1"/>
  <c r="I17" i="4" a="1"/>
  <c r="I17" i="4" s="1"/>
  <c r="I18" i="4" a="1"/>
  <c r="I18" i="4" s="1"/>
  <c r="J17" i="4" a="1"/>
  <c r="J17" i="4" s="1"/>
  <c r="I19" i="4" a="1"/>
  <c r="I19" i="4" s="1"/>
  <c r="J20" i="4" a="1"/>
  <c r="J20" i="4" s="1"/>
  <c r="J19" i="4" a="1"/>
  <c r="J19" i="4" s="1"/>
  <c r="I22" i="4" a="1"/>
  <c r="I22" i="4" s="1"/>
  <c r="I20" i="4" a="1"/>
  <c r="I20" i="4" s="1"/>
  <c r="I21" i="4" a="1"/>
  <c r="I21" i="4" s="1"/>
  <c r="J21" i="4" a="1"/>
  <c r="J21" i="4" s="1"/>
  <c r="J22" i="4" a="1"/>
  <c r="J22" i="4" s="1"/>
  <c r="I23" i="4" a="1"/>
  <c r="I23" i="4" s="1"/>
  <c r="J25" i="4" a="1"/>
  <c r="J25" i="4" s="1"/>
  <c r="J23" i="4" a="1"/>
  <c r="J23" i="4" s="1"/>
  <c r="I25" i="4" a="1"/>
  <c r="I25" i="4" s="1"/>
  <c r="I24" i="4" a="1"/>
  <c r="I24" i="4" s="1"/>
  <c r="J24" i="4" a="1"/>
  <c r="J24" i="4" s="1"/>
  <c r="I26" i="4" a="1"/>
  <c r="I26" i="4" s="1"/>
  <c r="I28" i="4" a="1"/>
  <c r="I28" i="4" s="1"/>
  <c r="J26" i="4" a="1"/>
  <c r="J26" i="4" s="1"/>
  <c r="J28" i="4" a="1"/>
  <c r="J28" i="4" s="1"/>
  <c r="J27" i="4" a="1"/>
  <c r="J27" i="4" s="1"/>
  <c r="I29" i="4" a="1"/>
  <c r="I29" i="4" s="1"/>
  <c r="I31" i="4" a="1"/>
  <c r="I31" i="4" s="1"/>
  <c r="I27" i="4" a="1"/>
  <c r="I27" i="4" s="1"/>
  <c r="J29" i="4" a="1"/>
  <c r="J29" i="4" s="1"/>
  <c r="J30" i="4" a="1"/>
  <c r="J30" i="4" s="1"/>
  <c r="J31" i="4" a="1"/>
  <c r="J31" i="4" s="1"/>
  <c r="I30" i="4" a="1"/>
  <c r="I30" i="4" s="1"/>
  <c r="I32" i="4" a="1"/>
  <c r="I32" i="4" s="1"/>
  <c r="J32" i="4" a="1"/>
  <c r="J32" i="4" s="1"/>
  <c r="J33" i="4" a="1"/>
  <c r="J33" i="4" s="1"/>
  <c r="I33" i="4" a="1"/>
  <c r="I33" i="4" s="1"/>
  <c r="J34" i="4" a="1"/>
  <c r="J34" i="4" s="1"/>
  <c r="I34" i="4" a="1"/>
  <c r="I34" i="4" s="1"/>
  <c r="J35" i="4" a="1"/>
  <c r="J35" i="4" s="1"/>
  <c r="I35" i="4" a="1"/>
  <c r="I35" i="4" s="1"/>
  <c r="I36" i="4" a="1"/>
  <c r="I36" i="4" s="1"/>
  <c r="J36" i="4" a="1"/>
  <c r="J36" i="4" s="1"/>
  <c r="I37" i="4" a="1"/>
  <c r="I37" i="4" s="1"/>
  <c r="J37" i="4" a="1"/>
  <c r="J37" i="4" s="1"/>
  <c r="J38" i="4" a="1"/>
  <c r="J38" i="4" s="1"/>
  <c r="I38" i="4" a="1"/>
  <c r="I38" i="4" s="1"/>
  <c r="J39" i="4" a="1"/>
  <c r="J39" i="4" s="1"/>
  <c r="I39" i="4" a="1"/>
  <c r="I39" i="4" s="1"/>
  <c r="I40" i="4" a="1"/>
  <c r="I40" i="4" s="1"/>
  <c r="J40" i="4" a="1"/>
  <c r="J40" i="4" s="1"/>
  <c r="J41" i="4" a="1"/>
  <c r="J41" i="4" s="1"/>
  <c r="I41" i="4" a="1"/>
  <c r="I41" i="4" s="1"/>
  <c r="J42" i="4" a="1"/>
  <c r="J42" i="4" s="1"/>
  <c r="I42" i="4" a="1"/>
  <c r="I42" i="4" s="1"/>
  <c r="I43" i="4" a="1"/>
  <c r="I43" i="4" s="1"/>
  <c r="J43" i="4" a="1"/>
  <c r="J43" i="4" s="1"/>
  <c r="J44" i="4" a="1"/>
  <c r="J44" i="4" s="1"/>
  <c r="I44" i="4" a="1"/>
  <c r="I44" i="4" s="1"/>
  <c r="I45" i="4" a="1"/>
  <c r="I45" i="4" s="1"/>
  <c r="J45" i="4" a="1"/>
  <c r="J45" i="4" s="1"/>
  <c r="I46" i="4" a="1"/>
  <c r="I46" i="4" s="1"/>
  <c r="J46" i="4" a="1"/>
  <c r="J46" i="4" s="1"/>
  <c r="I47" i="4" a="1"/>
  <c r="I47" i="4" s="1"/>
  <c r="J47" i="4" a="1"/>
  <c r="J47" i="4" s="1"/>
  <c r="I48" i="4" a="1"/>
  <c r="I48" i="4" s="1"/>
  <c r="J48" i="4" a="1"/>
  <c r="J48" i="4" s="1"/>
  <c r="I49" i="4" a="1"/>
  <c r="I49" i="4" s="1"/>
  <c r="J49" i="4" a="1"/>
  <c r="J49" i="4" s="1"/>
  <c r="I50" i="4" a="1"/>
  <c r="I50" i="4" s="1"/>
  <c r="J50" i="4" a="1"/>
  <c r="J50" i="4" s="1"/>
  <c r="I51" i="4" a="1"/>
  <c r="I51" i="4" s="1"/>
  <c r="J51" i="4" a="1"/>
  <c r="J51" i="4" s="1"/>
  <c r="J52" i="4" a="1"/>
  <c r="J52" i="4" s="1"/>
  <c r="I52" i="4" a="1"/>
  <c r="I52" i="4" s="1"/>
  <c r="J53" i="4" a="1"/>
  <c r="J53" i="4" s="1"/>
  <c r="I53" i="4" a="1"/>
  <c r="I53" i="4" s="1"/>
  <c r="J54" i="4" a="1"/>
  <c r="J54" i="4" s="1"/>
  <c r="I54" i="4" a="1"/>
  <c r="I54" i="4" s="1"/>
  <c r="J55" i="4" a="1"/>
  <c r="J55" i="4" s="1"/>
  <c r="I55" i="4" a="1"/>
  <c r="I55" i="4" s="1"/>
  <c r="I56" i="4" a="1"/>
  <c r="I56" i="4" s="1"/>
  <c r="J56" i="4" a="1"/>
  <c r="J56" i="4" s="1"/>
  <c r="J57" i="4" a="1"/>
  <c r="J57" i="4" s="1"/>
  <c r="I57" i="4" a="1"/>
  <c r="I57" i="4" s="1"/>
  <c r="J58" i="4" a="1"/>
  <c r="J58" i="4" s="1"/>
  <c r="I58" i="4" a="1"/>
  <c r="I58" i="4" s="1"/>
  <c r="I59" i="4" a="1"/>
  <c r="I59" i="4" s="1"/>
  <c r="J59" i="4" a="1"/>
  <c r="J59" i="4" s="1"/>
  <c r="J60" i="4" a="1"/>
  <c r="J60" i="4" s="1"/>
  <c r="I60" i="4" a="1"/>
  <c r="I60" i="4" s="1"/>
  <c r="J61" i="4" a="1"/>
  <c r="J61" i="4" s="1"/>
  <c r="I61" i="4" a="1"/>
  <c r="I61" i="4" s="1"/>
  <c r="I62" i="4" a="1"/>
  <c r="I62" i="4" s="1"/>
  <c r="J62" i="4" a="1"/>
  <c r="J62" i="4" s="1"/>
  <c r="I63" i="4" a="1"/>
  <c r="I63" i="4" s="1"/>
  <c r="J63" i="4" a="1"/>
  <c r="J63" i="4" s="1"/>
  <c r="I64" i="4" a="1"/>
  <c r="I64" i="4" s="1"/>
  <c r="J64" i="4" a="1"/>
  <c r="J64" i="4" s="1"/>
  <c r="J65" i="4" a="1"/>
  <c r="J65" i="4" s="1"/>
  <c r="I65" i="4" a="1"/>
  <c r="I65" i="4" s="1"/>
  <c r="Q15" i="4" s="1"/>
  <c r="I66" i="4" a="1"/>
  <c r="I66" i="4" s="1"/>
  <c r="J66" i="4" a="1"/>
  <c r="J66" i="4" s="1"/>
  <c r="I67" i="4" a="1"/>
  <c r="I67" i="4" s="1"/>
  <c r="J67" i="4" a="1"/>
  <c r="J67" i="4" s="1"/>
  <c r="I69" i="4" a="1"/>
  <c r="I69" i="4" s="1"/>
  <c r="J68" i="4" a="1"/>
  <c r="J68" i="4" s="1"/>
  <c r="J69" i="4" a="1"/>
  <c r="J69" i="4" s="1"/>
  <c r="I68" i="4" a="1"/>
  <c r="I68" i="4" s="1"/>
  <c r="J71" i="4" a="1"/>
  <c r="J71" i="4" s="1"/>
  <c r="I71" i="4" a="1"/>
  <c r="I71" i="4" s="1"/>
  <c r="I70" i="4" a="1"/>
  <c r="I70" i="4" s="1"/>
  <c r="J70" i="4" a="1"/>
  <c r="J70" i="4" s="1"/>
  <c r="I73" i="4" a="1"/>
  <c r="I73" i="4" s="1"/>
  <c r="I72" i="4" a="1"/>
  <c r="I72" i="4" s="1"/>
  <c r="I75" i="4" a="1"/>
  <c r="I75" i="4" s="1"/>
  <c r="J73" i="4" a="1"/>
  <c r="J73" i="4" s="1"/>
  <c r="J72" i="4" a="1"/>
  <c r="J72" i="4" s="1"/>
  <c r="J74" i="4" a="1"/>
  <c r="J74" i="4" s="1"/>
  <c r="I74" i="4" a="1"/>
  <c r="I74" i="4" s="1"/>
  <c r="J75" i="4" a="1"/>
  <c r="J75" i="4" s="1"/>
  <c r="J77" i="4" a="1"/>
  <c r="J77" i="4" s="1"/>
  <c r="I77" i="4" a="1"/>
  <c r="I77" i="4" s="1"/>
  <c r="J76" i="4" a="1"/>
  <c r="J76" i="4" s="1"/>
  <c r="I76" i="4" a="1"/>
  <c r="I76" i="4" s="1"/>
  <c r="J78" i="4" a="1"/>
  <c r="J78" i="4" s="1"/>
  <c r="I78" i="4" a="1"/>
  <c r="I78" i="4" s="1"/>
  <c r="I79" i="4" a="1"/>
  <c r="I79" i="4" s="1"/>
  <c r="J79" i="4" a="1"/>
  <c r="J79" i="4" s="1"/>
  <c r="J81" i="4" a="1"/>
  <c r="J81" i="4" s="1"/>
  <c r="I83" i="4" a="1"/>
  <c r="I83" i="4" s="1"/>
  <c r="J80" i="4" a="1"/>
  <c r="J80" i="4" s="1"/>
  <c r="I82" i="4" a="1"/>
  <c r="I82" i="4" s="1"/>
  <c r="J83" i="4" a="1"/>
  <c r="J83" i="4" s="1"/>
  <c r="I81" i="4" a="1"/>
  <c r="I81" i="4" s="1"/>
  <c r="I80" i="4" a="1"/>
  <c r="I80" i="4" s="1"/>
  <c r="J82" i="4" a="1"/>
  <c r="J82" i="4" s="1"/>
  <c r="I84" i="4" a="1"/>
  <c r="I84" i="4" s="1"/>
  <c r="J84" i="4" a="1"/>
  <c r="J84" i="4" s="1"/>
  <c r="I85" i="4" a="1"/>
  <c r="I85" i="4" s="1"/>
  <c r="J87" i="4" a="1"/>
  <c r="J87" i="4" s="1"/>
  <c r="J85" i="4" a="1"/>
  <c r="J85" i="4" s="1"/>
  <c r="J86" i="4" a="1"/>
  <c r="J86" i="4" s="1"/>
  <c r="I86" i="4" a="1"/>
  <c r="I86" i="4" s="1"/>
  <c r="I88" i="4" a="1"/>
  <c r="I88" i="4" s="1"/>
  <c r="I89" i="4" a="1"/>
  <c r="I89" i="4" s="1"/>
  <c r="I87" i="4" a="1"/>
  <c r="I87" i="4" s="1"/>
  <c r="J88" i="4" a="1"/>
  <c r="J88" i="4" s="1"/>
  <c r="I90" i="4" a="1"/>
  <c r="I90" i="4" s="1"/>
  <c r="I92" i="4" a="1"/>
  <c r="I92" i="4" s="1"/>
  <c r="J89" i="4" a="1"/>
  <c r="J89" i="4" s="1"/>
  <c r="J90" i="4" a="1"/>
  <c r="J90" i="4" s="1"/>
  <c r="J91" i="4" a="1"/>
  <c r="J91" i="4" s="1"/>
  <c r="J92" i="4" a="1"/>
  <c r="J92" i="4" s="1"/>
  <c r="I91" i="4" a="1"/>
  <c r="I91" i="4" s="1"/>
  <c r="J93" i="4" a="1"/>
  <c r="J93" i="4" s="1"/>
  <c r="I93" i="4" a="1"/>
  <c r="I93" i="4" s="1"/>
  <c r="J94" i="4" a="1"/>
  <c r="J94" i="4" s="1"/>
  <c r="J95" i="4" a="1"/>
  <c r="J95" i="4" s="1"/>
  <c r="J97" i="4" a="1"/>
  <c r="J97" i="4" s="1"/>
  <c r="I94" i="4" a="1"/>
  <c r="I94" i="4" s="1"/>
  <c r="J96" i="4" a="1"/>
  <c r="J96" i="4" s="1"/>
  <c r="I95" i="4" a="1"/>
  <c r="I95" i="4" s="1"/>
  <c r="I97" i="4" a="1"/>
  <c r="I97" i="4" s="1"/>
  <c r="I96" i="4" a="1"/>
  <c r="I96" i="4" s="1"/>
  <c r="J98" i="4" a="1"/>
  <c r="J98" i="4" s="1"/>
  <c r="I98" i="4" a="1"/>
  <c r="I98" i="4" s="1"/>
  <c r="I99" i="4" a="1"/>
  <c r="I99" i="4" s="1"/>
  <c r="J99" i="4" a="1"/>
  <c r="J99" i="4" s="1"/>
  <c r="J100" i="4" a="1"/>
  <c r="J100" i="4" s="1"/>
  <c r="I100" i="4" a="1"/>
  <c r="I100" i="4" s="1"/>
  <c r="I101" i="4" a="1"/>
  <c r="I101" i="4" s="1"/>
  <c r="J102" i="4" a="1"/>
  <c r="J102" i="4" s="1"/>
  <c r="J101" i="4" a="1"/>
  <c r="J101" i="4" s="1"/>
  <c r="I102" i="4" a="1"/>
  <c r="I102" i="4" s="1"/>
  <c r="I103" i="4" a="1"/>
  <c r="I103" i="4" s="1"/>
  <c r="J103" i="4" a="1"/>
  <c r="J103" i="4" s="1"/>
  <c r="J108" i="4" a="1"/>
  <c r="J108" i="4" s="1"/>
  <c r="J104" i="4" a="1"/>
  <c r="J104" i="4" s="1"/>
  <c r="I104" i="4" a="1"/>
  <c r="I104" i="4" s="1"/>
  <c r="J105" i="4" a="1"/>
  <c r="J105" i="4" s="1"/>
  <c r="I106" i="4" a="1"/>
  <c r="I106" i="4" s="1"/>
  <c r="I105" i="4" a="1"/>
  <c r="I105" i="4" s="1"/>
  <c r="J106" i="4" a="1"/>
  <c r="J106" i="4" s="1"/>
  <c r="I110" i="4" a="1"/>
  <c r="I110" i="4" s="1"/>
  <c r="I112" i="4" a="1"/>
  <c r="I112" i="4" s="1"/>
  <c r="J112" i="4" a="1"/>
  <c r="J112" i="4" s="1"/>
  <c r="G114" i="2"/>
  <c r="T109" i="2" s="1" a="1"/>
  <c r="T109" i="2" s="1"/>
  <c r="C113" i="2"/>
  <c r="P113" i="2" s="1" a="1"/>
  <c r="P113" i="2" s="1"/>
  <c r="D115" i="2"/>
  <c r="C114" i="2" s="1"/>
  <c r="B111" i="2"/>
  <c r="O111" i="2" s="1" a="1"/>
  <c r="O111" i="2" s="1"/>
  <c r="F112" i="2"/>
  <c r="Q5" i="4" l="1"/>
  <c r="S109" i="2" a="1"/>
  <c r="S109" i="2" s="1"/>
  <c r="R110" i="2" a="1"/>
  <c r="R110" i="2" s="1"/>
  <c r="O107" i="2" a="1"/>
  <c r="O107" i="2" s="1"/>
  <c r="K114" i="1" a="1"/>
  <c r="K114" i="1" s="1"/>
  <c r="L114" i="1" a="1"/>
  <c r="L114" i="1" s="1"/>
  <c r="K7" i="1" a="1"/>
  <c r="K7" i="1" s="1"/>
  <c r="K6" i="1" a="1"/>
  <c r="K6" i="1" s="1"/>
  <c r="K5" i="1" a="1"/>
  <c r="K5" i="1" s="1"/>
  <c r="K9" i="1" a="1"/>
  <c r="K9" i="1" s="1"/>
  <c r="L8" i="1" a="1"/>
  <c r="L8" i="1" s="1"/>
  <c r="K8" i="1" a="1"/>
  <c r="K8" i="1" s="1"/>
  <c r="L7" i="1" a="1"/>
  <c r="L7" i="1" s="1"/>
  <c r="L6" i="1" a="1"/>
  <c r="L6" i="1" s="1"/>
  <c r="L5" i="1" a="1"/>
  <c r="L5" i="1" s="1"/>
  <c r="L9" i="1" a="1"/>
  <c r="L9" i="1" s="1"/>
  <c r="K10" i="1" a="1"/>
  <c r="K10" i="1" s="1"/>
  <c r="L10" i="1" a="1"/>
  <c r="L10" i="1" s="1"/>
  <c r="L13" i="1" a="1"/>
  <c r="L13" i="1" s="1"/>
  <c r="K11" i="1" a="1"/>
  <c r="K11" i="1" s="1"/>
  <c r="L11" i="1" a="1"/>
  <c r="L11" i="1" s="1"/>
  <c r="K14" i="1" a="1"/>
  <c r="K14" i="1" s="1"/>
  <c r="K12" i="1" a="1"/>
  <c r="K12" i="1" s="1"/>
  <c r="L12" i="1" a="1"/>
  <c r="L12" i="1" s="1"/>
  <c r="L15" i="1" a="1"/>
  <c r="L15" i="1" s="1"/>
  <c r="K13" i="1" a="1"/>
  <c r="K13" i="1" s="1"/>
  <c r="L14" i="1" a="1"/>
  <c r="L14" i="1" s="1"/>
  <c r="K15" i="1" a="1"/>
  <c r="K15" i="1" s="1"/>
  <c r="K16" i="1" a="1"/>
  <c r="K16" i="1" s="1"/>
  <c r="K18" i="1" a="1"/>
  <c r="K18" i="1" s="1"/>
  <c r="L17" i="1" a="1"/>
  <c r="L17" i="1" s="1"/>
  <c r="L16" i="1" a="1"/>
  <c r="L16" i="1" s="1"/>
  <c r="K17" i="1" a="1"/>
  <c r="K17" i="1" s="1"/>
  <c r="L18" i="1" a="1"/>
  <c r="L18" i="1" s="1"/>
  <c r="K19" i="1" a="1"/>
  <c r="K19" i="1" s="1"/>
  <c r="K20" i="1" a="1"/>
  <c r="K20" i="1" s="1"/>
  <c r="L19" i="1" a="1"/>
  <c r="L19" i="1" s="1"/>
  <c r="L20" i="1" a="1"/>
  <c r="L20" i="1" s="1"/>
  <c r="L23" i="1" a="1"/>
  <c r="L23" i="1" s="1"/>
  <c r="L21" i="1" a="1"/>
  <c r="L21" i="1" s="1"/>
  <c r="K21" i="1" a="1"/>
  <c r="K21" i="1" s="1"/>
  <c r="L22" i="1" a="1"/>
  <c r="L22" i="1" s="1"/>
  <c r="K23" i="1" a="1"/>
  <c r="K23" i="1" s="1"/>
  <c r="K22" i="1" a="1"/>
  <c r="K22" i="1" s="1"/>
  <c r="L25" i="1" a="1"/>
  <c r="L25" i="1" s="1"/>
  <c r="K27" i="1" a="1"/>
  <c r="K27" i="1" s="1"/>
  <c r="K24" i="1" a="1"/>
  <c r="K24" i="1" s="1"/>
  <c r="L24" i="1" a="1"/>
  <c r="L24" i="1" s="1"/>
  <c r="K26" i="1" a="1"/>
  <c r="K26" i="1" s="1"/>
  <c r="K25" i="1" a="1"/>
  <c r="K25" i="1" s="1"/>
  <c r="L26" i="1" a="1"/>
  <c r="L26" i="1" s="1"/>
  <c r="L27" i="1" a="1"/>
  <c r="L27" i="1" s="1"/>
  <c r="L28" i="1" a="1"/>
  <c r="L28" i="1" s="1"/>
  <c r="K28" i="1" a="1"/>
  <c r="K28" i="1" s="1"/>
  <c r="K29" i="1" a="1"/>
  <c r="K29" i="1" s="1"/>
  <c r="L30" i="1" a="1"/>
  <c r="L30" i="1" s="1"/>
  <c r="L31" i="1" a="1"/>
  <c r="L31" i="1" s="1"/>
  <c r="K31" i="1" a="1"/>
  <c r="K31" i="1" s="1"/>
  <c r="L29" i="1" a="1"/>
  <c r="L29" i="1" s="1"/>
  <c r="K30" i="1" a="1"/>
  <c r="K30" i="1" s="1"/>
  <c r="K32" i="1" a="1"/>
  <c r="K32" i="1" s="1"/>
  <c r="K33" i="1" a="1"/>
  <c r="K33" i="1" s="1"/>
  <c r="L34" i="1" a="1"/>
  <c r="L34" i="1" s="1"/>
  <c r="L32" i="1" a="1"/>
  <c r="L32" i="1" s="1"/>
  <c r="L33" i="1" a="1"/>
  <c r="L33" i="1" s="1"/>
  <c r="K34" i="1" a="1"/>
  <c r="K34" i="1" s="1"/>
  <c r="K37" i="1" a="1"/>
  <c r="K37" i="1" s="1"/>
  <c r="K36" i="1" a="1"/>
  <c r="K36" i="1" s="1"/>
  <c r="K35" i="1" a="1"/>
  <c r="K35" i="1" s="1"/>
  <c r="L36" i="1" a="1"/>
  <c r="L36" i="1" s="1"/>
  <c r="L35" i="1" a="1"/>
  <c r="L35" i="1" s="1"/>
  <c r="L38" i="1" a="1"/>
  <c r="L38" i="1" s="1"/>
  <c r="L37" i="1" a="1"/>
  <c r="L37" i="1" s="1"/>
  <c r="K38" i="1" a="1"/>
  <c r="K38" i="1" s="1"/>
  <c r="K40" i="1" a="1"/>
  <c r="K40" i="1" s="1"/>
  <c r="L40" i="1" a="1"/>
  <c r="L40" i="1" s="1"/>
  <c r="K39" i="1" a="1"/>
  <c r="K39" i="1" s="1"/>
  <c r="K42" i="1" a="1"/>
  <c r="K42" i="1" s="1"/>
  <c r="K41" i="1" a="1"/>
  <c r="K41" i="1" s="1"/>
  <c r="L39" i="1" a="1"/>
  <c r="L39" i="1" s="1"/>
  <c r="L43" i="1" a="1"/>
  <c r="L43" i="1" s="1"/>
  <c r="L42" i="1" a="1"/>
  <c r="L42" i="1" s="1"/>
  <c r="L41" i="1" a="1"/>
  <c r="L41" i="1" s="1"/>
  <c r="K43" i="1" a="1"/>
  <c r="K43" i="1" s="1"/>
  <c r="L44" i="1" a="1"/>
  <c r="L44" i="1" s="1"/>
  <c r="K47" i="1" a="1"/>
  <c r="K47" i="1" s="1"/>
  <c r="K44" i="1" a="1"/>
  <c r="K44" i="1" s="1"/>
  <c r="L46" i="1" a="1"/>
  <c r="L46" i="1" s="1"/>
  <c r="L48" i="1" a="1"/>
  <c r="L48" i="1" s="1"/>
  <c r="K45" i="1" a="1"/>
  <c r="K45" i="1" s="1"/>
  <c r="L45" i="1" a="1"/>
  <c r="L45" i="1" s="1"/>
  <c r="L47" i="1" a="1"/>
  <c r="L47" i="1" s="1"/>
  <c r="K46" i="1" a="1"/>
  <c r="K46" i="1" s="1"/>
  <c r="K50" i="1" a="1"/>
  <c r="K50" i="1" s="1"/>
  <c r="L49" i="1" a="1"/>
  <c r="L49" i="1" s="1"/>
  <c r="K48" i="1" a="1"/>
  <c r="K48" i="1" s="1"/>
  <c r="K49" i="1" a="1"/>
  <c r="K49" i="1" s="1"/>
  <c r="L51" i="1" a="1"/>
  <c r="L51" i="1" s="1"/>
  <c r="K51" i="1" a="1"/>
  <c r="K51" i="1" s="1"/>
  <c r="K52" i="1" a="1"/>
  <c r="K52" i="1" s="1"/>
  <c r="L50" i="1" a="1"/>
  <c r="L50" i="1" s="1"/>
  <c r="K54" i="1" a="1"/>
  <c r="K54" i="1" s="1"/>
  <c r="K53" i="1" a="1"/>
  <c r="K53" i="1" s="1"/>
  <c r="L52" i="1" a="1"/>
  <c r="L52" i="1" s="1"/>
  <c r="L54" i="1" a="1"/>
  <c r="L54" i="1" s="1"/>
  <c r="L53" i="1" a="1"/>
  <c r="L53" i="1" s="1"/>
  <c r="L56" i="1" a="1"/>
  <c r="L56" i="1" s="1"/>
  <c r="K55" i="1" a="1"/>
  <c r="K55" i="1" s="1"/>
  <c r="L55" i="1" a="1"/>
  <c r="L55" i="1" s="1"/>
  <c r="K56" i="1" a="1"/>
  <c r="K56" i="1" s="1"/>
  <c r="L58" i="1" a="1"/>
  <c r="L58" i="1" s="1"/>
  <c r="L59" i="1" a="1"/>
  <c r="L59" i="1" s="1"/>
  <c r="L57" i="1" a="1"/>
  <c r="L57" i="1" s="1"/>
  <c r="K58" i="1" a="1"/>
  <c r="K58" i="1" s="1"/>
  <c r="K57" i="1" a="1"/>
  <c r="K57" i="1" s="1"/>
  <c r="L61" i="1" a="1"/>
  <c r="L61" i="1" s="1"/>
  <c r="K59" i="1" a="1"/>
  <c r="K59" i="1" s="1"/>
  <c r="K62" i="1" a="1"/>
  <c r="K62" i="1" s="1"/>
  <c r="K60" i="1" a="1"/>
  <c r="K60" i="1" s="1"/>
  <c r="L63" i="1" a="1"/>
  <c r="L63" i="1" s="1"/>
  <c r="K61" i="1" a="1"/>
  <c r="K61" i="1" s="1"/>
  <c r="L60" i="1" a="1"/>
  <c r="L60" i="1" s="1"/>
  <c r="K63" i="1" a="1"/>
  <c r="K63" i="1" s="1"/>
  <c r="L62" i="1" a="1"/>
  <c r="L62" i="1" s="1"/>
  <c r="K66" i="1" a="1"/>
  <c r="K66" i="1" s="1"/>
  <c r="L64" i="1" a="1"/>
  <c r="L64" i="1" s="1"/>
  <c r="K64" i="1" a="1"/>
  <c r="K64" i="1" s="1"/>
  <c r="L66" i="1" a="1"/>
  <c r="L66" i="1" s="1"/>
  <c r="L65" i="1" a="1"/>
  <c r="L65" i="1" s="1"/>
  <c r="K65" i="1" a="1"/>
  <c r="K65" i="1" s="1"/>
  <c r="K69" i="1" a="1"/>
  <c r="K69" i="1" s="1"/>
  <c r="K68" i="1" a="1"/>
  <c r="K68" i="1" s="1"/>
  <c r="L67" i="1" a="1"/>
  <c r="L67" i="1" s="1"/>
  <c r="K67" i="1" a="1"/>
  <c r="K67" i="1" s="1"/>
  <c r="L68" i="1" a="1"/>
  <c r="L68" i="1" s="1"/>
  <c r="K71" i="1" a="1"/>
  <c r="K71" i="1" s="1"/>
  <c r="L69" i="1" a="1"/>
  <c r="L69" i="1" s="1"/>
  <c r="L70" i="1" a="1"/>
  <c r="L70" i="1" s="1"/>
  <c r="K70" i="1" a="1"/>
  <c r="K70" i="1" s="1"/>
  <c r="L71" i="1" a="1"/>
  <c r="L71" i="1" s="1"/>
  <c r="K75" i="1" a="1"/>
  <c r="K75" i="1" s="1"/>
  <c r="K73" i="1" a="1"/>
  <c r="K73" i="1" s="1"/>
  <c r="L73" i="1" a="1"/>
  <c r="L73" i="1" s="1"/>
  <c r="L72" i="1" a="1"/>
  <c r="L72" i="1" s="1"/>
  <c r="K72" i="1" a="1"/>
  <c r="K72" i="1" s="1"/>
  <c r="L74" i="1" a="1"/>
  <c r="L74" i="1" s="1"/>
  <c r="L75" i="1" a="1"/>
  <c r="L75" i="1" s="1"/>
  <c r="K74" i="1" a="1"/>
  <c r="K74" i="1" s="1"/>
  <c r="L76" i="1" a="1"/>
  <c r="L76" i="1" s="1"/>
  <c r="K76" i="1" a="1"/>
  <c r="K76" i="1" s="1"/>
  <c r="L78" i="1" a="1"/>
  <c r="L78" i="1" s="1"/>
  <c r="K78" i="1" a="1"/>
  <c r="K78" i="1" s="1"/>
  <c r="L77" i="1" a="1"/>
  <c r="L77" i="1" s="1"/>
  <c r="K77" i="1" a="1"/>
  <c r="K77" i="1" s="1"/>
  <c r="K79" i="1" a="1"/>
  <c r="K79" i="1" s="1"/>
  <c r="L79" i="1" a="1"/>
  <c r="L79" i="1" s="1"/>
  <c r="K80" i="1" a="1"/>
  <c r="K80" i="1" s="1"/>
  <c r="L80" i="1" a="1"/>
  <c r="L80" i="1" s="1"/>
  <c r="L81" i="1" a="1"/>
  <c r="L81" i="1" s="1"/>
  <c r="K82" i="1" a="1"/>
  <c r="K82" i="1" s="1"/>
  <c r="K81" i="1" a="1"/>
  <c r="K81" i="1" s="1"/>
  <c r="L84" i="1" a="1"/>
  <c r="L84" i="1" s="1"/>
  <c r="L82" i="1" a="1"/>
  <c r="L82" i="1" s="1"/>
  <c r="L83" i="1" a="1"/>
  <c r="L83" i="1" s="1"/>
  <c r="K83" i="1" a="1"/>
  <c r="K83" i="1" s="1"/>
  <c r="K86" i="1" a="1"/>
  <c r="K86" i="1" s="1"/>
  <c r="K85" i="1" a="1"/>
  <c r="K85" i="1" s="1"/>
  <c r="L85" i="1" a="1"/>
  <c r="L85" i="1" s="1"/>
  <c r="K84" i="1" a="1"/>
  <c r="K84" i="1" s="1"/>
  <c r="L86" i="1" a="1"/>
  <c r="L86" i="1" s="1"/>
  <c r="K87" i="1" a="1"/>
  <c r="K87" i="1" s="1"/>
  <c r="K89" i="1" a="1"/>
  <c r="K89" i="1" s="1"/>
  <c r="L88" i="1" a="1"/>
  <c r="L88" i="1" s="1"/>
  <c r="L87" i="1" a="1"/>
  <c r="L87" i="1" s="1"/>
  <c r="L89" i="1" a="1"/>
  <c r="L89" i="1" s="1"/>
  <c r="K91" i="1" a="1"/>
  <c r="K91" i="1" s="1"/>
  <c r="K88" i="1" a="1"/>
  <c r="K88" i="1" s="1"/>
  <c r="K90" i="1" a="1"/>
  <c r="K90" i="1" s="1"/>
  <c r="L90" i="1" a="1"/>
  <c r="L90" i="1" s="1"/>
  <c r="L91" i="1" a="1"/>
  <c r="L91" i="1" s="1"/>
  <c r="L92" i="1" a="1"/>
  <c r="L92" i="1" s="1"/>
  <c r="L93" i="1" a="1"/>
  <c r="L93" i="1" s="1"/>
  <c r="K92" i="1" a="1"/>
  <c r="K92" i="1" s="1"/>
  <c r="K93" i="1" a="1"/>
  <c r="K93" i="1" s="1"/>
  <c r="L95" i="1" a="1"/>
  <c r="L95" i="1" s="1"/>
  <c r="L94" i="1" a="1"/>
  <c r="L94" i="1" s="1"/>
  <c r="K94" i="1" a="1"/>
  <c r="K94" i="1" s="1"/>
  <c r="K95" i="1" a="1"/>
  <c r="K95" i="1" s="1"/>
  <c r="K96" i="1" a="1"/>
  <c r="K96" i="1" s="1"/>
  <c r="L96" i="1" a="1"/>
  <c r="L96" i="1" s="1"/>
  <c r="K98" i="1" a="1"/>
  <c r="K98" i="1" s="1"/>
  <c r="L97" i="1" a="1"/>
  <c r="L97" i="1" s="1"/>
  <c r="L98" i="1" a="1"/>
  <c r="L98" i="1" s="1"/>
  <c r="L99" i="1" a="1"/>
  <c r="L99" i="1" s="1"/>
  <c r="K97" i="1" a="1"/>
  <c r="K97" i="1" s="1"/>
  <c r="K99" i="1" a="1"/>
  <c r="K99" i="1" s="1"/>
  <c r="L101" i="1" a="1"/>
  <c r="L101" i="1" s="1"/>
  <c r="K100" i="1" a="1"/>
  <c r="K100" i="1" s="1"/>
  <c r="L103" i="1" a="1"/>
  <c r="L103" i="1" s="1"/>
  <c r="K102" i="1" a="1"/>
  <c r="K102" i="1" s="1"/>
  <c r="L100" i="1" a="1"/>
  <c r="L100" i="1" s="1"/>
  <c r="K101" i="1" a="1"/>
  <c r="K101" i="1" s="1"/>
  <c r="K103" i="1" a="1"/>
  <c r="K103" i="1" s="1"/>
  <c r="L102" i="1" a="1"/>
  <c r="L102" i="1" s="1"/>
  <c r="K105" i="1" a="1"/>
  <c r="K105" i="1" s="1"/>
  <c r="L105" i="1" a="1"/>
  <c r="L105" i="1" s="1"/>
  <c r="K106" i="1" a="1"/>
  <c r="K106" i="1" s="1"/>
  <c r="L104" i="1" a="1"/>
  <c r="L104" i="1" s="1"/>
  <c r="K104" i="1" a="1"/>
  <c r="K104" i="1" s="1"/>
  <c r="K108" i="1" a="1"/>
  <c r="K108" i="1" s="1"/>
  <c r="L106" i="1" a="1"/>
  <c r="L106" i="1" s="1"/>
  <c r="K107" i="1" a="1"/>
  <c r="K107" i="1" s="1"/>
  <c r="L108" i="1" a="1"/>
  <c r="L108" i="1" s="1"/>
  <c r="L109" i="1" a="1"/>
  <c r="L109" i="1" s="1"/>
  <c r="L110" i="1" a="1"/>
  <c r="L110" i="1" s="1"/>
  <c r="L112" i="1" a="1"/>
  <c r="L112" i="1" s="1"/>
  <c r="K109" i="1" a="1"/>
  <c r="K109" i="1" s="1"/>
  <c r="K110" i="1" a="1"/>
  <c r="K110" i="1" s="1"/>
  <c r="Q108" i="2" a="1"/>
  <c r="Q108" i="2" s="1"/>
  <c r="T111" i="2" a="1"/>
  <c r="T111" i="2" s="1"/>
  <c r="O105" i="2" a="1"/>
  <c r="O105" i="2" s="1"/>
  <c r="P105" i="2" a="1"/>
  <c r="P105" i="2" s="1"/>
  <c r="P104" i="2" a="1"/>
  <c r="P104" i="2" s="1"/>
  <c r="O100" i="2" a="1"/>
  <c r="O100" i="2" s="1"/>
  <c r="O98" i="2" a="1"/>
  <c r="O98" i="2" s="1"/>
  <c r="O96" i="2" a="1"/>
  <c r="O96" i="2" s="1"/>
  <c r="P98" i="2" a="1"/>
  <c r="P98" i="2" s="1"/>
  <c r="P94" i="2" a="1"/>
  <c r="P94" i="2" s="1"/>
  <c r="P92" i="2" a="1"/>
  <c r="P92" i="2" s="1"/>
  <c r="O87" i="2" a="1"/>
  <c r="O87" i="2" s="1"/>
  <c r="P88" i="2" a="1"/>
  <c r="P88" i="2" s="1"/>
  <c r="O84" i="2" a="1"/>
  <c r="O84" i="2" s="1"/>
  <c r="O82" i="2" a="1"/>
  <c r="O82" i="2" s="1"/>
  <c r="P84" i="2" a="1"/>
  <c r="P84" i="2" s="1"/>
  <c r="O78" i="2" a="1"/>
  <c r="O78" i="2" s="1"/>
  <c r="P77" i="2" a="1"/>
  <c r="P77" i="2" s="1"/>
  <c r="O74" i="2" a="1"/>
  <c r="O74" i="2" s="1"/>
  <c r="O72" i="2" a="1"/>
  <c r="O72" i="2" s="1"/>
  <c r="P71" i="2" a="1"/>
  <c r="P71" i="2" s="1"/>
  <c r="P69" i="2" a="1"/>
  <c r="P69" i="2" s="1"/>
  <c r="O65" i="2" a="1"/>
  <c r="O65" i="2" s="1"/>
  <c r="P67" i="2" a="1"/>
  <c r="P67" i="2" s="1"/>
  <c r="P64" i="2" a="1"/>
  <c r="P64" i="2" s="1"/>
  <c r="O58" i="2" a="1"/>
  <c r="O58" i="2" s="1"/>
  <c r="P59" i="2" a="1"/>
  <c r="P59" i="2" s="1"/>
  <c r="O54" i="2" a="1"/>
  <c r="O54" i="2" s="1"/>
  <c r="O56" i="2" a="1"/>
  <c r="O56" i="2" s="1"/>
  <c r="O51" i="2" a="1"/>
  <c r="O51" i="2" s="1"/>
  <c r="P51" i="2" a="1"/>
  <c r="P51" i="2" s="1"/>
  <c r="P50" i="2" a="1"/>
  <c r="P50" i="2" s="1"/>
  <c r="O44" i="2" a="1"/>
  <c r="O44" i="2" s="1"/>
  <c r="P46" i="2" a="1"/>
  <c r="P46" i="2" s="1"/>
  <c r="O43" i="2" a="1"/>
  <c r="O43" i="2" s="1"/>
  <c r="O41" i="2" a="1"/>
  <c r="O41" i="2" s="1"/>
  <c r="P40" i="2" a="1"/>
  <c r="P40" i="2" s="1"/>
  <c r="P38" i="2" a="1"/>
  <c r="P38" i="2" s="1"/>
  <c r="P36" i="2" a="1"/>
  <c r="P36" i="2" s="1"/>
  <c r="P35" i="2" a="1"/>
  <c r="P35" i="2" s="1"/>
  <c r="P32" i="2" a="1"/>
  <c r="P32" i="2" s="1"/>
  <c r="P30" i="2" a="1"/>
  <c r="P30" i="2" s="1"/>
  <c r="P29" i="2" a="1"/>
  <c r="P29" i="2" s="1"/>
  <c r="O23" i="2" a="1"/>
  <c r="O23" i="2" s="1"/>
  <c r="O24" i="2" a="1"/>
  <c r="O24" i="2" s="1"/>
  <c r="P21" i="2" a="1"/>
  <c r="P21" i="2" s="1"/>
  <c r="P20" i="2" a="1"/>
  <c r="P20" i="2" s="1"/>
  <c r="P18" i="2" a="1"/>
  <c r="P18" i="2" s="1"/>
  <c r="P15" i="2" a="1"/>
  <c r="P15" i="2" s="1"/>
  <c r="P14" i="2" a="1"/>
  <c r="P14" i="2" s="1"/>
  <c r="P13" i="2" a="1"/>
  <c r="P13" i="2" s="1"/>
  <c r="O7" i="2" a="1"/>
  <c r="O7" i="2" s="1"/>
  <c r="O6" i="2" a="1"/>
  <c r="O6" i="2" s="1"/>
  <c r="K111" i="1" a="1"/>
  <c r="K111" i="1" s="1"/>
  <c r="S108" i="2" a="1"/>
  <c r="S108" i="2" s="1"/>
  <c r="R6" i="2" a="1"/>
  <c r="R6" i="2" s="1"/>
  <c r="T6" i="2" a="1"/>
  <c r="T6" i="2" s="1"/>
  <c r="R7" i="2" a="1"/>
  <c r="R7" i="2" s="1"/>
  <c r="Q7" i="2" a="1"/>
  <c r="Q7" i="2" s="1"/>
  <c r="R8" i="2" a="1"/>
  <c r="R8" i="2" s="1"/>
  <c r="Q6" i="2" a="1"/>
  <c r="Q6" i="2" s="1"/>
  <c r="T7" i="2" a="1"/>
  <c r="T7" i="2" s="1"/>
  <c r="S5" i="2" a="1"/>
  <c r="S5" i="2" s="1"/>
  <c r="Q5" i="2" a="1"/>
  <c r="Q5" i="2" s="1"/>
  <c r="S7" i="2" a="1"/>
  <c r="S7" i="2" s="1"/>
  <c r="S6" i="2" a="1"/>
  <c r="S6" i="2" s="1"/>
  <c r="T8" i="2" a="1"/>
  <c r="T8" i="2" s="1"/>
  <c r="T9" i="2" a="1"/>
  <c r="T9" i="2" s="1"/>
  <c r="R10" i="2" a="1"/>
  <c r="R10" i="2" s="1"/>
  <c r="R9" i="2" a="1"/>
  <c r="R9" i="2" s="1"/>
  <c r="T10" i="2" a="1"/>
  <c r="T10" i="2" s="1"/>
  <c r="S8" i="2" a="1"/>
  <c r="S8" i="2" s="1"/>
  <c r="Q8" i="2" a="1"/>
  <c r="Q8" i="2" s="1"/>
  <c r="Q9" i="2" a="1"/>
  <c r="Q9" i="2" s="1"/>
  <c r="T11" i="2" a="1"/>
  <c r="T11" i="2" s="1"/>
  <c r="T13" i="2" a="1"/>
  <c r="T13" i="2" s="1"/>
  <c r="Q10" i="2" a="1"/>
  <c r="Q10" i="2" s="1"/>
  <c r="R11" i="2" a="1"/>
  <c r="R11" i="2" s="1"/>
  <c r="S9" i="2" a="1"/>
  <c r="S9" i="2" s="1"/>
  <c r="S10" i="2" a="1"/>
  <c r="S10" i="2" s="1"/>
  <c r="Q11" i="2" a="1"/>
  <c r="Q11" i="2" s="1"/>
  <c r="T12" i="2" a="1"/>
  <c r="T12" i="2" s="1"/>
  <c r="R12" i="2" a="1"/>
  <c r="R12" i="2" s="1"/>
  <c r="S12" i="2" a="1"/>
  <c r="S12" i="2" s="1"/>
  <c r="Q12" i="2" a="1"/>
  <c r="Q12" i="2" s="1"/>
  <c r="T14" i="2" a="1"/>
  <c r="T14" i="2" s="1"/>
  <c r="R13" i="2" a="1"/>
  <c r="R13" i="2" s="1"/>
  <c r="S11" i="2" a="1"/>
  <c r="S11" i="2" s="1"/>
  <c r="R14" i="2" a="1"/>
  <c r="R14" i="2" s="1"/>
  <c r="T16" i="2" a="1"/>
  <c r="T16" i="2" s="1"/>
  <c r="T15" i="2" a="1"/>
  <c r="T15" i="2" s="1"/>
  <c r="Q13" i="2" a="1"/>
  <c r="Q13" i="2" s="1"/>
  <c r="R15" i="2" a="1"/>
  <c r="R15" i="2" s="1"/>
  <c r="S14" i="2" a="1"/>
  <c r="S14" i="2" s="1"/>
  <c r="R16" i="2" a="1"/>
  <c r="R16" i="2" s="1"/>
  <c r="S15" i="2" a="1"/>
  <c r="S15" i="2" s="1"/>
  <c r="S13" i="2" a="1"/>
  <c r="S13" i="2" s="1"/>
  <c r="Q15" i="2" a="1"/>
  <c r="Q15" i="2" s="1"/>
  <c r="T17" i="2" a="1"/>
  <c r="T17" i="2" s="1"/>
  <c r="R18" i="2" a="1"/>
  <c r="R18" i="2" s="1"/>
  <c r="R17" i="2" a="1"/>
  <c r="R17" i="2" s="1"/>
  <c r="Q14" i="2" a="1"/>
  <c r="Q14" i="2" s="1"/>
  <c r="T18" i="2" a="1"/>
  <c r="T18" i="2" s="1"/>
  <c r="Q16" i="2" a="1"/>
  <c r="Q16" i="2" s="1"/>
  <c r="S16" i="2" a="1"/>
  <c r="S16" i="2" s="1"/>
  <c r="T19" i="2" a="1"/>
  <c r="T19" i="2" s="1"/>
  <c r="S18" i="2" a="1"/>
  <c r="S18" i="2" s="1"/>
  <c r="R19" i="2" a="1"/>
  <c r="R19" i="2" s="1"/>
  <c r="Q18" i="2" a="1"/>
  <c r="Q18" i="2" s="1"/>
  <c r="S17" i="2" a="1"/>
  <c r="S17" i="2" s="1"/>
  <c r="R20" i="2" a="1"/>
  <c r="R20" i="2" s="1"/>
  <c r="T20" i="2" a="1"/>
  <c r="T20" i="2" s="1"/>
  <c r="Q17" i="2" a="1"/>
  <c r="Q17" i="2" s="1"/>
  <c r="T22" i="2" a="1"/>
  <c r="T22" i="2" s="1"/>
  <c r="Q19" i="2" a="1"/>
  <c r="Q19" i="2" s="1"/>
  <c r="S19" i="2" a="1"/>
  <c r="S19" i="2" s="1"/>
  <c r="T21" i="2" a="1"/>
  <c r="T21" i="2" s="1"/>
  <c r="R23" i="2" a="1"/>
  <c r="R23" i="2" s="1"/>
  <c r="T23" i="2" a="1"/>
  <c r="T23" i="2" s="1"/>
  <c r="R22" i="2" a="1"/>
  <c r="R22" i="2" s="1"/>
  <c r="Q20" i="2" a="1"/>
  <c r="Q20" i="2" s="1"/>
  <c r="R21" i="2" a="1"/>
  <c r="R21" i="2" s="1"/>
  <c r="Q23" i="2" a="1"/>
  <c r="Q23" i="2" s="1"/>
  <c r="Q21" i="2" a="1"/>
  <c r="Q21" i="2" s="1"/>
  <c r="R24" i="2" a="1"/>
  <c r="R24" i="2" s="1"/>
  <c r="T24" i="2" a="1"/>
  <c r="T24" i="2" s="1"/>
  <c r="S20" i="2" a="1"/>
  <c r="S20" i="2" s="1"/>
  <c r="Q22" i="2" a="1"/>
  <c r="Q22" i="2" s="1"/>
  <c r="R25" i="2" a="1"/>
  <c r="R25" i="2" s="1"/>
  <c r="S21" i="2" a="1"/>
  <c r="S21" i="2" s="1"/>
  <c r="S22" i="2" a="1"/>
  <c r="S22" i="2" s="1"/>
  <c r="S24" i="2" a="1"/>
  <c r="S24" i="2" s="1"/>
  <c r="Q24" i="2" a="1"/>
  <c r="Q24" i="2" s="1"/>
  <c r="S23" i="2" a="1"/>
  <c r="S23" i="2" s="1"/>
  <c r="R26" i="2" a="1"/>
  <c r="R26" i="2" s="1"/>
  <c r="T26" i="2" a="1"/>
  <c r="T26" i="2" s="1"/>
  <c r="R27" i="2" a="1"/>
  <c r="R27" i="2" s="1"/>
  <c r="T25" i="2" a="1"/>
  <c r="T25" i="2" s="1"/>
  <c r="T28" i="2" a="1"/>
  <c r="T28" i="2" s="1"/>
  <c r="S25" i="2" a="1"/>
  <c r="S25" i="2" s="1"/>
  <c r="T27" i="2" a="1"/>
  <c r="T27" i="2" s="1"/>
  <c r="Q25" i="2" a="1"/>
  <c r="Q25" i="2" s="1"/>
  <c r="S26" i="2" a="1"/>
  <c r="S26" i="2" s="1"/>
  <c r="Q26" i="2" a="1"/>
  <c r="Q26" i="2" s="1"/>
  <c r="R29" i="2" a="1"/>
  <c r="R29" i="2" s="1"/>
  <c r="T30" i="2" a="1"/>
  <c r="T30" i="2" s="1"/>
  <c r="Q27" i="2" a="1"/>
  <c r="Q27" i="2" s="1"/>
  <c r="R28" i="2" a="1"/>
  <c r="R28" i="2" s="1"/>
  <c r="S27" i="2" a="1"/>
  <c r="S27" i="2" s="1"/>
  <c r="T29" i="2" a="1"/>
  <c r="T29" i="2" s="1"/>
  <c r="R30" i="2" a="1"/>
  <c r="R30" i="2" s="1"/>
  <c r="R32" i="2" a="1"/>
  <c r="R32" i="2" s="1"/>
  <c r="S28" i="2" a="1"/>
  <c r="S28" i="2" s="1"/>
  <c r="S29" i="2" a="1"/>
  <c r="S29" i="2" s="1"/>
  <c r="Q28" i="2" a="1"/>
  <c r="Q28" i="2" s="1"/>
  <c r="Q30" i="2" a="1"/>
  <c r="Q30" i="2" s="1"/>
  <c r="Q29" i="2" a="1"/>
  <c r="Q29" i="2" s="1"/>
  <c r="R31" i="2" a="1"/>
  <c r="R31" i="2" s="1"/>
  <c r="T31" i="2" a="1"/>
  <c r="T31" i="2" s="1"/>
  <c r="T34" i="2" a="1"/>
  <c r="T34" i="2" s="1"/>
  <c r="T32" i="2" a="1"/>
  <c r="T32" i="2" s="1"/>
  <c r="S30" i="2" a="1"/>
  <c r="S30" i="2" s="1"/>
  <c r="T33" i="2" a="1"/>
  <c r="T33" i="2" s="1"/>
  <c r="Q32" i="2" a="1"/>
  <c r="Q32" i="2" s="1"/>
  <c r="S31" i="2" a="1"/>
  <c r="S31" i="2" s="1"/>
  <c r="R34" i="2" a="1"/>
  <c r="R34" i="2" s="1"/>
  <c r="Q31" i="2" a="1"/>
  <c r="Q31" i="2" s="1"/>
  <c r="R33" i="2" a="1"/>
  <c r="R33" i="2" s="1"/>
  <c r="Q33" i="2" a="1"/>
  <c r="Q33" i="2" s="1"/>
  <c r="R36" i="2" a="1"/>
  <c r="R36" i="2" s="1"/>
  <c r="R35" i="2" a="1"/>
  <c r="R35" i="2" s="1"/>
  <c r="T35" i="2" a="1"/>
  <c r="T35" i="2" s="1"/>
  <c r="S33" i="2" a="1"/>
  <c r="S33" i="2" s="1"/>
  <c r="T36" i="2" a="1"/>
  <c r="T36" i="2" s="1"/>
  <c r="S32" i="2" a="1"/>
  <c r="S32" i="2" s="1"/>
  <c r="T38" i="2" a="1"/>
  <c r="T38" i="2" s="1"/>
  <c r="R37" i="2" a="1"/>
  <c r="R37" i="2" s="1"/>
  <c r="S35" i="2" a="1"/>
  <c r="S35" i="2" s="1"/>
  <c r="S34" i="2" a="1"/>
  <c r="S34" i="2" s="1"/>
  <c r="Q35" i="2" a="1"/>
  <c r="Q35" i="2" s="1"/>
  <c r="Q34" i="2" a="1"/>
  <c r="Q34" i="2" s="1"/>
  <c r="T37" i="2" a="1"/>
  <c r="T37" i="2" s="1"/>
  <c r="S36" i="2" a="1"/>
  <c r="S36" i="2" s="1"/>
  <c r="R38" i="2" a="1"/>
  <c r="R38" i="2" s="1"/>
  <c r="Q36" i="2" a="1"/>
  <c r="Q36" i="2" s="1"/>
  <c r="S37" i="2" a="1"/>
  <c r="S37" i="2" s="1"/>
  <c r="R39" i="2" a="1"/>
  <c r="R39" i="2" s="1"/>
  <c r="Q37" i="2" a="1"/>
  <c r="Q37" i="2" s="1"/>
  <c r="R40" i="2" a="1"/>
  <c r="R40" i="2" s="1"/>
  <c r="T39" i="2" a="1"/>
  <c r="T39" i="2" s="1"/>
  <c r="S38" i="2" a="1"/>
  <c r="S38" i="2" s="1"/>
  <c r="R41" i="2" a="1"/>
  <c r="R41" i="2" s="1"/>
  <c r="Q39" i="2" a="1"/>
  <c r="Q39" i="2" s="1"/>
  <c r="T40" i="2" a="1"/>
  <c r="T40" i="2" s="1"/>
  <c r="Q38" i="2" a="1"/>
  <c r="Q38" i="2" s="1"/>
  <c r="Q40" i="2" a="1"/>
  <c r="Q40" i="2" s="1"/>
  <c r="R42" i="2" a="1"/>
  <c r="R42" i="2" s="1"/>
  <c r="T41" i="2" a="1"/>
  <c r="T41" i="2" s="1"/>
  <c r="S40" i="2" a="1"/>
  <c r="S40" i="2" s="1"/>
  <c r="Q41" i="2" a="1"/>
  <c r="Q41" i="2" s="1"/>
  <c r="T42" i="2" a="1"/>
  <c r="T42" i="2" s="1"/>
  <c r="S39" i="2" a="1"/>
  <c r="S39" i="2" s="1"/>
  <c r="R44" i="2" a="1"/>
  <c r="R44" i="2" s="1"/>
  <c r="S41" i="2" a="1"/>
  <c r="S41" i="2" s="1"/>
  <c r="Q42" i="2" a="1"/>
  <c r="Q42" i="2" s="1"/>
  <c r="T43" i="2" a="1"/>
  <c r="T43" i="2" s="1"/>
  <c r="T44" i="2" a="1"/>
  <c r="T44" i="2" s="1"/>
  <c r="Q43" i="2" a="1"/>
  <c r="Q43" i="2" s="1"/>
  <c r="S43" i="2" a="1"/>
  <c r="S43" i="2" s="1"/>
  <c r="S42" i="2" a="1"/>
  <c r="S42" i="2" s="1"/>
  <c r="R45" i="2" a="1"/>
  <c r="R45" i="2" s="1"/>
  <c r="R43" i="2" a="1"/>
  <c r="R43" i="2" s="1"/>
  <c r="T45" i="2" a="1"/>
  <c r="T45" i="2" s="1"/>
  <c r="Q44" i="2" a="1"/>
  <c r="Q44" i="2" s="1"/>
  <c r="S44" i="2" a="1"/>
  <c r="S44" i="2" s="1"/>
  <c r="T46" i="2" a="1"/>
  <c r="T46" i="2" s="1"/>
  <c r="T47" i="2" a="1"/>
  <c r="T47" i="2" s="1"/>
  <c r="R46" i="2" a="1"/>
  <c r="R46" i="2" s="1"/>
  <c r="Q45" i="2" a="1"/>
  <c r="Q45" i="2" s="1"/>
  <c r="R47" i="2" a="1"/>
  <c r="R47" i="2" s="1"/>
  <c r="S45" i="2" a="1"/>
  <c r="S45" i="2" s="1"/>
  <c r="Q46" i="2" a="1"/>
  <c r="Q46" i="2" s="1"/>
  <c r="T48" i="2" a="1"/>
  <c r="T48" i="2" s="1"/>
  <c r="T50" i="2" a="1"/>
  <c r="T50" i="2" s="1"/>
  <c r="S47" i="2" a="1"/>
  <c r="S47" i="2" s="1"/>
  <c r="R48" i="2" a="1"/>
  <c r="R48" i="2" s="1"/>
  <c r="S46" i="2" a="1"/>
  <c r="S46" i="2" s="1"/>
  <c r="R51" i="2" a="1"/>
  <c r="R51" i="2" s="1"/>
  <c r="Q47" i="2" a="1"/>
  <c r="Q47" i="2" s="1"/>
  <c r="T49" i="2" a="1"/>
  <c r="T49" i="2" s="1"/>
  <c r="R49" i="2" a="1"/>
  <c r="R49" i="2" s="1"/>
  <c r="S48" i="2" a="1"/>
  <c r="S48" i="2" s="1"/>
  <c r="R50" i="2" a="1"/>
  <c r="R50" i="2" s="1"/>
  <c r="Q48" i="2" a="1"/>
  <c r="Q48" i="2" s="1"/>
  <c r="S49" i="2" a="1"/>
  <c r="S49" i="2" s="1"/>
  <c r="R53" i="2" a="1"/>
  <c r="R53" i="2" s="1"/>
  <c r="T51" i="2" a="1"/>
  <c r="T51" i="2" s="1"/>
  <c r="Q50" i="2" a="1"/>
  <c r="Q50" i="2" s="1"/>
  <c r="T52" i="2" a="1"/>
  <c r="T52" i="2" s="1"/>
  <c r="S50" i="2" a="1"/>
  <c r="S50" i="2" s="1"/>
  <c r="R52" i="2" a="1"/>
  <c r="R52" i="2" s="1"/>
  <c r="T53" i="2" a="1"/>
  <c r="T53" i="2" s="1"/>
  <c r="Q51" i="2" a="1"/>
  <c r="Q51" i="2" s="1"/>
  <c r="Q49" i="2" a="1"/>
  <c r="Q49" i="2" s="1"/>
  <c r="R54" i="2" a="1"/>
  <c r="R54" i="2" s="1"/>
  <c r="S52" i="2" a="1"/>
  <c r="S52" i="2" s="1"/>
  <c r="S51" i="2" a="1"/>
  <c r="S51" i="2" s="1"/>
  <c r="T54" i="2" a="1"/>
  <c r="T54" i="2" s="1"/>
  <c r="Q54" i="2" a="1"/>
  <c r="Q54" i="2" s="1"/>
  <c r="Q53" i="2" a="1"/>
  <c r="Q53" i="2" s="1"/>
  <c r="Q52" i="2" a="1"/>
  <c r="Q52" i="2" s="1"/>
  <c r="T56" i="2" a="1"/>
  <c r="T56" i="2" s="1"/>
  <c r="R55" i="2" a="1"/>
  <c r="R55" i="2" s="1"/>
  <c r="S53" i="2" a="1"/>
  <c r="S53" i="2" s="1"/>
  <c r="R56" i="2" a="1"/>
  <c r="R56" i="2" s="1"/>
  <c r="T55" i="2" a="1"/>
  <c r="T55" i="2" s="1"/>
  <c r="S54" i="2" a="1"/>
  <c r="S54" i="2" s="1"/>
  <c r="Q55" i="2" a="1"/>
  <c r="Q55" i="2" s="1"/>
  <c r="R57" i="2" a="1"/>
  <c r="R57" i="2" s="1"/>
  <c r="S55" i="2" a="1"/>
  <c r="S55" i="2" s="1"/>
  <c r="T57" i="2" a="1"/>
  <c r="T57" i="2" s="1"/>
  <c r="Q56" i="2" a="1"/>
  <c r="Q56" i="2" s="1"/>
  <c r="S57" i="2" a="1"/>
  <c r="S57" i="2" s="1"/>
  <c r="R58" i="2" a="1"/>
  <c r="R58" i="2" s="1"/>
  <c r="T58" i="2" a="1"/>
  <c r="T58" i="2" s="1"/>
  <c r="R59" i="2" a="1"/>
  <c r="R59" i="2" s="1"/>
  <c r="T59" i="2" a="1"/>
  <c r="T59" i="2" s="1"/>
  <c r="S56" i="2" a="1"/>
  <c r="S56" i="2" s="1"/>
  <c r="Q57" i="2" a="1"/>
  <c r="Q57" i="2" s="1"/>
  <c r="Q58" i="2" a="1"/>
  <c r="Q58" i="2" s="1"/>
  <c r="S58" i="2" a="1"/>
  <c r="S58" i="2" s="1"/>
  <c r="R60" i="2" a="1"/>
  <c r="R60" i="2" s="1"/>
  <c r="T61" i="2" a="1"/>
  <c r="T61" i="2" s="1"/>
  <c r="T60" i="2" a="1"/>
  <c r="T60" i="2" s="1"/>
  <c r="Q59" i="2" a="1"/>
  <c r="Q59" i="2" s="1"/>
  <c r="S59" i="2" a="1"/>
  <c r="S59" i="2" s="1"/>
  <c r="R61" i="2" a="1"/>
  <c r="R61" i="2" s="1"/>
  <c r="R62" i="2" a="1"/>
  <c r="R62" i="2" s="1"/>
  <c r="R63" i="2" a="1"/>
  <c r="R63" i="2" s="1"/>
  <c r="S60" i="2" a="1"/>
  <c r="S60" i="2" s="1"/>
  <c r="Q60" i="2" a="1"/>
  <c r="Q60" i="2" s="1"/>
  <c r="Q61" i="2" a="1"/>
  <c r="Q61" i="2" s="1"/>
  <c r="T63" i="2" a="1"/>
  <c r="T63" i="2" s="1"/>
  <c r="T62" i="2" a="1"/>
  <c r="T62" i="2" s="1"/>
  <c r="S61" i="2" a="1"/>
  <c r="S61" i="2" s="1"/>
  <c r="T64" i="2" a="1"/>
  <c r="T64" i="2" s="1"/>
  <c r="T65" i="2" a="1"/>
  <c r="T65" i="2" s="1"/>
  <c r="R64" i="2" a="1"/>
  <c r="R64" i="2" s="1"/>
  <c r="S63" i="2" a="1"/>
  <c r="S63" i="2" s="1"/>
  <c r="Q64" i="2" a="1"/>
  <c r="Q64" i="2" s="1"/>
  <c r="Q62" i="2" a="1"/>
  <c r="Q62" i="2" s="1"/>
  <c r="R65" i="2" a="1"/>
  <c r="R65" i="2" s="1"/>
  <c r="Q63" i="2" a="1"/>
  <c r="Q63" i="2" s="1"/>
  <c r="S62" i="2" a="1"/>
  <c r="S62" i="2" s="1"/>
  <c r="T66" i="2" a="1"/>
  <c r="T66" i="2" s="1"/>
  <c r="S64" i="2" a="1"/>
  <c r="S64" i="2" s="1"/>
  <c r="R66" i="2" a="1"/>
  <c r="R66" i="2" s="1"/>
  <c r="T69" i="2" a="1"/>
  <c r="T69" i="2" s="1"/>
  <c r="R67" i="2" a="1"/>
  <c r="R67" i="2" s="1"/>
  <c r="T67" i="2" a="1"/>
  <c r="T67" i="2" s="1"/>
  <c r="Q65" i="2" a="1"/>
  <c r="Q65" i="2" s="1"/>
  <c r="Q66" i="2" a="1"/>
  <c r="Q66" i="2" s="1"/>
  <c r="S65" i="2" a="1"/>
  <c r="S65" i="2" s="1"/>
  <c r="S68" i="2" a="1"/>
  <c r="S68" i="2" s="1"/>
  <c r="R68" i="2" a="1"/>
  <c r="R68" i="2" s="1"/>
  <c r="S67" i="2" a="1"/>
  <c r="S67" i="2" s="1"/>
  <c r="R69" i="2" a="1"/>
  <c r="R69" i="2" s="1"/>
  <c r="T68" i="2" a="1"/>
  <c r="T68" i="2" s="1"/>
  <c r="S66" i="2" a="1"/>
  <c r="S66" i="2" s="1"/>
  <c r="T70" i="2" a="1"/>
  <c r="T70" i="2" s="1"/>
  <c r="Q67" i="2" a="1"/>
  <c r="Q67" i="2" s="1"/>
  <c r="R70" i="2" a="1"/>
  <c r="R70" i="2" s="1"/>
  <c r="R71" i="2" a="1"/>
  <c r="R71" i="2" s="1"/>
  <c r="Q68" i="2" a="1"/>
  <c r="Q68" i="2" s="1"/>
  <c r="Q70" i="2" a="1"/>
  <c r="Q70" i="2" s="1"/>
  <c r="T71" i="2" a="1"/>
  <c r="T71" i="2" s="1"/>
  <c r="S70" i="2" a="1"/>
  <c r="S70" i="2" s="1"/>
  <c r="S69" i="2" a="1"/>
  <c r="S69" i="2" s="1"/>
  <c r="T73" i="2" a="1"/>
  <c r="T73" i="2" s="1"/>
  <c r="T72" i="2" a="1"/>
  <c r="T72" i="2" s="1"/>
  <c r="S71" i="2" a="1"/>
  <c r="S71" i="2" s="1"/>
  <c r="Q71" i="2" a="1"/>
  <c r="Q71" i="2" s="1"/>
  <c r="R73" i="2" a="1"/>
  <c r="R73" i="2" s="1"/>
  <c r="Q72" i="2" a="1"/>
  <c r="Q72" i="2" s="1"/>
  <c r="Q69" i="2" a="1"/>
  <c r="Q69" i="2" s="1"/>
  <c r="R74" i="2" a="1"/>
  <c r="R74" i="2" s="1"/>
  <c r="T74" i="2" a="1"/>
  <c r="T74" i="2" s="1"/>
  <c r="R72" i="2" a="1"/>
  <c r="R72" i="2" s="1"/>
  <c r="S72" i="2" a="1"/>
  <c r="S72" i="2" s="1"/>
  <c r="T75" i="2" a="1"/>
  <c r="T75" i="2" s="1"/>
  <c r="S73" i="2" a="1"/>
  <c r="S73" i="2" s="1"/>
  <c r="R75" i="2" a="1"/>
  <c r="R75" i="2" s="1"/>
  <c r="Q73" i="2" a="1"/>
  <c r="Q73" i="2" s="1"/>
  <c r="R77" i="2" a="1"/>
  <c r="R77" i="2" s="1"/>
  <c r="T76" i="2" a="1"/>
  <c r="T76" i="2" s="1"/>
  <c r="S74" i="2" a="1"/>
  <c r="S74" i="2" s="1"/>
  <c r="R76" i="2" a="1"/>
  <c r="R76" i="2" s="1"/>
  <c r="Q74" i="2" a="1"/>
  <c r="Q74" i="2" s="1"/>
  <c r="S75" i="2" a="1"/>
  <c r="S75" i="2" s="1"/>
  <c r="T77" i="2" a="1"/>
  <c r="T77" i="2" s="1"/>
  <c r="R78" i="2" a="1"/>
  <c r="R78" i="2" s="1"/>
  <c r="Q75" i="2" a="1"/>
  <c r="Q75" i="2" s="1"/>
  <c r="S76" i="2" a="1"/>
  <c r="S76" i="2" s="1"/>
  <c r="T78" i="2" a="1"/>
  <c r="T78" i="2" s="1"/>
  <c r="R80" i="2" a="1"/>
  <c r="R80" i="2" s="1"/>
  <c r="S77" i="2" a="1"/>
  <c r="S77" i="2" s="1"/>
  <c r="R79" i="2" a="1"/>
  <c r="R79" i="2" s="1"/>
  <c r="T79" i="2" a="1"/>
  <c r="T79" i="2" s="1"/>
  <c r="Q76" i="2" a="1"/>
  <c r="Q76" i="2" s="1"/>
  <c r="R81" i="2" a="1"/>
  <c r="R81" i="2" s="1"/>
  <c r="Q77" i="2" a="1"/>
  <c r="Q77" i="2" s="1"/>
  <c r="S78" i="2" a="1"/>
  <c r="S78" i="2" s="1"/>
  <c r="T80" i="2" a="1"/>
  <c r="T80" i="2" s="1"/>
  <c r="Q80" i="2" a="1"/>
  <c r="Q80" i="2" s="1"/>
  <c r="Q78" i="2" a="1"/>
  <c r="Q78" i="2" s="1"/>
  <c r="Q79" i="2" a="1"/>
  <c r="Q79" i="2" s="1"/>
  <c r="S80" i="2" a="1"/>
  <c r="S80" i="2" s="1"/>
  <c r="S79" i="2" a="1"/>
  <c r="S79" i="2" s="1"/>
  <c r="R82" i="2" a="1"/>
  <c r="R82" i="2" s="1"/>
  <c r="S81" i="2" a="1"/>
  <c r="S81" i="2" s="1"/>
  <c r="T81" i="2" a="1"/>
  <c r="T81" i="2" s="1"/>
  <c r="T82" i="2" a="1"/>
  <c r="T82" i="2" s="1"/>
  <c r="Q81" i="2" a="1"/>
  <c r="Q81" i="2" s="1"/>
  <c r="R83" i="2" a="1"/>
  <c r="R83" i="2" s="1"/>
  <c r="R84" i="2" a="1"/>
  <c r="R84" i="2" s="1"/>
  <c r="R86" i="2" a="1"/>
  <c r="R86" i="2" s="1"/>
  <c r="R85" i="2" a="1"/>
  <c r="R85" i="2" s="1"/>
  <c r="Q82" i="2" a="1"/>
  <c r="Q82" i="2" s="1"/>
  <c r="T84" i="2" a="1"/>
  <c r="T84" i="2" s="1"/>
  <c r="S83" i="2" a="1"/>
  <c r="S83" i="2" s="1"/>
  <c r="T83" i="2" a="1"/>
  <c r="T83" i="2" s="1"/>
  <c r="S82" i="2" a="1"/>
  <c r="S82" i="2" s="1"/>
  <c r="T85" i="2" a="1"/>
  <c r="T85" i="2" s="1"/>
  <c r="S84" i="2" a="1"/>
  <c r="S84" i="2" s="1"/>
  <c r="Q83" i="2" a="1"/>
  <c r="Q83" i="2" s="1"/>
  <c r="Q85" i="2" a="1"/>
  <c r="Q85" i="2" s="1"/>
  <c r="R87" i="2" a="1"/>
  <c r="R87" i="2" s="1"/>
  <c r="T86" i="2" a="1"/>
  <c r="T86" i="2" s="1"/>
  <c r="S85" i="2" a="1"/>
  <c r="S85" i="2" s="1"/>
  <c r="Q84" i="2" a="1"/>
  <c r="Q84" i="2" s="1"/>
  <c r="T87" i="2" a="1"/>
  <c r="T87" i="2" s="1"/>
  <c r="Q86" i="2" a="1"/>
  <c r="Q86" i="2" s="1"/>
  <c r="R88" i="2" a="1"/>
  <c r="R88" i="2" s="1"/>
  <c r="T88" i="2" a="1"/>
  <c r="T88" i="2" s="1"/>
  <c r="T89" i="2" a="1"/>
  <c r="T89" i="2" s="1"/>
  <c r="S87" i="2" a="1"/>
  <c r="S87" i="2" s="1"/>
  <c r="S86" i="2" a="1"/>
  <c r="S86" i="2" s="1"/>
  <c r="S88" i="2" a="1"/>
  <c r="S88" i="2" s="1"/>
  <c r="R89" i="2" a="1"/>
  <c r="R89" i="2" s="1"/>
  <c r="R91" i="2" a="1"/>
  <c r="R91" i="2" s="1"/>
  <c r="T90" i="2" a="1"/>
  <c r="T90" i="2" s="1"/>
  <c r="Q87" i="2" a="1"/>
  <c r="Q87" i="2" s="1"/>
  <c r="Q88" i="2" a="1"/>
  <c r="Q88" i="2" s="1"/>
  <c r="R90" i="2" a="1"/>
  <c r="R90" i="2" s="1"/>
  <c r="Q89" i="2" a="1"/>
  <c r="Q89" i="2" s="1"/>
  <c r="T91" i="2" a="1"/>
  <c r="T91" i="2" s="1"/>
  <c r="S89" i="2" a="1"/>
  <c r="S89" i="2" s="1"/>
  <c r="S90" i="2" a="1"/>
  <c r="S90" i="2" s="1"/>
  <c r="R92" i="2" a="1"/>
  <c r="R92" i="2" s="1"/>
  <c r="Q90" i="2" a="1"/>
  <c r="Q90" i="2" s="1"/>
  <c r="S91" i="2" a="1"/>
  <c r="S91" i="2" s="1"/>
  <c r="T93" i="2" a="1"/>
  <c r="T93" i="2" s="1"/>
  <c r="T92" i="2" a="1"/>
  <c r="T92" i="2" s="1"/>
  <c r="Q91" i="2" a="1"/>
  <c r="Q91" i="2" s="1"/>
  <c r="S93" i="2" a="1"/>
  <c r="S93" i="2" s="1"/>
  <c r="T94" i="2" a="1"/>
  <c r="T94" i="2" s="1"/>
  <c r="S92" i="2" a="1"/>
  <c r="S92" i="2" s="1"/>
  <c r="R93" i="2" a="1"/>
  <c r="R93" i="2" s="1"/>
  <c r="R95" i="2" a="1"/>
  <c r="R95" i="2" s="1"/>
  <c r="Q92" i="2" a="1"/>
  <c r="Q92" i="2" s="1"/>
  <c r="T95" i="2" a="1"/>
  <c r="T95" i="2" s="1"/>
  <c r="R94" i="2" a="1"/>
  <c r="R94" i="2" s="1"/>
  <c r="Q94" i="2" a="1"/>
  <c r="Q94" i="2" s="1"/>
  <c r="Q93" i="2" a="1"/>
  <c r="Q93" i="2" s="1"/>
  <c r="R96" i="2" a="1"/>
  <c r="R96" i="2" s="1"/>
  <c r="S94" i="2" a="1"/>
  <c r="S94" i="2" s="1"/>
  <c r="T97" i="2" a="1"/>
  <c r="T97" i="2" s="1"/>
  <c r="T96" i="2" a="1"/>
  <c r="T96" i="2" s="1"/>
  <c r="R97" i="2" a="1"/>
  <c r="R97" i="2" s="1"/>
  <c r="R98" i="2" a="1"/>
  <c r="R98" i="2" s="1"/>
  <c r="S96" i="2" a="1"/>
  <c r="S96" i="2" s="1"/>
  <c r="Q95" i="2" a="1"/>
  <c r="Q95" i="2" s="1"/>
  <c r="S95" i="2" a="1"/>
  <c r="S95" i="2" s="1"/>
  <c r="Q96" i="2" a="1"/>
  <c r="Q96" i="2" s="1"/>
  <c r="R100" i="2" a="1"/>
  <c r="R100" i="2" s="1"/>
  <c r="Q97" i="2" a="1"/>
  <c r="Q97" i="2" s="1"/>
  <c r="T98" i="2" a="1"/>
  <c r="T98" i="2" s="1"/>
  <c r="T99" i="2" a="1"/>
  <c r="T99" i="2" s="1"/>
  <c r="Q98" i="2" a="1"/>
  <c r="Q98" i="2" s="1"/>
  <c r="R99" i="2" a="1"/>
  <c r="R99" i="2" s="1"/>
  <c r="S97" i="2" a="1"/>
  <c r="S97" i="2" s="1"/>
  <c r="T101" i="2" a="1"/>
  <c r="T101" i="2" s="1"/>
  <c r="S99" i="2" a="1"/>
  <c r="S99" i="2" s="1"/>
  <c r="R101" i="2" a="1"/>
  <c r="R101" i="2" s="1"/>
  <c r="T100" i="2" a="1"/>
  <c r="T100" i="2" s="1"/>
  <c r="S98" i="2" a="1"/>
  <c r="S98" i="2" s="1"/>
  <c r="Q99" i="2" a="1"/>
  <c r="Q99" i="2" s="1"/>
  <c r="S100" i="2" a="1"/>
  <c r="S100" i="2" s="1"/>
  <c r="Q100" i="2" a="1"/>
  <c r="Q100" i="2" s="1"/>
  <c r="R102" i="2" a="1"/>
  <c r="R102" i="2" s="1"/>
  <c r="T102" i="2" a="1"/>
  <c r="T102" i="2" s="1"/>
  <c r="R104" i="2" a="1"/>
  <c r="R104" i="2" s="1"/>
  <c r="T103" i="2" a="1"/>
  <c r="T103" i="2" s="1"/>
  <c r="Q101" i="2" a="1"/>
  <c r="Q101" i="2" s="1"/>
  <c r="S102" i="2" a="1"/>
  <c r="S102" i="2" s="1"/>
  <c r="S101" i="2" a="1"/>
  <c r="S101" i="2" s="1"/>
  <c r="R103" i="2" a="1"/>
  <c r="R103" i="2" s="1"/>
  <c r="T104" i="2" a="1"/>
  <c r="T104" i="2" s="1"/>
  <c r="S103" i="2" a="1"/>
  <c r="S103" i="2" s="1"/>
  <c r="Q103" i="2" a="1"/>
  <c r="Q103" i="2" s="1"/>
  <c r="Q102" i="2" a="1"/>
  <c r="Q102" i="2" s="1"/>
  <c r="T105" i="2" a="1"/>
  <c r="T105" i="2" s="1"/>
  <c r="T106" i="2" a="1"/>
  <c r="T106" i="2" s="1"/>
  <c r="Q104" i="2" a="1"/>
  <c r="Q104" i="2" s="1"/>
  <c r="R106" i="2" a="1"/>
  <c r="R106" i="2" s="1"/>
  <c r="S104" i="2" a="1"/>
  <c r="S104" i="2" s="1"/>
  <c r="Q105" i="2" a="1"/>
  <c r="Q105" i="2" s="1"/>
  <c r="T107" i="2" a="1"/>
  <c r="T107" i="2" s="1"/>
  <c r="R107" i="2" a="1"/>
  <c r="R107" i="2" s="1"/>
  <c r="R105" i="2" a="1"/>
  <c r="R105" i="2" s="1"/>
  <c r="S105" i="2" a="1"/>
  <c r="S105" i="2" s="1"/>
  <c r="Q13" i="4"/>
  <c r="Q9" i="4"/>
  <c r="Q109" i="2" a="1"/>
  <c r="Q109" i="2" s="1"/>
  <c r="R109" i="2" a="1"/>
  <c r="R109" i="2" s="1"/>
  <c r="J112" i="1" a="1"/>
  <c r="J112" i="1" s="1"/>
  <c r="N115" i="1"/>
  <c r="M115" i="1"/>
  <c r="J103" i="1" a="1"/>
  <c r="J103" i="1" s="1"/>
  <c r="J102" i="1" a="1"/>
  <c r="J102" i="1" s="1"/>
  <c r="J96" i="1" a="1"/>
  <c r="J96" i="1" s="1"/>
  <c r="J92" i="1" a="1"/>
  <c r="J92" i="1" s="1"/>
  <c r="J90" i="1" a="1"/>
  <c r="J90" i="1" s="1"/>
  <c r="J84" i="1" a="1"/>
  <c r="J84" i="1" s="1"/>
  <c r="J80" i="1" a="1"/>
  <c r="J80" i="1" s="1"/>
  <c r="J76" i="1" a="1"/>
  <c r="J76" i="1" s="1"/>
  <c r="J74" i="1" a="1"/>
  <c r="J74" i="1" s="1"/>
  <c r="J71" i="1" a="1"/>
  <c r="J71" i="1" s="1"/>
  <c r="J65" i="1" a="1"/>
  <c r="J65" i="1" s="1"/>
  <c r="J59" i="1" a="1"/>
  <c r="J59" i="1" s="1"/>
  <c r="J58" i="1" a="1"/>
  <c r="J58" i="1" s="1"/>
  <c r="J55" i="1" a="1"/>
  <c r="J55" i="1" s="1"/>
  <c r="J51" i="1" a="1"/>
  <c r="J51" i="1" s="1"/>
  <c r="J43" i="1" a="1"/>
  <c r="J43" i="1" s="1"/>
  <c r="J40" i="1" a="1"/>
  <c r="J40" i="1" s="1"/>
  <c r="J36" i="1" a="1"/>
  <c r="J36" i="1" s="1"/>
  <c r="J33" i="1" a="1"/>
  <c r="J33" i="1" s="1"/>
  <c r="J28" i="1" a="1"/>
  <c r="J28" i="1" s="1"/>
  <c r="J24" i="1" a="1"/>
  <c r="J24" i="1" s="1"/>
  <c r="J20" i="1" a="1"/>
  <c r="J20" i="1" s="1"/>
  <c r="J14" i="1" a="1"/>
  <c r="J14" i="1" s="1"/>
  <c r="J13" i="1" a="1"/>
  <c r="J13" i="1" s="1"/>
  <c r="J7" i="1" a="1"/>
  <c r="J7" i="1" s="1"/>
  <c r="J114" i="1" a="1"/>
  <c r="J114" i="1" s="1"/>
  <c r="R108" i="2" a="1"/>
  <c r="R108" i="2" s="1"/>
  <c r="R111" i="2" a="1"/>
  <c r="R111" i="2" s="1"/>
  <c r="O106" i="2" a="1"/>
  <c r="O106" i="2" s="1"/>
  <c r="O103" i="2" a="1"/>
  <c r="O103" i="2" s="1"/>
  <c r="O102" i="2" a="1"/>
  <c r="O102" i="2" s="1"/>
  <c r="O99" i="2" a="1"/>
  <c r="O99" i="2" s="1"/>
  <c r="P99" i="2" a="1"/>
  <c r="P99" i="2" s="1"/>
  <c r="O95" i="2" a="1"/>
  <c r="O95" i="2" s="1"/>
  <c r="O93" i="2" a="1"/>
  <c r="O93" i="2" s="1"/>
  <c r="O92" i="2" a="1"/>
  <c r="O92" i="2" s="1"/>
  <c r="O89" i="2" a="1"/>
  <c r="O89" i="2" s="1"/>
  <c r="O88" i="2" a="1"/>
  <c r="O88" i="2" s="1"/>
  <c r="O86" i="2" a="1"/>
  <c r="O86" i="2" s="1"/>
  <c r="O83" i="2" a="1"/>
  <c r="O83" i="2" s="1"/>
  <c r="P82" i="2" a="1"/>
  <c r="P82" i="2" s="1"/>
  <c r="O79" i="2" a="1"/>
  <c r="O79" i="2" s="1"/>
  <c r="P80" i="2" a="1"/>
  <c r="P80" i="2" s="1"/>
  <c r="O75" i="2" a="1"/>
  <c r="O75" i="2" s="1"/>
  <c r="P75" i="2" a="1"/>
  <c r="P75" i="2" s="1"/>
  <c r="P72" i="2" a="1"/>
  <c r="P72" i="2" s="1"/>
  <c r="O70" i="2" a="1"/>
  <c r="O70" i="2" s="1"/>
  <c r="P70" i="2" a="1"/>
  <c r="P70" i="2" s="1"/>
  <c r="P68" i="2" a="1"/>
  <c r="P68" i="2" s="1"/>
  <c r="O62" i="2" a="1"/>
  <c r="O62" i="2" s="1"/>
  <c r="O61" i="2" a="1"/>
  <c r="O61" i="2" s="1"/>
  <c r="O59" i="2" a="1"/>
  <c r="O59" i="2" s="1"/>
  <c r="P61" i="2" a="1"/>
  <c r="P61" i="2" s="1"/>
  <c r="P57" i="2" a="1"/>
  <c r="P57" i="2" s="1"/>
  <c r="O53" i="2" a="1"/>
  <c r="O53" i="2" s="1"/>
  <c r="P53" i="2" a="1"/>
  <c r="P53" i="2" s="1"/>
  <c r="O50" i="2" a="1"/>
  <c r="O50" i="2" s="1"/>
  <c r="P49" i="2" a="1"/>
  <c r="P49" i="2" s="1"/>
  <c r="P48" i="2" a="1"/>
  <c r="P48" i="2" s="1"/>
  <c r="O42" i="2" a="1"/>
  <c r="O42" i="2" s="1"/>
  <c r="O40" i="2" a="1"/>
  <c r="O40" i="2" s="1"/>
  <c r="O38" i="2" a="1"/>
  <c r="O38" i="2" s="1"/>
  <c r="O37" i="2" a="1"/>
  <c r="O37" i="2" s="1"/>
  <c r="O35" i="2" a="1"/>
  <c r="O35" i="2" s="1"/>
  <c r="O34" i="2" a="1"/>
  <c r="O34" i="2" s="1"/>
  <c r="P34" i="2" a="1"/>
  <c r="P34" i="2" s="1"/>
  <c r="O29" i="2" a="1"/>
  <c r="O29" i="2" s="1"/>
  <c r="O27" i="2" a="1"/>
  <c r="O27" i="2" s="1"/>
  <c r="O26" i="2" a="1"/>
  <c r="O26" i="2" s="1"/>
  <c r="P26" i="2" a="1"/>
  <c r="P26" i="2" s="1"/>
  <c r="O21" i="2" a="1"/>
  <c r="O21" i="2" s="1"/>
  <c r="O20" i="2" a="1"/>
  <c r="O20" i="2" s="1"/>
  <c r="O16" i="2" a="1"/>
  <c r="O16" i="2" s="1"/>
  <c r="P17" i="2" a="1"/>
  <c r="P17" i="2" s="1"/>
  <c r="O14" i="2" a="1"/>
  <c r="O14" i="2" s="1"/>
  <c r="O11" i="2" a="1"/>
  <c r="O11" i="2" s="1"/>
  <c r="O9" i="2" a="1"/>
  <c r="O9" i="2" s="1"/>
  <c r="P10" i="2" a="1"/>
  <c r="P10" i="2" s="1"/>
  <c r="P9" i="2" a="1"/>
  <c r="P9" i="2" s="1"/>
  <c r="L107" i="1" a="1"/>
  <c r="L107" i="1" s="1"/>
  <c r="X113" i="2"/>
  <c r="V113" i="2"/>
  <c r="Q11" i="4"/>
  <c r="R112" i="2" a="1"/>
  <c r="R112" i="2" s="1"/>
  <c r="T112" i="2" a="1"/>
  <c r="T112" i="2" s="1"/>
  <c r="E111" i="2"/>
  <c r="W111" i="2"/>
  <c r="U111" i="2"/>
  <c r="Q10" i="4"/>
  <c r="Q8" i="4"/>
  <c r="P111" i="2" a="1"/>
  <c r="P111" i="2" s="1"/>
  <c r="J111" i="1" a="1"/>
  <c r="J111" i="1" s="1"/>
  <c r="Q106" i="2" a="1"/>
  <c r="Q106" i="2" s="1"/>
  <c r="O109" i="2" a="1"/>
  <c r="O109" i="2" s="1"/>
  <c r="P112" i="2" a="1"/>
  <c r="P112" i="2" s="1"/>
  <c r="T110" i="2" a="1"/>
  <c r="T110" i="2" s="1"/>
  <c r="J109" i="1" a="1"/>
  <c r="J109" i="1" s="1"/>
  <c r="J107" i="1" a="1"/>
  <c r="J107" i="1" s="1"/>
  <c r="J101" i="1" a="1"/>
  <c r="J101" i="1" s="1"/>
  <c r="J99" i="1" a="1"/>
  <c r="J99" i="1" s="1"/>
  <c r="J95" i="1" a="1"/>
  <c r="J95" i="1" s="1"/>
  <c r="J88" i="1" a="1"/>
  <c r="J88" i="1" s="1"/>
  <c r="J87" i="1" a="1"/>
  <c r="J87" i="1" s="1"/>
  <c r="J83" i="1" a="1"/>
  <c r="J83" i="1" s="1"/>
  <c r="J78" i="1" a="1"/>
  <c r="J78" i="1" s="1"/>
  <c r="J75" i="1" a="1"/>
  <c r="J75" i="1" s="1"/>
  <c r="J70" i="1" a="1"/>
  <c r="J70" i="1" s="1"/>
  <c r="J66" i="1" a="1"/>
  <c r="J66" i="1" s="1"/>
  <c r="J63" i="1" a="1"/>
  <c r="J63" i="1" s="1"/>
  <c r="J61" i="1" a="1"/>
  <c r="J61" i="1" s="1"/>
  <c r="J54" i="1" a="1"/>
  <c r="J54" i="1" s="1"/>
  <c r="J50" i="1" a="1"/>
  <c r="J50" i="1" s="1"/>
  <c r="J46" i="1" a="1"/>
  <c r="J46" i="1" s="1"/>
  <c r="J42" i="1" a="1"/>
  <c r="J42" i="1" s="1"/>
  <c r="J39" i="1" a="1"/>
  <c r="J39" i="1" s="1"/>
  <c r="J35" i="1" a="1"/>
  <c r="J35" i="1" s="1"/>
  <c r="J30" i="1" a="1"/>
  <c r="J30" i="1" s="1"/>
  <c r="J27" i="1" a="1"/>
  <c r="J27" i="1" s="1"/>
  <c r="J22" i="1" a="1"/>
  <c r="J22" i="1" s="1"/>
  <c r="J18" i="1" a="1"/>
  <c r="J18" i="1" s="1"/>
  <c r="J17" i="1" a="1"/>
  <c r="J17" i="1" s="1"/>
  <c r="J9" i="1" a="1"/>
  <c r="J9" i="1" s="1"/>
  <c r="J8" i="1" a="1"/>
  <c r="J8" i="1" s="1"/>
  <c r="O110" i="2" a="1"/>
  <c r="O110" i="2" s="1"/>
  <c r="P107" i="2" a="1"/>
  <c r="P107" i="2" s="1"/>
  <c r="P108" i="2" a="1"/>
  <c r="P108" i="2" s="1"/>
  <c r="O104" i="2" a="1"/>
  <c r="O104" i="2" s="1"/>
  <c r="P102" i="2" a="1"/>
  <c r="P102" i="2" s="1"/>
  <c r="P101" i="2" a="1"/>
  <c r="P101" i="2" s="1"/>
  <c r="O97" i="2" a="1"/>
  <c r="O97" i="2" s="1"/>
  <c r="P96" i="2" a="1"/>
  <c r="P96" i="2" s="1"/>
  <c r="P95" i="2" a="1"/>
  <c r="P95" i="2" s="1"/>
  <c r="O91" i="2" a="1"/>
  <c r="O91" i="2" s="1"/>
  <c r="P90" i="2" a="1"/>
  <c r="P90" i="2" s="1"/>
  <c r="O85" i="2" a="1"/>
  <c r="O85" i="2" s="1"/>
  <c r="P87" i="2" a="1"/>
  <c r="P87" i="2" s="1"/>
  <c r="P85" i="2" a="1"/>
  <c r="P85" i="2" s="1"/>
  <c r="O81" i="2" a="1"/>
  <c r="O81" i="2" s="1"/>
  <c r="P81" i="2" a="1"/>
  <c r="P81" i="2" s="1"/>
  <c r="O76" i="2" a="1"/>
  <c r="O76" i="2" s="1"/>
  <c r="P78" i="2" a="1"/>
  <c r="P78" i="2" s="1"/>
  <c r="O71" i="2" a="1"/>
  <c r="O71" i="2" s="1"/>
  <c r="P74" i="2" a="1"/>
  <c r="P74" i="2" s="1"/>
  <c r="O69" i="2" a="1"/>
  <c r="O69" i="2" s="1"/>
  <c r="O67" i="2" a="1"/>
  <c r="O67" i="2" s="1"/>
  <c r="O64" i="2" a="1"/>
  <c r="O64" i="2" s="1"/>
  <c r="P65" i="2" a="1"/>
  <c r="P65" i="2" s="1"/>
  <c r="P63" i="2" a="1"/>
  <c r="P63" i="2" s="1"/>
  <c r="P62" i="2" a="1"/>
  <c r="P62" i="2" s="1"/>
  <c r="P58" i="2" a="1"/>
  <c r="P58" i="2" s="1"/>
  <c r="P55" i="2" a="1"/>
  <c r="P55" i="2" s="1"/>
  <c r="O52" i="2" a="1"/>
  <c r="O52" i="2" s="1"/>
  <c r="P54" i="2" a="1"/>
  <c r="P54" i="2" s="1"/>
  <c r="P52" i="2" a="1"/>
  <c r="P52" i="2" s="1"/>
  <c r="O46" i="2" a="1"/>
  <c r="O46" i="2" s="1"/>
  <c r="O45" i="2" a="1"/>
  <c r="O45" i="2" s="1"/>
  <c r="P45" i="2" a="1"/>
  <c r="P45" i="2" s="1"/>
  <c r="P42" i="2" a="1"/>
  <c r="P42" i="2" s="1"/>
  <c r="P41" i="2" a="1"/>
  <c r="P41" i="2" s="1"/>
  <c r="O36" i="2" a="1"/>
  <c r="O36" i="2" s="1"/>
  <c r="P37" i="2" a="1"/>
  <c r="P37" i="2" s="1"/>
  <c r="P33" i="2" a="1"/>
  <c r="P33" i="2" s="1"/>
  <c r="O32" i="2" a="1"/>
  <c r="O32" i="2" s="1"/>
  <c r="O28" i="2" a="1"/>
  <c r="O28" i="2" s="1"/>
  <c r="P28" i="2" a="1"/>
  <c r="P28" i="2" s="1"/>
  <c r="O22" i="2" a="1"/>
  <c r="O22" i="2" s="1"/>
  <c r="P25" i="2" a="1"/>
  <c r="P25" i="2" s="1"/>
  <c r="P22" i="2" a="1"/>
  <c r="P22" i="2" s="1"/>
  <c r="P23" i="2" a="1"/>
  <c r="P23" i="2" s="1"/>
  <c r="O18" i="2" a="1"/>
  <c r="O18" i="2" s="1"/>
  <c r="O15" i="2" a="1"/>
  <c r="O15" i="2" s="1"/>
  <c r="P16" i="2" a="1"/>
  <c r="P16" i="2" s="1"/>
  <c r="O10" i="2" a="1"/>
  <c r="O10" i="2" s="1"/>
  <c r="O8" i="2" a="1"/>
  <c r="O8" i="2" s="1"/>
  <c r="P7" i="2" a="1"/>
  <c r="P7" i="2" s="1"/>
  <c r="L113" i="1" a="1"/>
  <c r="L113" i="1" s="1"/>
  <c r="Q110" i="2" a="1"/>
  <c r="Q110" i="2" s="1"/>
  <c r="S110" i="2" a="1"/>
  <c r="S110" i="2" s="1"/>
  <c r="Q7" i="4"/>
  <c r="X114" i="2"/>
  <c r="V114" i="2"/>
  <c r="Q14" i="4"/>
  <c r="Q12" i="4"/>
  <c r="Q6" i="4"/>
  <c r="P110" i="2" a="1"/>
  <c r="P110" i="2" s="1"/>
  <c r="S106" i="2" a="1"/>
  <c r="S106" i="2" s="1"/>
  <c r="S107" i="2" a="1"/>
  <c r="S107" i="2" s="1"/>
  <c r="O108" i="2" a="1"/>
  <c r="O108" i="2" s="1"/>
  <c r="K112" i="1" a="1"/>
  <c r="K112" i="1" s="1"/>
  <c r="P1" i="3"/>
  <c r="S1" i="4"/>
  <c r="P114" i="2"/>
  <c r="J115" i="1"/>
  <c r="K115" i="1"/>
  <c r="L115" i="1"/>
  <c r="J106" i="1" a="1"/>
  <c r="J106" i="1" s="1"/>
  <c r="J100" i="1" a="1"/>
  <c r="J100" i="1" s="1"/>
  <c r="J98" i="1" a="1"/>
  <c r="J98" i="1" s="1"/>
  <c r="J94" i="1" a="1"/>
  <c r="J94" i="1" s="1"/>
  <c r="J91" i="1" a="1"/>
  <c r="J91" i="1" s="1"/>
  <c r="J89" i="1" a="1"/>
  <c r="J89" i="1" s="1"/>
  <c r="J82" i="1" a="1"/>
  <c r="J82" i="1" s="1"/>
  <c r="J79" i="1" a="1"/>
  <c r="J79" i="1" s="1"/>
  <c r="J73" i="1" a="1"/>
  <c r="J73" i="1" s="1"/>
  <c r="J69" i="1" a="1"/>
  <c r="J69" i="1" s="1"/>
  <c r="J67" i="1" a="1"/>
  <c r="J67" i="1" s="1"/>
  <c r="J62" i="1" a="1"/>
  <c r="J62" i="1" s="1"/>
  <c r="J56" i="1" a="1"/>
  <c r="J56" i="1" s="1"/>
  <c r="J52" i="1" a="1"/>
  <c r="J52" i="1" s="1"/>
  <c r="J48" i="1" a="1"/>
  <c r="J48" i="1" s="1"/>
  <c r="J47" i="1" a="1"/>
  <c r="J47" i="1" s="1"/>
  <c r="J41" i="1" a="1"/>
  <c r="J41" i="1" s="1"/>
  <c r="J38" i="1" a="1"/>
  <c r="J38" i="1" s="1"/>
  <c r="J34" i="1" a="1"/>
  <c r="J34" i="1" s="1"/>
  <c r="J31" i="1" a="1"/>
  <c r="J31" i="1" s="1"/>
  <c r="J26" i="1" a="1"/>
  <c r="J26" i="1" s="1"/>
  <c r="J23" i="1" a="1"/>
  <c r="J23" i="1" s="1"/>
  <c r="J16" i="1" a="1"/>
  <c r="J16" i="1" s="1"/>
  <c r="J15" i="1" a="1"/>
  <c r="J15" i="1" s="1"/>
  <c r="J10" i="1" a="1"/>
  <c r="J10" i="1" s="1"/>
  <c r="J6" i="1" a="1"/>
  <c r="J6" i="1" s="1"/>
  <c r="T108" i="2" a="1"/>
  <c r="T108" i="2" s="1"/>
  <c r="P109" i="2" a="1"/>
  <c r="P109" i="2" s="1"/>
  <c r="P106" i="2" a="1"/>
  <c r="P106" i="2" s="1"/>
  <c r="O101" i="2" a="1"/>
  <c r="O101" i="2" s="1"/>
  <c r="P103" i="2" a="1"/>
  <c r="P103" i="2" s="1"/>
  <c r="P100" i="2" a="1"/>
  <c r="P100" i="2" s="1"/>
  <c r="P97" i="2" a="1"/>
  <c r="P97" i="2" s="1"/>
  <c r="O94" i="2" a="1"/>
  <c r="O94" i="2" s="1"/>
  <c r="O90" i="2" a="1"/>
  <c r="O90" i="2" s="1"/>
  <c r="P93" i="2" a="1"/>
  <c r="P93" i="2" s="1"/>
  <c r="P91" i="2" a="1"/>
  <c r="P91" i="2" s="1"/>
  <c r="P89" i="2" a="1"/>
  <c r="P89" i="2" s="1"/>
  <c r="P86" i="2" a="1"/>
  <c r="P86" i="2" s="1"/>
  <c r="O80" i="2" a="1"/>
  <c r="O80" i="2" s="1"/>
  <c r="P83" i="2" a="1"/>
  <c r="P83" i="2" s="1"/>
  <c r="O77" i="2" a="1"/>
  <c r="O77" i="2" s="1"/>
  <c r="P79" i="2" a="1"/>
  <c r="P79" i="2" s="1"/>
  <c r="O73" i="2" a="1"/>
  <c r="O73" i="2" s="1"/>
  <c r="P76" i="2" a="1"/>
  <c r="P76" i="2" s="1"/>
  <c r="P73" i="2" a="1"/>
  <c r="P73" i="2" s="1"/>
  <c r="O68" i="2" a="1"/>
  <c r="O68" i="2" s="1"/>
  <c r="O66" i="2" a="1"/>
  <c r="O66" i="2" s="1"/>
  <c r="O63" i="2" a="1"/>
  <c r="O63" i="2" s="1"/>
  <c r="P66" i="2" a="1"/>
  <c r="P66" i="2" s="1"/>
  <c r="O60" i="2" a="1"/>
  <c r="O60" i="2" s="1"/>
  <c r="P60" i="2" a="1"/>
  <c r="P60" i="2" s="1"/>
  <c r="O57" i="2" a="1"/>
  <c r="O57" i="2" s="1"/>
  <c r="O55" i="2" a="1"/>
  <c r="O55" i="2" s="1"/>
  <c r="P56" i="2" a="1"/>
  <c r="P56" i="2" s="1"/>
  <c r="O49" i="2" a="1"/>
  <c r="O49" i="2" s="1"/>
  <c r="O48" i="2" a="1"/>
  <c r="O48" i="2" s="1"/>
  <c r="O47" i="2" a="1"/>
  <c r="O47" i="2" s="1"/>
  <c r="P47" i="2" a="1"/>
  <c r="P47" i="2" s="1"/>
  <c r="P44" i="2" a="1"/>
  <c r="P44" i="2" s="1"/>
  <c r="P43" i="2" a="1"/>
  <c r="P43" i="2" s="1"/>
  <c r="O39" i="2" a="1"/>
  <c r="O39" i="2" s="1"/>
  <c r="P39" i="2" a="1"/>
  <c r="P39" i="2" s="1"/>
  <c r="O33" i="2" a="1"/>
  <c r="O33" i="2" s="1"/>
  <c r="O31" i="2" a="1"/>
  <c r="O31" i="2" s="1"/>
  <c r="P31" i="2" a="1"/>
  <c r="P31" i="2" s="1"/>
  <c r="O30" i="2" a="1"/>
  <c r="O30" i="2" s="1"/>
  <c r="O25" i="2" a="1"/>
  <c r="O25" i="2" s="1"/>
  <c r="P27" i="2" a="1"/>
  <c r="P27" i="2" s="1"/>
  <c r="P24" i="2" a="1"/>
  <c r="P24" i="2" s="1"/>
  <c r="O19" i="2" a="1"/>
  <c r="O19" i="2" s="1"/>
  <c r="O17" i="2" a="1"/>
  <c r="O17" i="2" s="1"/>
  <c r="P19" i="2" a="1"/>
  <c r="P19" i="2" s="1"/>
  <c r="O12" i="2" a="1"/>
  <c r="O12" i="2" s="1"/>
  <c r="O13" i="2" a="1"/>
  <c r="O13" i="2" s="1"/>
  <c r="P12" i="2" a="1"/>
  <c r="P12" i="2" s="1"/>
  <c r="P11" i="2" a="1"/>
  <c r="P11" i="2" s="1"/>
  <c r="O5" i="2" a="1"/>
  <c r="O5" i="2" s="1"/>
  <c r="P6" i="2" a="1"/>
  <c r="P6" i="2" s="1"/>
  <c r="L111" i="1" a="1"/>
  <c r="L111" i="1" s="1"/>
  <c r="K113" i="1" a="1"/>
  <c r="K113" i="1" s="1"/>
  <c r="Q107" i="2" a="1"/>
  <c r="Q107" i="2" s="1"/>
  <c r="B113" i="2"/>
  <c r="F114" i="2"/>
  <c r="F113" i="2"/>
  <c r="B112" i="2"/>
  <c r="R113" i="2" l="1" a="1"/>
  <c r="R113" i="2" s="1"/>
  <c r="T113" i="2" a="1"/>
  <c r="T113" i="2" s="1"/>
  <c r="E113" i="2"/>
  <c r="W113" i="2"/>
  <c r="U113" i="2"/>
  <c r="R114" i="2"/>
  <c r="T114" i="2"/>
  <c r="E112" i="2"/>
  <c r="U112" i="2"/>
  <c r="W112" i="2"/>
  <c r="O113" i="2"/>
  <c r="Q111" i="2" a="1"/>
  <c r="Q111" i="2" s="1"/>
  <c r="S111" i="2" a="1"/>
  <c r="S111" i="2" s="1"/>
  <c r="O112" i="2" a="1"/>
  <c r="O112" i="2" s="1"/>
  <c r="Q112" i="2" l="1" a="1"/>
  <c r="Q112" i="2" s="1"/>
  <c r="S112" i="2" a="1"/>
  <c r="S112" i="2" s="1"/>
  <c r="Q113" i="2"/>
  <c r="S1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<sst xmlns="http://schemas.openxmlformats.org/spreadsheetml/2006/main" count="97" uniqueCount="69">
  <si>
    <t>Australian Life Tables 2010-2012 Females</t>
  </si>
  <si>
    <t>x</t>
  </si>
  <si>
    <r>
      <t>l</t>
    </r>
    <r>
      <rPr>
        <i/>
        <vertAlign val="subscript"/>
        <sz val="14"/>
        <rFont val="Times New Roman"/>
        <family val="1"/>
      </rPr>
      <t>x</t>
    </r>
  </si>
  <si>
    <r>
      <t>d</t>
    </r>
    <r>
      <rPr>
        <i/>
        <vertAlign val="subscript"/>
        <sz val="14"/>
        <rFont val="Times New Roman"/>
        <family val="1"/>
      </rPr>
      <t>x</t>
    </r>
  </si>
  <si>
    <r>
      <t>q</t>
    </r>
    <r>
      <rPr>
        <i/>
        <vertAlign val="subscript"/>
        <sz val="14"/>
        <rFont val="Times New Roman"/>
        <family val="1"/>
      </rPr>
      <t>x</t>
    </r>
  </si>
  <si>
    <r>
      <t>μ</t>
    </r>
    <r>
      <rPr>
        <i/>
        <vertAlign val="subscript"/>
        <sz val="14"/>
        <rFont val="Times New Roman"/>
        <family val="1"/>
      </rPr>
      <t>x</t>
    </r>
  </si>
  <si>
    <r>
      <t>p</t>
    </r>
    <r>
      <rPr>
        <i/>
        <vertAlign val="subscript"/>
        <sz val="14"/>
        <rFont val="Times New Roman"/>
        <family val="1"/>
      </rPr>
      <t>x</t>
    </r>
  </si>
  <si>
    <r>
      <t>e̊</t>
    </r>
    <r>
      <rPr>
        <i/>
        <vertAlign val="subscript"/>
        <sz val="14"/>
        <rFont val="Times New Roman"/>
        <family val="1"/>
      </rPr>
      <t>x</t>
    </r>
  </si>
  <si>
    <r>
      <t>e</t>
    </r>
    <r>
      <rPr>
        <i/>
        <vertAlign val="subscript"/>
        <sz val="14"/>
        <rFont val="Times New Roman"/>
        <family val="1"/>
      </rPr>
      <t>x</t>
    </r>
  </si>
  <si>
    <r>
      <t>ä</t>
    </r>
    <r>
      <rPr>
        <i/>
        <vertAlign val="subscript"/>
        <sz val="14"/>
        <rFont val="Times New Roman"/>
        <family val="1"/>
      </rPr>
      <t>x</t>
    </r>
  </si>
  <si>
    <r>
      <t>A</t>
    </r>
    <r>
      <rPr>
        <i/>
        <vertAlign val="subscript"/>
        <sz val="14"/>
        <rFont val="Times New Roman"/>
        <family val="1"/>
      </rPr>
      <t>x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</si>
  <si>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A</t>
    </r>
    <r>
      <rPr>
        <i/>
        <vertAlign val="subscript"/>
        <sz val="14"/>
        <rFont val="Times New Roman"/>
        <family val="1"/>
      </rPr>
      <t>x</t>
    </r>
  </si>
  <si>
    <r>
      <t>D</t>
    </r>
    <r>
      <rPr>
        <i/>
        <vertAlign val="subscript"/>
        <sz val="14"/>
        <rFont val="Times New Roman"/>
        <family val="1"/>
      </rPr>
      <t>x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</si>
  <si>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D</t>
    </r>
    <r>
      <rPr>
        <i/>
        <vertAlign val="subscript"/>
        <sz val="14"/>
        <rFont val="Times New Roman"/>
        <family val="1"/>
      </rPr>
      <t>x</t>
    </r>
  </si>
  <si>
    <r>
      <t>l</t>
    </r>
    <r>
      <rPr>
        <i/>
        <vertAlign val="subscript"/>
        <sz val="14"/>
        <rFont val="Times New Roman"/>
        <family val="1"/>
      </rPr>
      <t>[x]</t>
    </r>
  </si>
  <si>
    <r>
      <t>l</t>
    </r>
    <r>
      <rPr>
        <i/>
        <vertAlign val="subscript"/>
        <sz val="14"/>
        <rFont val="Times New Roman"/>
        <family val="1"/>
      </rPr>
      <t>[x-1]+1</t>
    </r>
  </si>
  <si>
    <r>
      <t>q</t>
    </r>
    <r>
      <rPr>
        <i/>
        <vertAlign val="subscript"/>
        <sz val="14"/>
        <rFont val="Times New Roman"/>
        <family val="1"/>
      </rPr>
      <t>[x]</t>
    </r>
  </si>
  <si>
    <r>
      <t>q</t>
    </r>
    <r>
      <rPr>
        <i/>
        <vertAlign val="subscript"/>
        <sz val="14"/>
        <rFont val="Times New Roman"/>
        <family val="1"/>
      </rPr>
      <t>[x-1]+1</t>
    </r>
  </si>
  <si>
    <t>i</t>
  </si>
  <si>
    <t>1+i</t>
  </si>
  <si>
    <r>
      <t>d</t>
    </r>
    <r>
      <rPr>
        <i/>
        <vertAlign val="subscript"/>
        <sz val="14"/>
        <rFont val="Times New Roman"/>
        <family val="1"/>
      </rPr>
      <t>[x]</t>
    </r>
  </si>
  <si>
    <r>
      <t>d</t>
    </r>
    <r>
      <rPr>
        <i/>
        <vertAlign val="subscript"/>
        <sz val="14"/>
        <rFont val="Times New Roman"/>
        <family val="1"/>
      </rPr>
      <t>[x-1]+1</t>
    </r>
  </si>
  <si>
    <r>
      <t>p</t>
    </r>
    <r>
      <rPr>
        <i/>
        <vertAlign val="subscript"/>
        <sz val="14"/>
        <rFont val="Times New Roman"/>
        <family val="1"/>
      </rPr>
      <t>[x]</t>
    </r>
  </si>
  <si>
    <r>
      <t>p</t>
    </r>
    <r>
      <rPr>
        <i/>
        <vertAlign val="subscript"/>
        <sz val="14"/>
        <rFont val="Times New Roman"/>
        <family val="1"/>
      </rPr>
      <t>[x-1]+1</t>
    </r>
  </si>
  <si>
    <r>
      <t>ä</t>
    </r>
    <r>
      <rPr>
        <i/>
        <vertAlign val="subscript"/>
        <sz val="14"/>
        <rFont val="Times New Roman"/>
        <family val="1"/>
      </rPr>
      <t>[x]</t>
    </r>
  </si>
  <si>
    <r>
      <t>ä</t>
    </r>
    <r>
      <rPr>
        <i/>
        <vertAlign val="subscript"/>
        <sz val="14"/>
        <rFont val="Times New Roman"/>
        <family val="1"/>
      </rPr>
      <t>[x-1]+1</t>
    </r>
  </si>
  <si>
    <r>
      <t>A</t>
    </r>
    <r>
      <rPr>
        <i/>
        <vertAlign val="subscript"/>
        <sz val="14"/>
        <rFont val="Times New Roman"/>
        <family val="1"/>
      </rPr>
      <t>[x]</t>
    </r>
  </si>
  <si>
    <r>
      <t>A</t>
    </r>
    <r>
      <rPr>
        <i/>
        <vertAlign val="subscript"/>
        <sz val="14"/>
        <rFont val="Times New Roman"/>
        <family val="1"/>
      </rPr>
      <t>[x-1]+1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</si>
  <si>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A</t>
    </r>
    <r>
      <rPr>
        <i/>
        <vertAlign val="subscript"/>
        <sz val="14"/>
        <rFont val="Times New Roman"/>
        <family val="1"/>
      </rPr>
      <t>[x]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</si>
  <si>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A</t>
    </r>
    <r>
      <rPr>
        <i/>
        <vertAlign val="subscript"/>
        <sz val="14"/>
        <rFont val="Times New Roman"/>
        <family val="1"/>
      </rPr>
      <t>[x-1]+1</t>
    </r>
  </si>
  <si>
    <r>
      <t>D</t>
    </r>
    <r>
      <rPr>
        <i/>
        <vertAlign val="subscript"/>
        <sz val="14"/>
        <rFont val="Times New Roman"/>
        <family val="1"/>
      </rPr>
      <t>[x]</t>
    </r>
  </si>
  <si>
    <r>
      <t>D</t>
    </r>
    <r>
      <rPr>
        <i/>
        <vertAlign val="subscript"/>
        <sz val="14"/>
        <rFont val="Times New Roman"/>
        <family val="1"/>
      </rPr>
      <t>[x-1]+1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</si>
  <si>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D</t>
    </r>
    <r>
      <rPr>
        <i/>
        <vertAlign val="subscript"/>
        <sz val="14"/>
        <rFont val="Times New Roman"/>
        <family val="1"/>
      </rPr>
      <t>[x]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</si>
  <si>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D</t>
    </r>
    <r>
      <rPr>
        <i/>
        <vertAlign val="subscript"/>
        <sz val="14"/>
        <rFont val="Times New Roman"/>
        <family val="1"/>
      </rPr>
      <t>[x-1]+1</t>
    </r>
  </si>
  <si>
    <t>v</t>
  </si>
  <si>
    <r>
      <t>v</t>
    </r>
    <r>
      <rPr>
        <i/>
        <vertAlign val="superscript"/>
        <sz val="11"/>
        <rFont val="Times New Roman"/>
        <family val="1"/>
      </rPr>
      <t>2</t>
    </r>
  </si>
  <si>
    <r>
      <t>(1+i)</t>
    </r>
    <r>
      <rPr>
        <i/>
        <vertAlign val="superscript"/>
        <sz val="11"/>
        <rFont val="Times New Roman"/>
        <family val="1"/>
      </rPr>
      <t>2</t>
    </r>
  </si>
  <si>
    <r>
      <t>(1+i)</t>
    </r>
    <r>
      <rPr>
        <i/>
        <vertAlign val="superscript"/>
        <sz val="11"/>
        <rFont val="Times New Roman"/>
        <family val="1"/>
      </rPr>
      <t>2</t>
    </r>
    <r>
      <rPr>
        <i/>
        <sz val="11"/>
        <rFont val="Times New Roman"/>
        <family val="1"/>
      </rPr>
      <t>-1</t>
    </r>
  </si>
  <si>
    <r>
      <t>l</t>
    </r>
    <r>
      <rPr>
        <i/>
        <vertAlign val="subscript"/>
        <sz val="14"/>
        <rFont val="Times New Roman"/>
        <family val="1"/>
      </rPr>
      <t>i(x)</t>
    </r>
  </si>
  <si>
    <r>
      <t>d</t>
    </r>
    <r>
      <rPr>
        <i/>
        <vertAlign val="subscript"/>
        <sz val="14"/>
        <rFont val="Times New Roman"/>
        <family val="1"/>
      </rPr>
      <t>i(x)</t>
    </r>
  </si>
  <si>
    <r>
      <t>q</t>
    </r>
    <r>
      <rPr>
        <i/>
        <vertAlign val="subscript"/>
        <sz val="14"/>
        <rFont val="Times New Roman"/>
        <family val="1"/>
      </rPr>
      <t>i(x)</t>
    </r>
  </si>
  <si>
    <r>
      <t>p</t>
    </r>
    <r>
      <rPr>
        <i/>
        <vertAlign val="subscript"/>
        <sz val="14"/>
        <rFont val="Times New Roman"/>
        <family val="1"/>
      </rPr>
      <t>i(x)</t>
    </r>
  </si>
  <si>
    <r>
      <t>e</t>
    </r>
    <r>
      <rPr>
        <i/>
        <vertAlign val="subscript"/>
        <sz val="11"/>
        <rFont val="Times New Roman"/>
        <family val="1"/>
      </rPr>
      <t>i(110)</t>
    </r>
  </si>
  <si>
    <t>c</t>
  </si>
  <si>
    <r>
      <t>e</t>
    </r>
    <r>
      <rPr>
        <i/>
        <vertAlign val="subscript"/>
        <sz val="11"/>
        <rFont val="Times New Roman"/>
        <family val="1"/>
      </rPr>
      <t>110</t>
    </r>
    <r>
      <rPr>
        <i/>
        <sz val="11"/>
        <rFont val="Times New Roman"/>
        <family val="1"/>
      </rPr>
      <t>exp(-ce</t>
    </r>
    <r>
      <rPr>
        <i/>
        <vertAlign val="subscript"/>
        <sz val="11"/>
        <rFont val="Times New Roman"/>
        <family val="1"/>
      </rPr>
      <t>i(110)</t>
    </r>
    <r>
      <rPr>
        <i/>
        <sz val="11"/>
        <rFont val="Times New Roman"/>
        <family val="1"/>
      </rPr>
      <t>) - e</t>
    </r>
    <r>
      <rPr>
        <i/>
        <vertAlign val="subscript"/>
        <sz val="11"/>
        <rFont val="Times New Roman"/>
        <family val="1"/>
      </rPr>
      <t>i(110)</t>
    </r>
  </si>
  <si>
    <r>
      <t>ä</t>
    </r>
    <r>
      <rPr>
        <i/>
        <vertAlign val="subscript"/>
        <sz val="14"/>
        <rFont val="Times New Roman"/>
        <family val="1"/>
      </rPr>
      <t>i(x)</t>
    </r>
  </si>
  <si>
    <r>
      <t>A</t>
    </r>
    <r>
      <rPr>
        <i/>
        <vertAlign val="subscript"/>
        <sz val="14"/>
        <rFont val="Times New Roman"/>
        <family val="1"/>
      </rPr>
      <t>i(x)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</si>
  <si>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A</t>
    </r>
    <r>
      <rPr>
        <i/>
        <vertAlign val="subscript"/>
        <sz val="14"/>
        <rFont val="Times New Roman"/>
        <family val="1"/>
      </rPr>
      <t>i(x)</t>
    </r>
  </si>
  <si>
    <r>
      <t>D</t>
    </r>
    <r>
      <rPr>
        <i/>
        <vertAlign val="subscript"/>
        <sz val="14"/>
        <rFont val="Times New Roman"/>
        <family val="1"/>
      </rPr>
      <t>i(x)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</si>
  <si>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D</t>
    </r>
    <r>
      <rPr>
        <i/>
        <vertAlign val="subscript"/>
        <sz val="14"/>
        <rFont val="Times New Roman"/>
        <family val="1"/>
      </rPr>
      <t>i(x)</t>
    </r>
  </si>
  <si>
    <t>Select Mortality</t>
  </si>
  <si>
    <t>Constant Impaired Mortality</t>
  </si>
  <si>
    <t>Variable Impaired Mortality</t>
  </si>
  <si>
    <r>
      <t>μ</t>
    </r>
    <r>
      <rPr>
        <i/>
        <vertAlign val="subscript"/>
        <sz val="14"/>
        <rFont val="Times New Roman"/>
        <family val="1"/>
      </rPr>
      <t>j(x)</t>
    </r>
  </si>
  <si>
    <r>
      <t>p</t>
    </r>
    <r>
      <rPr>
        <i/>
        <vertAlign val="subscript"/>
        <sz val="14"/>
        <rFont val="Times New Roman"/>
        <family val="1"/>
      </rPr>
      <t>j(x)</t>
    </r>
  </si>
  <si>
    <r>
      <t>q</t>
    </r>
    <r>
      <rPr>
        <i/>
        <vertAlign val="subscript"/>
        <sz val="14"/>
        <rFont val="Times New Roman"/>
        <family val="1"/>
      </rPr>
      <t>j(x)</t>
    </r>
  </si>
  <si>
    <r>
      <t>d</t>
    </r>
    <r>
      <rPr>
        <i/>
        <vertAlign val="subscript"/>
        <sz val="14"/>
        <rFont val="Times New Roman"/>
        <family val="1"/>
      </rPr>
      <t>j(x)</t>
    </r>
  </si>
  <si>
    <r>
      <t>l</t>
    </r>
    <r>
      <rPr>
        <i/>
        <vertAlign val="subscript"/>
        <sz val="14"/>
        <rFont val="Times New Roman"/>
        <family val="1"/>
      </rPr>
      <t>j(x)</t>
    </r>
  </si>
  <si>
    <r>
      <t>ä</t>
    </r>
    <r>
      <rPr>
        <i/>
        <vertAlign val="subscript"/>
        <sz val="14"/>
        <rFont val="Times New Roman"/>
        <family val="1"/>
      </rPr>
      <t>j(x)</t>
    </r>
  </si>
  <si>
    <r>
      <t>A</t>
    </r>
    <r>
      <rPr>
        <i/>
        <vertAlign val="subscript"/>
        <sz val="14"/>
        <rFont val="Times New Roman"/>
        <family val="1"/>
      </rPr>
      <t>j(x)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</si>
  <si>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A</t>
    </r>
    <r>
      <rPr>
        <i/>
        <vertAlign val="subscript"/>
        <sz val="14"/>
        <rFont val="Times New Roman"/>
        <family val="1"/>
      </rPr>
      <t>j(x)</t>
    </r>
  </si>
  <si>
    <r>
      <t>D</t>
    </r>
    <r>
      <rPr>
        <i/>
        <vertAlign val="subscript"/>
        <sz val="14"/>
        <rFont val="Times New Roman"/>
        <family val="1"/>
      </rPr>
      <t>j(x)</t>
    </r>
  </si>
  <si>
    <r>
      <rPr>
        <i/>
        <vertAlign val="superscript"/>
        <sz val="14"/>
        <rFont val="Times New Roman"/>
        <family val="1"/>
      </rPr>
      <t>2</t>
    </r>
    <r>
      <rPr>
        <i/>
        <sz val="14"/>
        <rFont val="Times New Roman"/>
        <family val="1"/>
      </rPr>
      <t>D</t>
    </r>
    <r>
      <rPr>
        <i/>
        <vertAlign val="subscript"/>
        <sz val="14"/>
        <rFont val="Times New Roman"/>
        <family val="1"/>
      </rPr>
      <t>j(x)</t>
    </r>
  </si>
  <si>
    <r>
      <t>e</t>
    </r>
    <r>
      <rPr>
        <i/>
        <vertAlign val="subscript"/>
        <sz val="11"/>
        <rFont val="Times New Roman"/>
        <family val="1"/>
      </rPr>
      <t>j(110)</t>
    </r>
  </si>
  <si>
    <r>
      <t>e</t>
    </r>
    <r>
      <rPr>
        <i/>
        <vertAlign val="subscript"/>
        <sz val="11"/>
        <rFont val="Times New Roman"/>
        <family val="1"/>
      </rPr>
      <t>110</t>
    </r>
    <r>
      <rPr>
        <i/>
        <sz val="11"/>
        <rFont val="Times New Roman"/>
        <family val="1"/>
      </rPr>
      <t>exp(-1/120-1/121(e</t>
    </r>
    <r>
      <rPr>
        <i/>
        <vertAlign val="subscript"/>
        <sz val="11"/>
        <rFont val="Times New Roman"/>
        <family val="1"/>
      </rPr>
      <t>j(110)</t>
    </r>
    <r>
      <rPr>
        <i/>
        <sz val="11"/>
        <rFont val="Times New Roman"/>
        <family val="1"/>
      </rPr>
      <t>-1)) - e</t>
    </r>
    <r>
      <rPr>
        <i/>
        <vertAlign val="subscript"/>
        <sz val="11"/>
        <rFont val="Times New Roman"/>
        <family val="1"/>
      </rPr>
      <t>j(110)</t>
    </r>
  </si>
  <si>
    <r>
      <t>ä</t>
    </r>
    <r>
      <rPr>
        <i/>
        <vertAlign val="subscript"/>
        <sz val="14"/>
        <rFont val="Times New Roman"/>
        <family val="1"/>
      </rPr>
      <t>j(x)|0</t>
    </r>
  </si>
  <si>
    <t>P</t>
  </si>
  <si>
    <r>
      <rPr>
        <i/>
        <vertAlign val="subscript"/>
        <sz val="14"/>
        <rFont val="Times New Roman"/>
        <family val="1"/>
      </rPr>
      <t>t</t>
    </r>
    <r>
      <rPr>
        <i/>
        <sz val="14"/>
        <rFont val="Times New Roman"/>
        <family val="1"/>
      </rPr>
      <t>V</t>
    </r>
    <r>
      <rPr>
        <i/>
        <vertAlign val="superscript"/>
        <sz val="14"/>
        <rFont val="Times New Roman"/>
        <family val="1"/>
      </rPr>
      <t>+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</si>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</sst>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0.00000"/>
    <numFmt numFmtId="166" formatCode="0.0000"/>
    <numFmt numFmtId="167" formatCode="0.000000"/>
    <numFmt numFmtId="168" formatCode="_-* #,##0.000000_-;\-* #,##0.000000_-;_-* &quot;-&quot;??_-;_-@_-"/>
    <numFmt numFmtId="169" formatCode="0.0000000000"/>
    <numFmt numFmtId="170" formatCode="0.000000000000"/>
    <numFmt numFmtId="171" formatCode="0.000000000000000"/>
  </numFmts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i/>
      <sz val="11"/>
      <name val="Verdana"/>
      <family val="2"/>
    </font>
    <font>
      <sz val="11"/>
      <color indexed="8"/>
      <name val="Verdana"/>
      <family val="2"/>
    </font>
    <font>
      <b/>
      <i/>
      <sz val="14"/>
      <name val="Times New Roman"/>
      <family val="1"/>
    </font>
    <font>
      <i/>
      <sz val="14"/>
      <name val="Times New Roman"/>
      <family val="1"/>
    </font>
    <font>
      <i/>
      <vertAlign val="subscript"/>
      <sz val="14"/>
      <name val="Times New Roman"/>
      <family val="1"/>
    </font>
    <font>
      <i/>
      <vertAlign val="superscript"/>
      <sz val="14"/>
      <name val="Times New Roman"/>
      <family val="1"/>
    </font>
    <font>
      <i/>
      <sz val="11"/>
      <name val="Times New Roman"/>
      <family val="1"/>
    </font>
    <font>
      <i/>
      <vertAlign val="superscript"/>
      <sz val="11"/>
      <name val="Times New Roman"/>
      <family val="1"/>
    </font>
    <font>
      <sz val="11"/>
      <name val="Arial"/>
      <family val="2"/>
    </font>
    <font>
      <i/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168" fontId="4" fillId="0" borderId="0" xfId="1" applyNumberFormat="1" applyFont="1"/>
    <xf numFmtId="0" fontId="8" fillId="0" borderId="0" xfId="0" applyFont="1" applyAlignment="1">
      <alignment horizontal="center"/>
    </xf>
    <xf numFmtId="168" fontId="4" fillId="0" borderId="0" xfId="1" applyNumberFormat="1" applyFont="1" applyBorder="1"/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168" fontId="4" fillId="0" borderId="1" xfId="1" applyNumberFormat="1" applyFont="1" applyBorder="1"/>
    <xf numFmtId="0" fontId="6" fillId="0" borderId="1" xfId="0" applyFont="1" applyBorder="1" applyAlignment="1">
      <alignment horizontal="right"/>
    </xf>
    <xf numFmtId="167" fontId="4" fillId="0" borderId="1" xfId="1" applyNumberFormat="1" applyFont="1" applyBorder="1"/>
    <xf numFmtId="2" fontId="4" fillId="0" borderId="1" xfId="0" applyNumberFormat="1" applyFont="1" applyBorder="1"/>
    <xf numFmtId="0" fontId="4" fillId="0" borderId="2" xfId="0" applyFont="1" applyBorder="1"/>
    <xf numFmtId="167" fontId="4" fillId="0" borderId="2" xfId="1" applyNumberFormat="1" applyFont="1" applyBorder="1"/>
    <xf numFmtId="2" fontId="4" fillId="0" borderId="2" xfId="0" applyNumberFormat="1" applyFont="1" applyBorder="1"/>
    <xf numFmtId="0" fontId="4" fillId="0" borderId="3" xfId="0" applyFont="1" applyBorder="1"/>
    <xf numFmtId="167" fontId="4" fillId="0" borderId="3" xfId="1" applyNumberFormat="1" applyFont="1" applyBorder="1"/>
    <xf numFmtId="2" fontId="4" fillId="0" borderId="3" xfId="0" applyNumberFormat="1" applyFont="1" applyBorder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4" fillId="0" borderId="0" xfId="0" applyNumberFormat="1" applyFont="1"/>
    <xf numFmtId="0" fontId="2" fillId="0" borderId="0" xfId="0" applyFont="1"/>
    <xf numFmtId="2" fontId="4" fillId="0" borderId="7" xfId="0" applyNumberFormat="1" applyFont="1" applyBorder="1"/>
    <xf numFmtId="2" fontId="4" fillId="0" borderId="8" xfId="0" applyNumberFormat="1" applyFont="1" applyBorder="1"/>
    <xf numFmtId="166" fontId="4" fillId="0" borderId="0" xfId="0" applyNumberFormat="1" applyFont="1"/>
    <xf numFmtId="165" fontId="4" fillId="0" borderId="1" xfId="0" applyNumberFormat="1" applyFont="1" applyBorder="1"/>
    <xf numFmtId="165" fontId="4" fillId="0" borderId="3" xfId="0" applyNumberFormat="1" applyFont="1" applyBorder="1"/>
    <xf numFmtId="165" fontId="4" fillId="0" borderId="2" xfId="0" applyNumberFormat="1" applyFont="1" applyBorder="1"/>
    <xf numFmtId="0" fontId="8" fillId="0" borderId="9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2" fontId="4" fillId="0" borderId="10" xfId="0" applyNumberFormat="1" applyFont="1" applyBorder="1"/>
    <xf numFmtId="0" fontId="8" fillId="0" borderId="11" xfId="0" applyFont="1" applyBorder="1" applyAlignment="1">
      <alignment horizontal="center"/>
    </xf>
    <xf numFmtId="2" fontId="4" fillId="0" borderId="12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8" fillId="0" borderId="1" xfId="0" applyFont="1" applyBorder="1" applyAlignment="1">
      <alignment horizontal="center"/>
    </xf>
    <xf numFmtId="0" fontId="4" fillId="0" borderId="10" xfId="0" applyFont="1" applyBorder="1"/>
    <xf numFmtId="167" fontId="4" fillId="0" borderId="1" xfId="0" applyNumberFormat="1" applyFont="1" applyBorder="1"/>
    <xf numFmtId="1" fontId="4" fillId="0" borderId="2" xfId="0" applyNumberFormat="1" applyFont="1" applyBorder="1"/>
    <xf numFmtId="0" fontId="4" fillId="0" borderId="12" xfId="0" applyFont="1" applyBorder="1"/>
    <xf numFmtId="0" fontId="0" fillId="0" borderId="3" xfId="0" applyBorder="1"/>
    <xf numFmtId="0" fontId="0" fillId="0" borderId="2" xfId="0" applyBorder="1"/>
    <xf numFmtId="168" fontId="4" fillId="0" borderId="1" xfId="0" applyNumberFormat="1" applyFont="1" applyBorder="1"/>
    <xf numFmtId="167" fontId="4" fillId="0" borderId="3" xfId="0" applyNumberFormat="1" applyFont="1" applyBorder="1"/>
    <xf numFmtId="167" fontId="4" fillId="0" borderId="2" xfId="0" applyNumberFormat="1" applyFont="1" applyBorder="1"/>
    <xf numFmtId="167" fontId="4" fillId="0" borderId="0" xfId="1" applyNumberFormat="1" applyFont="1" applyBorder="1"/>
    <xf numFmtId="2" fontId="4" fillId="0" borderId="1" xfId="1" applyNumberFormat="1" applyFont="1" applyBorder="1"/>
    <xf numFmtId="2" fontId="4" fillId="0" borderId="3" xfId="1" applyNumberFormat="1" applyFont="1" applyBorder="1"/>
    <xf numFmtId="2" fontId="4" fillId="0" borderId="2" xfId="1" applyNumberFormat="1" applyFont="1" applyBorder="1"/>
    <xf numFmtId="9" fontId="4" fillId="0" borderId="0" xfId="2" applyFont="1"/>
    <xf numFmtId="10" fontId="4" fillId="0" borderId="0" xfId="2" applyNumberFormat="1" applyFont="1"/>
    <xf numFmtId="2" fontId="4" fillId="0" borderId="0" xfId="2" applyNumberFormat="1" applyFont="1"/>
    <xf numFmtId="166" fontId="4" fillId="0" borderId="0" xfId="2" applyNumberFormat="1" applyFont="1"/>
    <xf numFmtId="0" fontId="11" fillId="0" borderId="0" xfId="0" applyFont="1"/>
    <xf numFmtId="166" fontId="13" fillId="0" borderId="0" xfId="0" applyNumberFormat="1" applyFont="1"/>
    <xf numFmtId="2" fontId="0" fillId="0" borderId="0" xfId="0" applyNumberFormat="1"/>
    <xf numFmtId="167" fontId="4" fillId="0" borderId="0" xfId="0" applyNumberFormat="1" applyFont="1"/>
    <xf numFmtId="2" fontId="0" fillId="0" borderId="2" xfId="0" applyNumberFormat="1" applyBorder="1"/>
    <xf numFmtId="2" fontId="4" fillId="0" borderId="13" xfId="0" applyNumberFormat="1" applyFont="1" applyBorder="1"/>
    <xf numFmtId="168" fontId="4" fillId="0" borderId="2" xfId="1" applyNumberFormat="1" applyFont="1" applyBorder="1"/>
    <xf numFmtId="171" fontId="4" fillId="0" borderId="0" xfId="1" applyNumberFormat="1" applyFont="1" applyBorder="1"/>
    <xf numFmtId="169" fontId="4" fillId="0" borderId="0" xfId="0" applyNumberFormat="1" applyFont="1"/>
    <xf numFmtId="171" fontId="4" fillId="0" borderId="0" xfId="0" applyNumberFormat="1" applyFont="1"/>
    <xf numFmtId="170" fontId="0" fillId="0" borderId="0" xfId="0" applyNumberFormat="1"/>
    <xf numFmtId="0" fontId="13" fillId="0" borderId="0" xfId="0" applyFont="1"/>
    <xf numFmtId="171" fontId="0" fillId="0" borderId="0" xfId="0" applyNumberFormat="1"/>
    <xf numFmtId="0" fontId="0" fillId="0" borderId="5" xfId="0" applyBorder="1"/>
    <xf numFmtId="0" fontId="8" fillId="0" borderId="3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35" zoomScale="130" zoomScaleNormal="130" workbookViewId="0">
      <selection activeCell="K48" sqref="K48"/>
    </sheetView>
  </sheetViews>
  <sheetFormatPr baseColWidth="10" defaultColWidth="9.1640625" defaultRowHeight="14" x14ac:dyDescent="0.15"/>
  <cols>
    <col min="1" max="3" width="10.83203125" style="2" customWidth="1"/>
    <col min="4" max="6" width="10.83203125" style="3" customWidth="1"/>
    <col min="7" max="256" width="10.83203125" style="2" customWidth="1"/>
    <col min="257" max="16384" width="9.1640625" style="2"/>
  </cols>
  <sheetData>
    <row r="1" spans="1:16" x14ac:dyDescent="0.15">
      <c r="A1" s="1" t="s">
        <v>0</v>
      </c>
      <c r="J1" s="53" t="s">
        <v>18</v>
      </c>
      <c r="K1" s="49">
        <v>0.04</v>
      </c>
      <c r="L1" s="53" t="s">
        <v>19</v>
      </c>
      <c r="M1" s="51">
        <f>1+K1</f>
        <v>1.04</v>
      </c>
      <c r="N1" s="53" t="s">
        <v>34</v>
      </c>
      <c r="O1" s="52">
        <f>M1^-1</f>
        <v>0.96153846153846145</v>
      </c>
    </row>
    <row r="2" spans="1:16" ht="15" x14ac:dyDescent="0.15">
      <c r="J2" s="53" t="s">
        <v>37</v>
      </c>
      <c r="K2" s="50">
        <f>M2-1</f>
        <v>8.1600000000000117E-2</v>
      </c>
      <c r="L2" s="53" t="s">
        <v>36</v>
      </c>
      <c r="M2" s="52">
        <f>M1^2</f>
        <v>1.0816000000000001</v>
      </c>
      <c r="N2" s="53" t="s">
        <v>35</v>
      </c>
      <c r="O2" s="52">
        <f>M2^-1</f>
        <v>0.92455621301775137</v>
      </c>
    </row>
    <row r="3" spans="1:16" s="4" customFormat="1" ht="22" x14ac:dyDescent="0.25">
      <c r="A3" s="18" t="s">
        <v>1</v>
      </c>
      <c r="B3" s="19" t="s">
        <v>2</v>
      </c>
      <c r="C3" s="19" t="s">
        <v>3</v>
      </c>
      <c r="D3" s="19" t="s">
        <v>4</v>
      </c>
      <c r="E3" s="19" t="s">
        <v>6</v>
      </c>
      <c r="F3" s="19" t="s">
        <v>5</v>
      </c>
      <c r="G3" s="19" t="s">
        <v>7</v>
      </c>
      <c r="H3" s="28" t="s">
        <v>8</v>
      </c>
      <c r="I3" s="35"/>
      <c r="J3" s="31" t="s">
        <v>9</v>
      </c>
      <c r="K3" s="19" t="s">
        <v>10</v>
      </c>
      <c r="L3" s="19" t="s">
        <v>11</v>
      </c>
      <c r="M3" s="19" t="s">
        <v>12</v>
      </c>
      <c r="N3" s="19" t="s">
        <v>13</v>
      </c>
    </row>
    <row r="4" spans="1:16" x14ac:dyDescent="0.15">
      <c r="A4" s="6"/>
      <c r="B4" s="7"/>
      <c r="C4" s="7"/>
      <c r="D4" s="8"/>
      <c r="E4" s="8"/>
      <c r="F4" s="8"/>
      <c r="G4" s="9"/>
      <c r="H4" s="29"/>
      <c r="I4" s="9"/>
      <c r="K4" s="36"/>
      <c r="L4" s="15"/>
      <c r="M4" s="15"/>
      <c r="N4" s="15"/>
    </row>
    <row r="5" spans="1:16" x14ac:dyDescent="0.15">
      <c r="A5" s="7">
        <v>0</v>
      </c>
      <c r="B5" s="11">
        <v>100000</v>
      </c>
      <c r="C5" s="46">
        <f>B5*D5</f>
        <v>335.2</v>
      </c>
      <c r="D5" s="10">
        <v>3.3519999999999999E-3</v>
      </c>
      <c r="E5" s="37">
        <f>1-D5</f>
        <v>0.99664799999999998</v>
      </c>
      <c r="F5" s="10"/>
      <c r="G5" s="11">
        <v>84.31</v>
      </c>
      <c r="H5" s="23">
        <f>G5-0.5</f>
        <v>83.81</v>
      </c>
      <c r="I5" s="11"/>
      <c r="J5" s="32" cm="1">
        <f t="array" ref="J5">SUMPRODUCT(O$1^(A5:A$114-A5), (B5:B$114)/B5) + (1 + H$115 * O$1^H$115) * O$1^(110-A5) * B$115/B5</f>
        <v>24.82007978981958</v>
      </c>
      <c r="K5" s="25" cm="1">
        <f t="array" ref="K5">SUMPRODUCT(O$1^(A5:A$114+1-A5), C5:C$114/B5) + O$1^(111-A5+H$115) * B$115/B5</f>
        <v>4.5381545981079914E-2</v>
      </c>
      <c r="L5" s="25" cm="1">
        <f t="array" ref="L5">SUMPRODUCT(O$2^(A5:A$114+1-A5), C5:C$114/B5) + O$2^(111-A5+H$115) * B$115/B5</f>
        <v>6.9604694053308769E-3</v>
      </c>
      <c r="M5" s="11">
        <f>B5*O$1^A5</f>
        <v>100000</v>
      </c>
      <c r="N5" s="11">
        <f>B5*O$2^A5</f>
        <v>100000</v>
      </c>
      <c r="P5" s="45"/>
    </row>
    <row r="6" spans="1:16" x14ac:dyDescent="0.15">
      <c r="A6" s="15">
        <v>1</v>
      </c>
      <c r="B6" s="17">
        <f>B5*E5</f>
        <v>99664.8</v>
      </c>
      <c r="C6" s="47">
        <f t="shared" ref="C6:C69" si="0">B6*D6</f>
        <v>26.809831199999998</v>
      </c>
      <c r="D6" s="16">
        <v>2.6899999999999998E-4</v>
      </c>
      <c r="E6" s="43">
        <f t="shared" ref="E6:E69" si="1">1-D6</f>
        <v>0.99973100000000004</v>
      </c>
      <c r="F6" s="16">
        <v>3.3100000000000002E-4</v>
      </c>
      <c r="G6" s="17">
        <v>83.6</v>
      </c>
      <c r="H6" s="30">
        <f t="shared" ref="H6:H69" si="2">G6-0.5</f>
        <v>83.1</v>
      </c>
      <c r="I6" s="11"/>
      <c r="J6" s="33" cm="1">
        <f t="array" ref="J6">SUMPRODUCT(O$1^(A6:A$114-A6), (B6:B$114)/B6) + (1 + H$115 * O$1^H$115) * O$1^(110-A6) * B$115/B6</f>
        <v>24.856200967053933</v>
      </c>
      <c r="K6" s="26" cm="1">
        <f t="array" ref="K6">SUMPRODUCT(O$1^(A6:A$114+1-A6), C6:C$114/B6) + O$1^(111-A6+H$115) * B$115/B6</f>
        <v>4.3992269909058267E-2</v>
      </c>
      <c r="L6" s="26" cm="1">
        <f t="array" ref="L6">SUMPRODUCT(O$2^(A6:A$114+1-A6), C6:C$114/B6) + O$2^(111-A6+H$115) * B$115/B6</f>
        <v>4.1904902320637526E-3</v>
      </c>
      <c r="M6" s="17">
        <f t="shared" ref="M6:M69" si="3">B6*O$1^A6</f>
        <v>95831.538461538454</v>
      </c>
      <c r="N6" s="17">
        <f t="shared" ref="N6:N69" si="4">B6*O$2^A6</f>
        <v>92145.710059171586</v>
      </c>
      <c r="P6" s="45"/>
    </row>
    <row r="7" spans="1:16" x14ac:dyDescent="0.15">
      <c r="A7" s="7">
        <v>2</v>
      </c>
      <c r="B7" s="11">
        <f t="shared" ref="B7:B70" si="5">B6*E6</f>
        <v>99637.99016880001</v>
      </c>
      <c r="C7" s="46">
        <f t="shared" si="0"/>
        <v>16.938458328696004</v>
      </c>
      <c r="D7" s="10">
        <v>1.7000000000000001E-4</v>
      </c>
      <c r="E7" s="37">
        <f t="shared" si="1"/>
        <v>0.99983</v>
      </c>
      <c r="F7" s="10">
        <v>2.13E-4</v>
      </c>
      <c r="G7" s="11">
        <v>82.62</v>
      </c>
      <c r="H7" s="23">
        <f t="shared" si="2"/>
        <v>82.12</v>
      </c>
      <c r="I7" s="11"/>
      <c r="J7" s="32" cm="1">
        <f t="array" ref="J7">SUMPRODUCT(O$1^(A7:A$114-A7), (B7:B$114)/B7) + (1 + H$115 * O$1^H$115) * O$1^(110-A7) * B$115/B7</f>
        <v>24.817124812310603</v>
      </c>
      <c r="K7" s="25" cm="1">
        <f t="array" ref="K7">SUMPRODUCT(O$1^(A7:A$114+1-A7), C7:C$114/B7) + O$1^(111-A7+H$115) * B$115/B7</f>
        <v>4.5495198913928447E-2</v>
      </c>
      <c r="L7" s="25" cm="1">
        <f t="array" ref="L7">SUMPRODUCT(O$2^(A7:A$114+1-A7), C7:C$114/B7) + O$2^(111-A7+H$115) * B$115/B7</f>
        <v>4.2645814073987449E-3</v>
      </c>
      <c r="M7" s="11">
        <f t="shared" si="3"/>
        <v>92120.922863165673</v>
      </c>
      <c r="N7" s="11">
        <f t="shared" si="4"/>
        <v>85170.971582068843</v>
      </c>
      <c r="P7" s="45"/>
    </row>
    <row r="8" spans="1:16" x14ac:dyDescent="0.15">
      <c r="A8" s="7">
        <v>3</v>
      </c>
      <c r="B8" s="11">
        <f t="shared" si="5"/>
        <v>99621.051710471307</v>
      </c>
      <c r="C8" s="46">
        <f t="shared" si="0"/>
        <v>10.759073584730901</v>
      </c>
      <c r="D8" s="10">
        <v>1.08E-4</v>
      </c>
      <c r="E8" s="37">
        <f t="shared" si="1"/>
        <v>0.999892</v>
      </c>
      <c r="F8" s="10">
        <v>1.3100000000000001E-4</v>
      </c>
      <c r="G8" s="11">
        <v>81.63</v>
      </c>
      <c r="H8" s="23">
        <f t="shared" si="2"/>
        <v>81.13</v>
      </c>
      <c r="I8" s="11"/>
      <c r="J8" s="32" cm="1">
        <f t="array" ref="J8">SUMPRODUCT(O$1^(A8:A$114-A8), (B8:B$114)/B8) + (1 + H$115 * O$1^H$115) * O$1^(110-A8) * B$115/B8</f>
        <v>24.774021388439049</v>
      </c>
      <c r="K8" s="25" cm="1">
        <f t="array" ref="K8">SUMPRODUCT(O$1^(A8:A$114+1-A8), C8:C$114/B8) + O$1^(111-A8+H$115) * B$115/B8</f>
        <v>4.7153022884375936E-2</v>
      </c>
      <c r="L8" s="25" cm="1">
        <f t="array" ref="L8">SUMPRODUCT(O$2^(A8:A$114+1-A8), C8:C$114/B8) + O$2^(111-A8+H$115) * B$115/B8</f>
        <v>4.4433266157671604E-3</v>
      </c>
      <c r="M8" s="11">
        <f t="shared" si="3"/>
        <v>88562.752217575879</v>
      </c>
      <c r="N8" s="11">
        <f t="shared" si="4"/>
        <v>78731.964235299441</v>
      </c>
      <c r="P8" s="45"/>
    </row>
    <row r="9" spans="1:16" x14ac:dyDescent="0.15">
      <c r="A9" s="7">
        <v>4</v>
      </c>
      <c r="B9" s="11">
        <f t="shared" si="5"/>
        <v>99610.292636886574</v>
      </c>
      <c r="C9" s="46">
        <f t="shared" si="0"/>
        <v>10.558691019509977</v>
      </c>
      <c r="D9" s="10">
        <v>1.06E-4</v>
      </c>
      <c r="E9" s="37">
        <f t="shared" si="1"/>
        <v>0.99989399999999995</v>
      </c>
      <c r="F9" s="10">
        <v>1.02E-4</v>
      </c>
      <c r="G9" s="11">
        <v>80.64</v>
      </c>
      <c r="H9" s="23">
        <f t="shared" si="2"/>
        <v>80.14</v>
      </c>
      <c r="I9" s="11"/>
      <c r="J9" s="32" cm="1">
        <f t="array" ref="J9">SUMPRODUCT(O$1^(A9:A$114-A9), (B9:B$114)/B9) + (1 + H$115 * O$1^H$115) * O$1^(110-A9) * B$115/B9</f>
        <v>24.72765283048231</v>
      </c>
      <c r="K9" s="25" cm="1">
        <f t="array" ref="K9">SUMPRODUCT(O$1^(A9:A$114+1-A9), C9:C$114/B9) + O$1^(111-A9+H$115) * B$115/B9</f>
        <v>4.8936428934075862E-2</v>
      </c>
      <c r="L9" s="25" cm="1">
        <f t="array" ref="L9">SUMPRODUCT(O$2^(A9:A$114+1-A9), C9:C$114/B9) + O$2^(111-A9+H$115) * B$115/B9</f>
        <v>4.6984094958393147E-3</v>
      </c>
      <c r="M9" s="11">
        <f t="shared" si="3"/>
        <v>85147.295615708048</v>
      </c>
      <c r="N9" s="11">
        <f t="shared" si="4"/>
        <v>72784.265147154234</v>
      </c>
      <c r="P9" s="45"/>
    </row>
    <row r="10" spans="1:16" x14ac:dyDescent="0.15">
      <c r="A10" s="12">
        <v>5</v>
      </c>
      <c r="B10" s="14">
        <f t="shared" si="5"/>
        <v>99599.733945867061</v>
      </c>
      <c r="C10" s="48">
        <f t="shared" si="0"/>
        <v>10.059573128532573</v>
      </c>
      <c r="D10" s="13">
        <v>1.01E-4</v>
      </c>
      <c r="E10" s="44">
        <f t="shared" si="1"/>
        <v>0.99989899999999998</v>
      </c>
      <c r="F10" s="13">
        <v>1.0399999999999999E-4</v>
      </c>
      <c r="G10" s="14">
        <v>79.650000000000006</v>
      </c>
      <c r="H10" s="22">
        <f t="shared" si="2"/>
        <v>79.150000000000006</v>
      </c>
      <c r="I10" s="11"/>
      <c r="J10" s="34" cm="1">
        <f t="array" ref="J10">SUMPRODUCT(O$1^(A10:A$114-A10), (B10:B$114)/B10) + (1 + H$115 * O$1^H$115) * O$1^(110-A10) * B$115/B10</f>
        <v>24.679374957447095</v>
      </c>
      <c r="K10" s="27" cm="1">
        <f t="array" ref="K10">SUMPRODUCT(O$1^(A10:A$114+1-A10), C10:C$114/B10) + O$1^(111-A10+H$115) * B$115/B10</f>
        <v>5.0793270178077769E-2</v>
      </c>
      <c r="L10" s="27" cm="1">
        <f t="array" ref="L10">SUMPRODUCT(O$2^(A10:A$114+1-A10), C10:C$114/B10) + O$2^(111-A10+H$115) * B$115/B10</f>
        <v>4.9763272013831506E-3</v>
      </c>
      <c r="M10" s="14">
        <f t="shared" si="3"/>
        <v>81863.721156127664</v>
      </c>
      <c r="N10" s="14">
        <f t="shared" si="4"/>
        <v>67286.011478410335</v>
      </c>
      <c r="P10" s="45"/>
    </row>
    <row r="11" spans="1:16" x14ac:dyDescent="0.15">
      <c r="A11" s="7">
        <v>6</v>
      </c>
      <c r="B11" s="11">
        <f t="shared" si="5"/>
        <v>99589.674372738533</v>
      </c>
      <c r="C11" s="46">
        <f t="shared" si="0"/>
        <v>9.3614293910374222</v>
      </c>
      <c r="D11" s="10">
        <v>9.3999999999999994E-5</v>
      </c>
      <c r="E11" s="37">
        <f t="shared" si="1"/>
        <v>0.99990599999999996</v>
      </c>
      <c r="F11" s="10">
        <v>9.7999999999999997E-5</v>
      </c>
      <c r="G11" s="11">
        <v>78.66</v>
      </c>
      <c r="H11" s="23">
        <f t="shared" si="2"/>
        <v>78.16</v>
      </c>
      <c r="I11" s="11"/>
      <c r="J11" s="32" cm="1">
        <f t="array" ref="J11">SUMPRODUCT(O$1^(A11:A$114-A11), (B11:B$114)/B11) + (1 + H$115 * O$1^H$115) * O$1^(110-A11) * B$115/B11</f>
        <v>24.629037488531338</v>
      </c>
      <c r="K11" s="25" cm="1">
        <f t="array" ref="K11">SUMPRODUCT(O$1^(A11:A$114+1-A11), C11:C$114/B11) + O$1^(111-A11+H$115) * B$115/B11</f>
        <v>5.2729326647192237E-2</v>
      </c>
      <c r="L11" s="25" cm="1">
        <f t="array" ref="L11">SUMPRODUCT(O$2^(A11:A$114+1-A11), C11:C$114/B11) + O$2^(111-A11+H$115) * B$115/B11</f>
        <v>5.2819289758425743E-3</v>
      </c>
      <c r="M11" s="11">
        <f t="shared" si="3"/>
        <v>78707.166269510461</v>
      </c>
      <c r="N11" s="11">
        <f t="shared" si="4"/>
        <v>62203.416781851898</v>
      </c>
      <c r="P11" s="45"/>
    </row>
    <row r="12" spans="1:16" x14ac:dyDescent="0.15">
      <c r="A12" s="7">
        <v>7</v>
      </c>
      <c r="B12" s="11">
        <f t="shared" si="5"/>
        <v>99580.312943347497</v>
      </c>
      <c r="C12" s="46">
        <f t="shared" si="0"/>
        <v>8.6634872260712328</v>
      </c>
      <c r="D12" s="10">
        <v>8.7000000000000001E-5</v>
      </c>
      <c r="E12" s="37">
        <f t="shared" si="1"/>
        <v>0.99991300000000005</v>
      </c>
      <c r="F12" s="10">
        <v>9.1000000000000003E-5</v>
      </c>
      <c r="G12" s="11">
        <v>77.66</v>
      </c>
      <c r="H12" s="23">
        <f t="shared" si="2"/>
        <v>77.16</v>
      </c>
      <c r="I12" s="11"/>
      <c r="J12" s="32" cm="1">
        <f t="array" ref="J12">SUMPRODUCT(O$1^(A12:A$114-A12), (B12:B$114)/B12) + (1 + H$115 * O$1^H$115) * O$1^(110-A12) * B$115/B12</f>
        <v>24.576509179935496</v>
      </c>
      <c r="K12" s="25" cm="1">
        <f t="array" ref="K12">SUMPRODUCT(O$1^(A12:A$114+1-A12), C12:C$114/B12) + O$1^(111-A12+H$115) * B$115/B12</f>
        <v>5.4749646179820845E-2</v>
      </c>
      <c r="L12" s="25" cm="1">
        <f t="array" ref="L12">SUMPRODUCT(O$2^(A12:A$114+1-A12), C12:C$114/B12) + O$2^(111-A12+H$115) * B$115/B12</f>
        <v>5.6194626097566475E-3</v>
      </c>
      <c r="M12" s="11">
        <f t="shared" si="3"/>
        <v>75672.853649885699</v>
      </c>
      <c r="N12" s="11">
        <f t="shared" si="4"/>
        <v>57505.149464380913</v>
      </c>
      <c r="P12" s="45"/>
    </row>
    <row r="13" spans="1:16" x14ac:dyDescent="0.15">
      <c r="A13" s="7">
        <v>8</v>
      </c>
      <c r="B13" s="11">
        <f t="shared" si="5"/>
        <v>99571.649456121435</v>
      </c>
      <c r="C13" s="46">
        <f t="shared" si="0"/>
        <v>7.866160307033593</v>
      </c>
      <c r="D13" s="10">
        <v>7.8999999999999996E-5</v>
      </c>
      <c r="E13" s="37">
        <f t="shared" si="1"/>
        <v>0.99992099999999995</v>
      </c>
      <c r="F13" s="10">
        <v>8.2999999999999998E-5</v>
      </c>
      <c r="G13" s="11">
        <v>76.67</v>
      </c>
      <c r="H13" s="23">
        <f t="shared" si="2"/>
        <v>76.17</v>
      </c>
      <c r="I13" s="11"/>
      <c r="J13" s="32" cm="1">
        <f t="array" ref="J13">SUMPRODUCT(O$1^(A13:A$114-A13), (B13:B$114)/B13) + (1 + H$115 * O$1^H$115) * O$1^(110-A13) * B$115/B13</f>
        <v>24.521702935288289</v>
      </c>
      <c r="K13" s="25" cm="1">
        <f t="array" ref="K13">SUMPRODUCT(O$1^(A13:A$114+1-A13), C13:C$114/B13) + O$1^(111-A13+H$115) * B$115/B13</f>
        <v>5.6857578636355072E-2</v>
      </c>
      <c r="L13" s="25" cm="1">
        <f t="array" ref="L13">SUMPRODUCT(O$2^(A13:A$114+1-A13), C13:C$114/B13) + O$2^(111-A13+H$115) * B$115/B13</f>
        <v>5.9915320219987049E-3</v>
      </c>
      <c r="M13" s="11">
        <f t="shared" si="3"/>
        <v>72756.028953479006</v>
      </c>
      <c r="N13" s="11">
        <f t="shared" si="4"/>
        <v>53162.117711147846</v>
      </c>
      <c r="P13" s="45"/>
    </row>
    <row r="14" spans="1:16" x14ac:dyDescent="0.15">
      <c r="A14" s="7">
        <v>9</v>
      </c>
      <c r="B14" s="11">
        <f t="shared" si="5"/>
        <v>99563.783295814399</v>
      </c>
      <c r="C14" s="46">
        <f t="shared" si="0"/>
        <v>7.2681561805944508</v>
      </c>
      <c r="D14" s="10">
        <v>7.2999999999999999E-5</v>
      </c>
      <c r="E14" s="37">
        <f t="shared" si="1"/>
        <v>0.99992700000000001</v>
      </c>
      <c r="F14" s="10">
        <v>7.6000000000000004E-5</v>
      </c>
      <c r="G14" s="11">
        <v>75.680000000000007</v>
      </c>
      <c r="H14" s="23">
        <f t="shared" si="2"/>
        <v>75.180000000000007</v>
      </c>
      <c r="I14" s="11"/>
      <c r="J14" s="32" cm="1">
        <f t="array" ref="J14">SUMPRODUCT(O$1^(A14:A$114-A14), (B14:B$114)/B14) + (1 + H$115 * O$1^H$115) * O$1^(110-A14) * B$115/B14</f>
        <v>24.46450374849594</v>
      </c>
      <c r="K14" s="25" cm="1">
        <f t="array" ref="K14">SUMPRODUCT(O$1^(A14:A$114+1-A14), C14:C$114/B14) + O$1^(111-A14+H$115) * B$115/B14</f>
        <v>5.9057547328048174E-2</v>
      </c>
      <c r="L14" s="25" cm="1">
        <f t="array" ref="L14">SUMPRODUCT(O$2^(A14:A$114+1-A14), C14:C$114/B14) + O$2^(111-A14+H$115) * B$115/B14</f>
        <v>6.4019467887901143E-3</v>
      </c>
      <c r="M14" s="11">
        <f t="shared" si="3"/>
        <v>69952.193487684301</v>
      </c>
      <c r="N14" s="11">
        <f t="shared" si="4"/>
        <v>49147.483269090852</v>
      </c>
      <c r="P14" s="45"/>
    </row>
    <row r="15" spans="1:16" x14ac:dyDescent="0.15">
      <c r="A15" s="7">
        <v>10</v>
      </c>
      <c r="B15" s="11">
        <f t="shared" si="5"/>
        <v>99556.515139633804</v>
      </c>
      <c r="C15" s="46">
        <f t="shared" si="0"/>
        <v>6.8693995446347325</v>
      </c>
      <c r="D15" s="10">
        <v>6.8999999999999997E-5</v>
      </c>
      <c r="E15" s="37">
        <f t="shared" si="1"/>
        <v>0.99993100000000001</v>
      </c>
      <c r="F15" s="10">
        <v>6.9999999999999994E-5</v>
      </c>
      <c r="G15" s="11">
        <v>74.680000000000007</v>
      </c>
      <c r="H15" s="23">
        <f t="shared" si="2"/>
        <v>74.180000000000007</v>
      </c>
      <c r="I15" s="11"/>
      <c r="J15" s="32" cm="1">
        <f t="array" ref="J15">SUMPRODUCT(O$1^(A15:A$114-A15), (B15:B$114)/B15) + (1 + H$115 * O$1^H$115) * O$1^(110-A15) * B$115/B15</f>
        <v>24.404865453613912</v>
      </c>
      <c r="K15" s="25" cm="1">
        <f t="array" ref="K15">SUMPRODUCT(O$1^(A15:A$114+1-A15), C15:C$114/B15) + O$1^(111-A15+H$115) * B$115/B15</f>
        <v>6.1351327868104516E-2</v>
      </c>
      <c r="L15" s="25" cm="1">
        <f t="array" ref="L15">SUMPRODUCT(O$2^(A15:A$114+1-A15), C15:C$114/B15) + O$2^(111-A15+H$115) * B$115/B15</f>
        <v>6.8518458315010872E-3</v>
      </c>
      <c r="M15" s="11">
        <f t="shared" si="3"/>
        <v>67256.814401499709</v>
      </c>
      <c r="N15" s="11">
        <f t="shared" si="4"/>
        <v>45436.293919020158</v>
      </c>
      <c r="P15" s="45"/>
    </row>
    <row r="16" spans="1:16" x14ac:dyDescent="0.15">
      <c r="A16" s="15">
        <v>11</v>
      </c>
      <c r="B16" s="17">
        <f t="shared" si="5"/>
        <v>99549.645740089167</v>
      </c>
      <c r="C16" s="47">
        <f t="shared" si="0"/>
        <v>6.9684752018062408</v>
      </c>
      <c r="D16" s="16">
        <v>6.9999999999999994E-5</v>
      </c>
      <c r="E16" s="43">
        <f t="shared" si="1"/>
        <v>0.99992999999999999</v>
      </c>
      <c r="F16" s="16">
        <v>6.8999999999999997E-5</v>
      </c>
      <c r="G16" s="17">
        <v>73.69</v>
      </c>
      <c r="H16" s="30">
        <f t="shared" si="2"/>
        <v>73.19</v>
      </c>
      <c r="I16" s="11"/>
      <c r="J16" s="33" cm="1">
        <f t="array" ref="J16">SUMPRODUCT(O$1^(A16:A$114-A16), (B16:B$114)/B16) + (1 + H$115 * O$1^H$115) * O$1^(110-A16) * B$115/B16</f>
        <v>24.342739720799191</v>
      </c>
      <c r="K16" s="26" cm="1">
        <f t="array" ref="K16">SUMPRODUCT(O$1^(A16:A$114+1-A16), C16:C$114/B16) + O$1^(111-A16+H$115) * B$115/B16</f>
        <v>6.3740779096586334E-2</v>
      </c>
      <c r="L16" s="26" cm="1">
        <f t="array" ref="L16">SUMPRODUCT(O$2^(A16:A$114+1-A16), C16:C$114/B16) + O$2^(111-A16+H$115) * B$115/B16</f>
        <v>7.3424630813041861E-3</v>
      </c>
      <c r="M16" s="17">
        <f t="shared" si="3"/>
        <v>64665.551616640383</v>
      </c>
      <c r="N16" s="17">
        <f t="shared" si="4"/>
        <v>42005.509259189843</v>
      </c>
      <c r="P16" s="45"/>
    </row>
    <row r="17" spans="1:16" x14ac:dyDescent="0.15">
      <c r="A17" s="7">
        <v>12</v>
      </c>
      <c r="B17" s="11">
        <f t="shared" si="5"/>
        <v>99542.677264887359</v>
      </c>
      <c r="C17" s="46">
        <f t="shared" si="0"/>
        <v>7.6647861493963267</v>
      </c>
      <c r="D17" s="10">
        <v>7.7000000000000001E-5</v>
      </c>
      <c r="E17" s="37">
        <f t="shared" si="1"/>
        <v>0.99992300000000001</v>
      </c>
      <c r="F17" s="10">
        <v>7.2000000000000002E-5</v>
      </c>
      <c r="G17" s="11">
        <v>72.69</v>
      </c>
      <c r="H17" s="23">
        <f t="shared" si="2"/>
        <v>72.19</v>
      </c>
      <c r="I17" s="11"/>
      <c r="J17" s="32" cm="1">
        <f t="array" ref="J17">SUMPRODUCT(O$1^(A17:A$114-A17), (B17:B$114)/B17) + (1 + H$115 * O$1^H$115) * O$1^(110-A17) * B$115/B17</f>
        <v>24.278148780045779</v>
      </c>
      <c r="K17" s="25" cm="1">
        <f t="array" ref="K17">SUMPRODUCT(O$1^(A17:A$114+1-A17), C17:C$114/B17) + O$1^(111-A17+H$115) * B$115/B17</f>
        <v>6.6225046013670713E-2</v>
      </c>
      <c r="L17" s="25" cm="1">
        <f t="array" ref="L17">SUMPRODUCT(O$2^(A17:A$114+1-A17), C17:C$114/B17) + O$2^(111-A17+H$115) * B$115/B17</f>
        <v>7.8721591198770008E-3</v>
      </c>
      <c r="M17" s="11">
        <f t="shared" si="3"/>
        <v>62174.062526949238</v>
      </c>
      <c r="N17" s="11">
        <f t="shared" si="4"/>
        <v>38833.736014738992</v>
      </c>
      <c r="P17" s="45"/>
    </row>
    <row r="18" spans="1:16" x14ac:dyDescent="0.15">
      <c r="A18" s="7">
        <v>13</v>
      </c>
      <c r="B18" s="11">
        <f t="shared" si="5"/>
        <v>99535.012478737961</v>
      </c>
      <c r="C18" s="46">
        <f t="shared" si="0"/>
        <v>9.2567561605226309</v>
      </c>
      <c r="D18" s="10">
        <v>9.2999999999999997E-5</v>
      </c>
      <c r="E18" s="37">
        <f t="shared" si="1"/>
        <v>0.99990699999999999</v>
      </c>
      <c r="F18" s="10">
        <v>8.2999999999999998E-5</v>
      </c>
      <c r="G18" s="11">
        <v>71.7</v>
      </c>
      <c r="H18" s="23">
        <f t="shared" si="2"/>
        <v>71.2</v>
      </c>
      <c r="I18" s="11"/>
      <c r="J18" s="32" cm="1">
        <f t="array" ref="J18">SUMPRODUCT(O$1^(A18:A$114-A18), (B18:B$114)/B18) + (1 + H$115 * O$1^H$115) * O$1^(110-A18) * B$115/B18</f>
        <v>24.211138988949763</v>
      </c>
      <c r="K18" s="25" cm="1">
        <f t="array" ref="K18">SUMPRODUCT(O$1^(A18:A$114+1-A18), C18:C$114/B18) + O$1^(111-A18+H$115) * B$115/B18</f>
        <v>6.8802345634831452E-2</v>
      </c>
      <c r="L18" s="25" cm="1">
        <f t="array" ref="L18">SUMPRODUCT(O$2^(A18:A$114+1-A18), C18:C$114/B18) + O$2^(111-A18+H$115) * B$115/B18</f>
        <v>8.4381770436913299E-3</v>
      </c>
      <c r="M18" s="11">
        <f t="shared" si="3"/>
        <v>59778.149157821776</v>
      </c>
      <c r="N18" s="11">
        <f t="shared" si="4"/>
        <v>35901.207301281298</v>
      </c>
      <c r="P18" s="45"/>
    </row>
    <row r="19" spans="1:16" x14ac:dyDescent="0.15">
      <c r="A19" s="7">
        <v>14</v>
      </c>
      <c r="B19" s="11">
        <f t="shared" si="5"/>
        <v>99525.755722577436</v>
      </c>
      <c r="C19" s="46">
        <f t="shared" si="0"/>
        <v>11.943090686709292</v>
      </c>
      <c r="D19" s="10">
        <v>1.2E-4</v>
      </c>
      <c r="E19" s="37">
        <f t="shared" si="1"/>
        <v>0.99987999999999999</v>
      </c>
      <c r="F19" s="10">
        <v>1.0399999999999999E-4</v>
      </c>
      <c r="G19" s="11">
        <v>70.7</v>
      </c>
      <c r="H19" s="23">
        <f t="shared" si="2"/>
        <v>70.2</v>
      </c>
      <c r="I19" s="11"/>
      <c r="J19" s="32" cm="1">
        <f t="array" ref="J19">SUMPRODUCT(O$1^(A19:A$114-A19), (B19:B$114)/B19) + (1 + H$115 * O$1^H$115) * O$1^(110-A19) * B$115/B19</f>
        <v>24.141829738673433</v>
      </c>
      <c r="K19" s="25" cm="1">
        <f t="array" ref="K19">SUMPRODUCT(O$1^(A19:A$114+1-A19), C19:C$114/B19) + O$1^(111-A19+H$115) * B$115/B19</f>
        <v>7.1468085992221986E-2</v>
      </c>
      <c r="L19" s="25" cm="1">
        <f t="array" ref="L19">SUMPRODUCT(O$2^(A19:A$114+1-A19), C19:C$114/B19) + O$2^(111-A19+H$115) * B$115/B19</f>
        <v>9.0345725056995719E-3</v>
      </c>
      <c r="M19" s="11">
        <f t="shared" si="3"/>
        <v>57473.644028798168</v>
      </c>
      <c r="N19" s="11">
        <f t="shared" si="4"/>
        <v>33189.597345601214</v>
      </c>
      <c r="P19" s="45"/>
    </row>
    <row r="20" spans="1:16" x14ac:dyDescent="0.15">
      <c r="A20" s="12">
        <v>15</v>
      </c>
      <c r="B20" s="14">
        <f t="shared" si="5"/>
        <v>99513.812631890731</v>
      </c>
      <c r="C20" s="48">
        <f t="shared" si="0"/>
        <v>16.1212376463663</v>
      </c>
      <c r="D20" s="13">
        <v>1.6200000000000001E-4</v>
      </c>
      <c r="E20" s="44">
        <f t="shared" si="1"/>
        <v>0.999838</v>
      </c>
      <c r="F20" s="13">
        <v>1.3799999999999999E-4</v>
      </c>
      <c r="G20" s="14">
        <v>69.709999999999994</v>
      </c>
      <c r="H20" s="22">
        <f t="shared" si="2"/>
        <v>69.209999999999994</v>
      </c>
      <c r="I20" s="11"/>
      <c r="J20" s="34" cm="1">
        <f t="array" ref="J20">SUMPRODUCT(O$1^(A20:A$114-A20), (B20:B$114)/B20) + (1 + H$115 * O$1^H$115) * O$1^(110-A20) * B$115/B20</f>
        <v>24.070391375185412</v>
      </c>
      <c r="K20" s="27" cm="1">
        <f t="array" ref="K20">SUMPRODUCT(O$1^(A20:A$114+1-A20), C20:C$114/B20) + O$1^(111-A20+H$115) * B$115/B20</f>
        <v>7.4215715317749023E-2</v>
      </c>
      <c r="L20" s="27" cm="1">
        <f t="array" ref="L20">SUMPRODUCT(O$2^(A20:A$114+1-A20), C20:C$114/B20) + O$2^(111-A20+H$115) * B$115/B20</f>
        <v>9.6529519764018273E-3</v>
      </c>
      <c r="M20" s="14">
        <f t="shared" si="3"/>
        <v>55256.487684148764</v>
      </c>
      <c r="N20" s="14">
        <f t="shared" si="4"/>
        <v>30681.966155621059</v>
      </c>
      <c r="P20" s="45"/>
    </row>
    <row r="21" spans="1:16" x14ac:dyDescent="0.15">
      <c r="A21" s="7">
        <v>16</v>
      </c>
      <c r="B21" s="11">
        <f t="shared" si="5"/>
        <v>99497.691394244364</v>
      </c>
      <c r="C21" s="46">
        <f t="shared" si="0"/>
        <v>22.088487489522247</v>
      </c>
      <c r="D21" s="10">
        <v>2.22E-4</v>
      </c>
      <c r="E21" s="37">
        <f t="shared" si="1"/>
        <v>0.99977799999999994</v>
      </c>
      <c r="F21" s="10">
        <v>1.93E-4</v>
      </c>
      <c r="G21" s="11">
        <v>68.72</v>
      </c>
      <c r="H21" s="23">
        <f t="shared" si="2"/>
        <v>68.22</v>
      </c>
      <c r="I21" s="11"/>
      <c r="J21" s="32" cm="1">
        <f t="array" ref="J21">SUMPRODUCT(O$1^(A21:A$114-A21), (B21:B$114)/B21) + (1 + H$115 * O$1^H$115) * O$1^(110-A21) * B$115/B21</f>
        <v>23.99709455951146</v>
      </c>
      <c r="K21" s="25" cm="1">
        <f t="array" ref="K21">SUMPRODUCT(O$1^(A21:A$114+1-A21), C21:C$114/B21) + O$1^(111-A21+H$115) * B$115/B21</f>
        <v>7.7034823571877645E-2</v>
      </c>
      <c r="L21" s="25" cm="1">
        <f t="array" ref="L21">SUMPRODUCT(O$2^(A21:A$114+1-A21), C21:C$114/B21) + O$2^(111-A21+H$115) * B$115/B21</f>
        <v>1.0280298265995302E-2</v>
      </c>
      <c r="M21" s="11">
        <f t="shared" si="3"/>
        <v>53122.630897253766</v>
      </c>
      <c r="N21" s="11">
        <f t="shared" si="4"/>
        <v>28362.606949985064</v>
      </c>
      <c r="P21" s="45"/>
    </row>
    <row r="22" spans="1:16" x14ac:dyDescent="0.15">
      <c r="A22" s="7">
        <v>17</v>
      </c>
      <c r="B22" s="11">
        <f t="shared" si="5"/>
        <v>99475.602906754837</v>
      </c>
      <c r="C22" s="46">
        <f t="shared" si="0"/>
        <v>24.868900726688711</v>
      </c>
      <c r="D22" s="10">
        <v>2.5000000000000001E-4</v>
      </c>
      <c r="E22" s="37">
        <f t="shared" si="1"/>
        <v>0.99975000000000003</v>
      </c>
      <c r="F22" s="10">
        <v>2.4000000000000001E-4</v>
      </c>
      <c r="G22" s="11">
        <v>67.739999999999995</v>
      </c>
      <c r="H22" s="23">
        <f t="shared" si="2"/>
        <v>67.239999999999995</v>
      </c>
      <c r="I22" s="11"/>
      <c r="J22" s="32" cm="1">
        <f t="array" ref="J22">SUMPRODUCT(O$1^(A22:A$114-A22), (B22:B$114)/B22) + (1 + H$115 * O$1^H$115) * O$1^(110-A22) * B$115/B22</f>
        <v>23.922289090069931</v>
      </c>
      <c r="K22" s="25" cm="1">
        <f t="array" ref="K22">SUMPRODUCT(O$1^(A22:A$114+1-A22), C22:C$114/B22) + O$1^(111-A22+H$115) * B$115/B22</f>
        <v>7.9911956969199879E-2</v>
      </c>
      <c r="L22" s="25" cm="1">
        <f t="array" ref="L22">SUMPRODUCT(O$2^(A22:A$114+1-A22), C22:C$114/B22) + O$2^(111-A22+H$115) * B$115/B22</f>
        <v>1.0899590313550138E-2</v>
      </c>
      <c r="M22" s="11">
        <f t="shared" si="3"/>
        <v>51068.11314730248</v>
      </c>
      <c r="N22" s="11">
        <f t="shared" si="4"/>
        <v>26217.003005956143</v>
      </c>
      <c r="P22" s="45"/>
    </row>
    <row r="23" spans="1:16" x14ac:dyDescent="0.15">
      <c r="A23" s="7">
        <v>18</v>
      </c>
      <c r="B23" s="11">
        <f t="shared" si="5"/>
        <v>99450.734006028157</v>
      </c>
      <c r="C23" s="46">
        <f t="shared" si="0"/>
        <v>26.35444451159746</v>
      </c>
      <c r="D23" s="10">
        <v>2.6499999999999999E-4</v>
      </c>
      <c r="E23" s="37">
        <f t="shared" si="1"/>
        <v>0.99973500000000004</v>
      </c>
      <c r="F23" s="10">
        <v>2.5999999999999998E-4</v>
      </c>
      <c r="G23" s="11">
        <v>66.760000000000005</v>
      </c>
      <c r="H23" s="23">
        <f t="shared" si="2"/>
        <v>66.260000000000005</v>
      </c>
      <c r="I23" s="11"/>
      <c r="J23" s="32" cm="1">
        <f t="array" ref="J23">SUMPRODUCT(O$1^(A23:A$114-A23), (B23:B$114)/B23) + (1 + H$115 * O$1^H$115) * O$1^(110-A23) * B$115/B23</f>
        <v>23.845141939157507</v>
      </c>
      <c r="K23" s="25" cm="1">
        <f t="array" ref="K23">SUMPRODUCT(O$1^(A23:A$114+1-A23), C23:C$114/B23) + O$1^(111-A23+H$115) * B$115/B23</f>
        <v>8.2879155036727145E-2</v>
      </c>
      <c r="L23" s="25" cm="1">
        <f t="array" ref="L23">SUMPRODUCT(O$2^(A23:A$114+1-A23), C23:C$114/B23) + O$2^(111-A23+H$115) * B$115/B23</f>
        <v>1.1541882353724258E-2</v>
      </c>
      <c r="M23" s="11">
        <f t="shared" si="3"/>
        <v>49091.678960591962</v>
      </c>
      <c r="N23" s="11">
        <f t="shared" si="4"/>
        <v>24233.033242607849</v>
      </c>
      <c r="P23" s="45"/>
    </row>
    <row r="24" spans="1:16" x14ac:dyDescent="0.15">
      <c r="A24" s="7">
        <v>19</v>
      </c>
      <c r="B24" s="11">
        <f t="shared" si="5"/>
        <v>99424.379561516558</v>
      </c>
      <c r="C24" s="46">
        <f t="shared" si="0"/>
        <v>26.347460583801887</v>
      </c>
      <c r="D24" s="10">
        <v>2.6499999999999999E-4</v>
      </c>
      <c r="E24" s="37">
        <f t="shared" si="1"/>
        <v>0.99973500000000004</v>
      </c>
      <c r="F24" s="10">
        <v>2.6600000000000001E-4</v>
      </c>
      <c r="G24" s="11">
        <v>65.77</v>
      </c>
      <c r="H24" s="23">
        <f t="shared" si="2"/>
        <v>65.27</v>
      </c>
      <c r="I24" s="11"/>
      <c r="J24" s="32" cm="1">
        <f t="array" ref="J24">SUMPRODUCT(O$1^(A24:A$114-A24), (B24:B$114)/B24) + (1 + H$115 * O$1^H$115) * O$1^(110-A24) * B$115/B24</f>
        <v>23.765245406756584</v>
      </c>
      <c r="K24" s="25" cm="1">
        <f t="array" ref="K24">SUMPRODUCT(O$1^(A24:A$114+1-A24), C24:C$114/B24) + O$1^(111-A24+H$115) * B$115/B24</f>
        <v>8.5952098544310421E-2</v>
      </c>
      <c r="L24" s="25" cm="1">
        <f t="array" ref="L24">SUMPRODUCT(O$2^(A24:A$114+1-A24), C24:C$114/B24) + O$2^(111-A24+H$115) * B$115/B24</f>
        <v>1.2221938767561563E-2</v>
      </c>
      <c r="M24" s="11">
        <f t="shared" si="3"/>
        <v>47191.028524680201</v>
      </c>
      <c r="N24" s="11">
        <f t="shared" si="4"/>
        <v>22398.864172335943</v>
      </c>
      <c r="P24" s="45"/>
    </row>
    <row r="25" spans="1:16" x14ac:dyDescent="0.15">
      <c r="A25" s="7">
        <v>20</v>
      </c>
      <c r="B25" s="11">
        <f t="shared" si="5"/>
        <v>99398.03210093276</v>
      </c>
      <c r="C25" s="46">
        <f t="shared" si="0"/>
        <v>26.141682442545317</v>
      </c>
      <c r="D25" s="10">
        <v>2.63E-4</v>
      </c>
      <c r="E25" s="37">
        <f t="shared" si="1"/>
        <v>0.99973699999999999</v>
      </c>
      <c r="F25" s="10">
        <v>2.6400000000000002E-4</v>
      </c>
      <c r="G25" s="11">
        <v>64.790000000000006</v>
      </c>
      <c r="H25" s="23">
        <f t="shared" si="2"/>
        <v>64.290000000000006</v>
      </c>
      <c r="I25" s="11"/>
      <c r="J25" s="32" cm="1">
        <f t="array" ref="J25">SUMPRODUCT(O$1^(A25:A$114-A25), (B25:B$114)/B25) + (1 + H$115 * O$1^H$115) * O$1^(110-A25) * B$115/B25</f>
        <v>23.682130987738638</v>
      </c>
      <c r="K25" s="25" cm="1">
        <f t="array" ref="K25">SUMPRODUCT(O$1^(A25:A$114+1-A25), C25:C$114/B25) + O$1^(111-A25+H$115) * B$115/B25</f>
        <v>8.9148806919916668E-2</v>
      </c>
      <c r="L25" s="25" cm="1">
        <f t="array" ref="L25">SUMPRODUCT(O$2^(A25:A$114+1-A25), C25:C$114/B25) + O$2^(111-A25+H$115) * B$115/B25</f>
        <v>1.2957682756925179E-2</v>
      </c>
      <c r="M25" s="11">
        <f t="shared" si="3"/>
        <v>45363.964328962647</v>
      </c>
      <c r="N25" s="11">
        <f t="shared" si="4"/>
        <v>20703.521147679618</v>
      </c>
      <c r="P25" s="45"/>
    </row>
    <row r="26" spans="1:16" x14ac:dyDescent="0.15">
      <c r="A26" s="15">
        <v>21</v>
      </c>
      <c r="B26" s="17">
        <f t="shared" si="5"/>
        <v>99371.89041849022</v>
      </c>
      <c r="C26" s="47">
        <f t="shared" si="0"/>
        <v>25.936063399225947</v>
      </c>
      <c r="D26" s="16">
        <v>2.61E-4</v>
      </c>
      <c r="E26" s="43">
        <f t="shared" si="1"/>
        <v>0.99973900000000004</v>
      </c>
      <c r="F26" s="16">
        <v>2.6200000000000003E-4</v>
      </c>
      <c r="G26" s="17">
        <v>63.81</v>
      </c>
      <c r="H26" s="30">
        <f t="shared" si="2"/>
        <v>63.31</v>
      </c>
      <c r="I26" s="11"/>
      <c r="J26" s="33" cm="1">
        <f t="array" ref="J26">SUMPRODUCT(O$1^(A26:A$114-A26), (B26:B$114)/B26) + (1 + H$115 * O$1^H$115) * O$1^(110-A26) * B$115/B26</f>
        <v>23.595621875801505</v>
      </c>
      <c r="K26" s="26" cm="1">
        <f t="array" ref="K26">SUMPRODUCT(O$1^(A26:A$114+1-A26), C26:C$114/B26) + O$1^(111-A26+H$115) * B$115/B26</f>
        <v>9.2476080405860042E-2</v>
      </c>
      <c r="L26" s="26" cm="1">
        <f t="array" ref="L26">SUMPRODUCT(O$2^(A26:A$114+1-A26), C26:C$114/B26) + O$2^(111-A26+H$115) * B$115/B26</f>
        <v>1.3755647405157827E-2</v>
      </c>
      <c r="M26" s="17">
        <f t="shared" si="3"/>
        <v>43607.72462148474</v>
      </c>
      <c r="N26" s="17">
        <f t="shared" si="4"/>
        <v>19136.534875756079</v>
      </c>
      <c r="P26" s="45"/>
    </row>
    <row r="27" spans="1:16" x14ac:dyDescent="0.15">
      <c r="A27" s="7">
        <v>22</v>
      </c>
      <c r="B27" s="11">
        <f t="shared" si="5"/>
        <v>99345.954355091002</v>
      </c>
      <c r="C27" s="46">
        <f t="shared" si="0"/>
        <v>25.829948132323658</v>
      </c>
      <c r="D27" s="10">
        <v>2.5999999999999998E-4</v>
      </c>
      <c r="E27" s="37">
        <f t="shared" si="1"/>
        <v>0.99973999999999996</v>
      </c>
      <c r="F27" s="10">
        <v>2.5999999999999998E-4</v>
      </c>
      <c r="G27" s="11">
        <v>62.82</v>
      </c>
      <c r="H27" s="23">
        <f t="shared" si="2"/>
        <v>62.32</v>
      </c>
      <c r="I27" s="11"/>
      <c r="J27" s="32" cm="1">
        <f t="array" ref="J27">SUMPRODUCT(O$1^(A27:A$114-A27), (B27:B$114)/B27) + (1 + H$115 * O$1^H$115) * O$1^(110-A27) * B$115/B27</f>
        <v>23.505581707659271</v>
      </c>
      <c r="K27" s="25" cm="1">
        <f t="array" ref="K27">SUMPRODUCT(O$1^(A27:A$114+1-A27), C27:C$114/B27) + O$1^(111-A27+H$115) * B$115/B27</f>
        <v>9.5939163743831588E-2</v>
      </c>
      <c r="L27" s="25" cm="1">
        <f t="array" ref="L27">SUMPRODUCT(O$2^(A27:A$114+1-A27), C27:C$114/B27) + O$2^(111-A27+H$115) * B$115/B27</f>
        <v>1.462092429465961E-2</v>
      </c>
      <c r="M27" s="11">
        <f t="shared" si="3"/>
        <v>41919.560582075501</v>
      </c>
      <c r="N27" s="11">
        <f t="shared" si="4"/>
        <v>17688.184393633048</v>
      </c>
      <c r="P27" s="45"/>
    </row>
    <row r="28" spans="1:16" x14ac:dyDescent="0.15">
      <c r="A28" s="7">
        <v>23</v>
      </c>
      <c r="B28" s="11">
        <f t="shared" si="5"/>
        <v>99320.124406958668</v>
      </c>
      <c r="C28" s="46">
        <f t="shared" si="0"/>
        <v>25.823232345809252</v>
      </c>
      <c r="D28" s="10">
        <v>2.5999999999999998E-4</v>
      </c>
      <c r="E28" s="37">
        <f t="shared" si="1"/>
        <v>0.99973999999999996</v>
      </c>
      <c r="F28" s="10">
        <v>2.5999999999999998E-4</v>
      </c>
      <c r="G28" s="11">
        <v>61.84</v>
      </c>
      <c r="H28" s="23">
        <f t="shared" si="2"/>
        <v>61.34</v>
      </c>
      <c r="I28" s="11"/>
      <c r="J28" s="32" cm="1">
        <f t="array" ref="J28">SUMPRODUCT(O$1^(A28:A$114-A28), (B28:B$114)/B28) + (1 + H$115 * O$1^H$115) * O$1^(110-A28) * B$115/B28</f>
        <v>23.411892067903306</v>
      </c>
      <c r="K28" s="25" cm="1">
        <f t="array" ref="K28">SUMPRODUCT(O$1^(A28:A$114+1-A28), C28:C$114/B28) + O$1^(111-A28+H$115) * B$115/B28</f>
        <v>9.9542611372541737E-2</v>
      </c>
      <c r="L28" s="25" cm="1">
        <f t="array" ref="L28">SUMPRODUCT(O$2^(A28:A$114+1-A28), C28:C$114/B28) + O$2^(111-A28+H$115) * B$115/B28</f>
        <v>1.5558036806673574E-2</v>
      </c>
      <c r="M28" s="11">
        <f t="shared" si="3"/>
        <v>40296.789900311691</v>
      </c>
      <c r="N28" s="11">
        <f t="shared" si="4"/>
        <v>16349.468810734743</v>
      </c>
      <c r="P28" s="45"/>
    </row>
    <row r="29" spans="1:16" x14ac:dyDescent="0.15">
      <c r="A29" s="7">
        <v>24</v>
      </c>
      <c r="B29" s="11">
        <f t="shared" si="5"/>
        <v>99294.301174612861</v>
      </c>
      <c r="C29" s="46">
        <f t="shared" si="0"/>
        <v>26.114401208923184</v>
      </c>
      <c r="D29" s="10">
        <v>2.63E-4</v>
      </c>
      <c r="E29" s="37">
        <f t="shared" si="1"/>
        <v>0.99973699999999999</v>
      </c>
      <c r="F29" s="10">
        <v>2.61E-4</v>
      </c>
      <c r="G29" s="11">
        <v>60.86</v>
      </c>
      <c r="H29" s="23">
        <f t="shared" si="2"/>
        <v>60.36</v>
      </c>
      <c r="I29" s="11"/>
      <c r="J29" s="32" cm="1">
        <f t="array" ref="J29">SUMPRODUCT(O$1^(A29:A$114-A29), (B29:B$114)/B29) + (1 + H$115 * O$1^H$115) * O$1^(110-A29) * B$115/B29</f>
        <v>23.314429502290032</v>
      </c>
      <c r="K29" s="25" cm="1">
        <f t="array" ref="K29">SUMPRODUCT(O$1^(A29:A$114+1-A29), C29:C$114/B29) + O$1^(111-A29+H$115) * B$115/B29</f>
        <v>0.10329117153204175</v>
      </c>
      <c r="L29" s="25" cm="1">
        <f t="array" ref="L29">SUMPRODUCT(O$2^(A29:A$114+1-A29), C29:C$114/B29) + O$2^(111-A29+H$115) * B$115/B29</f>
        <v>1.6571881299235942E-2</v>
      </c>
      <c r="M29" s="11">
        <f t="shared" si="3"/>
        <v>38736.839168209241</v>
      </c>
      <c r="N29" s="11">
        <f t="shared" si="4"/>
        <v>15112.072807732944</v>
      </c>
      <c r="P29" s="45"/>
    </row>
    <row r="30" spans="1:16" x14ac:dyDescent="0.15">
      <c r="A30" s="12">
        <v>25</v>
      </c>
      <c r="B30" s="14">
        <f t="shared" si="5"/>
        <v>99268.186773403941</v>
      </c>
      <c r="C30" s="48">
        <f t="shared" si="0"/>
        <v>26.603874055272257</v>
      </c>
      <c r="D30" s="13">
        <v>2.6800000000000001E-4</v>
      </c>
      <c r="E30" s="44">
        <f t="shared" si="1"/>
        <v>0.99973199999999995</v>
      </c>
      <c r="F30" s="13">
        <v>2.6499999999999999E-4</v>
      </c>
      <c r="G30" s="14">
        <v>59.87</v>
      </c>
      <c r="H30" s="22">
        <f t="shared" si="2"/>
        <v>59.37</v>
      </c>
      <c r="I30" s="11"/>
      <c r="J30" s="34" cm="1">
        <f t="array" ref="J30">SUMPRODUCT(O$1^(A30:A$114-A30), (B30:B$114)/B30) + (1 + H$115 * O$1^H$115) * O$1^(110-A30) * B$115/B30</f>
        <v>23.213111730766816</v>
      </c>
      <c r="K30" s="27" cm="1">
        <f t="array" ref="K30">SUMPRODUCT(O$1^(A30:A$114+1-A30), C30:C$114/B30) + O$1^(111-A30+H$115) * B$115/B30</f>
        <v>0.10718800883964827</v>
      </c>
      <c r="L30" s="27" cm="1">
        <f t="array" ref="L30">SUMPRODUCT(O$2^(A30:A$114+1-A30), C30:C$114/B30) + O$2^(111-A30+H$115) * B$115/B30</f>
        <v>1.7665792916790723E-2</v>
      </c>
      <c r="M30" s="14">
        <f t="shared" si="3"/>
        <v>37237.164787988462</v>
      </c>
      <c r="N30" s="14">
        <f t="shared" si="4"/>
        <v>13968.286180274141</v>
      </c>
      <c r="P30" s="45"/>
    </row>
    <row r="31" spans="1:16" x14ac:dyDescent="0.15">
      <c r="A31" s="7">
        <v>26</v>
      </c>
      <c r="B31" s="11">
        <f t="shared" si="5"/>
        <v>99241.582899348665</v>
      </c>
      <c r="C31" s="46">
        <f t="shared" si="0"/>
        <v>27.39067688022023</v>
      </c>
      <c r="D31" s="10">
        <v>2.7599999999999999E-4</v>
      </c>
      <c r="E31" s="37">
        <f t="shared" si="1"/>
        <v>0.99972399999999995</v>
      </c>
      <c r="F31" s="10">
        <v>2.7099999999999997E-4</v>
      </c>
      <c r="G31" s="11">
        <v>58.89</v>
      </c>
      <c r="H31" s="23">
        <f t="shared" si="2"/>
        <v>58.39</v>
      </c>
      <c r="I31" s="11"/>
      <c r="J31" s="32" cm="1">
        <f t="array" ref="J31">SUMPRODUCT(O$1^(A31:A$114-A31), (B31:B$114)/B31) + (1 + H$115 * O$1^H$115) * O$1^(110-A31) * B$115/B31</f>
        <v>23.107829098195818</v>
      </c>
      <c r="K31" s="25" cm="1">
        <f t="array" ref="K31">SUMPRODUCT(O$1^(A31:A$114+1-A31), C31:C$114/B31) + O$1^(111-A31+H$115) * B$115/B31</f>
        <v>0.11123734080056874</v>
      </c>
      <c r="L31" s="25" cm="1">
        <f t="array" ref="L31">SUMPRODUCT(O$2^(A31:A$114+1-A31), C31:C$114/B31) + O$2^(111-A31+H$115) * B$115/B31</f>
        <v>1.8844371910472838E-2</v>
      </c>
      <c r="M31" s="11">
        <f t="shared" si="3"/>
        <v>35795.370411370459</v>
      </c>
      <c r="N31" s="11">
        <f t="shared" si="4"/>
        <v>12911.004696355236</v>
      </c>
      <c r="P31" s="45"/>
    </row>
    <row r="32" spans="1:16" x14ac:dyDescent="0.15">
      <c r="A32" s="7">
        <v>27</v>
      </c>
      <c r="B32" s="11">
        <f t="shared" si="5"/>
        <v>99214.192222468439</v>
      </c>
      <c r="C32" s="46">
        <f t="shared" si="0"/>
        <v>28.57368736007091</v>
      </c>
      <c r="D32" s="10">
        <v>2.8800000000000001E-4</v>
      </c>
      <c r="E32" s="37">
        <f t="shared" si="1"/>
        <v>0.99971200000000005</v>
      </c>
      <c r="F32" s="10">
        <v>2.81E-4</v>
      </c>
      <c r="G32" s="11">
        <v>57.9</v>
      </c>
      <c r="H32" s="23">
        <f t="shared" si="2"/>
        <v>57.4</v>
      </c>
      <c r="I32" s="11"/>
      <c r="J32" s="32" cm="1">
        <f t="array" ref="J32">SUMPRODUCT(O$1^(A32:A$114-A32), (B32:B$114)/B32) + (1 + H$115 * O$1^H$115) * O$1^(110-A32) * B$115/B32</f>
        <v>22.998489845320972</v>
      </c>
      <c r="K32" s="25" cm="1">
        <f t="array" ref="K32">SUMPRODUCT(O$1^(A32:A$114+1-A32), C32:C$114/B32) + O$1^(111-A32+H$115) * B$115/B32</f>
        <v>0.11544269661685778</v>
      </c>
      <c r="L32" s="25" cm="1">
        <f t="array" ref="L32">SUMPRODUCT(O$2^(A32:A$114+1-A32), C32:C$114/B32) + O$2^(111-A32+H$115) * B$115/B32</f>
        <v>2.0111623466444167E-2</v>
      </c>
      <c r="M32" s="11">
        <f t="shared" si="3"/>
        <v>34409.125854939339</v>
      </c>
      <c r="N32" s="11">
        <f t="shared" si="4"/>
        <v>11933.655010224704</v>
      </c>
      <c r="P32" s="45"/>
    </row>
    <row r="33" spans="1:17" x14ac:dyDescent="0.15">
      <c r="A33" s="7">
        <v>28</v>
      </c>
      <c r="B33" s="11">
        <f t="shared" si="5"/>
        <v>99185.61853510837</v>
      </c>
      <c r="C33" s="46">
        <f t="shared" si="0"/>
        <v>30.152428034672948</v>
      </c>
      <c r="D33" s="10">
        <v>3.0400000000000002E-4</v>
      </c>
      <c r="E33" s="37">
        <f t="shared" si="1"/>
        <v>0.99969600000000003</v>
      </c>
      <c r="F33" s="10">
        <v>2.9500000000000001E-4</v>
      </c>
      <c r="G33" s="11">
        <v>56.92</v>
      </c>
      <c r="H33" s="23">
        <f t="shared" si="2"/>
        <v>56.42</v>
      </c>
      <c r="I33" s="11"/>
      <c r="J33" s="32" cm="1">
        <f t="array" ref="J33">SUMPRODUCT(O$1^(A33:A$114-A33), (B33:B$114)/B33) + (1 + H$115 * O$1^H$115) * O$1^(110-A33) * B$115/B33</f>
        <v>22.885020324987394</v>
      </c>
      <c r="K33" s="25" cm="1">
        <f t="array" ref="K33">SUMPRODUCT(O$1^(A33:A$114+1-A33), C33:C$114/B33) + O$1^(111-A33+H$115) * B$115/B33</f>
        <v>0.11980690887128703</v>
      </c>
      <c r="L33" s="25" cm="1">
        <f t="array" ref="L33">SUMPRODUCT(O$2^(A33:A$114+1-A33), C33:C$114/B33) + O$2^(111-A33+H$115) * B$115/B33</f>
        <v>2.1470915564988733E-2</v>
      </c>
      <c r="M33" s="11">
        <f t="shared" si="3"/>
        <v>33076.169256435685</v>
      </c>
      <c r="N33" s="11">
        <f t="shared" si="4"/>
        <v>11030.157283267157</v>
      </c>
      <c r="P33" s="45"/>
    </row>
    <row r="34" spans="1:17" x14ac:dyDescent="0.15">
      <c r="A34" s="7">
        <v>29</v>
      </c>
      <c r="B34" s="11">
        <f t="shared" si="5"/>
        <v>99155.466107073706</v>
      </c>
      <c r="C34" s="46">
        <f t="shared" si="0"/>
        <v>32.225526484798955</v>
      </c>
      <c r="D34" s="10">
        <v>3.2499999999999999E-4</v>
      </c>
      <c r="E34" s="37">
        <f t="shared" si="1"/>
        <v>0.99967499999999998</v>
      </c>
      <c r="F34" s="10">
        <v>3.1399999999999999E-4</v>
      </c>
      <c r="G34" s="11">
        <v>55.94</v>
      </c>
      <c r="H34" s="23">
        <f t="shared" si="2"/>
        <v>55.44</v>
      </c>
      <c r="I34" s="11"/>
      <c r="J34" s="32" cm="1">
        <f t="array" ref="J34">SUMPRODUCT(O$1^(A34:A$114-A34), (B34:B$114)/B34) + (1 + H$115 * O$1^H$115) * O$1^(110-A34) * B$115/B34</f>
        <v>22.767342410079547</v>
      </c>
      <c r="K34" s="25" cm="1">
        <f t="array" ref="K34">SUMPRODUCT(O$1^(A34:A$114+1-A34), C34:C$114/B34) + O$1^(111-A34+H$115) * B$115/B34</f>
        <v>0.12433298245280421</v>
      </c>
      <c r="L34" s="25" cm="1">
        <f t="array" ref="L34">SUMPRODUCT(O$2^(A34:A$114+1-A34), C34:C$114/B34) + O$2^(111-A34+H$115) * B$115/B34</f>
        <v>2.2925911752264508E-2</v>
      </c>
      <c r="M34" s="11">
        <f t="shared" si="3"/>
        <v>31794.3404817132</v>
      </c>
      <c r="N34" s="11">
        <f t="shared" si="4"/>
        <v>10194.900254671822</v>
      </c>
      <c r="P34" s="45"/>
    </row>
    <row r="35" spans="1:17" x14ac:dyDescent="0.15">
      <c r="A35" s="7">
        <v>30</v>
      </c>
      <c r="B35" s="11">
        <f t="shared" si="5"/>
        <v>99123.240580588899</v>
      </c>
      <c r="C35" s="46">
        <f t="shared" si="0"/>
        <v>34.594010962625525</v>
      </c>
      <c r="D35" s="10">
        <v>3.4900000000000003E-4</v>
      </c>
      <c r="E35" s="37">
        <f t="shared" si="1"/>
        <v>0.99965099999999996</v>
      </c>
      <c r="F35" s="10">
        <v>3.3700000000000001E-4</v>
      </c>
      <c r="G35" s="11">
        <v>54.96</v>
      </c>
      <c r="H35" s="23">
        <f t="shared" si="2"/>
        <v>54.46</v>
      </c>
      <c r="I35" s="11"/>
      <c r="J35" s="32" cm="1">
        <f t="array" ref="J35">SUMPRODUCT(O$1^(A35:A$114-A35), (B35:B$114)/B35) + (1 + H$115 * O$1^H$115) * O$1^(110-A35) * B$115/B35</f>
        <v>22.645395860137281</v>
      </c>
      <c r="K35" s="25" cm="1">
        <f t="array" ref="K35">SUMPRODUCT(O$1^(A35:A$114+1-A35), C35:C$114/B35) + O$1^(111-A35+H$115) * B$115/B35</f>
        <v>0.12902323430206453</v>
      </c>
      <c r="L35" s="25" cm="1">
        <f t="array" ref="L35">SUMPRODUCT(O$2^(A35:A$114+1-A35), C35:C$114/B35) + O$2^(111-A35+H$115) * B$115/B35</f>
        <v>2.4479622028408532E-2</v>
      </c>
      <c r="M35" s="11">
        <f t="shared" si="3"/>
        <v>30561.545501015993</v>
      </c>
      <c r="N35" s="11">
        <f t="shared" si="4"/>
        <v>9422.6950000823326</v>
      </c>
      <c r="P35" s="45"/>
    </row>
    <row r="36" spans="1:17" x14ac:dyDescent="0.15">
      <c r="A36" s="15">
        <v>31</v>
      </c>
      <c r="B36" s="17">
        <f t="shared" si="5"/>
        <v>99088.646569626275</v>
      </c>
      <c r="C36" s="47">
        <f t="shared" si="0"/>
        <v>37.257331110179479</v>
      </c>
      <c r="D36" s="16">
        <v>3.7599999999999998E-4</v>
      </c>
      <c r="E36" s="43">
        <f t="shared" si="1"/>
        <v>0.99962399999999996</v>
      </c>
      <c r="F36" s="16">
        <v>3.6200000000000002E-4</v>
      </c>
      <c r="G36" s="17">
        <v>53.98</v>
      </c>
      <c r="H36" s="30">
        <f t="shared" si="2"/>
        <v>53.48</v>
      </c>
      <c r="I36" s="11"/>
      <c r="J36" s="33" cm="1">
        <f t="array" ref="J36">SUMPRODUCT(O$1^(A36:A$114-A36), (B36:B$114)/B36) + (1 + H$115 * O$1^H$115) * O$1^(110-A36) * B$115/B36</f>
        <v>22.519070850269536</v>
      </c>
      <c r="K36" s="26" cm="1">
        <f t="array" ref="K36">SUMPRODUCT(O$1^(A36:A$114+1-A36), C36:C$114/B36) + O$1^(111-A36+H$115) * B$115/B36</f>
        <v>0.13388188845321733</v>
      </c>
      <c r="L36" s="26" cm="1">
        <f t="array" ref="L36">SUMPRODUCT(O$2^(A36:A$114+1-A36), C36:C$114/B36) + O$2^(111-A36+H$115) * B$115/B36</f>
        <v>2.6137281097029525E-2</v>
      </c>
      <c r="M36" s="17">
        <f t="shared" si="3"/>
        <v>29375.845693880907</v>
      </c>
      <c r="N36" s="17">
        <f t="shared" si="4"/>
        <v>8708.7707835866349</v>
      </c>
      <c r="P36" s="45"/>
    </row>
    <row r="37" spans="1:17" x14ac:dyDescent="0.15">
      <c r="A37" s="7">
        <v>32</v>
      </c>
      <c r="B37" s="11">
        <f t="shared" si="5"/>
        <v>99051.389238516087</v>
      </c>
      <c r="C37" s="46">
        <f t="shared" si="0"/>
        <v>40.115812641599014</v>
      </c>
      <c r="D37" s="10">
        <v>4.0499999999999998E-4</v>
      </c>
      <c r="E37" s="37">
        <f t="shared" si="1"/>
        <v>0.99959500000000001</v>
      </c>
      <c r="F37" s="10">
        <v>3.8999999999999999E-4</v>
      </c>
      <c r="G37" s="11">
        <v>53</v>
      </c>
      <c r="H37" s="23">
        <f t="shared" si="2"/>
        <v>52.5</v>
      </c>
      <c r="I37" s="11"/>
      <c r="J37" s="32" cm="1">
        <f t="array" ref="J37">SUMPRODUCT(O$1^(A37:A$114-A37), (B37:B$114)/B37) + (1 + H$115 * O$1^H$115) * O$1^(110-A37) * B$115/B37</f>
        <v>22.388251666907049</v>
      </c>
      <c r="K37" s="25" cm="1">
        <f t="array" ref="K37">SUMPRODUCT(O$1^(A37:A$114+1-A37), C37:C$114/B37) + O$1^(111-A37+H$115) * B$115/B37</f>
        <v>0.13891339542802683</v>
      </c>
      <c r="L37" s="25" cm="1">
        <f t="array" ref="L37">SUMPRODUCT(O$2^(A37:A$114+1-A37), C37:C$114/B37) + O$2^(111-A37+H$115) * B$115/B37</f>
        <v>2.7904575354880584E-2</v>
      </c>
      <c r="M37" s="11">
        <f t="shared" si="3"/>
        <v>28235.384976826925</v>
      </c>
      <c r="N37" s="11">
        <f t="shared" si="4"/>
        <v>8048.7206784134669</v>
      </c>
      <c r="P37" s="45"/>
    </row>
    <row r="38" spans="1:17" x14ac:dyDescent="0.15">
      <c r="A38" s="7">
        <v>33</v>
      </c>
      <c r="B38" s="11">
        <f t="shared" si="5"/>
        <v>99011.273425874489</v>
      </c>
      <c r="C38" s="46">
        <f t="shared" si="0"/>
        <v>43.366937760533027</v>
      </c>
      <c r="D38" s="10">
        <v>4.3800000000000002E-4</v>
      </c>
      <c r="E38" s="37">
        <f t="shared" si="1"/>
        <v>0.99956199999999995</v>
      </c>
      <c r="F38" s="10">
        <v>4.2099999999999999E-4</v>
      </c>
      <c r="G38" s="11">
        <v>52.02</v>
      </c>
      <c r="H38" s="23">
        <f t="shared" si="2"/>
        <v>51.52</v>
      </c>
      <c r="I38" s="11"/>
      <c r="J38" s="32" cm="1">
        <f t="array" ref="J38">SUMPRODUCT(O$1^(A38:A$114-A38), (B38:B$114)/B38) + (1 + H$115 * O$1^H$115) * O$1^(110-A38) * B$115/B38</f>
        <v>22.252794115200007</v>
      </c>
      <c r="K38" s="25" cm="1">
        <f t="array" ref="K38">SUMPRODUCT(O$1^(A38:A$114+1-A38), C38:C$114/B38) + O$1^(111-A38+H$115) * B$115/B38</f>
        <v>0.14412330118212677</v>
      </c>
      <c r="L38" s="25" cm="1">
        <f t="array" ref="L38">SUMPRODUCT(O$2^(A38:A$114+1-A38), C38:C$114/B38) + O$2^(111-A38+H$115) * B$115/B38</f>
        <v>2.9788653108347721E-2</v>
      </c>
      <c r="M38" s="11">
        <f t="shared" si="3"/>
        <v>27138.413121068563</v>
      </c>
      <c r="N38" s="11">
        <f t="shared" si="4"/>
        <v>7438.4809047140425</v>
      </c>
      <c r="P38" s="45"/>
    </row>
    <row r="39" spans="1:17" x14ac:dyDescent="0.15">
      <c r="A39" s="7">
        <v>34</v>
      </c>
      <c r="B39" s="11">
        <f t="shared" si="5"/>
        <v>98967.906488113949</v>
      </c>
      <c r="C39" s="46">
        <f t="shared" si="0"/>
        <v>46.910787675366009</v>
      </c>
      <c r="D39" s="10">
        <v>4.7399999999999997E-4</v>
      </c>
      <c r="E39" s="37">
        <f t="shared" si="1"/>
        <v>0.99952600000000003</v>
      </c>
      <c r="F39" s="10">
        <v>4.5600000000000003E-4</v>
      </c>
      <c r="G39" s="11">
        <v>51.04</v>
      </c>
      <c r="H39" s="23">
        <f t="shared" si="2"/>
        <v>50.54</v>
      </c>
      <c r="I39" s="11"/>
      <c r="J39" s="32" cm="1">
        <f t="array" ref="J39">SUMPRODUCT(O$1^(A39:A$114-A39), (B39:B$114)/B39) + (1 + H$115 * O$1^H$115) * O$1^(110-A39) * B$115/B39</f>
        <v>22.11259119475131</v>
      </c>
      <c r="K39" s="25" cm="1">
        <f t="array" ref="K39">SUMPRODUCT(O$1^(A39:A$114+1-A39), C39:C$114/B39) + O$1^(111-A39+H$115) * B$115/B39</f>
        <v>0.14951572111526035</v>
      </c>
      <c r="L39" s="25" cm="1">
        <f t="array" ref="L39">SUMPRODUCT(O$2^(A39:A$114+1-A39), C39:C$114/B39) + O$2^(111-A39+H$115) * B$115/B39</f>
        <v>3.1795333558087342E-2</v>
      </c>
      <c r="M39" s="11">
        <f t="shared" si="3"/>
        <v>26083.198553963011</v>
      </c>
      <c r="N39" s="11">
        <f t="shared" si="4"/>
        <v>6874.2814812109609</v>
      </c>
      <c r="P39" s="45"/>
    </row>
    <row r="40" spans="1:17" x14ac:dyDescent="0.15">
      <c r="A40" s="12">
        <v>35</v>
      </c>
      <c r="B40" s="14">
        <f t="shared" si="5"/>
        <v>98920.99570043858</v>
      </c>
      <c r="C40" s="48">
        <f t="shared" si="0"/>
        <v>50.746470794324992</v>
      </c>
      <c r="D40" s="13">
        <v>5.13E-4</v>
      </c>
      <c r="E40" s="44">
        <f t="shared" si="1"/>
        <v>0.99948700000000001</v>
      </c>
      <c r="F40" s="13">
        <v>4.9299999999999995E-4</v>
      </c>
      <c r="G40" s="14">
        <v>50.06</v>
      </c>
      <c r="H40" s="22">
        <f t="shared" si="2"/>
        <v>49.56</v>
      </c>
      <c r="I40" s="11"/>
      <c r="J40" s="34" cm="1">
        <f t="array" ref="J40">SUMPRODUCT(O$1^(A40:A$114-A40), (B40:B$114)/B40) + (1 + H$115 * O$1^H$115) * O$1^(110-A40) * B$115/B40</f>
        <v>21.967507441068424</v>
      </c>
      <c r="K40" s="27" cm="1">
        <f t="array" ref="K40">SUMPRODUCT(O$1^(A40:A$114+1-A40), C40:C$114/B40) + O$1^(111-A40+H$115) * B$115/B40</f>
        <v>0.15509586540007042</v>
      </c>
      <c r="L40" s="27" cm="1">
        <f t="array" ref="L40">SUMPRODUCT(O$2^(A40:A$114+1-A40), C40:C$114/B40) + O$2^(111-A40+H$115) * B$115/B40</f>
        <v>3.3931916504850543E-2</v>
      </c>
      <c r="M40" s="14">
        <f t="shared" si="3"/>
        <v>25068.110690238878</v>
      </c>
      <c r="N40" s="14">
        <f t="shared" si="4"/>
        <v>6352.6470708107117</v>
      </c>
      <c r="P40" s="60"/>
    </row>
    <row r="41" spans="1:17" x14ac:dyDescent="0.15">
      <c r="A41" s="7">
        <v>36</v>
      </c>
      <c r="B41" s="11">
        <f t="shared" si="5"/>
        <v>98870.249229644251</v>
      </c>
      <c r="C41" s="46">
        <f t="shared" si="0"/>
        <v>54.971858571682198</v>
      </c>
      <c r="D41" s="10">
        <v>5.5599999999999996E-4</v>
      </c>
      <c r="E41" s="37">
        <f t="shared" si="1"/>
        <v>0.999444</v>
      </c>
      <c r="F41" s="10">
        <v>5.3399999999999997E-4</v>
      </c>
      <c r="G41" s="11">
        <v>49.09</v>
      </c>
      <c r="H41" s="23">
        <f t="shared" si="2"/>
        <v>48.59</v>
      </c>
      <c r="I41" s="11"/>
      <c r="J41" s="32" cm="1">
        <f t="array" ref="J41">SUMPRODUCT(O$1^(A41:A$114-A41), (B41:B$114)/B41) + (1 + H$115 * O$1^H$115) * O$1^(110-A41) * B$115/B41</f>
        <v>21.817400064944483</v>
      </c>
      <c r="K41" s="25" cm="1">
        <f t="array" ref="K41">SUMPRODUCT(O$1^(A41:A$114+1-A41), C41:C$114/B41) + O$1^(111-A41+H$115) * B$115/B41</f>
        <v>0.16086922592897474</v>
      </c>
      <c r="L41" s="25" cm="1">
        <f t="array" ref="L41">SUMPRODUCT(O$2^(A41:A$114+1-A41), C41:C$114/B41) + O$2^(111-A41+H$115) * B$115/B41</f>
        <v>3.6206334741368695E-2</v>
      </c>
      <c r="M41" s="11">
        <f t="shared" si="3"/>
        <v>24091.587259091135</v>
      </c>
      <c r="N41" s="11">
        <f t="shared" si="4"/>
        <v>5870.3662748367096</v>
      </c>
      <c r="P41" s="45"/>
    </row>
    <row r="42" spans="1:17" x14ac:dyDescent="0.15">
      <c r="A42" s="7">
        <v>37</v>
      </c>
      <c r="B42" s="11">
        <f t="shared" si="5"/>
        <v>98815.277371072574</v>
      </c>
      <c r="C42" s="46">
        <f t="shared" si="0"/>
        <v>59.684427532127842</v>
      </c>
      <c r="D42" s="10">
        <v>6.0400000000000004E-4</v>
      </c>
      <c r="E42" s="37">
        <f t="shared" si="1"/>
        <v>0.99939599999999995</v>
      </c>
      <c r="F42" s="10">
        <v>5.7899999999999998E-4</v>
      </c>
      <c r="G42" s="11">
        <v>48.12</v>
      </c>
      <c r="H42" s="23">
        <f t="shared" si="2"/>
        <v>47.62</v>
      </c>
      <c r="I42" s="11"/>
      <c r="J42" s="32" cm="1">
        <f t="array" ref="J42">SUMPRODUCT(O$1^(A42:A$114-A42), (B42:B$114)/B42) + (1 + H$115 * O$1^H$115) * O$1^(110-A42) * B$115/B42</f>
        <v>21.662140217503193</v>
      </c>
      <c r="K42" s="25" cm="1">
        <f t="array" ref="K42">SUMPRODUCT(O$1^(A42:A$114+1-A42), C42:C$114/B42) + O$1^(111-A42+H$115) * B$115/B42</f>
        <v>0.16684075842781973</v>
      </c>
      <c r="L42" s="25" cm="1">
        <f t="array" ref="L42">SUMPRODUCT(O$2^(A42:A$114+1-A42), C42:C$114/B42) + O$2^(111-A42+H$115) * B$115/B42</f>
        <v>3.8626247850069045E-2</v>
      </c>
      <c r="M42" s="11">
        <f t="shared" si="3"/>
        <v>23152.108015937574</v>
      </c>
      <c r="N42" s="11">
        <f t="shared" si="4"/>
        <v>5424.4659312018302</v>
      </c>
      <c r="P42" s="45"/>
    </row>
    <row r="43" spans="1:17" x14ac:dyDescent="0.15">
      <c r="A43" s="7">
        <v>38</v>
      </c>
      <c r="B43" s="11">
        <f t="shared" si="5"/>
        <v>98755.59294354044</v>
      </c>
      <c r="C43" s="46">
        <f t="shared" si="0"/>
        <v>64.882424563906071</v>
      </c>
      <c r="D43" s="10">
        <v>6.5700000000000003E-4</v>
      </c>
      <c r="E43" s="37">
        <f t="shared" si="1"/>
        <v>0.99934299999999998</v>
      </c>
      <c r="F43" s="10">
        <v>6.3000000000000003E-4</v>
      </c>
      <c r="G43" s="11">
        <v>47.14</v>
      </c>
      <c r="H43" s="23">
        <f t="shared" si="2"/>
        <v>46.64</v>
      </c>
      <c r="I43" s="11"/>
      <c r="J43" s="32" cm="1">
        <f t="array" ref="J43">SUMPRODUCT(O$1^(A43:A$114-A43), (B43:B$114)/B43) + (1 + H$115 * O$1^H$115) * O$1^(110-A43) * B$115/B43</f>
        <v>21.501612800334733</v>
      </c>
      <c r="K43" s="25" cm="1">
        <f t="array" ref="K43">SUMPRODUCT(O$1^(A43:A$114+1-A43), C43:C$114/B43) + O$1^(111-A43+H$115) * B$115/B43</f>
        <v>0.17301488975834661</v>
      </c>
      <c r="L43" s="25" cm="1">
        <f t="array" ref="L43">SUMPRODUCT(O$2^(A43:A$114+1-A43), C43:C$114/B43) + O$2^(111-A43+H$115) * B$115/B43</f>
        <v>4.119903389110488E-2</v>
      </c>
      <c r="M43" s="11">
        <f t="shared" si="3"/>
        <v>22248.196291053791</v>
      </c>
      <c r="N43" s="11">
        <f t="shared" si="4"/>
        <v>5012.1944838936606</v>
      </c>
      <c r="P43" s="45"/>
    </row>
    <row r="44" spans="1:17" x14ac:dyDescent="0.15">
      <c r="A44" s="7">
        <v>39</v>
      </c>
      <c r="B44" s="11">
        <f t="shared" si="5"/>
        <v>98690.710518976528</v>
      </c>
      <c r="C44" s="46">
        <f t="shared" si="0"/>
        <v>70.465167310549248</v>
      </c>
      <c r="D44" s="10">
        <v>7.1400000000000001E-4</v>
      </c>
      <c r="E44" s="37">
        <f t="shared" si="1"/>
        <v>0.99928600000000001</v>
      </c>
      <c r="F44" s="10">
        <v>6.8499999999999995E-4</v>
      </c>
      <c r="G44" s="11">
        <v>46.18</v>
      </c>
      <c r="H44" s="23">
        <f t="shared" si="2"/>
        <v>45.68</v>
      </c>
      <c r="I44" s="11"/>
      <c r="J44" s="32" cm="1">
        <f t="array" ref="J44">SUMPRODUCT(O$1^(A44:A$114-A44), (B44:B$114)/B44) + (1 + H$115 * O$1^H$115) * O$1^(110-A44) * B$115/B44</f>
        <v>21.335694863873695</v>
      </c>
      <c r="K44" s="25" cm="1">
        <f t="array" ref="K44">SUMPRODUCT(O$1^(A44:A$114+1-A44), C44:C$114/B44) + O$1^(111-A44+H$115) * B$115/B44</f>
        <v>0.17939634874980914</v>
      </c>
      <c r="L44" s="25" cm="1">
        <f t="array" ref="L44">SUMPRODUCT(O$2^(A44:A$114+1-A44), C44:C$114/B44) + O$2^(111-A44+H$115) * B$115/B44</f>
        <v>4.3932738866054061E-2</v>
      </c>
      <c r="M44" s="11">
        <f t="shared" si="3"/>
        <v>21378.441563548622</v>
      </c>
      <c r="N44" s="11">
        <f t="shared" si="4"/>
        <v>4631.0109764402196</v>
      </c>
      <c r="P44" s="45"/>
    </row>
    <row r="45" spans="1:17" x14ac:dyDescent="0.15">
      <c r="A45" s="7">
        <v>40</v>
      </c>
      <c r="B45" s="11">
        <f t="shared" si="5"/>
        <v>98620.245351665973</v>
      </c>
      <c r="C45" s="46">
        <f t="shared" si="0"/>
        <v>76.627930638244464</v>
      </c>
      <c r="D45" s="10">
        <v>7.7700000000000002E-4</v>
      </c>
      <c r="E45" s="37">
        <f t="shared" si="1"/>
        <v>0.99922299999999997</v>
      </c>
      <c r="F45" s="10">
        <v>7.45E-4</v>
      </c>
      <c r="G45" s="11">
        <v>45.21</v>
      </c>
      <c r="H45" s="23">
        <f t="shared" si="2"/>
        <v>44.71</v>
      </c>
      <c r="I45" s="11"/>
      <c r="J45" s="32" cm="1">
        <f t="array" ref="J45">SUMPRODUCT(O$1^(A45:A$114-A45), (B45:B$114)/B45) + (1 + H$115 * O$1^H$115) * O$1^(110-A45) * B$115/B45</f>
        <v>21.164233921448574</v>
      </c>
      <c r="K45" s="25" cm="1">
        <f t="array" ref="K45">SUMPRODUCT(O$1^(A45:A$114+1-A45), C45:C$114/B45) + O$1^(111-A45+H$115) * B$115/B45</f>
        <v>0.18599100027399718</v>
      </c>
      <c r="L45" s="25" cm="1">
        <f t="array" ref="L45">SUMPRODUCT(O$2^(A45:A$114+1-A45), C45:C$114/B45) + O$2^(111-A45+H$115) * B$115/B45</f>
        <v>4.6837092041241542E-2</v>
      </c>
      <c r="M45" s="11">
        <f t="shared" si="3"/>
        <v>20541.51668872331</v>
      </c>
      <c r="N45" s="11">
        <f t="shared" si="4"/>
        <v>4278.5728870220419</v>
      </c>
      <c r="P45" s="45"/>
    </row>
    <row r="46" spans="1:17" x14ac:dyDescent="0.15">
      <c r="A46" s="15">
        <v>41</v>
      </c>
      <c r="B46" s="17">
        <f t="shared" si="5"/>
        <v>98543.617421027724</v>
      </c>
      <c r="C46" s="47">
        <f t="shared" si="0"/>
        <v>83.367900338189457</v>
      </c>
      <c r="D46" s="16">
        <v>8.4599999999999996E-4</v>
      </c>
      <c r="E46" s="43">
        <f t="shared" si="1"/>
        <v>0.99915399999999999</v>
      </c>
      <c r="F46" s="16">
        <v>8.1099999999999998E-4</v>
      </c>
      <c r="G46" s="17">
        <v>44.24</v>
      </c>
      <c r="H46" s="30">
        <f t="shared" si="2"/>
        <v>43.74</v>
      </c>
      <c r="I46" s="11"/>
      <c r="J46" s="33" cm="1">
        <f t="array" ref="J46">SUMPRODUCT(O$1^(A46:A$114-A46), (B46:B$114)/B46) + (1 + H$115 * O$1^H$115) * O$1^(110-A46) * B$115/B46</f>
        <v>20.987110262980849</v>
      </c>
      <c r="K46" s="26" cm="1">
        <f t="array" ref="K46">SUMPRODUCT(O$1^(A46:A$114+1-A46), C46:C$114/B46) + O$1^(111-A46+H$115) * B$115/B46</f>
        <v>0.19280344856449161</v>
      </c>
      <c r="L46" s="26" cm="1">
        <f t="array" ref="L46">SUMPRODUCT(O$2^(A46:A$114+1-A46), C46:C$114/B46) + O$2^(111-A46+H$115) * B$115/B46</f>
        <v>4.9920787203463927E-2</v>
      </c>
      <c r="M46" s="17">
        <f t="shared" si="3"/>
        <v>19736.111471400167</v>
      </c>
      <c r="N46" s="17">
        <f t="shared" si="4"/>
        <v>3952.7075035954381</v>
      </c>
      <c r="P46" s="45"/>
    </row>
    <row r="47" spans="1:17" x14ac:dyDescent="0.15">
      <c r="A47" s="7">
        <v>42</v>
      </c>
      <c r="B47" s="11">
        <f t="shared" si="5"/>
        <v>98460.24952068954</v>
      </c>
      <c r="C47" s="46">
        <f t="shared" si="0"/>
        <v>90.68188980855507</v>
      </c>
      <c r="D47" s="10">
        <v>9.2100000000000005E-4</v>
      </c>
      <c r="E47" s="37">
        <f t="shared" si="1"/>
        <v>0.99907900000000005</v>
      </c>
      <c r="F47" s="10">
        <v>8.83E-4</v>
      </c>
      <c r="G47" s="11">
        <v>43.28</v>
      </c>
      <c r="H47" s="23">
        <f t="shared" si="2"/>
        <v>42.78</v>
      </c>
      <c r="I47" s="11"/>
      <c r="J47" s="32" cm="1">
        <f t="array" ref="J47">SUMPRODUCT(O$1^(A47:A$114-A47), (B47:B$114)/B47) + (1 + H$115 * O$1^H$115) * O$1^(110-A47) * B$115/B47</f>
        <v>20.804195022489104</v>
      </c>
      <c r="K47" s="25" cm="1">
        <f t="array" ref="K47">SUMPRODUCT(O$1^(A47:A$114+1-A47), C47:C$114/B47) + O$1^(111-A47+H$115) * B$115/B47</f>
        <v>0.19983865000497553</v>
      </c>
      <c r="L47" s="25" cm="1">
        <f t="array" ref="L47">SUMPRODUCT(O$2^(A47:A$114+1-A47), C47:C$114/B47) + O$2^(111-A47+H$115) * B$115/B47</f>
        <v>5.3193324992210016E-2</v>
      </c>
      <c r="M47" s="11">
        <f t="shared" si="3"/>
        <v>18960.975693360921</v>
      </c>
      <c r="N47" s="11">
        <f t="shared" si="4"/>
        <v>3651.4085734535829</v>
      </c>
      <c r="P47" s="45"/>
    </row>
    <row r="48" spans="1:17" x14ac:dyDescent="0.15">
      <c r="A48" s="7">
        <v>43</v>
      </c>
      <c r="B48" s="11">
        <f t="shared" si="5"/>
        <v>98369.567630880993</v>
      </c>
      <c r="C48" s="46">
        <f t="shared" si="0"/>
        <v>98.664676333773627</v>
      </c>
      <c r="D48" s="10">
        <v>1.003E-3</v>
      </c>
      <c r="E48" s="37">
        <f t="shared" si="1"/>
        <v>0.99899700000000002</v>
      </c>
      <c r="F48" s="10">
        <v>9.6100000000000005E-4</v>
      </c>
      <c r="G48" s="11">
        <v>42.32</v>
      </c>
      <c r="H48" s="23">
        <f t="shared" si="2"/>
        <v>41.82</v>
      </c>
      <c r="I48" s="11"/>
      <c r="J48" s="32" cm="1">
        <f t="array" ref="J48">SUMPRODUCT(O$1^(A48:A$114-A48), (B48:B$114)/B48) + (1 + H$115 * O$1^H$115) * O$1^(110-A48) * B$115/B48</f>
        <v>20.61534956033373</v>
      </c>
      <c r="K48" s="25" cm="1">
        <f t="array" ref="K48">SUMPRODUCT(O$1^(A48:A$114+1-A48), C48:C$114/B48) + O$1^(111-A48+H$115) * B$115/B48</f>
        <v>0.20710193688904938</v>
      </c>
      <c r="L48" s="25" cm="1">
        <f t="array" ref="L48">SUMPRODUCT(O$2^(A48:A$114+1-A48), C48:C$114/B48) + O$2^(111-A48+H$115) * B$115/B48</f>
        <v>5.6665088858412975E-2</v>
      </c>
      <c r="M48" s="11">
        <f t="shared" si="3"/>
        <v>18214.915994949362</v>
      </c>
      <c r="N48" s="11">
        <f t="shared" si="4"/>
        <v>3372.8232490360874</v>
      </c>
      <c r="P48" s="45"/>
      <c r="Q48" s="62"/>
    </row>
    <row r="49" spans="1:17" x14ac:dyDescent="0.15">
      <c r="A49" s="7">
        <v>44</v>
      </c>
      <c r="B49" s="11">
        <f t="shared" si="5"/>
        <v>98270.902954547215</v>
      </c>
      <c r="C49" s="46">
        <f t="shared" si="0"/>
        <v>107.31182602636557</v>
      </c>
      <c r="D49" s="10">
        <v>1.0920000000000001E-3</v>
      </c>
      <c r="E49" s="37">
        <f t="shared" si="1"/>
        <v>0.99890800000000002</v>
      </c>
      <c r="F49" s="10">
        <v>1.047E-3</v>
      </c>
      <c r="G49" s="11">
        <v>41.36</v>
      </c>
      <c r="H49" s="23">
        <f t="shared" si="2"/>
        <v>40.86</v>
      </c>
      <c r="I49" s="11"/>
      <c r="J49" s="32" cm="1">
        <f t="array" ref="J49">SUMPRODUCT(O$1^(A49:A$114-A49), (B49:B$114)/B49) + (1 + H$115 * O$1^H$115) * O$1^(110-A49) * B$115/B49</f>
        <v>20.420445249332172</v>
      </c>
      <c r="K49" s="25" cm="1">
        <f t="array" ref="K49">SUMPRODUCT(O$1^(A49:A$114+1-A49), C49:C$114/B49) + O$1^(111-A49+H$115) * B$115/B49</f>
        <v>0.21459825641579638</v>
      </c>
      <c r="L49" s="25" cm="1">
        <f t="array" ref="L49">SUMPRODUCT(O$2^(A49:A$114+1-A49), C49:C$114/B49) + O$2^(111-A49+H$115) * B$115/B49</f>
        <v>6.0346487636358748E-2</v>
      </c>
      <c r="M49" s="11">
        <f t="shared" si="3"/>
        <v>17496.775417506178</v>
      </c>
      <c r="N49" s="11">
        <f t="shared" si="4"/>
        <v>3115.2369705226552</v>
      </c>
      <c r="P49" s="60"/>
    </row>
    <row r="50" spans="1:17" x14ac:dyDescent="0.15">
      <c r="A50" s="12">
        <v>45</v>
      </c>
      <c r="B50" s="14">
        <f t="shared" si="5"/>
        <v>98163.591128520857</v>
      </c>
      <c r="C50" s="48">
        <f t="shared" si="0"/>
        <v>116.61834626068278</v>
      </c>
      <c r="D50" s="13">
        <v>1.188E-3</v>
      </c>
      <c r="E50" s="44">
        <f t="shared" si="1"/>
        <v>0.99881200000000003</v>
      </c>
      <c r="F50" s="13">
        <v>1.139E-3</v>
      </c>
      <c r="G50" s="14">
        <v>40.409999999999997</v>
      </c>
      <c r="H50" s="22">
        <f t="shared" si="2"/>
        <v>39.909999999999997</v>
      </c>
      <c r="I50" s="11"/>
      <c r="J50" s="34" cm="1">
        <f t="array" ref="J50">SUMPRODUCT(O$1^(A50:A$114-A50), (B50:B$114)/B50) + (1 + H$115 * O$1^H$115) * O$1^(110-A50) * B$115/B50</f>
        <v>20.219342581404327</v>
      </c>
      <c r="K50" s="27" cm="1">
        <f t="array" ref="K50">SUMPRODUCT(O$1^(A50:A$114+1-A50), C50:C$114/B50) + O$1^(111-A50+H$115) * B$115/B50</f>
        <v>0.22233297428034238</v>
      </c>
      <c r="L50" s="27" cm="1">
        <f t="array" ref="L50">SUMPRODUCT(O$2^(A50:A$114+1-A50), C50:C$114/B50) + O$2^(111-A50+H$115) * B$115/B50</f>
        <v>6.4248920849052746E-2</v>
      </c>
      <c r="M50" s="14">
        <f t="shared" si="3"/>
        <v>16805.450902644479</v>
      </c>
      <c r="N50" s="14">
        <f t="shared" si="4"/>
        <v>2877.0665049471563</v>
      </c>
      <c r="P50" s="45"/>
    </row>
    <row r="51" spans="1:17" x14ac:dyDescent="0.15">
      <c r="A51" s="7">
        <v>46</v>
      </c>
      <c r="B51" s="11">
        <f t="shared" si="5"/>
        <v>98046.972782260171</v>
      </c>
      <c r="C51" s="46">
        <f t="shared" si="0"/>
        <v>126.67668883468014</v>
      </c>
      <c r="D51" s="10">
        <v>1.292E-3</v>
      </c>
      <c r="E51" s="37">
        <f t="shared" si="1"/>
        <v>0.99870800000000004</v>
      </c>
      <c r="F51" s="10">
        <v>1.2390000000000001E-3</v>
      </c>
      <c r="G51" s="11">
        <v>39.450000000000003</v>
      </c>
      <c r="H51" s="23">
        <f t="shared" si="2"/>
        <v>38.950000000000003</v>
      </c>
      <c r="I51" s="11"/>
      <c r="J51" s="32" cm="1">
        <f t="array" ref="J51">SUMPRODUCT(O$1^(A51:A$114-A51), (B51:B$114)/B51) + (1 + H$115 * O$1^H$115) * O$1^(110-A51) * B$115/B51</f>
        <v>20.011890410468155</v>
      </c>
      <c r="K51" s="25" cm="1">
        <f t="array" ref="K51">SUMPRODUCT(O$1^(A51:A$114+1-A51), C51:C$114/B51) + O$1^(111-A51+H$115) * B$115/B51</f>
        <v>0.2303119037932625</v>
      </c>
      <c r="L51" s="25" cm="1">
        <f t="array" ref="L51">SUMPRODUCT(O$2^(A51:A$114+1-A51), C51:C$114/B51) + O$2^(111-A51+H$115) * B$115/B51</f>
        <v>6.8384874020672046E-2</v>
      </c>
      <c r="M51" s="11">
        <f t="shared" si="3"/>
        <v>16139.890410550131</v>
      </c>
      <c r="N51" s="11">
        <f t="shared" si="4"/>
        <v>2656.849620875812</v>
      </c>
      <c r="P51" s="45"/>
    </row>
    <row r="52" spans="1:17" x14ac:dyDescent="0.15">
      <c r="A52" s="7">
        <v>47</v>
      </c>
      <c r="B52" s="11">
        <f t="shared" si="5"/>
        <v>97920.296093425495</v>
      </c>
      <c r="C52" s="46">
        <f t="shared" si="0"/>
        <v>137.4800957151694</v>
      </c>
      <c r="D52" s="10">
        <v>1.4040000000000001E-3</v>
      </c>
      <c r="E52" s="37">
        <f t="shared" si="1"/>
        <v>0.99859600000000004</v>
      </c>
      <c r="F52" s="10">
        <v>1.348E-3</v>
      </c>
      <c r="G52" s="11">
        <v>38.5</v>
      </c>
      <c r="H52" s="23">
        <f t="shared" si="2"/>
        <v>38</v>
      </c>
      <c r="I52" s="11"/>
      <c r="J52" s="32" cm="1">
        <f t="array" ref="J52">SUMPRODUCT(O$1^(A52:A$114-A52), (B52:B$114)/B52) + (1 + H$115 * O$1^H$115) * O$1^(110-A52) * B$115/B52</f>
        <v>19.797944971790439</v>
      </c>
      <c r="K52" s="25" cm="1">
        <f t="array" ref="K52">SUMPRODUCT(O$1^(A52:A$114+1-A52), C52:C$114/B52) + O$1^(111-A52+H$115) * B$115/B52</f>
        <v>0.23854057436707532</v>
      </c>
      <c r="L52" s="25" cm="1">
        <f t="array" ref="L52">SUMPRODUCT(O$2^(A52:A$114+1-A52), C52:C$114/B52) + O$2^(111-A52+H$115) * B$115/B52</f>
        <v>7.2767094827275697E-2</v>
      </c>
      <c r="M52" s="11">
        <f t="shared" si="3"/>
        <v>15499.074684749714</v>
      </c>
      <c r="N52" s="11">
        <f t="shared" si="4"/>
        <v>2453.2331464179365</v>
      </c>
      <c r="P52" s="45"/>
    </row>
    <row r="53" spans="1:17" x14ac:dyDescent="0.15">
      <c r="A53" s="7">
        <v>48</v>
      </c>
      <c r="B53" s="11">
        <f t="shared" si="5"/>
        <v>97782.815997710335</v>
      </c>
      <c r="C53" s="46">
        <f t="shared" si="0"/>
        <v>149.02101158051056</v>
      </c>
      <c r="D53" s="10">
        <v>1.524E-3</v>
      </c>
      <c r="E53" s="37">
        <f t="shared" si="1"/>
        <v>0.99847600000000003</v>
      </c>
      <c r="F53" s="10">
        <v>1.464E-3</v>
      </c>
      <c r="G53" s="11">
        <v>37.56</v>
      </c>
      <c r="H53" s="23">
        <f t="shared" si="2"/>
        <v>37.06</v>
      </c>
      <c r="I53" s="11"/>
      <c r="J53" s="32" cm="1">
        <f t="array" ref="J53">SUMPRODUCT(O$1^(A53:A$114-A53), (B53:B$114)/B53) + (1 + H$115 * O$1^H$115) * O$1^(110-A53) * B$115/B53</f>
        <v>19.577349369176378</v>
      </c>
      <c r="K53" s="25" cm="1">
        <f t="array" ref="K53">SUMPRODUCT(O$1^(A53:A$114+1-A53), C53:C$114/B53) + O$1^(111-A53+H$115) * B$115/B53</f>
        <v>0.24702502047049893</v>
      </c>
      <c r="L53" s="25" cm="1">
        <f t="array" ref="L53">SUMPRODUCT(O$2^(A53:A$114+1-A53), C53:C$114/B53) + O$2^(111-A53+H$115) * B$115/B53</f>
        <v>7.7409572805400229E-2</v>
      </c>
      <c r="M53" s="11">
        <f t="shared" si="3"/>
        <v>14882.032676819541</v>
      </c>
      <c r="N53" s="11">
        <f t="shared" si="4"/>
        <v>2264.9674621674985</v>
      </c>
      <c r="P53" s="45"/>
    </row>
    <row r="54" spans="1:17" x14ac:dyDescent="0.15">
      <c r="A54" s="7">
        <v>49</v>
      </c>
      <c r="B54" s="11">
        <f t="shared" si="5"/>
        <v>97633.794986129826</v>
      </c>
      <c r="C54" s="46">
        <f t="shared" si="0"/>
        <v>161.38866311207261</v>
      </c>
      <c r="D54" s="10">
        <v>1.653E-3</v>
      </c>
      <c r="E54" s="37">
        <f t="shared" si="1"/>
        <v>0.99834699999999998</v>
      </c>
      <c r="F54" s="10">
        <v>1.588E-3</v>
      </c>
      <c r="G54" s="11">
        <v>36.61</v>
      </c>
      <c r="H54" s="23">
        <f t="shared" si="2"/>
        <v>36.11</v>
      </c>
      <c r="I54" s="11"/>
      <c r="J54" s="32" cm="1">
        <f t="array" ref="J54">SUMPRODUCT(O$1^(A54:A$114-A54), (B54:B$114)/B54) + (1 + H$115 * O$1^H$115) * O$1^(110-A54) * B$115/B54</f>
        <v>19.34993264128877</v>
      </c>
      <c r="K54" s="25" cm="1">
        <f t="array" ref="K54">SUMPRODUCT(O$1^(A54:A$114+1-A54), C54:C$114/B54) + O$1^(111-A54+H$115) * B$115/B54</f>
        <v>0.2557718175392486</v>
      </c>
      <c r="L54" s="25" cm="1">
        <f t="array" ref="L54">SUMPRODUCT(O$2^(A54:A$114+1-A54), C54:C$114/B54) + O$2^(111-A54+H$115) * B$115/B54</f>
        <v>8.2327661302145347E-2</v>
      </c>
      <c r="M54" s="11">
        <f t="shared" si="3"/>
        <v>14287.838902903912</v>
      </c>
      <c r="N54" s="11">
        <f t="shared" si="4"/>
        <v>2090.8983466671179</v>
      </c>
      <c r="P54" s="45"/>
    </row>
    <row r="55" spans="1:17" x14ac:dyDescent="0.15">
      <c r="A55" s="7">
        <v>50</v>
      </c>
      <c r="B55" s="11">
        <f t="shared" si="5"/>
        <v>97472.406323017756</v>
      </c>
      <c r="C55" s="46">
        <f t="shared" si="0"/>
        <v>174.67055213084782</v>
      </c>
      <c r="D55" s="10">
        <v>1.792E-3</v>
      </c>
      <c r="E55" s="37">
        <f t="shared" si="1"/>
        <v>0.99820799999999998</v>
      </c>
      <c r="F55" s="10">
        <v>1.722E-3</v>
      </c>
      <c r="G55" s="11">
        <v>35.67</v>
      </c>
      <c r="H55" s="23">
        <f t="shared" si="2"/>
        <v>35.17</v>
      </c>
      <c r="I55" s="11"/>
      <c r="J55" s="32" cm="1">
        <f t="array" ref="J55">SUMPRODUCT(O$1^(A55:A$114-A55), (B55:B$114)/B55) + (1 + H$115 * O$1^H$115) * O$1^(110-A55) * B$115/B55</f>
        <v>19.115527914583112</v>
      </c>
      <c r="K55" s="25" cm="1">
        <f t="array" ref="K55">SUMPRODUCT(O$1^(A55:A$114+1-A55), C55:C$114/B55) + O$1^(111-A55+H$115) * B$115/B55</f>
        <v>0.26478738378621708</v>
      </c>
      <c r="L55" s="25" cm="1">
        <f t="array" ref="L55">SUMPRODUCT(O$2^(A55:A$114+1-A55), C55:C$114/B55) + O$2^(111-A55+H$115) * B$115/B55</f>
        <v>8.7537297617361912E-2</v>
      </c>
      <c r="M55" s="11">
        <f t="shared" si="3"/>
        <v>13715.597216535971</v>
      </c>
      <c r="N55" s="11">
        <f t="shared" si="4"/>
        <v>1929.957555196077</v>
      </c>
      <c r="P55" s="45"/>
    </row>
    <row r="56" spans="1:17" x14ac:dyDescent="0.15">
      <c r="A56" s="15">
        <v>51</v>
      </c>
      <c r="B56" s="17">
        <f t="shared" si="5"/>
        <v>97297.735770886909</v>
      </c>
      <c r="C56" s="47">
        <f t="shared" si="0"/>
        <v>188.75760739552061</v>
      </c>
      <c r="D56" s="16">
        <v>1.9400000000000001E-3</v>
      </c>
      <c r="E56" s="43">
        <f t="shared" si="1"/>
        <v>0.99805999999999995</v>
      </c>
      <c r="F56" s="16">
        <v>1.866E-3</v>
      </c>
      <c r="G56" s="17">
        <v>34.74</v>
      </c>
      <c r="H56" s="30">
        <f t="shared" si="2"/>
        <v>34.24</v>
      </c>
      <c r="I56" s="11"/>
      <c r="J56" s="33" cm="1">
        <f t="array" ref="J56">SUMPRODUCT(O$1^(A56:A$114-A56), (B56:B$114)/B56) + (1 + H$115 * O$1^H$115) * O$1^(110-A56) * B$115/B56</f>
        <v>18.873971187534512</v>
      </c>
      <c r="K56" s="26" cm="1">
        <f t="array" ref="K56">SUMPRODUCT(O$1^(A56:A$114+1-A56), C56:C$114/B56) + O$1^(111-A56+H$115) * B$115/B56</f>
        <v>0.2740780269619818</v>
      </c>
      <c r="L56" s="26" cm="1">
        <f t="array" ref="L56">SUMPRODUCT(O$2^(A56:A$114+1-A56), C56:C$114/B56) + O$2^(111-A56+H$115) * B$115/B56</f>
        <v>9.3055095834674403E-2</v>
      </c>
      <c r="M56" s="17">
        <f t="shared" si="3"/>
        <v>13164.441217619171</v>
      </c>
      <c r="N56" s="17">
        <f t="shared" si="4"/>
        <v>1781.1566857037403</v>
      </c>
      <c r="P56" s="45"/>
      <c r="Q56" s="61"/>
    </row>
    <row r="57" spans="1:17" x14ac:dyDescent="0.15">
      <c r="A57" s="7">
        <v>52</v>
      </c>
      <c r="B57" s="11">
        <f t="shared" si="5"/>
        <v>97108.978163491382</v>
      </c>
      <c r="C57" s="46">
        <f t="shared" si="0"/>
        <v>203.73463618700492</v>
      </c>
      <c r="D57" s="10">
        <v>2.098E-3</v>
      </c>
      <c r="E57" s="37">
        <f t="shared" si="1"/>
        <v>0.99790199999999996</v>
      </c>
      <c r="F57" s="10">
        <v>2.019E-3</v>
      </c>
      <c r="G57" s="11">
        <v>33.799999999999997</v>
      </c>
      <c r="H57" s="23">
        <f t="shared" si="2"/>
        <v>33.299999999999997</v>
      </c>
      <c r="I57" s="11"/>
      <c r="J57" s="32" cm="1">
        <f t="array" ref="J57">SUMPRODUCT(O$1^(A57:A$114-A57), (B57:B$114)/B57) + (1 + H$115 * O$1^H$115) * O$1^(110-A57) * B$115/B57</f>
        <v>18.625062656589684</v>
      </c>
      <c r="K57" s="25" cm="1">
        <f t="array" ref="K57">SUMPRODUCT(O$1^(A57:A$114+1-A57), C57:C$114/B57) + O$1^(111-A57+H$115) * B$115/B57</f>
        <v>0.28365143181818842</v>
      </c>
      <c r="L57" s="25" cm="1">
        <f t="array" ref="L57">SUMPRODUCT(O$2^(A57:A$114+1-A57), C57:C$114/B57) + O$2^(111-A57+H$115) * B$115/B57</f>
        <v>9.8900258155605714E-2</v>
      </c>
      <c r="M57" s="11">
        <f t="shared" si="3"/>
        <v>12633.559809285563</v>
      </c>
      <c r="N57" s="11">
        <f t="shared" si="4"/>
        <v>1643.5847279340558</v>
      </c>
      <c r="P57" s="45"/>
    </row>
    <row r="58" spans="1:17" x14ac:dyDescent="0.15">
      <c r="A58" s="7">
        <v>53</v>
      </c>
      <c r="B58" s="11">
        <f t="shared" si="5"/>
        <v>96905.243527304367</v>
      </c>
      <c r="C58" s="46">
        <f t="shared" si="0"/>
        <v>219.58728183287167</v>
      </c>
      <c r="D58" s="10">
        <v>2.2659999999999998E-3</v>
      </c>
      <c r="E58" s="37">
        <f t="shared" si="1"/>
        <v>0.99773400000000001</v>
      </c>
      <c r="F58" s="10">
        <v>2.183E-3</v>
      </c>
      <c r="G58" s="11">
        <v>32.869999999999997</v>
      </c>
      <c r="H58" s="23">
        <f t="shared" si="2"/>
        <v>32.369999999999997</v>
      </c>
      <c r="I58" s="11"/>
      <c r="J58" s="32" cm="1">
        <f t="array" ref="J58">SUMPRODUCT(O$1^(A58:A$114-A58), (B58:B$114)/B58) + (1 + H$115 * O$1^H$115) * O$1^(110-A58) * B$115/B58</f>
        <v>18.36860249087913</v>
      </c>
      <c r="K58" s="25" cm="1">
        <f t="array" ref="K58">SUMPRODUCT(O$1^(A58:A$114+1-A58), C58:C$114/B58) + O$1^(111-A58+H$115) * B$115/B58</f>
        <v>0.29351528415707756</v>
      </c>
      <c r="L58" s="25" cm="1">
        <f t="array" ref="L58">SUMPRODUCT(O$2^(A58:A$114+1-A58), C58:C$114/B58) + O$2^(111-A58+H$115) * B$115/B58</f>
        <v>0.10509300434421735</v>
      </c>
      <c r="M58" s="11">
        <f t="shared" si="3"/>
        <v>12122.167885390078</v>
      </c>
      <c r="N58" s="11">
        <f t="shared" si="4"/>
        <v>1516.3983794146168</v>
      </c>
      <c r="P58" s="45"/>
    </row>
    <row r="59" spans="1:17" x14ac:dyDescent="0.15">
      <c r="A59" s="7">
        <v>54</v>
      </c>
      <c r="B59" s="11">
        <f t="shared" si="5"/>
        <v>96685.656245471502</v>
      </c>
      <c r="C59" s="46">
        <f t="shared" si="0"/>
        <v>236.49311517642329</v>
      </c>
      <c r="D59" s="10">
        <v>2.4459999999999998E-3</v>
      </c>
      <c r="E59" s="37">
        <f t="shared" si="1"/>
        <v>0.99755400000000005</v>
      </c>
      <c r="F59" s="10">
        <v>2.3570000000000002E-3</v>
      </c>
      <c r="G59" s="11">
        <v>31.95</v>
      </c>
      <c r="H59" s="23">
        <f t="shared" si="2"/>
        <v>31.45</v>
      </c>
      <c r="I59" s="11"/>
      <c r="J59" s="32" cm="1">
        <f t="array" ref="J59">SUMPRODUCT(O$1^(A59:A$114-A59), (B59:B$114)/B59) + (1 + H$115 * O$1^H$115) * O$1^(110-A59) * B$115/B59</f>
        <v>18.104371095416511</v>
      </c>
      <c r="K59" s="25" cm="1">
        <f t="array" ref="K59">SUMPRODUCT(O$1^(A59:A$114+1-A59), C59:C$114/B59) + O$1^(111-A59+H$115) * B$115/B59</f>
        <v>0.30367802993920301</v>
      </c>
      <c r="L59" s="25" cm="1">
        <f t="array" ref="L59">SUMPRODUCT(O$2^(A59:A$114+1-A59), C59:C$114/B59) + O$2^(111-A59+H$115) * B$115/B59</f>
        <v>0.11165560509986178</v>
      </c>
      <c r="M59" s="11">
        <f t="shared" si="3"/>
        <v>11629.518320155559</v>
      </c>
      <c r="N59" s="11">
        <f t="shared" si="4"/>
        <v>1398.818621197174</v>
      </c>
      <c r="P59" s="45"/>
    </row>
    <row r="60" spans="1:17" x14ac:dyDescent="0.15">
      <c r="A60" s="12">
        <v>55</v>
      </c>
      <c r="B60" s="14">
        <f t="shared" si="5"/>
        <v>96449.163130295085</v>
      </c>
      <c r="C60" s="48">
        <f t="shared" si="0"/>
        <v>254.33644317458814</v>
      </c>
      <c r="D60" s="13">
        <v>2.637E-3</v>
      </c>
      <c r="E60" s="44">
        <f t="shared" si="1"/>
        <v>0.997363</v>
      </c>
      <c r="F60" s="13">
        <v>2.542E-3</v>
      </c>
      <c r="G60" s="14">
        <v>31.02</v>
      </c>
      <c r="H60" s="22">
        <f t="shared" si="2"/>
        <v>30.52</v>
      </c>
      <c r="I60" s="11"/>
      <c r="J60" s="34" cm="1">
        <f t="array" ref="J60">SUMPRODUCT(O$1^(A60:A$114-A60), (B60:B$114)/B60) + (1 + H$115 * O$1^H$115) * O$1^(110-A60) * B$115/B60</f>
        <v>17.832163410936325</v>
      </c>
      <c r="K60" s="27" cm="1">
        <f t="array" ref="K60">SUMPRODUCT(O$1^(A60:A$114+1-A60), C60:C$114/B60) + O$1^(111-A60+H$115) * B$115/B60</f>
        <v>0.31414755605889094</v>
      </c>
      <c r="L60" s="27" cm="1">
        <f t="array" ref="L60">SUMPRODUCT(O$2^(A60:A$114+1-A60), C60:C$114/B60) + O$2^(111-A60+H$115) * B$115/B60</f>
        <v>0.11861082455286683</v>
      </c>
      <c r="M60" s="14">
        <f t="shared" si="3"/>
        <v>11154.877421485056</v>
      </c>
      <c r="N60" s="14">
        <f t="shared" si="4"/>
        <v>1290.1230684631337</v>
      </c>
      <c r="P60" s="45"/>
    </row>
    <row r="61" spans="1:17" x14ac:dyDescent="0.15">
      <c r="A61" s="7">
        <v>56</v>
      </c>
      <c r="B61" s="11">
        <f t="shared" si="5"/>
        <v>96194.826687120498</v>
      </c>
      <c r="C61" s="46">
        <f t="shared" si="0"/>
        <v>273.86667157823206</v>
      </c>
      <c r="D61" s="10">
        <v>2.8470000000000001E-3</v>
      </c>
      <c r="E61" s="37">
        <f t="shared" si="1"/>
        <v>0.99715299999999996</v>
      </c>
      <c r="F61" s="10">
        <v>2.7420000000000001E-3</v>
      </c>
      <c r="G61" s="11">
        <v>30.1</v>
      </c>
      <c r="H61" s="23">
        <f t="shared" si="2"/>
        <v>29.6</v>
      </c>
      <c r="I61" s="11"/>
      <c r="J61" s="32" cm="1">
        <f t="array" ref="J61">SUMPRODUCT(O$1^(A61:A$114-A61), (B61:B$114)/B61) + (1 + H$115 * O$1^H$115) * O$1^(110-A61) * B$115/B61</f>
        <v>17.551733869587871</v>
      </c>
      <c r="K61" s="25" cm="1">
        <f t="array" ref="K61">SUMPRODUCT(O$1^(A61:A$114+1-A61), C61:C$114/B61) + O$1^(111-A61+H$115) * B$115/B61</f>
        <v>0.32493330743294757</v>
      </c>
      <c r="L61" s="25" cm="1">
        <f t="array" ref="L61">SUMPRODUCT(O$2^(A61:A$114+1-A61), C61:C$114/B61) + O$2^(111-A61+H$115) * B$115/B61</f>
        <v>0.12598468946249333</v>
      </c>
      <c r="M61" s="11">
        <f t="shared" si="3"/>
        <v>10697.559624735193</v>
      </c>
      <c r="N61" s="11">
        <f t="shared" si="4"/>
        <v>1189.6459078509581</v>
      </c>
      <c r="P61" s="45"/>
    </row>
    <row r="62" spans="1:17" x14ac:dyDescent="0.15">
      <c r="A62" s="7">
        <v>57</v>
      </c>
      <c r="B62" s="11">
        <f t="shared" si="5"/>
        <v>95920.960015542267</v>
      </c>
      <c r="C62" s="46">
        <f t="shared" si="0"/>
        <v>295.82024068793237</v>
      </c>
      <c r="D62" s="10">
        <v>3.0839999999999999E-3</v>
      </c>
      <c r="E62" s="37">
        <f t="shared" si="1"/>
        <v>0.99691600000000002</v>
      </c>
      <c r="F62" s="10">
        <v>2.9650000000000002E-3</v>
      </c>
      <c r="G62" s="11">
        <v>29.19</v>
      </c>
      <c r="H62" s="23">
        <f t="shared" si="2"/>
        <v>28.69</v>
      </c>
      <c r="I62" s="11"/>
      <c r="J62" s="32" cm="1">
        <f t="array" ref="J62">SUMPRODUCT(O$1^(A62:A$114-A62), (B62:B$114)/B62) + (1 + H$115 * O$1^H$115) * O$1^(110-A62) * B$115/B62</f>
        <v>17.262950845428321</v>
      </c>
      <c r="K62" s="25" cm="1">
        <f t="array" ref="K62">SUMPRODUCT(O$1^(A62:A$114+1-A62), C62:C$114/B62) + O$1^(111-A62+H$115) * B$115/B62</f>
        <v>0.3360403465970272</v>
      </c>
      <c r="L62" s="25" cm="1">
        <f t="array" ref="L62">SUMPRODUCT(O$2^(A62:A$114+1-A62), C62:C$114/B62) + O$2^(111-A62+H$115) * B$115/B62</f>
        <v>0.13379896577820335</v>
      </c>
      <c r="M62" s="11">
        <f t="shared" si="3"/>
        <v>10256.830454311128</v>
      </c>
      <c r="N62" s="11">
        <f t="shared" si="4"/>
        <v>1096.7631157094181</v>
      </c>
      <c r="P62" s="45"/>
    </row>
    <row r="63" spans="1:17" x14ac:dyDescent="0.15">
      <c r="A63" s="7">
        <v>58</v>
      </c>
      <c r="B63" s="11">
        <f t="shared" si="5"/>
        <v>95625.139774854339</v>
      </c>
      <c r="C63" s="46">
        <f t="shared" si="0"/>
        <v>320.72671880486149</v>
      </c>
      <c r="D63" s="10">
        <v>3.3540000000000002E-3</v>
      </c>
      <c r="E63" s="37">
        <f t="shared" si="1"/>
        <v>0.99664600000000003</v>
      </c>
      <c r="F63" s="10">
        <v>3.2179999999999999E-3</v>
      </c>
      <c r="G63" s="11">
        <v>28.28</v>
      </c>
      <c r="H63" s="23">
        <f t="shared" si="2"/>
        <v>27.78</v>
      </c>
      <c r="I63" s="11"/>
      <c r="J63" s="32" cm="1">
        <f t="array" ref="J63">SUMPRODUCT(O$1^(A63:A$114-A63), (B63:B$114)/B63) + (1 + H$115 * O$1^H$115) * O$1^(110-A63) * B$115/B63</f>
        <v>16.965791379860956</v>
      </c>
      <c r="K63" s="25" cm="1">
        <f t="array" ref="K63">SUMPRODUCT(O$1^(A63:A$114+1-A63), C63:C$114/B63) + O$1^(111-A63+H$115) * B$115/B63</f>
        <v>0.34746955657338063</v>
      </c>
      <c r="L63" s="25" cm="1">
        <f t="array" ref="L63">SUMPRODUCT(O$2^(A63:A$114+1-A63), C63:C$114/B63) + O$2^(111-A63+H$115) * B$115/B63</f>
        <v>0.14207110868488895</v>
      </c>
      <c r="M63" s="11">
        <f t="shared" si="3"/>
        <v>9831.9215280673361</v>
      </c>
      <c r="N63" s="11">
        <f t="shared" si="4"/>
        <v>1010.8919177704973</v>
      </c>
      <c r="P63" s="45"/>
    </row>
    <row r="64" spans="1:17" x14ac:dyDescent="0.15">
      <c r="A64" s="7">
        <v>59</v>
      </c>
      <c r="B64" s="11">
        <f t="shared" si="5"/>
        <v>95304.413056049481</v>
      </c>
      <c r="C64" s="46">
        <f t="shared" si="0"/>
        <v>349.19536943736529</v>
      </c>
      <c r="D64" s="10">
        <v>3.6640000000000002E-3</v>
      </c>
      <c r="E64" s="37">
        <f t="shared" si="1"/>
        <v>0.996336</v>
      </c>
      <c r="F64" s="10">
        <v>3.509E-3</v>
      </c>
      <c r="G64" s="11">
        <v>27.37</v>
      </c>
      <c r="H64" s="23">
        <f t="shared" si="2"/>
        <v>26.87</v>
      </c>
      <c r="I64" s="11"/>
      <c r="J64" s="32" cm="1">
        <f t="array" ref="J64">SUMPRODUCT(O$1^(A64:A$114-A64), (B64:B$114)/B64) + (1 + H$115 * O$1^H$115) * O$1^(110-A64) * B$115/B64</f>
        <v>16.660301686913307</v>
      </c>
      <c r="K64" s="25" cm="1">
        <f t="array" ref="K64">SUMPRODUCT(O$1^(A64:A$114+1-A64), C64:C$114/B64) + O$1^(111-A64+H$115) * B$115/B64</f>
        <v>0.35921915989861569</v>
      </c>
      <c r="L64" s="25" cm="1">
        <f t="array" ref="L64">SUMPRODUCT(O$2^(A64:A$114+1-A64), C64:C$114/B64) + O$2^(111-A64+H$115) * B$115/B64</f>
        <v>0.15081594784264013</v>
      </c>
      <c r="M64" s="11">
        <f t="shared" si="3"/>
        <v>9422.06275313673</v>
      </c>
      <c r="N64" s="11">
        <f t="shared" si="4"/>
        <v>931.49166630759532</v>
      </c>
      <c r="P64" s="45"/>
    </row>
    <row r="65" spans="1:16" x14ac:dyDescent="0.15">
      <c r="A65" s="7">
        <v>60</v>
      </c>
      <c r="B65" s="11">
        <f t="shared" si="5"/>
        <v>94955.217686612115</v>
      </c>
      <c r="C65" s="46">
        <f t="shared" si="0"/>
        <v>380.58051248794141</v>
      </c>
      <c r="D65" s="10">
        <v>4.0080000000000003E-3</v>
      </c>
      <c r="E65" s="37">
        <f t="shared" si="1"/>
        <v>0.99599199999999999</v>
      </c>
      <c r="F65" s="10">
        <v>3.8379999999999998E-3</v>
      </c>
      <c r="G65" s="11">
        <v>26.47</v>
      </c>
      <c r="H65" s="23">
        <f t="shared" si="2"/>
        <v>25.97</v>
      </c>
      <c r="I65" s="11"/>
      <c r="J65" s="32" cm="1">
        <f t="array" ref="J65">SUMPRODUCT(O$1^(A65:A$114-A65), (B65:B$114)/B65) + (1 + H$115 * O$1^H$115) * O$1^(110-A65) * B$115/B65</f>
        <v>16.346607725094575</v>
      </c>
      <c r="K65" s="25" cm="1">
        <f t="array" ref="K65">SUMPRODUCT(O$1^(A65:A$114+1-A65), C65:C$114/B65) + O$1^(111-A65+H$115) * B$115/B65</f>
        <v>0.37128431201377898</v>
      </c>
      <c r="L65" s="25" cm="1">
        <f t="array" ref="L65">SUMPRODUCT(O$2^(A65:A$114+1-A65), C65:C$114/B65) + O$2^(111-A65+H$115) * B$115/B65</f>
        <v>0.16004493382413121</v>
      </c>
      <c r="M65" s="11">
        <f t="shared" si="3"/>
        <v>9026.481072316572</v>
      </c>
      <c r="N65" s="11">
        <f t="shared" si="4"/>
        <v>858.06091054201556</v>
      </c>
      <c r="P65" s="45"/>
    </row>
    <row r="66" spans="1:16" x14ac:dyDescent="0.15">
      <c r="A66" s="15">
        <v>61</v>
      </c>
      <c r="B66" s="17">
        <f t="shared" si="5"/>
        <v>94574.637174124175</v>
      </c>
      <c r="C66" s="47">
        <f t="shared" si="0"/>
        <v>414.04776154831563</v>
      </c>
      <c r="D66" s="16">
        <v>4.3779999999999999E-3</v>
      </c>
      <c r="E66" s="43">
        <f t="shared" si="1"/>
        <v>0.99562200000000001</v>
      </c>
      <c r="F66" s="16">
        <v>4.1980000000000003E-3</v>
      </c>
      <c r="G66" s="17">
        <v>25.57</v>
      </c>
      <c r="H66" s="30">
        <f t="shared" si="2"/>
        <v>25.07</v>
      </c>
      <c r="I66" s="11"/>
      <c r="J66" s="33" cm="1">
        <f t="array" ref="J66">SUMPRODUCT(O$1^(A66:A$114-A66), (B66:B$114)/B66) + (1 + H$115 * O$1^H$115) * O$1^(110-A66) * B$115/B66</f>
        <v>16.024699027801798</v>
      </c>
      <c r="K66" s="26" cm="1">
        <f t="array" ref="K66">SUMPRODUCT(O$1^(A66:A$114+1-A66), C66:C$114/B66) + O$1^(111-A66+H$115) * B$115/B66</f>
        <v>0.38366541547957228</v>
      </c>
      <c r="L66" s="26" cm="1">
        <f t="array" ref="L66">SUMPRODUCT(O$2^(A66:A$114+1-A66), C66:C$114/B66) + O$2^(111-A66+H$115) * B$115/B66</f>
        <v>0.16977706690834893</v>
      </c>
      <c r="M66" s="17">
        <f t="shared" si="3"/>
        <v>8644.5220540180053</v>
      </c>
      <c r="N66" s="17">
        <f t="shared" si="4"/>
        <v>790.14589720096433</v>
      </c>
      <c r="P66" s="45"/>
    </row>
    <row r="67" spans="1:16" x14ac:dyDescent="0.15">
      <c r="A67" s="7">
        <v>62</v>
      </c>
      <c r="B67" s="11">
        <f t="shared" si="5"/>
        <v>94160.589412575864</v>
      </c>
      <c r="C67" s="46">
        <f t="shared" si="0"/>
        <v>449.24017208739946</v>
      </c>
      <c r="D67" s="10">
        <v>4.7710000000000001E-3</v>
      </c>
      <c r="E67" s="37">
        <f t="shared" si="1"/>
        <v>0.99522900000000003</v>
      </c>
      <c r="F67" s="10">
        <v>4.5799999999999999E-3</v>
      </c>
      <c r="G67" s="11">
        <v>24.68</v>
      </c>
      <c r="H67" s="23">
        <f t="shared" si="2"/>
        <v>24.18</v>
      </c>
      <c r="I67" s="11"/>
      <c r="J67" s="32" cm="1">
        <f t="array" ref="J67">SUMPRODUCT(O$1^(A67:A$114-A67), (B67:B$114)/B67) + (1 + H$115 * O$1^H$115) * O$1^(110-A67) * B$115/B67</f>
        <v>15.694397059239218</v>
      </c>
      <c r="K67" s="25" cm="1">
        <f t="array" ref="K67">SUMPRODUCT(O$1^(A67:A$114+1-A67), C67:C$114/B67) + O$1^(111-A67+H$115) * B$115/B67</f>
        <v>0.39636933705638794</v>
      </c>
      <c r="L67" s="25" cm="1">
        <f t="array" ref="L67">SUMPRODUCT(O$2^(A67:A$114+1-A67), C67:C$114/B67) + O$2^(111-A67+H$115) * B$115/B67</f>
        <v>0.18004109548409974</v>
      </c>
      <c r="M67" s="11">
        <f t="shared" si="3"/>
        <v>8275.6503235245327</v>
      </c>
      <c r="N67" s="11">
        <f t="shared" si="4"/>
        <v>727.33601928903329</v>
      </c>
      <c r="P67" s="45"/>
    </row>
    <row r="68" spans="1:16" x14ac:dyDescent="0.15">
      <c r="A68" s="7">
        <v>63</v>
      </c>
      <c r="B68" s="11">
        <f t="shared" si="5"/>
        <v>93711.349240488475</v>
      </c>
      <c r="C68" s="46">
        <f t="shared" si="0"/>
        <v>486.92417065357813</v>
      </c>
      <c r="D68" s="10">
        <v>5.1960000000000001E-3</v>
      </c>
      <c r="E68" s="37">
        <f t="shared" si="1"/>
        <v>0.99480400000000002</v>
      </c>
      <c r="F68" s="10">
        <v>4.9890000000000004E-3</v>
      </c>
      <c r="G68" s="11">
        <v>23.8</v>
      </c>
      <c r="H68" s="23">
        <f t="shared" si="2"/>
        <v>23.3</v>
      </c>
      <c r="I68" s="11"/>
      <c r="J68" s="32" cm="1">
        <f t="array" ref="J68">SUMPRODUCT(O$1^(A68:A$114-A68), (B68:B$114)/B68) + (1 + H$115 * O$1^H$115) * O$1^(110-A68) * B$115/B68</f>
        <v>15.355433715867191</v>
      </c>
      <c r="K68" s="25" cm="1">
        <f t="array" ref="K68">SUMPRODUCT(O$1^(A68:A$114+1-A68), C68:C$114/B68) + O$1^(111-A68+H$115) * B$115/B68</f>
        <v>0.40940638841778465</v>
      </c>
      <c r="L68" s="25" cm="1">
        <f t="array" ref="L68">SUMPRODUCT(O$2^(A68:A$114+1-A68), C68:C$114/B68) + O$2^(111-A68+H$115) * B$115/B68</f>
        <v>0.19087209966309487</v>
      </c>
      <c r="M68" s="11">
        <f t="shared" si="3"/>
        <v>7919.3915344528823</v>
      </c>
      <c r="N68" s="11">
        <f t="shared" si="4"/>
        <v>669.25471444249752</v>
      </c>
      <c r="P68" s="45"/>
    </row>
    <row r="69" spans="1:16" x14ac:dyDescent="0.15">
      <c r="A69" s="7">
        <v>64</v>
      </c>
      <c r="B69" s="11">
        <f t="shared" si="5"/>
        <v>93224.425069834891</v>
      </c>
      <c r="C69" s="46">
        <f t="shared" si="0"/>
        <v>528.39604129582415</v>
      </c>
      <c r="D69" s="10">
        <v>5.6680000000000003E-3</v>
      </c>
      <c r="E69" s="37">
        <f t="shared" si="1"/>
        <v>0.99433199999999999</v>
      </c>
      <c r="F69" s="10">
        <v>5.4380000000000001E-3</v>
      </c>
      <c r="G69" s="11">
        <v>22.92</v>
      </c>
      <c r="H69" s="23">
        <f t="shared" si="2"/>
        <v>22.42</v>
      </c>
      <c r="I69" s="11"/>
      <c r="J69" s="32" cm="1">
        <f t="array" ref="J69">SUMPRODUCT(O$1^(A69:A$114-A69), (B69:B$114)/B69) + (1 + H$115 * O$1^H$115) * O$1^(110-A69) * B$115/B69</f>
        <v>15.007630713690208</v>
      </c>
      <c r="K69" s="25" cm="1">
        <f t="array" ref="K69">SUMPRODUCT(O$1^(A69:A$114+1-A69), C69:C$114/B69) + O$1^(111-A69+H$115) * B$115/B69</f>
        <v>0.42278342663931406</v>
      </c>
      <c r="L69" s="25" cm="1">
        <f t="array" ref="L69">SUMPRODUCT(O$2^(A69:A$114+1-A69), C69:C$114/B69) + O$2^(111-A69+H$115) * B$115/B69</f>
        <v>0.20230242640319443</v>
      </c>
      <c r="M69" s="11">
        <f t="shared" si="3"/>
        <v>7575.2330538844853</v>
      </c>
      <c r="N69" s="11">
        <f t="shared" si="4"/>
        <v>615.54850864113757</v>
      </c>
      <c r="P69" s="45"/>
    </row>
    <row r="70" spans="1:16" x14ac:dyDescent="0.15">
      <c r="A70" s="12">
        <v>65</v>
      </c>
      <c r="B70" s="14">
        <f t="shared" si="5"/>
        <v>92696.029028539066</v>
      </c>
      <c r="C70" s="48">
        <f t="shared" ref="C70:C114" si="6">B70*D70</f>
        <v>574.99346806402787</v>
      </c>
      <c r="D70" s="13">
        <v>6.2030000000000002E-3</v>
      </c>
      <c r="E70" s="44">
        <f t="shared" ref="E70:E114" si="7">1-D70</f>
        <v>0.99379700000000004</v>
      </c>
      <c r="F70" s="13">
        <v>5.9420000000000002E-3</v>
      </c>
      <c r="G70" s="14">
        <v>22.05</v>
      </c>
      <c r="H70" s="22">
        <f t="shared" ref="H70:H114" si="8">G70-0.5</f>
        <v>21.55</v>
      </c>
      <c r="I70" s="11"/>
      <c r="J70" s="34" cm="1">
        <f t="array" ref="J70">SUMPRODUCT(O$1^(A70:A$114-A70), (B70:B$114)/B70) + (1 + H$115 * O$1^H$115) * O$1^(110-A70) * B$115/B70</f>
        <v>14.650977683749314</v>
      </c>
      <c r="K70" s="27" cm="1">
        <f t="array" ref="K70">SUMPRODUCT(O$1^(A70:A$114+1-A70), C70:C$114/B70) + O$1^(111-A70+H$115) * B$115/B70</f>
        <v>0.43650085052566634</v>
      </c>
      <c r="L70" s="27" cm="1">
        <f t="array" ref="L70">SUMPRODUCT(O$2^(A70:A$114+1-A70), C70:C$114/B70) + O$2^(111-A70+H$115) * B$115/B70</f>
        <v>0.21435728146906177</v>
      </c>
      <c r="M70" s="14">
        <f t="shared" ref="M70:M115" si="9">B70*O$1^A70</f>
        <v>7242.5929162837192</v>
      </c>
      <c r="N70" s="14">
        <f t="shared" ref="N70:N115" si="10">B70*O$2^A70</f>
        <v>565.88348714326878</v>
      </c>
      <c r="P70" s="45"/>
    </row>
    <row r="71" spans="1:16" x14ac:dyDescent="0.15">
      <c r="A71" s="7">
        <v>66</v>
      </c>
      <c r="B71" s="11">
        <f t="shared" ref="B71:B115" si="11">B70*E70</f>
        <v>92121.035560475037</v>
      </c>
      <c r="C71" s="46">
        <f t="shared" si="6"/>
        <v>627.71273630907683</v>
      </c>
      <c r="D71" s="10">
        <v>6.8139999999999997E-3</v>
      </c>
      <c r="E71" s="37">
        <f t="shared" si="7"/>
        <v>0.99318600000000001</v>
      </c>
      <c r="F71" s="10">
        <v>6.5160000000000001E-3</v>
      </c>
      <c r="G71" s="11">
        <v>21.18</v>
      </c>
      <c r="H71" s="23">
        <f t="shared" si="8"/>
        <v>20.68</v>
      </c>
      <c r="I71" s="11"/>
      <c r="J71" s="32" cm="1">
        <f t="array" ref="J71">SUMPRODUCT(O$1^(A71:A$114-A71), (B71:B$114)/B71) + (1 + H$115 * O$1^H$115) * O$1^(110-A71) * B$115/B71</f>
        <v>14.285630557447128</v>
      </c>
      <c r="K71" s="25" cm="1">
        <f t="array" ref="K71">SUMPRODUCT(O$1^(A71:A$114+1-A71), C71:C$114/B71) + O$1^(111-A71+H$115) * B$115/B71</f>
        <v>0.45055266271350475</v>
      </c>
      <c r="L71" s="25" cm="1">
        <f t="array" ref="L71">SUMPRODUCT(O$2^(A71:A$114+1-A71), C71:C$114/B71) + O$2^(111-A71+H$115) * B$115/B71</f>
        <v>0.2270542531693466</v>
      </c>
      <c r="M71" s="11">
        <f t="shared" si="9"/>
        <v>6920.8337619461636</v>
      </c>
      <c r="N71" s="11">
        <f t="shared" si="10"/>
        <v>519.94573952710698</v>
      </c>
      <c r="P71" s="45"/>
    </row>
    <row r="72" spans="1:16" x14ac:dyDescent="0.15">
      <c r="A72" s="7">
        <v>67</v>
      </c>
      <c r="B72" s="11">
        <f t="shared" si="11"/>
        <v>91493.322824165967</v>
      </c>
      <c r="C72" s="46">
        <f t="shared" si="6"/>
        <v>687.57232102360729</v>
      </c>
      <c r="D72" s="10">
        <v>7.515E-3</v>
      </c>
      <c r="E72" s="37">
        <f t="shared" si="7"/>
        <v>0.99248499999999995</v>
      </c>
      <c r="F72" s="10">
        <v>7.1739999999999998E-3</v>
      </c>
      <c r="G72" s="11">
        <v>20.329999999999998</v>
      </c>
      <c r="H72" s="23">
        <f t="shared" si="8"/>
        <v>19.829999999999998</v>
      </c>
      <c r="I72" s="11"/>
      <c r="J72" s="32" cm="1">
        <f t="array" ref="J72">SUMPRODUCT(O$1^(A72:A$114-A72), (B72:B$114)/B72) + (1 + H$115 * O$1^H$115) * O$1^(110-A72) * B$115/B72</f>
        <v>13.911851133367781</v>
      </c>
      <c r="K72" s="25" cm="1">
        <f t="array" ref="K72">SUMPRODUCT(O$1^(A72:A$114+1-A72), C72:C$114/B72) + O$1^(111-A72+H$115) * B$115/B72</f>
        <v>0.46492879402452808</v>
      </c>
      <c r="L72" s="25" cm="1">
        <f t="array" ref="L72">SUMPRODUCT(O$2^(A72:A$114+1-A72), C72:C$114/B72) + O$2^(111-A72+H$115) * B$115/B72</f>
        <v>0.24040600675801446</v>
      </c>
      <c r="M72" s="11">
        <f t="shared" si="9"/>
        <v>6609.3030775887137</v>
      </c>
      <c r="N72" s="11">
        <f t="shared" si="10"/>
        <v>477.44344421040063</v>
      </c>
      <c r="P72" s="45"/>
    </row>
    <row r="73" spans="1:16" x14ac:dyDescent="0.15">
      <c r="A73" s="7">
        <v>68</v>
      </c>
      <c r="B73" s="11">
        <f t="shared" si="11"/>
        <v>90805.75050314235</v>
      </c>
      <c r="C73" s="46">
        <f t="shared" si="6"/>
        <v>755.59464993664756</v>
      </c>
      <c r="D73" s="10">
        <v>8.3210000000000003E-3</v>
      </c>
      <c r="E73" s="37">
        <f t="shared" si="7"/>
        <v>0.99167899999999998</v>
      </c>
      <c r="F73" s="10">
        <v>7.9310000000000005E-3</v>
      </c>
      <c r="G73" s="11">
        <v>19.48</v>
      </c>
      <c r="H73" s="23">
        <f t="shared" si="8"/>
        <v>18.98</v>
      </c>
      <c r="I73" s="11"/>
      <c r="J73" s="32" cm="1">
        <f t="array" ref="J73">SUMPRODUCT(O$1^(A73:A$114-A73), (B73:B$114)/B73) + (1 + H$115 * O$1^H$115) * O$1^(110-A73) * B$115/B73</f>
        <v>13.530003152392727</v>
      </c>
      <c r="K73" s="25" cm="1">
        <f t="array" ref="K73">SUMPRODUCT(O$1^(A73:A$114+1-A73), C73:C$114/B73) + O$1^(111-A73+H$115) * B$115/B73</f>
        <v>0.47961525442249436</v>
      </c>
      <c r="L73" s="25" cm="1">
        <f t="array" ref="L73">SUMPRODUCT(O$2^(A73:A$114+1-A73), C73:C$114/B73) + O$2^(111-A73+H$115) * B$115/B73</f>
        <v>0.25442010399096071</v>
      </c>
      <c r="M73" s="11">
        <f t="shared" si="9"/>
        <v>6307.3405432313775</v>
      </c>
      <c r="N73" s="11">
        <f t="shared" si="10"/>
        <v>438.10600658945947</v>
      </c>
      <c r="P73" s="45"/>
    </row>
    <row r="74" spans="1:16" x14ac:dyDescent="0.15">
      <c r="A74" s="7">
        <v>69</v>
      </c>
      <c r="B74" s="11">
        <f t="shared" si="11"/>
        <v>90050.155853205695</v>
      </c>
      <c r="C74" s="46">
        <f t="shared" si="6"/>
        <v>832.60374101873992</v>
      </c>
      <c r="D74" s="10">
        <v>9.2460000000000007E-3</v>
      </c>
      <c r="E74" s="37">
        <f t="shared" si="7"/>
        <v>0.99075400000000002</v>
      </c>
      <c r="F74" s="10">
        <v>8.8009999999999998E-3</v>
      </c>
      <c r="G74" s="11">
        <v>18.64</v>
      </c>
      <c r="H74" s="23">
        <f t="shared" si="8"/>
        <v>18.14</v>
      </c>
      <c r="I74" s="11"/>
      <c r="J74" s="32" cm="1">
        <f t="array" ref="J74">SUMPRODUCT(O$1^(A74:A$114-A74), (B74:B$114)/B74) + (1 + H$115 * O$1^H$115) * O$1^(110-A74) * B$115/B74</f>
        <v>13.140545759755367</v>
      </c>
      <c r="K74" s="25" cm="1">
        <f t="array" ref="K74">SUMPRODUCT(O$1^(A74:A$114+1-A74), C74:C$114/B74) + O$1^(111-A74+H$115) * B$115/B74</f>
        <v>0.49459438447259063</v>
      </c>
      <c r="L74" s="25" cm="1">
        <f t="array" ref="L74">SUMPRODUCT(O$2^(A74:A$114+1-A74), C74:C$114/B74) + O$2^(111-A74+H$115) * B$115/B74</f>
        <v>0.26909895689696273</v>
      </c>
      <c r="M74" s="11">
        <f t="shared" si="9"/>
        <v>6014.2857332414887</v>
      </c>
      <c r="N74" s="11">
        <f t="shared" si="10"/>
        <v>401.68317909451599</v>
      </c>
      <c r="P74" s="45"/>
    </row>
    <row r="75" spans="1:16" x14ac:dyDescent="0.15">
      <c r="A75" s="7">
        <v>70</v>
      </c>
      <c r="B75" s="11">
        <f t="shared" si="11"/>
        <v>89217.552112186953</v>
      </c>
      <c r="C75" s="46">
        <f t="shared" si="6"/>
        <v>919.38687451608655</v>
      </c>
      <c r="D75" s="10">
        <v>1.0305E-2</v>
      </c>
      <c r="E75" s="37">
        <f t="shared" si="7"/>
        <v>0.98969499999999999</v>
      </c>
      <c r="F75" s="10">
        <v>9.7999999999999997E-3</v>
      </c>
      <c r="G75" s="11">
        <v>17.8</v>
      </c>
      <c r="H75" s="23">
        <f t="shared" si="8"/>
        <v>17.3</v>
      </c>
      <c r="I75" s="11"/>
      <c r="J75" s="32" cm="1">
        <f t="array" ref="J75">SUMPRODUCT(O$1^(A75:A$114-A75), (B75:B$114)/B75) + (1 + H$115 * O$1^H$115) * O$1^(110-A75) * B$115/B75</f>
        <v>12.743998601212388</v>
      </c>
      <c r="K75" s="25" cm="1">
        <f t="array" ref="K75">SUMPRODUCT(O$1^(A75:A$114+1-A75), C75:C$114/B75) + O$1^(111-A75+H$115) * B$115/B75</f>
        <v>0.50984619779631901</v>
      </c>
      <c r="L75" s="25" cm="1">
        <f t="array" ref="L75">SUMPRODUCT(O$2^(A75:A$114+1-A75), C75:C$114/B75) + O$2^(111-A75+H$115) * B$115/B75</f>
        <v>0.28444137674917791</v>
      </c>
      <c r="M75" s="11">
        <f t="shared" si="9"/>
        <v>5729.497737838401</v>
      </c>
      <c r="N75" s="11">
        <f t="shared" si="10"/>
        <v>367.94491163147927</v>
      </c>
      <c r="P75" s="45"/>
    </row>
    <row r="76" spans="1:16" x14ac:dyDescent="0.15">
      <c r="A76" s="15">
        <v>71</v>
      </c>
      <c r="B76" s="17">
        <f t="shared" si="11"/>
        <v>88298.165237670866</v>
      </c>
      <c r="C76" s="47">
        <f t="shared" si="6"/>
        <v>1016.3118818855916</v>
      </c>
      <c r="D76" s="16">
        <v>1.1509999999999999E-2</v>
      </c>
      <c r="E76" s="43">
        <f t="shared" si="7"/>
        <v>0.98848999999999998</v>
      </c>
      <c r="F76" s="16">
        <v>1.0940999999999999E-2</v>
      </c>
      <c r="G76" s="17">
        <v>16.98</v>
      </c>
      <c r="H76" s="30">
        <f t="shared" si="8"/>
        <v>16.48</v>
      </c>
      <c r="I76" s="11"/>
      <c r="J76" s="33" cm="1">
        <f t="array" ref="J76">SUMPRODUCT(O$1^(A76:A$114-A76), (B76:B$114)/B76) + (1 + H$115 * O$1^H$115) * O$1^(110-A76) * B$115/B76</f>
        <v>12.340931847954057</v>
      </c>
      <c r="K76" s="26" cm="1">
        <f t="array" ref="K76">SUMPRODUCT(O$1^(A76:A$114+1-A76), C76:C$114/B76) + O$1^(111-A76+H$115) * B$115/B76</f>
        <v>0.52534876472870118</v>
      </c>
      <c r="L76" s="26" cm="1">
        <f t="array" ref="L76">SUMPRODUCT(O$2^(A76:A$114+1-A76), C76:C$114/B76) + O$2^(111-A76+H$115) * B$115/B76</f>
        <v>0.30044285673051874</v>
      </c>
      <c r="M76" s="17">
        <f t="shared" si="9"/>
        <v>5452.360830432669</v>
      </c>
      <c r="N76" s="17">
        <f t="shared" si="10"/>
        <v>336.68013990118055</v>
      </c>
      <c r="P76" s="45"/>
    </row>
    <row r="77" spans="1:16" x14ac:dyDescent="0.15">
      <c r="A77" s="7">
        <v>72</v>
      </c>
      <c r="B77" s="11">
        <f t="shared" si="11"/>
        <v>87281.853355785279</v>
      </c>
      <c r="C77" s="46">
        <f t="shared" si="6"/>
        <v>1123.9284256624469</v>
      </c>
      <c r="D77" s="10">
        <v>1.2877E-2</v>
      </c>
      <c r="E77" s="37">
        <f t="shared" si="7"/>
        <v>0.98712299999999997</v>
      </c>
      <c r="F77" s="10">
        <v>1.2239999999999999E-2</v>
      </c>
      <c r="G77" s="11">
        <v>16.18</v>
      </c>
      <c r="H77" s="23">
        <f t="shared" si="8"/>
        <v>15.68</v>
      </c>
      <c r="I77" s="11"/>
      <c r="J77" s="32" cm="1">
        <f t="array" ref="J77">SUMPRODUCT(O$1^(A77:A$114-A77), (B77:B$114)/B77) + (1 + H$115 * O$1^H$115) * O$1^(110-A77) * B$115/B77</f>
        <v>11.931905352479255</v>
      </c>
      <c r="K77" s="25" cm="1">
        <f t="array" ref="K77">SUMPRODUCT(O$1^(A77:A$114+1-A77), C77:C$114/B77) + O$1^(111-A77+H$115) * B$115/B77</f>
        <v>0.54108055247685793</v>
      </c>
      <c r="L77" s="25" cm="1">
        <f t="array" ref="L77">SUMPRODUCT(O$2^(A77:A$114+1-A77), C77:C$114/B77) + O$2^(111-A77+H$115) * B$115/B77</f>
        <v>0.3170988010396959</v>
      </c>
      <c r="M77" s="11">
        <f t="shared" si="9"/>
        <v>5182.3116896869124</v>
      </c>
      <c r="N77" s="11">
        <f t="shared" si="10"/>
        <v>307.69688562399955</v>
      </c>
      <c r="P77" s="45"/>
    </row>
    <row r="78" spans="1:16" x14ac:dyDescent="0.15">
      <c r="A78" s="7">
        <v>73</v>
      </c>
      <c r="B78" s="11">
        <f t="shared" si="11"/>
        <v>86157.924930122826</v>
      </c>
      <c r="C78" s="46">
        <f t="shared" si="6"/>
        <v>1242.2249616425108</v>
      </c>
      <c r="D78" s="10">
        <v>1.4418E-2</v>
      </c>
      <c r="E78" s="37">
        <f t="shared" si="7"/>
        <v>0.98558199999999996</v>
      </c>
      <c r="F78" s="10">
        <v>1.3710999999999999E-2</v>
      </c>
      <c r="G78" s="11">
        <v>15.38</v>
      </c>
      <c r="H78" s="23">
        <f t="shared" si="8"/>
        <v>14.88</v>
      </c>
      <c r="I78" s="11"/>
      <c r="J78" s="32" cm="1">
        <f t="array" ref="J78">SUMPRODUCT(O$1^(A78:A$114-A78), (B78:B$114)/B78) + (1 + H$115 * O$1^H$115) * O$1^(110-A78) * B$115/B78</f>
        <v>11.517492315120231</v>
      </c>
      <c r="K78" s="25" cm="1">
        <f t="array" ref="K78">SUMPRODUCT(O$1^(A78:A$114+1-A78), C78:C$114/B78) + O$1^(111-A78+H$115) * B$115/B78</f>
        <v>0.55701951486889911</v>
      </c>
      <c r="L78" s="25" cm="1">
        <f t="array" ref="L78">SUMPRODUCT(O$2^(A78:A$114+1-A78), C78:C$114/B78) + O$2^(111-A78+H$115) * B$115/B78</f>
        <v>0.33440317286147248</v>
      </c>
      <c r="M78" s="11">
        <f t="shared" si="9"/>
        <v>4918.8260212103978</v>
      </c>
      <c r="N78" s="11">
        <f t="shared" si="10"/>
        <v>280.81977887187429</v>
      </c>
      <c r="P78" s="45"/>
    </row>
    <row r="79" spans="1:16" x14ac:dyDescent="0.15">
      <c r="A79" s="7">
        <v>74</v>
      </c>
      <c r="B79" s="11">
        <f t="shared" si="11"/>
        <v>84915.699968480316</v>
      </c>
      <c r="C79" s="46">
        <f t="shared" si="6"/>
        <v>1371.2187230910201</v>
      </c>
      <c r="D79" s="10">
        <v>1.6147999999999999E-2</v>
      </c>
      <c r="E79" s="37">
        <f t="shared" si="7"/>
        <v>0.98385199999999995</v>
      </c>
      <c r="F79" s="10">
        <v>1.5368E-2</v>
      </c>
      <c r="G79" s="11">
        <v>14.6</v>
      </c>
      <c r="H79" s="23">
        <f t="shared" si="8"/>
        <v>14.1</v>
      </c>
      <c r="I79" s="11"/>
      <c r="J79" s="32" cm="1">
        <f t="array" ref="J79">SUMPRODUCT(O$1^(A79:A$114-A79), (B79:B$114)/B79) + (1 + H$115 * O$1^H$115) * O$1^(110-A79) * B$115/B79</f>
        <v>11.098205940982121</v>
      </c>
      <c r="K79" s="25" cm="1">
        <f t="array" ref="K79">SUMPRODUCT(O$1^(A79:A$114+1-A79), C79:C$114/B79) + O$1^(111-A79+H$115) * B$115/B79</f>
        <v>0.57314591324076036</v>
      </c>
      <c r="L79" s="25" cm="1">
        <f t="array" ref="L79">SUMPRODUCT(O$2^(A79:A$114+1-A79), C79:C$114/B79) + O$2^(111-A79+H$115) * B$115/B79</f>
        <v>0.35235269289310139</v>
      </c>
      <c r="M79" s="11">
        <f t="shared" si="9"/>
        <v>4661.4484496505629</v>
      </c>
      <c r="N79" s="11">
        <f t="shared" si="10"/>
        <v>255.89027302154182</v>
      </c>
      <c r="P79" s="45"/>
    </row>
    <row r="80" spans="1:16" x14ac:dyDescent="0.15">
      <c r="A80" s="12">
        <v>75</v>
      </c>
      <c r="B80" s="14">
        <f t="shared" si="11"/>
        <v>83544.481245389296</v>
      </c>
      <c r="C80" s="48">
        <f t="shared" si="6"/>
        <v>1510.4842209166384</v>
      </c>
      <c r="D80" s="13">
        <v>1.8079999999999999E-2</v>
      </c>
      <c r="E80" s="44">
        <f t="shared" si="7"/>
        <v>0.98192000000000002</v>
      </c>
      <c r="F80" s="13">
        <v>1.7226000000000002E-2</v>
      </c>
      <c r="G80" s="14">
        <v>13.83</v>
      </c>
      <c r="H80" s="22">
        <f t="shared" si="8"/>
        <v>13.33</v>
      </c>
      <c r="I80" s="11"/>
      <c r="J80" s="34" cm="1">
        <f t="array" ref="J80">SUMPRODUCT(O$1^(A80:A$114-A80), (B80:B$114)/B80) + (1 + H$115 * O$1^H$115) * O$1^(110-A80) * B$115/B80</f>
        <v>10.674506103175478</v>
      </c>
      <c r="K80" s="27" cm="1">
        <f t="array" ref="K80">SUMPRODUCT(O$1^(A80:A$114+1-A80), C80:C$114/B80) + O$1^(111-A80+H$115) * B$115/B80</f>
        <v>0.58944206015781941</v>
      </c>
      <c r="L80" s="27" cm="1">
        <f t="array" ref="L80">SUMPRODUCT(O$2^(A80:A$114+1-A80), C80:C$114/B80) + O$2^(111-A80+H$115) * B$115/B80</f>
        <v>0.37094672027213288</v>
      </c>
      <c r="M80" s="14">
        <f t="shared" si="9"/>
        <v>4409.7840193130824</v>
      </c>
      <c r="N80" s="14">
        <f t="shared" si="10"/>
        <v>232.76456813312674</v>
      </c>
      <c r="P80" s="45"/>
    </row>
    <row r="81" spans="1:16" x14ac:dyDescent="0.15">
      <c r="A81" s="7">
        <v>76</v>
      </c>
      <c r="B81" s="11">
        <f t="shared" si="11"/>
        <v>82033.997024472657</v>
      </c>
      <c r="C81" s="46">
        <f t="shared" si="6"/>
        <v>1660.5321677693755</v>
      </c>
      <c r="D81" s="10">
        <v>2.0242E-2</v>
      </c>
      <c r="E81" s="37">
        <f t="shared" si="7"/>
        <v>0.97975800000000002</v>
      </c>
      <c r="F81" s="10">
        <v>1.9300000000000001E-2</v>
      </c>
      <c r="G81" s="11">
        <v>13.08</v>
      </c>
      <c r="H81" s="23">
        <f t="shared" si="8"/>
        <v>12.58</v>
      </c>
      <c r="I81" s="11"/>
      <c r="J81" s="32" cm="1">
        <f t="array" ref="J81">SUMPRODUCT(O$1^(A81:A$114-A81), (B81:B$114)/B81) + (1 + H$115 * O$1^H$115) * O$1^(110-A81) * B$115/B81</f>
        <v>10.246747542877731</v>
      </c>
      <c r="K81" s="25" cm="1">
        <f t="array" ref="K81">SUMPRODUCT(O$1^(A81:A$114+1-A81), C81:C$114/B81) + O$1^(111-A81+H$115) * B$115/B81</f>
        <v>0.6058943117200305</v>
      </c>
      <c r="L81" s="25" cm="1">
        <f t="array" ref="L81">SUMPRODUCT(O$2^(A81:A$114+1-A81), C81:C$114/B81) + O$2^(111-A81+H$115) * B$115/B81</f>
        <v>0.39019061903855617</v>
      </c>
      <c r="M81" s="11">
        <f t="shared" si="9"/>
        <v>4163.5145425422124</v>
      </c>
      <c r="N81" s="11">
        <f t="shared" si="10"/>
        <v>211.31304062618321</v>
      </c>
      <c r="P81" s="45"/>
    </row>
    <row r="82" spans="1:16" x14ac:dyDescent="0.15">
      <c r="A82" s="7">
        <v>77</v>
      </c>
      <c r="B82" s="11">
        <f t="shared" si="11"/>
        <v>80373.464856703285</v>
      </c>
      <c r="C82" s="46">
        <f t="shared" si="6"/>
        <v>1826.567362333439</v>
      </c>
      <c r="D82" s="10">
        <v>2.2726E-2</v>
      </c>
      <c r="E82" s="37">
        <f t="shared" si="7"/>
        <v>0.97727399999999998</v>
      </c>
      <c r="F82" s="10">
        <v>2.1655000000000001E-2</v>
      </c>
      <c r="G82" s="11">
        <v>12.33</v>
      </c>
      <c r="H82" s="23">
        <f t="shared" si="8"/>
        <v>11.83</v>
      </c>
      <c r="I82" s="11"/>
      <c r="J82" s="32" cm="1">
        <f t="array" ref="J82">SUMPRODUCT(O$1^(A82:A$114-A82), (B82:B$114)/B82) + (1 + H$115 * O$1^H$115) * O$1^(110-A82) * B$115/B82</f>
        <v>9.8152987213095937</v>
      </c>
      <c r="K82" s="25" cm="1">
        <f t="array" ref="K82">SUMPRODUCT(O$1^(A82:A$114+1-A82), C82:C$114/B82) + O$1^(111-A82+H$115) * B$115/B82</f>
        <v>0.62248849633157533</v>
      </c>
      <c r="L82" s="25" cm="1">
        <f t="array" ref="L82">SUMPRODUCT(O$2^(A82:A$114+1-A82), C82:C$114/B82) + O$2^(111-A82+H$115) * B$115/B82</f>
        <v>0.41008919912070357</v>
      </c>
      <c r="M82" s="11">
        <f t="shared" si="9"/>
        <v>3922.3429626654543</v>
      </c>
      <c r="N82" s="11">
        <f t="shared" si="10"/>
        <v>191.4160891806842</v>
      </c>
      <c r="P82" s="45"/>
    </row>
    <row r="83" spans="1:16" x14ac:dyDescent="0.15">
      <c r="A83" s="7">
        <v>78</v>
      </c>
      <c r="B83" s="11">
        <f t="shared" si="11"/>
        <v>78546.897494369841</v>
      </c>
      <c r="C83" s="46">
        <f t="shared" si="6"/>
        <v>2013.785357960654</v>
      </c>
      <c r="D83" s="10">
        <v>2.5638000000000001E-2</v>
      </c>
      <c r="E83" s="37">
        <f t="shared" si="7"/>
        <v>0.97436199999999995</v>
      </c>
      <c r="F83" s="10">
        <v>2.4398E-2</v>
      </c>
      <c r="G83" s="11">
        <v>11.61</v>
      </c>
      <c r="H83" s="23">
        <f t="shared" si="8"/>
        <v>11.11</v>
      </c>
      <c r="I83" s="11"/>
      <c r="J83" s="32" cm="1">
        <f t="array" ref="J83">SUMPRODUCT(O$1^(A83:A$114-A83), (B83:B$114)/B83) + (1 + H$115 * O$1^H$115) * O$1^(110-A83) * B$115/B83</f>
        <v>9.3811056777955617</v>
      </c>
      <c r="K83" s="25" cm="1">
        <f t="array" ref="K83">SUMPRODUCT(O$1^(A83:A$114+1-A83), C83:C$114/B83) + O$1^(111-A83+H$115) * B$115/B83</f>
        <v>0.63918822785097962</v>
      </c>
      <c r="L83" s="25" cm="1">
        <f t="array" ref="L83">SUMPRODUCT(O$2^(A83:A$114+1-A83), C83:C$114/B83) + O$2^(111-A83+H$115) * B$115/B83</f>
        <v>0.43061257924487201</v>
      </c>
      <c r="M83" s="11">
        <f t="shared" si="9"/>
        <v>3685.7728812460755</v>
      </c>
      <c r="N83" s="11">
        <f t="shared" si="10"/>
        <v>172.95300216157909</v>
      </c>
      <c r="P83" s="45"/>
    </row>
    <row r="84" spans="1:16" x14ac:dyDescent="0.15">
      <c r="A84" s="7">
        <v>79</v>
      </c>
      <c r="B84" s="11">
        <f t="shared" si="11"/>
        <v>76533.112136409181</v>
      </c>
      <c r="C84" s="46">
        <f t="shared" si="6"/>
        <v>2225.7359671510517</v>
      </c>
      <c r="D84" s="10">
        <v>2.9082E-2</v>
      </c>
      <c r="E84" s="37">
        <f t="shared" si="7"/>
        <v>0.97091799999999995</v>
      </c>
      <c r="F84" s="10">
        <v>2.7642E-2</v>
      </c>
      <c r="G84" s="11">
        <v>10.9</v>
      </c>
      <c r="H84" s="23">
        <f t="shared" si="8"/>
        <v>10.4</v>
      </c>
      <c r="I84" s="11"/>
      <c r="J84" s="32" cm="1">
        <f t="array" ref="J84">SUMPRODUCT(O$1^(A84:A$114-A84), (B84:B$114)/B84) + (1 + H$115 * O$1^H$115) * O$1^(110-A84) * B$115/B84</f>
        <v>8.9456997552320239</v>
      </c>
      <c r="K84" s="25" cm="1">
        <f t="array" ref="K84">SUMPRODUCT(O$1^(A84:A$114+1-A84), C84:C$114/B84) + O$1^(111-A84+H$115) * B$115/B84</f>
        <v>0.65593460845663021</v>
      </c>
      <c r="L84" s="25" cm="1">
        <f t="array" ref="L84">SUMPRODUCT(O$2^(A84:A$114+1-A84), C84:C$114/B84) + O$2^(111-A84+H$115) * B$115/B84</f>
        <v>0.45169307270937664</v>
      </c>
      <c r="M84" s="11">
        <f t="shared" si="9"/>
        <v>3453.1509962660466</v>
      </c>
      <c r="N84" s="11">
        <f t="shared" si="10"/>
        <v>155.80513414585843</v>
      </c>
      <c r="P84" s="45"/>
    </row>
    <row r="85" spans="1:16" x14ac:dyDescent="0.15">
      <c r="A85" s="7">
        <v>80</v>
      </c>
      <c r="B85" s="11">
        <f t="shared" si="11"/>
        <v>74307.376169258132</v>
      </c>
      <c r="C85" s="46">
        <f t="shared" si="6"/>
        <v>2464.0325937725997</v>
      </c>
      <c r="D85" s="10">
        <v>3.3160000000000002E-2</v>
      </c>
      <c r="E85" s="37">
        <f t="shared" si="7"/>
        <v>0.96684000000000003</v>
      </c>
      <c r="F85" s="10">
        <v>3.1497999999999998E-2</v>
      </c>
      <c r="G85" s="11">
        <v>10.210000000000001</v>
      </c>
      <c r="H85" s="23">
        <f t="shared" si="8"/>
        <v>9.7100000000000009</v>
      </c>
      <c r="I85" s="11"/>
      <c r="J85" s="32" cm="1">
        <f t="array" ref="J85">SUMPRODUCT(O$1^(A85:A$114-A85), (B85:B$114)/B85) + (1 + H$115 * O$1^H$115) * O$1^(110-A85) * B$115/B85</f>
        <v>8.5110459847703979</v>
      </c>
      <c r="K85" s="25" cm="1">
        <f t="array" ref="K85">SUMPRODUCT(O$1^(A85:A$114+1-A85), C85:C$114/B85) + O$1^(111-A85+H$115) * B$115/B85</f>
        <v>0.67265206000392985</v>
      </c>
      <c r="L85" s="25" cm="1">
        <f t="array" ref="L85">SUMPRODUCT(O$2^(A85:A$114+1-A85), C85:C$114/B85) + O$2^(111-A85+H$115) * B$115/B85</f>
        <v>0.47323175329169076</v>
      </c>
      <c r="M85" s="11">
        <f t="shared" si="9"/>
        <v>3223.775441339074</v>
      </c>
      <c r="N85" s="11">
        <f t="shared" si="10"/>
        <v>139.86132510598054</v>
      </c>
      <c r="P85" s="45"/>
    </row>
    <row r="86" spans="1:16" x14ac:dyDescent="0.15">
      <c r="A86" s="15">
        <v>81</v>
      </c>
      <c r="B86" s="17">
        <f t="shared" si="11"/>
        <v>71843.343575485531</v>
      </c>
      <c r="C86" s="47">
        <f t="shared" si="6"/>
        <v>2727.8917555611852</v>
      </c>
      <c r="D86" s="16">
        <v>3.7969999999999997E-2</v>
      </c>
      <c r="E86" s="43">
        <f t="shared" si="7"/>
        <v>0.96203000000000005</v>
      </c>
      <c r="F86" s="16">
        <v>3.6077999999999999E-2</v>
      </c>
      <c r="G86" s="17">
        <v>9.5500000000000007</v>
      </c>
      <c r="H86" s="30">
        <f t="shared" si="8"/>
        <v>9.0500000000000007</v>
      </c>
      <c r="I86" s="11"/>
      <c r="J86" s="33" cm="1">
        <f t="array" ref="J86">SUMPRODUCT(O$1^(A86:A$114-A86), (B86:B$114)/B86) + (1 + H$115 * O$1^H$115) * O$1^(110-A86) * B$115/B86</f>
        <v>8.079400753135177</v>
      </c>
      <c r="K86" s="26" cm="1">
        <f t="array" ref="K86">SUMPRODUCT(O$1^(A86:A$114+1-A86), C86:C$114/B86) + O$1^(111-A86+H$115) * B$115/B86</f>
        <v>0.68925379835762624</v>
      </c>
      <c r="L86" s="26" cm="1">
        <f t="array" ref="L86">SUMPRODUCT(O$2^(A86:A$114+1-A86), C86:C$114/B86) + O$2^(111-A86+H$115) * B$115/B86</f>
        <v>0.49510515117319609</v>
      </c>
      <c r="M86" s="17">
        <f t="shared" si="9"/>
        <v>2996.9952381771827</v>
      </c>
      <c r="N86" s="17">
        <f t="shared" si="10"/>
        <v>125.02174885860413</v>
      </c>
      <c r="P86" s="45"/>
    </row>
    <row r="87" spans="1:16" x14ac:dyDescent="0.15">
      <c r="A87" s="7">
        <v>82</v>
      </c>
      <c r="B87" s="11">
        <f t="shared" si="11"/>
        <v>69115.451819924347</v>
      </c>
      <c r="C87" s="46">
        <f t="shared" si="6"/>
        <v>3013.9866229632612</v>
      </c>
      <c r="D87" s="10">
        <v>4.3608000000000001E-2</v>
      </c>
      <c r="E87" s="37">
        <f t="shared" si="7"/>
        <v>0.95639200000000002</v>
      </c>
      <c r="F87" s="10">
        <v>4.1492000000000001E-2</v>
      </c>
      <c r="G87" s="11">
        <v>8.9</v>
      </c>
      <c r="H87" s="23">
        <f t="shared" si="8"/>
        <v>8.4</v>
      </c>
      <c r="I87" s="11"/>
      <c r="J87" s="32" cm="1">
        <f t="array" ref="J87">SUMPRODUCT(O$1^(A87:A$114-A87), (B87:B$114)/B87) + (1 + H$115 * O$1^H$115) * O$1^(110-A87) * B$115/B87</f>
        <v>7.6531675553367196</v>
      </c>
      <c r="K87" s="25" cm="1">
        <f t="array" ref="K87">SUMPRODUCT(O$1^(A87:A$114+1-A87), C87:C$114/B87) + O$1^(111-A87+H$115) * B$115/B87</f>
        <v>0.70564738136225613</v>
      </c>
      <c r="L87" s="25" cm="1">
        <f t="array" ref="L87">SUMPRODUCT(O$2^(A87:A$114+1-A87), C87:C$114/B87) + O$2^(111-A87+H$115) * B$115/B87</f>
        <v>0.51717278204310546</v>
      </c>
      <c r="M87" s="11">
        <f t="shared" si="9"/>
        <v>2772.3070470996099</v>
      </c>
      <c r="N87" s="11">
        <f t="shared" si="10"/>
        <v>111.20069624116393</v>
      </c>
      <c r="P87" s="45"/>
    </row>
    <row r="88" spans="1:16" x14ac:dyDescent="0.15">
      <c r="A88" s="7">
        <v>83</v>
      </c>
      <c r="B88" s="11">
        <f t="shared" si="11"/>
        <v>66101.465196961086</v>
      </c>
      <c r="C88" s="46">
        <f t="shared" si="6"/>
        <v>3316.0461030707502</v>
      </c>
      <c r="D88" s="10">
        <v>5.0166000000000002E-2</v>
      </c>
      <c r="E88" s="37">
        <f t="shared" si="7"/>
        <v>0.94983399999999996</v>
      </c>
      <c r="F88" s="10">
        <v>4.7853E-2</v>
      </c>
      <c r="G88" s="11">
        <v>8.2899999999999991</v>
      </c>
      <c r="H88" s="23">
        <f t="shared" si="8"/>
        <v>7.7899999999999991</v>
      </c>
      <c r="I88" s="11"/>
      <c r="J88" s="32" cm="1">
        <f t="array" ref="J88">SUMPRODUCT(O$1^(A88:A$114-A88), (B88:B$114)/B88) + (1 + H$115 * O$1^H$115) * O$1^(110-A88) * B$115/B88</f>
        <v>7.2347889333559774</v>
      </c>
      <c r="K88" s="25" cm="1">
        <f t="array" ref="K88">SUMPRODUCT(O$1^(A88:A$114+1-A88), C88:C$114/B88) + O$1^(111-A88+H$115) * B$115/B88</f>
        <v>0.72173886504356577</v>
      </c>
      <c r="L88" s="25" cm="1">
        <f t="array" ref="L88">SUMPRODUCT(O$2^(A88:A$114+1-A88), C88:C$114/B88) + O$2^(111-A88+H$115) * B$115/B88</f>
        <v>0.53928314023729085</v>
      </c>
      <c r="M88" s="11">
        <f t="shared" si="9"/>
        <v>2549.4348859516253</v>
      </c>
      <c r="N88" s="11">
        <f t="shared" si="10"/>
        <v>98.327899666678292</v>
      </c>
      <c r="P88" s="45"/>
    </row>
    <row r="89" spans="1:16" x14ac:dyDescent="0.15">
      <c r="A89" s="7">
        <v>84</v>
      </c>
      <c r="B89" s="11">
        <f t="shared" si="11"/>
        <v>62785.419093890334</v>
      </c>
      <c r="C89" s="46">
        <f t="shared" si="6"/>
        <v>3624.4766734521013</v>
      </c>
      <c r="D89" s="10">
        <v>5.7728000000000002E-2</v>
      </c>
      <c r="E89" s="37">
        <f t="shared" si="7"/>
        <v>0.942272</v>
      </c>
      <c r="F89" s="10">
        <v>5.5271000000000001E-2</v>
      </c>
      <c r="G89" s="11">
        <v>7.7</v>
      </c>
      <c r="H89" s="23">
        <f t="shared" si="8"/>
        <v>7.2</v>
      </c>
      <c r="I89" s="11"/>
      <c r="J89" s="32" cm="1">
        <f t="array" ref="J89">SUMPRODUCT(O$1^(A89:A$114-A89), (B89:B$114)/B89) + (1 + H$115 * O$1^H$115) * O$1^(110-A89) * B$115/B89</f>
        <v>6.8266460146617387</v>
      </c>
      <c r="K89" s="25" cm="1">
        <f t="array" ref="K89">SUMPRODUCT(O$1^(A89:A$114+1-A89), C89:C$114/B89) + O$1^(111-A89+H$115) * B$115/B89</f>
        <v>0.73743666750748926</v>
      </c>
      <c r="L89" s="25" cm="1">
        <f t="array" ref="L89">SUMPRODUCT(O$2^(A89:A$114+1-A89), C89:C$114/B89) + O$2^(111-A89+H$115) * B$115/B89</f>
        <v>0.56127980729333116</v>
      </c>
      <c r="M89" s="11">
        <f t="shared" si="9"/>
        <v>2328.403784099015</v>
      </c>
      <c r="N89" s="11">
        <f t="shared" si="10"/>
        <v>86.349096017011561</v>
      </c>
      <c r="P89" s="45"/>
    </row>
    <row r="90" spans="1:16" x14ac:dyDescent="0.15">
      <c r="A90" s="12">
        <v>85</v>
      </c>
      <c r="B90" s="14">
        <f t="shared" si="11"/>
        <v>59160.94242043823</v>
      </c>
      <c r="C90" s="48">
        <f t="shared" si="6"/>
        <v>3926.8075531565878</v>
      </c>
      <c r="D90" s="13">
        <v>6.6375000000000003E-2</v>
      </c>
      <c r="E90" s="44">
        <f t="shared" si="7"/>
        <v>0.93362500000000004</v>
      </c>
      <c r="F90" s="13">
        <v>6.3858999999999999E-2</v>
      </c>
      <c r="G90" s="14">
        <v>7.14</v>
      </c>
      <c r="H90" s="22">
        <f t="shared" si="8"/>
        <v>6.64</v>
      </c>
      <c r="I90" s="11"/>
      <c r="J90" s="34" cm="1">
        <f t="array" ref="J90">SUMPRODUCT(O$1^(A90:A$114-A90), (B90:B$114)/B90) + (1 + H$115 * O$1^H$115) * O$1^(110-A90) * B$115/B90</f>
        <v>6.4309582108438006</v>
      </c>
      <c r="K90" s="27" cm="1">
        <f t="array" ref="K90">SUMPRODUCT(O$1^(A90:A$114+1-A90), C90:C$114/B90) + O$1^(111-A90+H$115) * B$115/B90</f>
        <v>0.75265542667912166</v>
      </c>
      <c r="L90" s="27" cm="1">
        <f t="array" ref="L90">SUMPRODUCT(O$2^(A90:A$114+1-A90), C90:C$114/B90) + O$2^(111-A90+H$115) * B$115/B90</f>
        <v>0.58300813307459765</v>
      </c>
      <c r="M90" s="14">
        <f t="shared" si="9"/>
        <v>2109.6054715870641</v>
      </c>
      <c r="N90" s="14">
        <f t="shared" si="10"/>
        <v>75.225901814110117</v>
      </c>
      <c r="P90" s="45"/>
    </row>
    <row r="91" spans="1:16" x14ac:dyDescent="0.15">
      <c r="A91" s="7">
        <v>86</v>
      </c>
      <c r="B91" s="11">
        <f t="shared" si="11"/>
        <v>55234.134867281646</v>
      </c>
      <c r="C91" s="46">
        <f t="shared" si="6"/>
        <v>4207.681160054648</v>
      </c>
      <c r="D91" s="10">
        <v>7.6178999999999997E-2</v>
      </c>
      <c r="E91" s="37">
        <f t="shared" si="7"/>
        <v>0.923821</v>
      </c>
      <c r="F91" s="10">
        <v>7.3727000000000001E-2</v>
      </c>
      <c r="G91" s="11">
        <v>6.61</v>
      </c>
      <c r="H91" s="23">
        <f t="shared" si="8"/>
        <v>6.11</v>
      </c>
      <c r="I91" s="11"/>
      <c r="J91" s="32" cm="1">
        <f t="array" ref="J91">SUMPRODUCT(O$1^(A91:A$114-A91), (B91:B$114)/B91) + (1 + H$115 * O$1^H$115) * O$1^(110-A91) * B$115/B91</f>
        <v>6.0497486027875764</v>
      </c>
      <c r="K91" s="25" cm="1">
        <f t="array" ref="K91">SUMPRODUCT(O$1^(A91:A$114+1-A91), C91:C$114/B91) + O$1^(111-A91+H$115) * B$115/B91</f>
        <v>0.76731733163345706</v>
      </c>
      <c r="L91" s="25" cm="1">
        <f t="array" ref="L91">SUMPRODUCT(O$2^(A91:A$114+1-A91), C91:C$114/B91) + O$2^(111-A91+H$115) * B$115/B91</f>
        <v>0.60431821848545664</v>
      </c>
      <c r="M91" s="11">
        <f t="shared" si="9"/>
        <v>1893.8273157793005</v>
      </c>
      <c r="N91" s="11">
        <f t="shared" si="10"/>
        <v>64.934155492972025</v>
      </c>
      <c r="P91" s="45"/>
    </row>
    <row r="92" spans="1:16" x14ac:dyDescent="0.15">
      <c r="A92" s="7">
        <v>87</v>
      </c>
      <c r="B92" s="11">
        <f t="shared" si="11"/>
        <v>51026.453707226996</v>
      </c>
      <c r="C92" s="46">
        <f t="shared" si="6"/>
        <v>4449.7108690850228</v>
      </c>
      <c r="D92" s="10">
        <v>8.7204000000000004E-2</v>
      </c>
      <c r="E92" s="37">
        <f t="shared" si="7"/>
        <v>0.91279599999999994</v>
      </c>
      <c r="F92" s="10">
        <v>8.4988999999999995E-2</v>
      </c>
      <c r="G92" s="11">
        <v>6.11</v>
      </c>
      <c r="H92" s="23">
        <f t="shared" si="8"/>
        <v>5.61</v>
      </c>
      <c r="I92" s="11"/>
      <c r="J92" s="32" cm="1">
        <f t="array" ref="J92">SUMPRODUCT(O$1^(A92:A$114-A92), (B92:B$114)/B92) + (1 + H$115 * O$1^H$115) * O$1^(110-A92) * B$115/B92</f>
        <v>5.6848010024659335</v>
      </c>
      <c r="K92" s="25" cm="1">
        <f t="array" ref="K92">SUMPRODUCT(O$1^(A92:A$114+1-A92), C92:C$114/B92) + O$1^(111-A92+H$115) * B$115/B92</f>
        <v>0.78135377405232764</v>
      </c>
      <c r="L92" s="25" cm="1">
        <f t="array" ref="L92">SUMPRODUCT(O$2^(A92:A$114+1-A92), C92:C$114/B92) + O$2^(111-A92+H$115) * B$115/B92</f>
        <v>0.62506869308434199</v>
      </c>
      <c r="M92" s="11">
        <f t="shared" si="9"/>
        <v>1682.2667737409126</v>
      </c>
      <c r="N92" s="11">
        <f t="shared" si="10"/>
        <v>55.461849539268577</v>
      </c>
      <c r="P92" s="45"/>
    </row>
    <row r="93" spans="1:16" x14ac:dyDescent="0.15">
      <c r="A93" s="7">
        <v>88</v>
      </c>
      <c r="B93" s="11">
        <f t="shared" si="11"/>
        <v>46576.742838141967</v>
      </c>
      <c r="C93" s="46">
        <f t="shared" si="6"/>
        <v>4634.5722193664778</v>
      </c>
      <c r="D93" s="10">
        <v>9.9503999999999995E-2</v>
      </c>
      <c r="E93" s="37">
        <f t="shared" si="7"/>
        <v>0.90049599999999996</v>
      </c>
      <c r="F93" s="10">
        <v>9.7754999999999995E-2</v>
      </c>
      <c r="G93" s="11">
        <v>5.65</v>
      </c>
      <c r="H93" s="23">
        <f t="shared" si="8"/>
        <v>5.15</v>
      </c>
      <c r="I93" s="11"/>
      <c r="J93" s="32" cm="1">
        <f t="array" ref="J93">SUMPRODUCT(O$1^(A93:A$114-A93), (B93:B$114)/B93) + (1 + H$115 * O$1^H$115) * O$1^(110-A93) * B$115/B93</f>
        <v>5.3376581871136271</v>
      </c>
      <c r="K93" s="25" cm="1">
        <f t="array" ref="K93">SUMPRODUCT(O$1^(A93:A$114+1-A93), C93:C$114/B93) + O$1^(111-A93+H$115) * B$115/B93</f>
        <v>0.79470541612191703</v>
      </c>
      <c r="L93" s="25" cm="1">
        <f t="array" ref="L93">SUMPRODUCT(O$2^(A93:A$114+1-A93), C93:C$114/B93) + O$2^(111-A93+H$115) * B$115/B93</f>
        <v>0.645128044426164</v>
      </c>
      <c r="M93" s="11">
        <f t="shared" si="9"/>
        <v>1476.5061365419324</v>
      </c>
      <c r="N93" s="11">
        <f t="shared" si="10"/>
        <v>46.805985957882946</v>
      </c>
      <c r="P93" s="45"/>
    </row>
    <row r="94" spans="1:16" x14ac:dyDescent="0.15">
      <c r="A94" s="7">
        <v>89</v>
      </c>
      <c r="B94" s="11">
        <f t="shared" si="11"/>
        <v>41942.17061877549</v>
      </c>
      <c r="C94" s="46">
        <f t="shared" si="6"/>
        <v>4744.7080512489774</v>
      </c>
      <c r="D94" s="10">
        <v>0.113125</v>
      </c>
      <c r="E94" s="37">
        <f t="shared" si="7"/>
        <v>0.88687499999999997</v>
      </c>
      <c r="F94" s="10">
        <v>0.112139</v>
      </c>
      <c r="G94" s="11">
        <v>5.22</v>
      </c>
      <c r="H94" s="23">
        <f t="shared" si="8"/>
        <v>4.72</v>
      </c>
      <c r="I94" s="11"/>
      <c r="J94" s="32" cm="1">
        <f t="array" ref="J94">SUMPRODUCT(O$1^(A94:A$114-A94), (B94:B$114)/B94) + (1 + H$115 * O$1^H$115) * O$1^(110-A94) * B$115/B94</f>
        <v>5.0096441456688012</v>
      </c>
      <c r="K94" s="25" cm="1">
        <f t="array" ref="K94">SUMPRODUCT(O$1^(A94:A$114+1-A94), C94:C$114/B94) + O$1^(111-A94+H$115) * B$115/B94</f>
        <v>0.80732133487188562</v>
      </c>
      <c r="L94" s="25" cm="1">
        <f t="array" ref="L94">SUMPRODUCT(O$2^(A94:A$114+1-A94), C94:C$114/B94) + O$2^(111-A94+H$115) * B$115/B94</f>
        <v>0.66437440349689403</v>
      </c>
      <c r="M94" s="11">
        <f t="shared" si="9"/>
        <v>1278.4498749341001</v>
      </c>
      <c r="N94" s="11">
        <f t="shared" si="10"/>
        <v>38.968752894905478</v>
      </c>
      <c r="P94" s="45"/>
    </row>
    <row r="95" spans="1:16" x14ac:dyDescent="0.15">
      <c r="A95" s="7">
        <v>90</v>
      </c>
      <c r="B95" s="11">
        <f t="shared" si="11"/>
        <v>37197.462567526512</v>
      </c>
      <c r="C95" s="46">
        <f t="shared" si="6"/>
        <v>4764.9205599750112</v>
      </c>
      <c r="D95" s="10">
        <v>0.12809799999999999</v>
      </c>
      <c r="E95" s="37">
        <f t="shared" si="7"/>
        <v>0.87190199999999995</v>
      </c>
      <c r="F95" s="10">
        <v>0.12825300000000001</v>
      </c>
      <c r="G95" s="11">
        <v>4.82</v>
      </c>
      <c r="H95" s="23">
        <f t="shared" si="8"/>
        <v>4.32</v>
      </c>
      <c r="I95" s="11"/>
      <c r="J95" s="32" cm="1">
        <f t="array" ref="J95">SUMPRODUCT(O$1^(A95:A$114-A95), (B95:B$114)/B95) + (1 + H$115 * O$1^H$115) * O$1^(110-A95) * B$115/B95</f>
        <v>4.7019364752592558</v>
      </c>
      <c r="K95" s="25" cm="1">
        <f t="array" ref="K95">SUMPRODUCT(O$1^(A95:A$114+1-A95), C95:C$114/B95) + O$1^(111-A95+H$115) * B$115/B95</f>
        <v>0.81915623765103451</v>
      </c>
      <c r="L95" s="25" cm="1">
        <f t="array" ref="L95">SUMPRODUCT(O$2^(A95:A$114+1-A95), C95:C$114/B95) + O$2^(111-A95+H$115) * B$115/B95</f>
        <v>0.68269187294967248</v>
      </c>
      <c r="M95" s="11">
        <f t="shared" si="9"/>
        <v>1090.216570030942</v>
      </c>
      <c r="N95" s="11">
        <f t="shared" si="10"/>
        <v>31.953044308126191</v>
      </c>
      <c r="P95" s="45"/>
    </row>
    <row r="96" spans="1:16" x14ac:dyDescent="0.15">
      <c r="A96" s="15">
        <v>91</v>
      </c>
      <c r="B96" s="17">
        <f t="shared" si="11"/>
        <v>32432.542007551499</v>
      </c>
      <c r="C96" s="47">
        <f t="shared" si="6"/>
        <v>4684.6860977387687</v>
      </c>
      <c r="D96" s="16">
        <v>0.14444399999999999</v>
      </c>
      <c r="E96" s="43">
        <f t="shared" si="7"/>
        <v>0.85555599999999998</v>
      </c>
      <c r="F96" s="16">
        <v>0.14621300000000001</v>
      </c>
      <c r="G96" s="17">
        <v>4.45</v>
      </c>
      <c r="H96" s="30">
        <f t="shared" si="8"/>
        <v>3.95</v>
      </c>
      <c r="I96" s="11"/>
      <c r="J96" s="33" cm="1">
        <f t="array" ref="J96">SUMPRODUCT(O$1^(A96:A$114-A96), (B96:B$114)/B96) + (1 + H$115 * O$1^H$115) * O$1^(110-A96) * B$115/B96</f>
        <v>4.4156498485720048</v>
      </c>
      <c r="K96" s="26" cm="1">
        <f t="array" ref="K96">SUMPRODUCT(O$1^(A96:A$114+1-A96), C96:C$114/B96) + O$1^(111-A96+H$115) * B$115/B96</f>
        <v>0.83016725177494255</v>
      </c>
      <c r="L96" s="26" cm="1">
        <f t="array" ref="L96">SUMPRODUCT(O$2^(A96:A$114+1-A96), C96:C$114/B96) + O$2^(111-A96+H$115) * B$115/B96</f>
        <v>0.69996574131308986</v>
      </c>
      <c r="M96" s="17">
        <f t="shared" si="9"/>
        <v>914.00193061838297</v>
      </c>
      <c r="N96" s="17">
        <f t="shared" si="10"/>
        <v>25.758065124208429</v>
      </c>
      <c r="P96" s="45"/>
    </row>
    <row r="97" spans="1:16" x14ac:dyDescent="0.15">
      <c r="A97" s="7">
        <v>92</v>
      </c>
      <c r="B97" s="11">
        <f t="shared" si="11"/>
        <v>27747.85590981273</v>
      </c>
      <c r="C97" s="46">
        <f t="shared" si="6"/>
        <v>4497.6777122774556</v>
      </c>
      <c r="D97" s="10">
        <v>0.16209100000000001</v>
      </c>
      <c r="E97" s="37">
        <f t="shared" si="7"/>
        <v>0.83790900000000001</v>
      </c>
      <c r="F97" s="10">
        <v>0.16611300000000001</v>
      </c>
      <c r="G97" s="11">
        <v>4.12</v>
      </c>
      <c r="H97" s="23">
        <f t="shared" si="8"/>
        <v>3.62</v>
      </c>
      <c r="I97" s="11"/>
      <c r="J97" s="32" cm="1">
        <f t="array" ref="J97">SUMPRODUCT(O$1^(A97:A$114-A97), (B97:B$114)/B97) + (1 + H$115 * O$1^H$115) * O$1^(110-A97) * B$115/B97</f>
        <v>4.1520085681298307</v>
      </c>
      <c r="K97" s="25" cm="1">
        <f t="array" ref="K97">SUMPRODUCT(O$1^(A97:A$114+1-A97), C97:C$114/B97) + O$1^(111-A97+H$115) * B$115/B97</f>
        <v>0.84030728771224827</v>
      </c>
      <c r="L97" s="25" cm="1">
        <f t="array" ref="L97">SUMPRODUCT(O$2^(A97:A$114+1-A97), C97:C$114/B97) + O$2^(111-A97+H$115) * B$115/B97</f>
        <v>0.71607112311086418</v>
      </c>
      <c r="M97" s="11">
        <f t="shared" si="9"/>
        <v>751.90368822321261</v>
      </c>
      <c r="N97" s="11">
        <f t="shared" si="10"/>
        <v>20.374877186951981</v>
      </c>
      <c r="P97" s="45"/>
    </row>
    <row r="98" spans="1:16" x14ac:dyDescent="0.15">
      <c r="A98" s="7">
        <v>93</v>
      </c>
      <c r="B98" s="11">
        <f t="shared" si="11"/>
        <v>23250.178197535275</v>
      </c>
      <c r="C98" s="46">
        <f t="shared" si="6"/>
        <v>4200.1214412065501</v>
      </c>
      <c r="D98" s="10">
        <v>0.180649</v>
      </c>
      <c r="E98" s="37">
        <f t="shared" si="7"/>
        <v>0.81935099999999994</v>
      </c>
      <c r="F98" s="10">
        <v>0.18779799999999999</v>
      </c>
      <c r="G98" s="11">
        <v>3.82</v>
      </c>
      <c r="H98" s="23">
        <f t="shared" si="8"/>
        <v>3.32</v>
      </c>
      <c r="I98" s="11"/>
      <c r="J98" s="32" cm="1">
        <f t="array" ref="J98">SUMPRODUCT(O$1^(A98:A$114-A98), (B98:B$114)/B98) + (1 + H$115 * O$1^H$115) * O$1^(110-A98) * B$115/B98</f>
        <v>3.9122254455496055</v>
      </c>
      <c r="K98" s="25" cm="1">
        <f t="array" ref="K98">SUMPRODUCT(O$1^(A98:A$114+1-A98), C98:C$114/B98) + O$1^(111-A98+H$115) * B$115/B98</f>
        <v>0.84952969740238915</v>
      </c>
      <c r="L98" s="25" cm="1">
        <f t="array" ref="L98">SUMPRODUCT(O$2^(A98:A$114+1-A98), C98:C$114/B98) + O$2^(111-A98+H$115) * B$115/B98</f>
        <v>0.73088071229299434</v>
      </c>
      <c r="M98" s="11">
        <f t="shared" si="9"/>
        <v>605.79506489944595</v>
      </c>
      <c r="N98" s="11">
        <f t="shared" si="10"/>
        <v>15.784294534801907</v>
      </c>
      <c r="P98" s="45"/>
    </row>
    <row r="99" spans="1:16" x14ac:dyDescent="0.15">
      <c r="A99" s="7">
        <v>94</v>
      </c>
      <c r="B99" s="11">
        <f t="shared" si="11"/>
        <v>19050.056756328722</v>
      </c>
      <c r="C99" s="46">
        <f t="shared" si="6"/>
        <v>3803.8391328766938</v>
      </c>
      <c r="D99" s="10">
        <v>0.19967599999999999</v>
      </c>
      <c r="E99" s="37">
        <f t="shared" si="7"/>
        <v>0.80032400000000004</v>
      </c>
      <c r="F99" s="10">
        <v>0.21082500000000001</v>
      </c>
      <c r="G99" s="11">
        <v>3.55</v>
      </c>
      <c r="H99" s="23">
        <f t="shared" si="8"/>
        <v>3.05</v>
      </c>
      <c r="I99" s="11"/>
      <c r="J99" s="32" cm="1">
        <f t="array" ref="J99">SUMPRODUCT(O$1^(A99:A$114-A99), (B99:B$114)/B99) + (1 + H$115 * O$1^H$115) * O$1^(110-A99) * B$115/B99</f>
        <v>3.6964798521898317</v>
      </c>
      <c r="K99" s="25" cm="1">
        <f t="array" ref="K99">SUMPRODUCT(O$1^(A99:A$114+1-A99), C99:C$114/B99) + O$1^(111-A99+H$115) * B$115/B99</f>
        <v>0.85782757975334711</v>
      </c>
      <c r="L99" s="25" cm="1">
        <f t="array" ref="L99">SUMPRODUCT(O$2^(A99:A$114+1-A99), C99:C$114/B99) + O$2^(111-A99+H$115) * B$115/B99</f>
        <v>0.74433494121091304</v>
      </c>
      <c r="M99" s="11">
        <f t="shared" si="9"/>
        <v>477.26806944271704</v>
      </c>
      <c r="N99" s="11">
        <f t="shared" si="10"/>
        <v>11.957172255348071</v>
      </c>
      <c r="P99" s="45"/>
    </row>
    <row r="100" spans="1:16" x14ac:dyDescent="0.15">
      <c r="A100" s="12">
        <v>95</v>
      </c>
      <c r="B100" s="14">
        <f t="shared" si="11"/>
        <v>15246.217623452028</v>
      </c>
      <c r="C100" s="48">
        <f t="shared" si="6"/>
        <v>3335.3540446121065</v>
      </c>
      <c r="D100" s="13">
        <v>0.21876599999999999</v>
      </c>
      <c r="E100" s="44">
        <f t="shared" si="7"/>
        <v>0.78123399999999998</v>
      </c>
      <c r="F100" s="13">
        <v>0.23472999999999999</v>
      </c>
      <c r="G100" s="14">
        <v>3.32</v>
      </c>
      <c r="H100" s="22">
        <f t="shared" si="8"/>
        <v>2.82</v>
      </c>
      <c r="I100" s="11"/>
      <c r="J100" s="34" cm="1">
        <f t="array" ref="J100">SUMPRODUCT(O$1^(A100:A$114-A100), (B100:B$114)/B100) + (1 + H$115 * O$1^H$115) * O$1^(110-A100) * B$115/B100</f>
        <v>3.5040046859489729</v>
      </c>
      <c r="K100" s="27" cm="1">
        <f t="array" ref="K100">SUMPRODUCT(O$1^(A100:A$114+1-A100), C100:C$114/B100) + O$1^(111-A100+H$115) * B$115/B100</f>
        <v>0.86523043535303346</v>
      </c>
      <c r="L100" s="27" cm="1">
        <f t="array" ref="L100">SUMPRODUCT(O$2^(A100:A$114+1-A100), C100:C$114/B100) + O$2^(111-A100+H$115) * B$115/B100</f>
        <v>0.7564394825267311</v>
      </c>
      <c r="M100" s="14">
        <f t="shared" si="9"/>
        <v>367.2779715468011</v>
      </c>
      <c r="N100" s="14">
        <f t="shared" si="10"/>
        <v>8.8476441642836434</v>
      </c>
      <c r="P100" s="45"/>
    </row>
    <row r="101" spans="1:16" x14ac:dyDescent="0.15">
      <c r="A101" s="7">
        <v>96</v>
      </c>
      <c r="B101" s="11">
        <f t="shared" si="11"/>
        <v>11910.863578839922</v>
      </c>
      <c r="C101" s="46">
        <f t="shared" si="6"/>
        <v>2829.3779996991084</v>
      </c>
      <c r="D101" s="10">
        <v>0.23754600000000001</v>
      </c>
      <c r="E101" s="37">
        <f t="shared" si="7"/>
        <v>0.76245399999999997</v>
      </c>
      <c r="F101" s="10">
        <v>0.25905899999999998</v>
      </c>
      <c r="G101" s="11">
        <v>3.11</v>
      </c>
      <c r="H101" s="23">
        <f t="shared" si="8"/>
        <v>2.61</v>
      </c>
      <c r="I101" s="11"/>
      <c r="J101" s="32" cm="1">
        <f t="array" ref="J101">SUMPRODUCT(O$1^(A101:A$114-A101), (B101:B$114)/B101) + (1 + H$115 * O$1^H$115) * O$1^(110-A101) * B$115/B101</f>
        <v>3.3333993059530598</v>
      </c>
      <c r="K101" s="25" cm="1">
        <f t="array" ref="K101">SUMPRODUCT(O$1^(A101:A$114+1-A101), C101:C$114/B101) + O$1^(111-A101+H$115) * B$115/B101</f>
        <v>0.87179212984477716</v>
      </c>
      <c r="L101" s="25" cm="1">
        <f t="array" ref="L101">SUMPRODUCT(O$2^(A101:A$114+1-A101), C101:C$114/B101) + O$2^(111-A101+H$115) * B$115/B101</f>
        <v>0.76724636191065998</v>
      </c>
      <c r="M101" s="11">
        <f t="shared" si="9"/>
        <v>275.89426809941693</v>
      </c>
      <c r="N101" s="11">
        <f t="shared" si="10"/>
        <v>6.3906069166419837</v>
      </c>
      <c r="P101" s="45"/>
    </row>
    <row r="102" spans="1:16" x14ac:dyDescent="0.15">
      <c r="A102" s="7">
        <v>97</v>
      </c>
      <c r="B102" s="11">
        <f t="shared" si="11"/>
        <v>9081.4855791408136</v>
      </c>
      <c r="C102" s="46">
        <f t="shared" si="6"/>
        <v>2321.9269884179857</v>
      </c>
      <c r="D102" s="10">
        <v>0.25567699999999999</v>
      </c>
      <c r="E102" s="37">
        <f t="shared" si="7"/>
        <v>0.74432300000000007</v>
      </c>
      <c r="F102" s="10">
        <v>0.28335500000000002</v>
      </c>
      <c r="G102" s="11">
        <v>2.93</v>
      </c>
      <c r="H102" s="23">
        <f t="shared" si="8"/>
        <v>2.4300000000000002</v>
      </c>
      <c r="I102" s="11"/>
      <c r="J102" s="32" cm="1">
        <f t="array" ref="J102">SUMPRODUCT(O$1^(A102:A$114-A102), (B102:B$114)/B102) + (1 + H$115 * O$1^H$115) * O$1^(110-A102) * B$115/B102</f>
        <v>3.1827956548082663</v>
      </c>
      <c r="K102" s="25" cm="1">
        <f t="array" ref="K102">SUMPRODUCT(O$1^(A102:A$114+1-A102), C102:C$114/B102) + O$1^(111-A102+H$115) * B$115/B102</f>
        <v>0.87758450350915418</v>
      </c>
      <c r="L102" s="25" cm="1">
        <f t="array" ref="L102">SUMPRODUCT(O$2^(A102:A$114+1-A102), C102:C$114/B102) + O$2^(111-A102+H$115) * B$115/B102</f>
        <v>0.77684380309181944</v>
      </c>
      <c r="M102" s="11">
        <f t="shared" si="9"/>
        <v>202.26604643218536</v>
      </c>
      <c r="N102" s="11">
        <f t="shared" si="10"/>
        <v>4.504940649058196</v>
      </c>
      <c r="P102" s="45"/>
    </row>
    <row r="103" spans="1:16" x14ac:dyDescent="0.15">
      <c r="A103" s="7">
        <v>98</v>
      </c>
      <c r="B103" s="11">
        <f t="shared" si="11"/>
        <v>6759.5585907228287</v>
      </c>
      <c r="C103" s="46">
        <f t="shared" si="6"/>
        <v>1844.365840154496</v>
      </c>
      <c r="D103" s="10">
        <v>0.27285300000000001</v>
      </c>
      <c r="E103" s="37">
        <f t="shared" si="7"/>
        <v>0.72714699999999999</v>
      </c>
      <c r="F103" s="10">
        <v>0.30715999999999999</v>
      </c>
      <c r="G103" s="11">
        <v>2.77</v>
      </c>
      <c r="H103" s="23">
        <f t="shared" si="8"/>
        <v>2.27</v>
      </c>
      <c r="I103" s="11"/>
      <c r="J103" s="32" cm="1">
        <f t="array" ref="J103">SUMPRODUCT(O$1^(A103:A$114-A103), (B103:B$114)/B103) + (1 + H$115 * O$1^H$115) * O$1^(110-A103) * B$115/B103</f>
        <v>3.0498956514854396</v>
      </c>
      <c r="K103" s="25" cm="1">
        <f t="array" ref="K103">SUMPRODUCT(O$1^(A103:A$114+1-A103), C103:C$114/B103) + O$1^(111-A103+H$115) * B$115/B103</f>
        <v>0.88269593126844159</v>
      </c>
      <c r="L103" s="25" cm="1">
        <f t="array" ref="L103">SUMPRODUCT(O$2^(A103:A$114+1-A103), C103:C$114/B103) + O$2^(111-A103+H$115) * B$115/B103</f>
        <v>0.78535428493290127</v>
      </c>
      <c r="M103" s="11">
        <f t="shared" si="9"/>
        <v>144.76083699859956</v>
      </c>
      <c r="N103" s="11">
        <f t="shared" si="10"/>
        <v>3.1001580424638902</v>
      </c>
      <c r="P103" s="45"/>
    </row>
    <row r="104" spans="1:16" x14ac:dyDescent="0.15">
      <c r="A104" s="7">
        <v>99</v>
      </c>
      <c r="B104" s="11">
        <f t="shared" si="11"/>
        <v>4915.1927505683325</v>
      </c>
      <c r="C104" s="46">
        <f t="shared" si="6"/>
        <v>1419.4978359786332</v>
      </c>
      <c r="D104" s="10">
        <v>0.288798</v>
      </c>
      <c r="E104" s="37">
        <f t="shared" si="7"/>
        <v>0.711202</v>
      </c>
      <c r="F104" s="10">
        <v>0.33001399999999997</v>
      </c>
      <c r="G104" s="11">
        <v>2.62</v>
      </c>
      <c r="H104" s="23">
        <f t="shared" si="8"/>
        <v>2.12</v>
      </c>
      <c r="I104" s="11"/>
      <c r="J104" s="32" cm="1">
        <f t="array" ref="J104">SUMPRODUCT(O$1^(A104:A$114-A104), (B104:B$114)/B104) + (1 + H$115 * O$1^H$115) * O$1^(110-A104) * B$115/B104</f>
        <v>2.9318576265113618</v>
      </c>
      <c r="K104" s="25" cm="1">
        <f t="array" ref="K104">SUMPRODUCT(O$1^(A104:A$114+1-A104), C104:C$114/B104) + O$1^(111-A104+H$115) * B$115/B104</f>
        <v>0.88723568758336246</v>
      </c>
      <c r="L104" s="25" cm="1">
        <f t="array" ref="L104">SUMPRODUCT(O$2^(A104:A$114+1-A104), C104:C$114/B104) + O$2^(111-A104+H$115) * B$115/B104</f>
        <v>0.79294309759020676</v>
      </c>
      <c r="M104" s="11">
        <f t="shared" si="9"/>
        <v>101.21385417405831</v>
      </c>
      <c r="N104" s="11">
        <f t="shared" si="10"/>
        <v>2.0841999076400612</v>
      </c>
      <c r="P104" s="45"/>
    </row>
    <row r="105" spans="1:16" x14ac:dyDescent="0.15">
      <c r="A105" s="7">
        <v>100</v>
      </c>
      <c r="B105" s="11">
        <f t="shared" si="11"/>
        <v>3495.6949145896992</v>
      </c>
      <c r="C105" s="46">
        <f t="shared" si="6"/>
        <v>1060.114926883216</v>
      </c>
      <c r="D105" s="10">
        <v>0.303263</v>
      </c>
      <c r="E105" s="37">
        <f t="shared" si="7"/>
        <v>0.69673699999999994</v>
      </c>
      <c r="F105" s="10">
        <v>0.3513</v>
      </c>
      <c r="G105" s="11">
        <v>2.5</v>
      </c>
      <c r="H105" s="23">
        <f t="shared" si="8"/>
        <v>2</v>
      </c>
      <c r="I105" s="11"/>
      <c r="J105" s="32" cm="1">
        <f t="array" ref="J105">SUMPRODUCT(O$1^(A105:A$114-A105), (B105:B$114)/B105) + (1 + H$115 * O$1^H$115) * O$1^(110-A105) * B$115/B105</f>
        <v>2.824980710925753</v>
      </c>
      <c r="K105" s="25" cm="1">
        <f t="array" ref="K105">SUMPRODUCT(O$1^(A105:A$114+1-A105), C105:C$114/B105) + O$1^(111-A105+H$115) * B$115/B105</f>
        <v>0.89134608041976404</v>
      </c>
      <c r="L105" s="25" cm="1">
        <f t="array" ref="L105">SUMPRODUCT(O$2^(A105:A$114+1-A105), C105:C$114/B105) + O$2^(111-A105+H$115) * B$115/B105</f>
        <v>0.7998420341247181</v>
      </c>
      <c r="M105" s="11">
        <f t="shared" si="9"/>
        <v>69.214899534902514</v>
      </c>
      <c r="N105" s="11">
        <f t="shared" si="10"/>
        <v>1.3704577872720292</v>
      </c>
      <c r="P105" s="45"/>
    </row>
    <row r="106" spans="1:16" x14ac:dyDescent="0.15">
      <c r="A106" s="15">
        <v>101</v>
      </c>
      <c r="B106" s="17">
        <f t="shared" si="11"/>
        <v>2435.5799877064833</v>
      </c>
      <c r="C106" s="47">
        <f t="shared" si="6"/>
        <v>776.45559334086374</v>
      </c>
      <c r="D106" s="16">
        <v>0.318797</v>
      </c>
      <c r="E106" s="43">
        <f t="shared" si="7"/>
        <v>0.681203</v>
      </c>
      <c r="F106" s="16">
        <v>0.37235000000000001</v>
      </c>
      <c r="G106" s="17">
        <v>2.38</v>
      </c>
      <c r="H106" s="30">
        <f t="shared" si="8"/>
        <v>1.88</v>
      </c>
      <c r="I106" s="11"/>
      <c r="J106" s="33" cm="1">
        <f t="array" ref="J106">SUMPRODUCT(O$1^(A106:A$114-A106), (B106:B$114)/B106) + (1 + H$115 * O$1^H$115) * O$1^(110-A106) * B$115/B106</f>
        <v>2.7240981020999069</v>
      </c>
      <c r="K106" s="26" cm="1">
        <f t="array" ref="K106">SUMPRODUCT(O$1^(A106:A$114+1-A106), C106:C$114/B106) + O$1^(111-A106+H$115) * B$115/B106</f>
        <v>0.89522577907668854</v>
      </c>
      <c r="L106" s="26" cm="1">
        <f t="array" ref="L106">SUMPRODUCT(O$2^(A106:A$114+1-A106), C106:C$114/B106) + O$2^(111-A106+H$115) * B$115/B106</f>
        <v>0.80639630751531099</v>
      </c>
      <c r="M106" s="17">
        <f t="shared" si="9"/>
        <v>46.369789862739772</v>
      </c>
      <c r="N106" s="17">
        <f t="shared" si="10"/>
        <v>0.88281124938105726</v>
      </c>
      <c r="P106" s="45"/>
    </row>
    <row r="107" spans="1:16" x14ac:dyDescent="0.15">
      <c r="A107" s="7">
        <v>102</v>
      </c>
      <c r="B107" s="11">
        <f t="shared" si="11"/>
        <v>1659.1243943656195</v>
      </c>
      <c r="C107" s="46">
        <f t="shared" si="6"/>
        <v>553.84724620273676</v>
      </c>
      <c r="D107" s="10">
        <v>0.33381899999999998</v>
      </c>
      <c r="E107" s="37">
        <f t="shared" si="7"/>
        <v>0.66618100000000002</v>
      </c>
      <c r="F107" s="10">
        <v>0.39513399999999999</v>
      </c>
      <c r="G107" s="11">
        <v>2.27</v>
      </c>
      <c r="H107" s="23">
        <f t="shared" si="8"/>
        <v>1.77</v>
      </c>
      <c r="I107" s="11"/>
      <c r="J107" s="32" cm="1">
        <f t="array" ref="J107">SUMPRODUCT(O$1^(A107:A$114-A107), (B107:B$114)/B107) + (1 + H$115 * O$1^H$115) * O$1^(110-A107) * B$115/B107</f>
        <v>2.6321992507136689</v>
      </c>
      <c r="K107" s="25" cm="1">
        <f t="array" ref="K107">SUMPRODUCT(O$1^(A107:A$114+1-A107), C107:C$114/B107) + O$1^(111-A107+H$115) * B$115/B107</f>
        <v>0.89875970927866744</v>
      </c>
      <c r="L107" s="25" cm="1">
        <f t="array" ref="L107">SUMPRODUCT(O$2^(A107:A$114+1-A107), C107:C$114/B107) + O$2^(111-A107+H$115) * B$115/B107</f>
        <v>0.81238815185570301</v>
      </c>
      <c r="M107" s="11">
        <f t="shared" si="9"/>
        <v>30.372346119103767</v>
      </c>
      <c r="N107" s="11">
        <f t="shared" si="10"/>
        <v>0.55600376434183096</v>
      </c>
      <c r="P107" s="45"/>
    </row>
    <row r="108" spans="1:16" x14ac:dyDescent="0.15">
      <c r="A108" s="7">
        <v>103</v>
      </c>
      <c r="B108" s="11">
        <f t="shared" si="11"/>
        <v>1105.2771481628829</v>
      </c>
      <c r="C108" s="46">
        <f t="shared" si="6"/>
        <v>385.08519008283736</v>
      </c>
      <c r="D108" s="10">
        <v>0.34840599999999999</v>
      </c>
      <c r="E108" s="37">
        <f t="shared" si="7"/>
        <v>0.65159400000000001</v>
      </c>
      <c r="F108" s="10">
        <v>0.41731400000000002</v>
      </c>
      <c r="G108" s="11">
        <v>2.17</v>
      </c>
      <c r="H108" s="23">
        <f t="shared" si="8"/>
        <v>1.67</v>
      </c>
      <c r="I108" s="11"/>
      <c r="J108" s="32" cm="1">
        <f t="array" ref="J108">SUMPRODUCT(O$1^(A108:A$114-A108), (B108:B$114)/B108) + (1 + H$115 * O$1^H$115) * O$1^(110-A108) * B$115/B108</f>
        <v>2.5480871125748341</v>
      </c>
      <c r="K108" s="25" cm="1">
        <f t="array" ref="K108">SUMPRODUCT(O$1^(A108:A$114+1-A108), C108:C$114/B108) + O$1^(111-A108+H$115) * B$115/B108</f>
        <v>0.90199374892081041</v>
      </c>
      <c r="L108" s="25" cm="1">
        <f t="array" ref="L108">SUMPRODUCT(O$2^(A108:A$114+1-A108), C108:C$114/B108) + O$2^(111-A108+H$115) * B$115/B108</f>
        <v>0.8178858674251116</v>
      </c>
      <c r="M108" s="11">
        <f t="shared" si="9"/>
        <v>19.455269144202568</v>
      </c>
      <c r="N108" s="11">
        <f t="shared" si="10"/>
        <v>0.34245482963480517</v>
      </c>
      <c r="P108" s="45"/>
    </row>
    <row r="109" spans="1:16" x14ac:dyDescent="0.15">
      <c r="A109" s="7">
        <v>104</v>
      </c>
      <c r="B109" s="11">
        <f t="shared" si="11"/>
        <v>720.19195808004554</v>
      </c>
      <c r="C109" s="46">
        <f t="shared" si="6"/>
        <v>261.10343382604628</v>
      </c>
      <c r="D109" s="10">
        <v>0.36254700000000001</v>
      </c>
      <c r="E109" s="37">
        <f t="shared" si="7"/>
        <v>0.63745300000000005</v>
      </c>
      <c r="F109" s="10">
        <v>0.43932100000000002</v>
      </c>
      <c r="G109" s="11">
        <v>2.08</v>
      </c>
      <c r="H109" s="23">
        <f t="shared" si="8"/>
        <v>1.58</v>
      </c>
      <c r="I109" s="11"/>
      <c r="J109" s="32" cm="1">
        <f t="array" ref="J109">SUMPRODUCT(O$1^(A109:A$114-A109), (B109:B$114)/B109) + (1 + H$115 * O$1^H$115) * O$1^(110-A109) * B$115/B109</f>
        <v>2.4708800220349292</v>
      </c>
      <c r="K109" s="25" cm="1">
        <f t="array" ref="K109">SUMPRODUCT(O$1^(A109:A$114+1-A109), C109:C$114/B109) + O$1^(111-A109+H$115) * B$115/B109</f>
        <v>0.90496152339899194</v>
      </c>
      <c r="L109" s="25" cm="1">
        <f t="array" ref="L109">SUMPRODUCT(O$2^(A109:A$114+1-A109), C109:C$114/B109) + O$2^(111-A109+H$115) * B$115/B109</f>
        <v>0.82293476337566185</v>
      </c>
      <c r="M109" s="11">
        <f t="shared" si="9"/>
        <v>12.189362156488006</v>
      </c>
      <c r="N109" s="11">
        <f t="shared" si="10"/>
        <v>0.2063068715431409</v>
      </c>
      <c r="P109" s="45"/>
    </row>
    <row r="110" spans="1:16" x14ac:dyDescent="0.15">
      <c r="A110" s="12">
        <v>105</v>
      </c>
      <c r="B110" s="14">
        <f t="shared" si="11"/>
        <v>459.08852425399931</v>
      </c>
      <c r="C110" s="48">
        <f t="shared" si="6"/>
        <v>172.72563001122768</v>
      </c>
      <c r="D110" s="13">
        <v>0.37623600000000001</v>
      </c>
      <c r="E110" s="44">
        <f t="shared" si="7"/>
        <v>0.62376399999999999</v>
      </c>
      <c r="F110" s="13">
        <v>0.46109299999999998</v>
      </c>
      <c r="G110" s="14">
        <v>2</v>
      </c>
      <c r="H110" s="22">
        <f t="shared" si="8"/>
        <v>1.5</v>
      </c>
      <c r="I110" s="11"/>
      <c r="J110" s="34" cm="1">
        <f t="array" ref="J110">SUMPRODUCT(O$1^(A110:A$114-A110), (B110:B$114)/B110) + (1 + H$115 * O$1^H$115) * O$1^(110-A110) * B$115/B110</f>
        <v>2.3997302121353674</v>
      </c>
      <c r="K110" s="27" cm="1">
        <f t="array" ref="K110">SUMPRODUCT(O$1^(A110:A$114+1-A110), C110:C$114/B110) + O$1^(111-A110+H$115) * B$115/B110</f>
        <v>0.9076951309899739</v>
      </c>
      <c r="L110" s="27" cm="1">
        <f t="array" ref="L110">SUMPRODUCT(O$2^(A110:A$114+1-A110), C110:C$114/B110) + O$2^(111-A110+H$115) * B$115/B110</f>
        <v>0.82757354670401739</v>
      </c>
      <c r="M110" s="14">
        <f t="shared" si="9"/>
        <v>7.4712937257112975</v>
      </c>
      <c r="N110" s="14">
        <f t="shared" si="10"/>
        <v>0.12158925128124058</v>
      </c>
      <c r="P110" s="45"/>
    </row>
    <row r="111" spans="1:16" x14ac:dyDescent="0.15">
      <c r="A111" s="7">
        <v>106</v>
      </c>
      <c r="B111" s="11">
        <f t="shared" si="11"/>
        <v>286.36289424277163</v>
      </c>
      <c r="C111" s="46">
        <f t="shared" si="6"/>
        <v>111.53004278362651</v>
      </c>
      <c r="D111" s="10">
        <v>0.38947100000000001</v>
      </c>
      <c r="E111" s="37">
        <f t="shared" si="7"/>
        <v>0.61052899999999999</v>
      </c>
      <c r="F111" s="10">
        <v>0.48259299999999999</v>
      </c>
      <c r="G111" s="11">
        <v>1.92</v>
      </c>
      <c r="H111" s="23">
        <f t="shared" si="8"/>
        <v>1.42</v>
      </c>
      <c r="I111" s="11"/>
      <c r="J111" s="32" cm="1">
        <f t="array" ref="J111">SUMPRODUCT(O$1^(A111:A$114-A111), (B111:B$114)/B111) + (1 + H$115 * O$1^H$115) * O$1^(110-A111) * B$115/B111</f>
        <v>2.333766329286048</v>
      </c>
      <c r="K111" s="25" cm="1">
        <f t="array" ref="K111">SUMPRODUCT(O$1^(A111:A$114+1-A111), C111:C$114/B111) + O$1^(111-A111+H$115) * B$115/B111</f>
        <v>0.91022716320527131</v>
      </c>
      <c r="L111" s="25" cm="1">
        <f t="array" ref="L111">SUMPRODUCT(O$2^(A111:A$114+1-A111), C111:C$114/B111) + O$2^(111-A111+H$115) * B$115/B111</f>
        <v>0.83183311014272265</v>
      </c>
      <c r="M111" s="11">
        <f t="shared" si="9"/>
        <v>4.4810808264659423</v>
      </c>
      <c r="N111" s="11">
        <f t="shared" si="10"/>
        <v>7.0121114770887324E-2</v>
      </c>
      <c r="P111" s="45"/>
    </row>
    <row r="112" spans="1:16" x14ac:dyDescent="0.15">
      <c r="A112" s="7">
        <v>107</v>
      </c>
      <c r="B112" s="11">
        <f t="shared" si="11"/>
        <v>174.8328514591451</v>
      </c>
      <c r="C112" s="46">
        <f t="shared" si="6"/>
        <v>70.326164833738204</v>
      </c>
      <c r="D112" s="10">
        <v>0.40224799999999999</v>
      </c>
      <c r="E112" s="37">
        <f t="shared" si="7"/>
        <v>0.59775200000000006</v>
      </c>
      <c r="F112" s="10">
        <v>0.50378699999999998</v>
      </c>
      <c r="G112" s="11">
        <v>1.85</v>
      </c>
      <c r="H112" s="23">
        <f t="shared" si="8"/>
        <v>1.35</v>
      </c>
      <c r="I112" s="11"/>
      <c r="J112" s="32" cm="1">
        <f t="array" ref="J112">SUMPRODUCT(O$1^(A112:A$114-A112), (B112:B$114)/B112) + (1 + H$115 * O$1^H$115) * O$1^(110-A112) * B$115/B112</f>
        <v>2.2719919650950073</v>
      </c>
      <c r="K112" s="25" cm="1">
        <f t="array" ref="K112">SUMPRODUCT(O$1^(A112:A$114+1-A112), C112:C$114/B112) + O$1^(111-A112+H$115) * B$115/B112</f>
        <v>0.91259424160602087</v>
      </c>
      <c r="L112" s="25" cm="1">
        <f t="array" ref="L112">SUMPRODUCT(O$2^(A112:A$114+1-A112), C112:C$114/B112) + O$2^(111-A112+H$115) * B$115/B112</f>
        <v>0.83573375209100464</v>
      </c>
      <c r="M112" s="11">
        <f t="shared" si="9"/>
        <v>2.6306055729821396</v>
      </c>
      <c r="N112" s="11">
        <f t="shared" si="10"/>
        <v>3.9581152070964361E-2</v>
      </c>
      <c r="P112" s="45"/>
    </row>
    <row r="113" spans="1:16" x14ac:dyDescent="0.15">
      <c r="A113" s="7">
        <v>108</v>
      </c>
      <c r="B113" s="11">
        <f t="shared" si="11"/>
        <v>104.50668662540691</v>
      </c>
      <c r="C113" s="46">
        <f t="shared" si="6"/>
        <v>43.325023554235067</v>
      </c>
      <c r="D113" s="10">
        <v>0.41456700000000002</v>
      </c>
      <c r="E113" s="37">
        <f t="shared" si="7"/>
        <v>0.58543299999999998</v>
      </c>
      <c r="F113" s="10">
        <v>0.52463899999999997</v>
      </c>
      <c r="G113" s="11">
        <v>1.79</v>
      </c>
      <c r="H113" s="23">
        <f t="shared" si="8"/>
        <v>1.29</v>
      </c>
      <c r="I113" s="11"/>
      <c r="J113" s="32" cm="1">
        <f t="array" ref="J113">SUMPRODUCT(O$1^(A113:A$114-A113), (B113:B$114)/B113) + (1 + H$115 * O$1^H$115) * O$1^(110-A113) * B$115/B113</f>
        <v>2.2130777374208828</v>
      </c>
      <c r="K113" s="25" cm="1">
        <f t="array" ref="K113">SUMPRODUCT(O$1^(A113:A$114+1-A113), C113:C$114/B113) + O$1^(111-A113+H$115) * B$115/B113</f>
        <v>0.91484430210231293</v>
      </c>
      <c r="L113" s="25" cm="1">
        <f t="array" ref="L113">SUMPRODUCT(O$2^(A113:A$114+1-A113), C113:C$114/B113) + O$2^(111-A113+H$115) * B$115/B113</f>
        <v>0.83928054822339471</v>
      </c>
      <c r="M113" s="11">
        <f t="shared" si="9"/>
        <v>1.5119709062127116</v>
      </c>
      <c r="N113" s="11">
        <f t="shared" si="10"/>
        <v>2.1874734479218835E-2</v>
      </c>
      <c r="P113" s="45"/>
    </row>
    <row r="114" spans="1:16" x14ac:dyDescent="0.15">
      <c r="A114" s="7">
        <v>109</v>
      </c>
      <c r="B114" s="11">
        <f t="shared" si="11"/>
        <v>61.181663071171847</v>
      </c>
      <c r="C114" s="46">
        <f t="shared" si="6"/>
        <v>26.089451856787527</v>
      </c>
      <c r="D114" s="10">
        <v>0.42642600000000003</v>
      </c>
      <c r="E114" s="37">
        <f t="shared" si="7"/>
        <v>0.57357400000000003</v>
      </c>
      <c r="F114" s="10">
        <v>0.54511299999999996</v>
      </c>
      <c r="G114" s="23">
        <v>1.73</v>
      </c>
      <c r="H114" s="23">
        <f t="shared" si="8"/>
        <v>1.23</v>
      </c>
      <c r="I114" s="11"/>
      <c r="J114" s="32" cm="1">
        <f t="array" ref="J114">SUMPRODUCT(O$1^(A114:A$114-A114), (B114:B$114)/B114) + (1 + H$115 * O$1^H$115) * O$1^(110-A114) * B$115/B114</f>
        <v>2.1549875851168596</v>
      </c>
      <c r="K114" s="25" cm="1">
        <f t="array" ref="K114">SUMPRODUCT(O$1^(A114:A$114+1-A114), C114:C$114/B114) + O$1^(111-A114+H$115) * B$115/B114</f>
        <v>0.91704955850866909</v>
      </c>
      <c r="L114" s="25" cm="1">
        <f t="array" ref="L114">SUMPRODUCT(O$2^(A114:A$114+1-A114), C114:C$114/B114) + O$2^(111-A114+H$115) * B$115/B114</f>
        <v>0.84245138377649353</v>
      </c>
      <c r="M114" s="11">
        <f t="shared" si="9"/>
        <v>0.85111313801617905</v>
      </c>
      <c r="N114" s="11">
        <f t="shared" si="10"/>
        <v>1.1840043852045597E-2</v>
      </c>
      <c r="P114" s="45"/>
    </row>
    <row r="115" spans="1:16" x14ac:dyDescent="0.15">
      <c r="A115" s="12">
        <v>110</v>
      </c>
      <c r="B115" s="22">
        <f t="shared" si="11"/>
        <v>35.092211214384321</v>
      </c>
      <c r="C115" s="14"/>
      <c r="D115" s="59"/>
      <c r="E115" s="59"/>
      <c r="F115" s="59"/>
      <c r="G115" s="12"/>
      <c r="H115" s="58">
        <f>B114/B115 * H114 - 1</f>
        <v>1.1444486674779539</v>
      </c>
      <c r="I115" s="11"/>
      <c r="J115" s="34">
        <f>1 + H$115 * O$1^H$115</f>
        <v>2.0942146759119731</v>
      </c>
      <c r="K115" s="27">
        <f>O$1^(111-A115+H$115)</f>
        <v>0.91933306051009267</v>
      </c>
      <c r="L115" s="27">
        <f>O$2^(111-A115+H$115)</f>
        <v>0.84517327614685378</v>
      </c>
      <c r="M115" s="14">
        <f t="shared" si="9"/>
        <v>0.46940035290816517</v>
      </c>
      <c r="N115" s="14">
        <f t="shared" si="10"/>
        <v>6.2787918938546601E-3</v>
      </c>
    </row>
    <row r="116" spans="1:16" x14ac:dyDescent="0.15">
      <c r="D116" s="5"/>
      <c r="E116" s="5"/>
      <c r="F116" s="5"/>
    </row>
    <row r="117" spans="1:16" x14ac:dyDescent="0.15">
      <c r="D117" s="5"/>
      <c r="E117" s="5"/>
      <c r="F117" s="5"/>
    </row>
    <row r="118" spans="1:16" x14ac:dyDescent="0.15">
      <c r="D118" s="5"/>
      <c r="E118" s="5"/>
      <c r="F118" s="5"/>
    </row>
    <row r="119" spans="1:16" x14ac:dyDescent="0.15">
      <c r="D119" s="5"/>
      <c r="E119" s="5"/>
      <c r="F119" s="5"/>
    </row>
    <row r="120" spans="1:16" x14ac:dyDescent="0.15">
      <c r="D120" s="5"/>
      <c r="E120" s="5"/>
      <c r="F120" s="5"/>
    </row>
    <row r="121" spans="1:16" x14ac:dyDescent="0.15">
      <c r="D121" s="5"/>
      <c r="E121" s="5"/>
      <c r="F121" s="5"/>
    </row>
    <row r="122" spans="1:16" x14ac:dyDescent="0.15">
      <c r="D122" s="5"/>
      <c r="E122" s="5"/>
      <c r="F122" s="5"/>
    </row>
    <row r="123" spans="1:16" x14ac:dyDescent="0.15">
      <c r="D123" s="5"/>
      <c r="E123" s="5"/>
      <c r="F123" s="5"/>
    </row>
    <row r="124" spans="1:16" x14ac:dyDescent="0.15">
      <c r="D124" s="5"/>
      <c r="E124" s="5"/>
      <c r="F124" s="5"/>
    </row>
    <row r="125" spans="1:16" x14ac:dyDescent="0.15">
      <c r="D125" s="5"/>
      <c r="E125" s="5"/>
      <c r="F125" s="5"/>
    </row>
    <row r="126" spans="1:16" x14ac:dyDescent="0.15">
      <c r="D126" s="5"/>
      <c r="E126" s="5"/>
      <c r="F126" s="5"/>
    </row>
    <row r="127" spans="1:16" x14ac:dyDescent="0.15">
      <c r="D127" s="5"/>
      <c r="E127" s="5"/>
      <c r="F127" s="5"/>
    </row>
    <row r="128" spans="1:16" x14ac:dyDescent="0.15">
      <c r="D128" s="5"/>
      <c r="E128" s="5"/>
      <c r="F128" s="5"/>
    </row>
    <row r="129" spans="4:6" x14ac:dyDescent="0.15">
      <c r="D129" s="5"/>
      <c r="E129" s="5"/>
      <c r="F129" s="5"/>
    </row>
    <row r="130" spans="4:6" x14ac:dyDescent="0.15">
      <c r="D130" s="5"/>
      <c r="E130" s="5"/>
      <c r="F130" s="5"/>
    </row>
    <row r="131" spans="4:6" x14ac:dyDescent="0.15">
      <c r="D131" s="5"/>
      <c r="E131" s="5"/>
      <c r="F131" s="5"/>
    </row>
    <row r="132" spans="4:6" x14ac:dyDescent="0.15">
      <c r="D132" s="5"/>
      <c r="E132" s="5"/>
      <c r="F132" s="5"/>
    </row>
    <row r="133" spans="4:6" x14ac:dyDescent="0.15">
      <c r="D133" s="5"/>
      <c r="E133" s="5"/>
      <c r="F133" s="5"/>
    </row>
    <row r="134" spans="4:6" x14ac:dyDescent="0.15">
      <c r="D134" s="5"/>
      <c r="E134" s="5"/>
      <c r="F134" s="5"/>
    </row>
    <row r="135" spans="4:6" x14ac:dyDescent="0.15">
      <c r="D135" s="5"/>
      <c r="E135" s="5"/>
      <c r="F135" s="5"/>
    </row>
    <row r="136" spans="4:6" x14ac:dyDescent="0.15">
      <c r="D136" s="5"/>
      <c r="E136" s="5"/>
      <c r="F136" s="5"/>
    </row>
    <row r="137" spans="4:6" x14ac:dyDescent="0.15">
      <c r="D137" s="5"/>
      <c r="E137" s="5"/>
      <c r="F137" s="5"/>
    </row>
    <row r="138" spans="4:6" x14ac:dyDescent="0.15">
      <c r="D138" s="5"/>
      <c r="E138" s="5"/>
      <c r="F138" s="5"/>
    </row>
    <row r="139" spans="4:6" x14ac:dyDescent="0.15">
      <c r="D139" s="5"/>
      <c r="E139" s="5"/>
      <c r="F139" s="5"/>
    </row>
    <row r="140" spans="4:6" x14ac:dyDescent="0.15">
      <c r="D140" s="5"/>
      <c r="E140" s="5"/>
      <c r="F140" s="5"/>
    </row>
    <row r="141" spans="4:6" x14ac:dyDescent="0.15">
      <c r="D141" s="5"/>
      <c r="E141" s="5"/>
      <c r="F141" s="5"/>
    </row>
    <row r="142" spans="4:6" x14ac:dyDescent="0.15">
      <c r="D142" s="5"/>
      <c r="E142" s="5"/>
      <c r="F142" s="5"/>
    </row>
    <row r="143" spans="4:6" x14ac:dyDescent="0.15">
      <c r="D143" s="5"/>
      <c r="E143" s="5"/>
      <c r="F143" s="5"/>
    </row>
    <row r="144" spans="4:6" x14ac:dyDescent="0.15">
      <c r="D144" s="5"/>
      <c r="E144" s="5"/>
      <c r="F144" s="5"/>
    </row>
    <row r="145" spans="4:6" x14ac:dyDescent="0.15">
      <c r="D145" s="5"/>
      <c r="E145" s="5"/>
      <c r="F145" s="5"/>
    </row>
    <row r="146" spans="4:6" x14ac:dyDescent="0.15">
      <c r="D146" s="5"/>
      <c r="E146" s="5"/>
      <c r="F146" s="5"/>
    </row>
    <row r="147" spans="4:6" x14ac:dyDescent="0.15">
      <c r="D147" s="5"/>
      <c r="E147" s="5"/>
      <c r="F147" s="5"/>
    </row>
    <row r="148" spans="4:6" x14ac:dyDescent="0.15">
      <c r="D148" s="5"/>
      <c r="E148" s="5"/>
      <c r="F148" s="5"/>
    </row>
    <row r="149" spans="4:6" x14ac:dyDescent="0.15">
      <c r="D149" s="5"/>
      <c r="E149" s="5"/>
      <c r="F149" s="5"/>
    </row>
    <row r="150" spans="4:6" x14ac:dyDescent="0.15">
      <c r="D150" s="5"/>
      <c r="E150" s="5"/>
      <c r="F150" s="5"/>
    </row>
    <row r="151" spans="4:6" x14ac:dyDescent="0.15">
      <c r="D151" s="5"/>
      <c r="E151" s="5"/>
      <c r="F151" s="5"/>
    </row>
    <row r="152" spans="4:6" x14ac:dyDescent="0.15">
      <c r="D152" s="5"/>
      <c r="E152" s="5"/>
      <c r="F152" s="5"/>
    </row>
    <row r="153" spans="4:6" x14ac:dyDescent="0.15">
      <c r="D153" s="5"/>
      <c r="E153" s="5"/>
      <c r="F153" s="5"/>
    </row>
    <row r="154" spans="4:6" x14ac:dyDescent="0.15">
      <c r="D154" s="5"/>
      <c r="E154" s="5"/>
      <c r="F154" s="5"/>
    </row>
    <row r="155" spans="4:6" x14ac:dyDescent="0.15">
      <c r="D155" s="5"/>
      <c r="E155" s="5"/>
      <c r="F155" s="5"/>
    </row>
    <row r="156" spans="4:6" x14ac:dyDescent="0.15">
      <c r="D156" s="5"/>
      <c r="E156" s="5"/>
      <c r="F156" s="5"/>
    </row>
    <row r="157" spans="4:6" x14ac:dyDescent="0.15">
      <c r="D157" s="5"/>
      <c r="E157" s="5"/>
      <c r="F157" s="5"/>
    </row>
    <row r="158" spans="4:6" x14ac:dyDescent="0.15">
      <c r="D158" s="5"/>
      <c r="E158" s="5"/>
      <c r="F158" s="5"/>
    </row>
    <row r="159" spans="4:6" x14ac:dyDescent="0.15">
      <c r="D159" s="5"/>
      <c r="E159" s="5"/>
      <c r="F159" s="5"/>
    </row>
    <row r="160" spans="4:6" x14ac:dyDescent="0.15">
      <c r="D160" s="5"/>
      <c r="E160" s="5"/>
      <c r="F160" s="5"/>
    </row>
    <row r="161" spans="4:6" x14ac:dyDescent="0.15">
      <c r="D161" s="5"/>
      <c r="E161" s="5"/>
      <c r="F161" s="5"/>
    </row>
    <row r="162" spans="4:6" x14ac:dyDescent="0.15">
      <c r="D162" s="5"/>
      <c r="E162" s="5"/>
      <c r="F162" s="5"/>
    </row>
    <row r="163" spans="4:6" x14ac:dyDescent="0.15">
      <c r="D163" s="5"/>
      <c r="E163" s="5"/>
      <c r="F163" s="5"/>
    </row>
    <row r="164" spans="4:6" x14ac:dyDescent="0.15">
      <c r="D164" s="5"/>
      <c r="E164" s="5"/>
      <c r="F164" s="5"/>
    </row>
    <row r="165" spans="4:6" x14ac:dyDescent="0.15">
      <c r="D165" s="5"/>
      <c r="E165" s="5"/>
      <c r="F165" s="5"/>
    </row>
    <row r="166" spans="4:6" x14ac:dyDescent="0.15">
      <c r="D166" s="5"/>
      <c r="E166" s="5"/>
      <c r="F166" s="5"/>
    </row>
    <row r="167" spans="4:6" x14ac:dyDescent="0.15">
      <c r="D167" s="5"/>
      <c r="E167" s="5"/>
      <c r="F167" s="5"/>
    </row>
    <row r="168" spans="4:6" x14ac:dyDescent="0.15">
      <c r="D168" s="5"/>
      <c r="E168" s="5"/>
      <c r="F168" s="5"/>
    </row>
    <row r="169" spans="4:6" x14ac:dyDescent="0.15">
      <c r="D169" s="5"/>
      <c r="E169" s="5"/>
      <c r="F169" s="5"/>
    </row>
    <row r="170" spans="4:6" x14ac:dyDescent="0.15">
      <c r="D170" s="5"/>
      <c r="E170" s="5"/>
      <c r="F170" s="5"/>
    </row>
    <row r="171" spans="4:6" x14ac:dyDescent="0.15">
      <c r="D171" s="5"/>
      <c r="E171" s="5"/>
      <c r="F171" s="5"/>
    </row>
    <row r="172" spans="4:6" x14ac:dyDescent="0.15">
      <c r="D172" s="5"/>
      <c r="E172" s="5"/>
      <c r="F172" s="5"/>
    </row>
  </sheetData>
  <printOptions horizontalCentered="1" verticalCentered="1"/>
  <pageMargins left="0.78740157480314965" right="0.78740157480314965" top="0.78740157480314965" bottom="0.78740157480314965" header="0.51181102362204722" footer="0.31496062992125984"/>
  <pageSetup paperSize="9" scale="85" orientation="portrait"/>
  <headerFooter alignWithMargins="0"/>
  <rowBreaks count="1" manualBreakCount="1">
    <brk id="60" max="16383" man="1"/>
  </rowBreaks>
  <ignoredErrors>
    <ignoredError sqref="J6:L1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9"/>
  <sheetViews>
    <sheetView zoomScale="130" zoomScaleNormal="130" workbookViewId="0">
      <selection activeCell="A3" sqref="A3"/>
    </sheetView>
  </sheetViews>
  <sheetFormatPr baseColWidth="10" defaultRowHeight="13" x14ac:dyDescent="0.15"/>
  <cols>
    <col min="2" max="7" width="10.83203125" customWidth="1"/>
    <col min="26" max="26" width="10.83203125" customWidth="1"/>
  </cols>
  <sheetData>
    <row r="1" spans="1:24" ht="14" x14ac:dyDescent="0.15">
      <c r="A1" s="1" t="s">
        <v>0</v>
      </c>
      <c r="O1" s="53" t="s">
        <v>18</v>
      </c>
      <c r="P1" s="49">
        <v>0.04</v>
      </c>
      <c r="Q1" s="53" t="s">
        <v>19</v>
      </c>
      <c r="R1" s="51">
        <f>1+P1</f>
        <v>1.04</v>
      </c>
      <c r="S1" s="53" t="s">
        <v>34</v>
      </c>
      <c r="T1" s="52">
        <f>R1^-1</f>
        <v>0.96153846153846145</v>
      </c>
    </row>
    <row r="2" spans="1:24" ht="15" x14ac:dyDescent="0.15">
      <c r="A2" s="1" t="s">
        <v>50</v>
      </c>
      <c r="O2" s="53" t="s">
        <v>37</v>
      </c>
      <c r="P2" s="50">
        <f>R2-1</f>
        <v>8.1600000000000117E-2</v>
      </c>
      <c r="Q2" s="53" t="s">
        <v>36</v>
      </c>
      <c r="R2" s="52">
        <f>R1^2</f>
        <v>1.0816000000000001</v>
      </c>
      <c r="S2" s="53" t="s">
        <v>35</v>
      </c>
      <c r="T2" s="52">
        <f>R2^-1</f>
        <v>0.92455621301775137</v>
      </c>
    </row>
    <row r="3" spans="1:24" ht="22" x14ac:dyDescent="0.25">
      <c r="A3" s="18" t="s">
        <v>1</v>
      </c>
      <c r="B3" s="31" t="s">
        <v>14</v>
      </c>
      <c r="C3" s="31" t="s">
        <v>15</v>
      </c>
      <c r="D3" s="31" t="s">
        <v>2</v>
      </c>
      <c r="E3" s="19" t="s">
        <v>20</v>
      </c>
      <c r="F3" s="19" t="s">
        <v>21</v>
      </c>
      <c r="G3" s="19" t="s">
        <v>3</v>
      </c>
      <c r="H3" s="19" t="s">
        <v>16</v>
      </c>
      <c r="I3" s="19" t="s">
        <v>17</v>
      </c>
      <c r="J3" s="19" t="s">
        <v>4</v>
      </c>
      <c r="K3" s="19" t="s">
        <v>22</v>
      </c>
      <c r="L3" s="19" t="s">
        <v>23</v>
      </c>
      <c r="M3" s="19" t="s">
        <v>6</v>
      </c>
      <c r="O3" s="19" t="s">
        <v>24</v>
      </c>
      <c r="P3" s="19" t="s">
        <v>25</v>
      </c>
      <c r="Q3" s="19" t="s">
        <v>26</v>
      </c>
      <c r="R3" s="19" t="s">
        <v>27</v>
      </c>
      <c r="S3" s="19" t="s">
        <v>28</v>
      </c>
      <c r="T3" s="19" t="s">
        <v>29</v>
      </c>
      <c r="U3" s="19" t="s">
        <v>30</v>
      </c>
      <c r="V3" s="19" t="s">
        <v>31</v>
      </c>
      <c r="W3" s="19" t="s">
        <v>32</v>
      </c>
      <c r="X3" s="19" t="s">
        <v>33</v>
      </c>
    </row>
    <row r="4" spans="1:24" ht="14" x14ac:dyDescent="0.15">
      <c r="A4" s="6"/>
      <c r="B4" s="39"/>
      <c r="C4" s="39"/>
      <c r="D4" s="39"/>
      <c r="E4" s="42"/>
      <c r="F4" s="42"/>
      <c r="G4" s="42"/>
      <c r="H4" s="42"/>
      <c r="I4" s="42"/>
      <c r="J4" s="42"/>
      <c r="K4" s="42"/>
      <c r="L4" s="42"/>
      <c r="M4" s="42"/>
      <c r="O4" s="7"/>
      <c r="P4" s="36"/>
      <c r="Q4" s="15"/>
      <c r="R4" s="15"/>
      <c r="S4" s="15"/>
      <c r="T4" s="15"/>
      <c r="U4" s="15"/>
      <c r="V4" s="15"/>
      <c r="W4" s="15"/>
      <c r="X4" s="15"/>
    </row>
    <row r="5" spans="1:24" ht="14" x14ac:dyDescent="0.15">
      <c r="A5" s="7">
        <v>0</v>
      </c>
      <c r="B5" s="11">
        <f>C6/K5</f>
        <v>99862.962758356429</v>
      </c>
      <c r="C5" s="11"/>
      <c r="D5" s="11">
        <v>100000</v>
      </c>
      <c r="E5" s="11">
        <f t="shared" ref="E5:E68" si="0">B5*H5</f>
        <v>200.84439069960644</v>
      </c>
      <c r="F5" s="11"/>
      <c r="G5" s="11">
        <f>D5*J5</f>
        <v>335.2</v>
      </c>
      <c r="H5" s="37">
        <f>J5*0.6</f>
        <v>2.0111999999999999E-3</v>
      </c>
      <c r="I5" s="37"/>
      <c r="J5" s="37">
        <f>Females!D5</f>
        <v>3.3519999999999999E-3</v>
      </c>
      <c r="K5" s="37">
        <f t="shared" ref="K5:K68" si="1">1-H5</f>
        <v>0.99798880000000001</v>
      </c>
      <c r="L5" s="37"/>
      <c r="M5" s="37">
        <f>1-J5</f>
        <v>0.99664799999999998</v>
      </c>
      <c r="O5" s="11" cm="1">
        <f t="array" ref="O5">1 + T$1 * C6/B5 + SUMPRODUCT(T$1^(A5:A$112-A5+2), D7:D$114/B5) + (1 + Females!H$115 * T$1^Females!H$115) * T$1^(110 - A5) * D$115/B5</f>
        <v>24.852741143412505</v>
      </c>
      <c r="P5" s="11"/>
      <c r="Q5" s="25" cm="1">
        <f t="array" ref="Q5">T$1 * E5/B5 + T$2 * F6/B5 + SUMPRODUCT(T$1^(A5:A$112-A5+3), G7:G$114/B5)  +  T$1^(110 - A5 + Females!H$115) * D$115/B5</f>
        <v>4.4125512923860175E-2</v>
      </c>
      <c r="R5" s="25"/>
      <c r="S5" s="25" cm="1">
        <f t="array" ref="S5">T$2 * E5/B5 + T$2^2 * F6/B5 + SUMPRODUCT(T$2^(A5:A$112-A5+3), G7:G$114/B5)  +  T$2^(110 - A5 + Females!H$115) * D$115/B5</f>
        <v>5.7031733680587317E-3</v>
      </c>
      <c r="T5" s="25"/>
      <c r="U5" s="11">
        <f>B5 * T$1^A5</f>
        <v>99862.962758356429</v>
      </c>
      <c r="V5" s="11"/>
      <c r="W5" s="11">
        <f>B5 * T$2^A5</f>
        <v>99862.962758356429</v>
      </c>
      <c r="X5" s="11"/>
    </row>
    <row r="6" spans="1:24" ht="14" x14ac:dyDescent="0.15">
      <c r="A6" s="15">
        <v>1</v>
      </c>
      <c r="B6" s="17">
        <f t="shared" ref="B6:B69" si="2">C7/K6</f>
        <v>99652.379957894256</v>
      </c>
      <c r="C6" s="17">
        <f>D7/L6</f>
        <v>99662.118367656818</v>
      </c>
      <c r="D6" s="17">
        <f>D5*M5</f>
        <v>99664.8</v>
      </c>
      <c r="E6" s="17">
        <f t="shared" si="0"/>
        <v>16.083894125204132</v>
      </c>
      <c r="F6" s="17">
        <f t="shared" ref="F6:F68" si="3">C6*I6</f>
        <v>24.128198856809714</v>
      </c>
      <c r="G6" s="17">
        <f t="shared" ref="G6:G69" si="4">D6*J6</f>
        <v>26.809831199999998</v>
      </c>
      <c r="H6" s="43">
        <f t="shared" ref="H6:H69" si="5">J6*0.6</f>
        <v>1.6139999999999999E-4</v>
      </c>
      <c r="I6" s="43">
        <f>J6*0.9</f>
        <v>2.4209999999999998E-4</v>
      </c>
      <c r="J6" s="43">
        <f>Females!D6</f>
        <v>2.6899999999999998E-4</v>
      </c>
      <c r="K6" s="43">
        <f t="shared" si="1"/>
        <v>0.99983860000000002</v>
      </c>
      <c r="L6" s="43">
        <f t="shared" ref="L6:L68" si="6">1-I6</f>
        <v>0.99975789999999998</v>
      </c>
      <c r="M6" s="43">
        <f t="shared" ref="M6:M69" si="7">1-J6</f>
        <v>0.99973100000000004</v>
      </c>
      <c r="O6" s="17" cm="1">
        <f t="array" ref="O6">1 + T$1 * C7/B6 + SUMPRODUCT(T$1^(A6:A$112-A6+2), D8:D$114/B6) + (1 + Females!H$115 * T$1^Females!H$115) * T$1^(110 - A6) * D$115/B6</f>
        <v>24.859157906702254</v>
      </c>
      <c r="P6" s="17" cm="1">
        <f t="array" ref="P6">1 + SUMPRODUCT(T$1^(A6:A$113-A6+1), D7:D$114/C6) + (1 + Females!H$115 * T$1^Females!H$115) * T$1^(110-A6) * D$115/C6</f>
        <v>24.856842871532237</v>
      </c>
      <c r="Q6" s="26" cm="1">
        <f t="array" ref="Q6">T$1 * E6/B6 + T$2 * F7/B6 + SUMPRODUCT(T$1^(A6:A$112-A6+3), G8:G$114/B6)  +  T$1^(110 - A6 + Females!H$115) * D$115/B6</f>
        <v>4.3878721605861107E-2</v>
      </c>
      <c r="R6" s="26" cm="1">
        <f t="array" ref="R6">T$1 * F6/C6 + SUMPRODUCT(T$1^(A6:A$113-A6+2), G7:G$114/C6) + T$1^(110-A6+Females!H$115) * D$115/C6</f>
        <v>4.3967761402547392E-2</v>
      </c>
      <c r="S6" s="26" cm="1">
        <f t="array" ref="S6">T$2 * E6/B6 + T$2^2 * F7/B6 + SUMPRODUCT(T$2^(A6:A$112-A6+3), G8:G$114/B6)  +  T$2^(110 - A6 + Females!H$115) * D$115/B6</f>
        <v>4.0769721663207427E-3</v>
      </c>
      <c r="T6" s="26" cm="1">
        <f t="array" ref="T6">T$2 * F6/C6 + SUMPRODUCT(T$2^(A6:A$113-A6+2), G7:G$114/C6) + T$2^(110-A6+Females!H$115) * D$115/C6</f>
        <v>4.1657304319370394E-3</v>
      </c>
      <c r="U6" s="17">
        <f t="shared" ref="U6:U69" si="8">B6 * T$1^A6</f>
        <v>95819.596113359847</v>
      </c>
      <c r="V6" s="17">
        <f>C6 * T$1^A6</f>
        <v>95828.959968900774</v>
      </c>
      <c r="W6" s="17">
        <f t="shared" ref="W6:W69" si="9">B6 * T$2^A6</f>
        <v>92134.227032076786</v>
      </c>
      <c r="X6" s="17">
        <f>C6 * T$2^A6</f>
        <v>92143.230739327671</v>
      </c>
    </row>
    <row r="7" spans="1:24" ht="14" x14ac:dyDescent="0.15">
      <c r="A7" s="7">
        <v>2</v>
      </c>
      <c r="B7" s="11">
        <f t="shared" si="2"/>
        <v>99630.137972597688</v>
      </c>
      <c r="C7" s="11">
        <f t="shared" ref="C7:C70" si="10">D8/L7</f>
        <v>99636.296063769056</v>
      </c>
      <c r="D7" s="11">
        <f t="shared" ref="D7:D70" si="11">D6*M6</f>
        <v>99637.99016880001</v>
      </c>
      <c r="E7" s="11">
        <f t="shared" si="0"/>
        <v>10.162274073204964</v>
      </c>
      <c r="F7" s="11">
        <f t="shared" si="3"/>
        <v>15.244353297756666</v>
      </c>
      <c r="G7" s="11">
        <f t="shared" si="4"/>
        <v>16.938458328696004</v>
      </c>
      <c r="H7" s="37">
        <f t="shared" si="5"/>
        <v>1.02E-4</v>
      </c>
      <c r="I7" s="37">
        <f t="shared" ref="I7:I70" si="12">J7*0.9</f>
        <v>1.5300000000000001E-4</v>
      </c>
      <c r="J7" s="37">
        <f>Females!D7</f>
        <v>1.7000000000000001E-4</v>
      </c>
      <c r="K7" s="37">
        <f t="shared" si="1"/>
        <v>0.99989799999999995</v>
      </c>
      <c r="L7" s="37">
        <f t="shared" si="6"/>
        <v>0.99984700000000004</v>
      </c>
      <c r="M7" s="37">
        <f t="shared" si="7"/>
        <v>0.99983</v>
      </c>
      <c r="O7" s="11" cm="1">
        <f t="array" ref="O7">1 + T$1 * C8/B7 + SUMPRODUCT(T$1^(A7:A$112-A7+2), D9:D$114/B7) + (1 + Females!H$115 * T$1^Females!H$115) * T$1^(110 - A7) * D$115/B7</f>
        <v>24.81899153772034</v>
      </c>
      <c r="P7" s="11" cm="1">
        <f t="array" ref="P7">1 + SUMPRODUCT(T$1^(A7:A$113-A7+1), D8:D$114/C7) + (1 + Females!H$115 * T$1^Females!H$115) * T$1^(110-A7) * D$115/C7</f>
        <v>24.817529772275602</v>
      </c>
      <c r="Q7" s="25" cm="1">
        <f t="array" ref="Q7">T$1 * E7/B7 + T$2 * F8/B7 + SUMPRODUCT(T$1^(A7:A$112-A7+3), G9:G$114/B7)  +  T$1^(110 - A7 + Females!H$115) * D$115/B7</f>
        <v>4.5423589175246179E-2</v>
      </c>
      <c r="R7" s="25" cm="1">
        <f t="array" ref="R7">T$1 * F7/C7 + SUMPRODUCT(T$1^(A7:A$113-A7+2), G8:G$114/C7) + T$1^(110-A7+Females!H$115) * D$115/C7</f>
        <v>4.5479810911576685E-2</v>
      </c>
      <c r="S7" s="25" cm="1">
        <f t="array" ref="S7">T$2 * E7/B7 + T$2^2 * F8/B7 + SUMPRODUCT(T$2^(A7:A$112-A7+3), G9:G$114/B7)  +  T$2^(110 - A7 + Females!H$115) * D$115/B7</f>
        <v>4.192808447786074E-3</v>
      </c>
      <c r="T7" s="25" cm="1">
        <f t="array" ref="T7">T$2 * F7/C7 + SUMPRODUCT(T$2^(A7:A$113-A7+2), G8:G$114/C7) + T$2^(110-A7+Females!H$115) * D$115/C7</f>
        <v>4.248938873826753E-3</v>
      </c>
      <c r="U7" s="11">
        <f t="shared" si="8"/>
        <v>92113.663066380977</v>
      </c>
      <c r="V7" s="11">
        <f t="shared" ref="V7:V70" si="13">C7 * T$1^A7</f>
        <v>92119.356567833791</v>
      </c>
      <c r="W7" s="11">
        <f t="shared" si="9"/>
        <v>85164.259491846315</v>
      </c>
      <c r="X7" s="11">
        <f t="shared" ref="X7:X70" si="14">C7 * T$2^A7</f>
        <v>85169.523453988339</v>
      </c>
    </row>
    <row r="8" spans="1:24" ht="14" x14ac:dyDescent="0.15">
      <c r="A8" s="7">
        <v>3</v>
      </c>
      <c r="B8" s="11">
        <f t="shared" si="2"/>
        <v>99615.691763871393</v>
      </c>
      <c r="C8" s="11">
        <f t="shared" si="10"/>
        <v>99619.975698524475</v>
      </c>
      <c r="D8" s="11">
        <f t="shared" si="11"/>
        <v>99621.051710471307</v>
      </c>
      <c r="E8" s="11">
        <f t="shared" si="0"/>
        <v>6.4550968262988651</v>
      </c>
      <c r="F8" s="11">
        <f t="shared" si="3"/>
        <v>9.6830616378965786</v>
      </c>
      <c r="G8" s="11">
        <f t="shared" si="4"/>
        <v>10.759073584730901</v>
      </c>
      <c r="H8" s="37">
        <f t="shared" si="5"/>
        <v>6.4799999999999989E-5</v>
      </c>
      <c r="I8" s="37">
        <f t="shared" si="12"/>
        <v>9.7200000000000004E-5</v>
      </c>
      <c r="J8" s="37">
        <f>Females!D8</f>
        <v>1.08E-4</v>
      </c>
      <c r="K8" s="37">
        <f t="shared" si="1"/>
        <v>0.99993520000000002</v>
      </c>
      <c r="L8" s="37">
        <f t="shared" si="6"/>
        <v>0.99990279999999998</v>
      </c>
      <c r="M8" s="37">
        <f t="shared" si="7"/>
        <v>0.999892</v>
      </c>
      <c r="O8" s="11" cm="1">
        <f t="array" ref="O8">1 + T$1 * C9/B8 + SUMPRODUCT(T$1^(A8:A$112-A8+2), D10:D$114/B8) + (1 + Females!H$115 * T$1^Females!H$115) * T$1^(110 - A8) * D$115/B8</f>
        <v>24.775290386598392</v>
      </c>
      <c r="P8" s="11" cm="1">
        <f t="array" ref="P8">1 + SUMPRODUCT(T$1^(A8:A$113-A8+1), D9:D$114/C8) + (1 + Females!H$115 * T$1^Females!H$115) * T$1^(110-A8) * D$115/C8</f>
        <v>24.774278175603087</v>
      </c>
      <c r="Q8" s="25" cm="1">
        <f t="array" ref="Q8">T$1 * E8/B8 + T$2 * F9/B8 + SUMPRODUCT(T$1^(A8:A$112-A8+3), G10:G$114/B8)  +  T$1^(110 - A8 + Females!H$115) * D$115/B8</f>
        <v>4.7104410179301288E-2</v>
      </c>
      <c r="R8" s="25" cm="1">
        <f t="array" ref="R8">T$1 * F8/C8 + SUMPRODUCT(T$1^(A8:A$113-A8+2), G9:G$114/C8) + T$1^(110-A8+Females!H$115) * D$115/C8</f>
        <v>4.7143341363075082E-2</v>
      </c>
      <c r="S8" s="25" cm="1">
        <f t="array" ref="S8">T$2 * E8/B8 + T$2^2 * F9/B8 + SUMPRODUCT(T$2^(A8:A$112-A8+3), G10:G$114/B8)  +  T$2^(110 - A8 + Females!H$115) * D$115/B8</f>
        <v>4.3945636959315587E-3</v>
      </c>
      <c r="T8" s="25" cm="1">
        <f t="array" ref="T8">T$2 * F8/C8 + SUMPRODUCT(T$2^(A8:A$113-A8+2), G9:G$114/C8) + T$2^(110-A8+Females!H$115) * D$115/C8</f>
        <v>4.4333938232953979E-3</v>
      </c>
      <c r="U8" s="11">
        <f t="shared" si="8"/>
        <v>88557.987244565884</v>
      </c>
      <c r="V8" s="11">
        <f t="shared" si="13"/>
        <v>88561.795646873259</v>
      </c>
      <c r="W8" s="11">
        <f t="shared" si="9"/>
        <v>78727.72819164439</v>
      </c>
      <c r="X8" s="11">
        <f t="shared" si="14"/>
        <v>78731.113847428001</v>
      </c>
    </row>
    <row r="9" spans="1:24" ht="14" x14ac:dyDescent="0.15">
      <c r="A9" s="7">
        <v>4</v>
      </c>
      <c r="B9" s="11">
        <f t="shared" si="2"/>
        <v>99605.062779097134</v>
      </c>
      <c r="C9" s="11">
        <f t="shared" si="10"/>
        <v>99609.236667045101</v>
      </c>
      <c r="D9" s="11">
        <f t="shared" si="11"/>
        <v>99610.292636886574</v>
      </c>
      <c r="E9" s="11">
        <f t="shared" si="0"/>
        <v>6.334881992750578</v>
      </c>
      <c r="F9" s="11">
        <f t="shared" si="3"/>
        <v>9.5027211780361025</v>
      </c>
      <c r="G9" s="11">
        <f t="shared" si="4"/>
        <v>10.558691019509977</v>
      </c>
      <c r="H9" s="37">
        <f t="shared" si="5"/>
        <v>6.3600000000000001E-5</v>
      </c>
      <c r="I9" s="37">
        <f t="shared" si="12"/>
        <v>9.5400000000000001E-5</v>
      </c>
      <c r="J9" s="37">
        <f>Females!D9</f>
        <v>1.06E-4</v>
      </c>
      <c r="K9" s="37">
        <f t="shared" si="1"/>
        <v>0.99993639999999995</v>
      </c>
      <c r="L9" s="37">
        <f t="shared" si="6"/>
        <v>0.99990460000000003</v>
      </c>
      <c r="M9" s="37">
        <f t="shared" si="7"/>
        <v>0.99989399999999995</v>
      </c>
      <c r="O9" s="11" cm="1">
        <f t="array" ref="O9">1 + T$1 * C10/B9 + SUMPRODUCT(T$1^(A9:A$112-A9+2), D11:D$114/B9) + (1 + Females!H$115 * T$1^Females!H$115) * T$1^(110 - A9) * D$115/B9</f>
        <v>24.728888961377326</v>
      </c>
      <c r="P9" s="11" cm="1">
        <f t="array" ref="P9">1 + SUMPRODUCT(T$1^(A9:A$113-A9+1), D10:D$114/C9) + (1 + Females!H$115 * T$1^Females!H$115) * T$1^(110-A9) * D$115/C9</f>
        <v>24.727904370265541</v>
      </c>
      <c r="Q9" s="25" cm="1">
        <f t="array" ref="Q9">T$1 * E9/B9 + T$2 * F10/B9 + SUMPRODUCT(T$1^(A9:A$112-A9+3), G11:G$114/B9)  +  T$1^(110 - A9 + Females!H$115) * D$115/B9</f>
        <v>4.8889088172842501E-2</v>
      </c>
      <c r="R9" s="25" cm="1">
        <f t="array" ref="R9">T$1 * F9/C9 + SUMPRODUCT(T$1^(A9:A$113-A9+2), G10:G$114/C9) + T$1^(110-A9+Females!H$115) * D$115/C9</f>
        <v>4.8926957053290386E-2</v>
      </c>
      <c r="S9" s="25" cm="1">
        <f t="array" ref="S9">T$2 * E9/B9 + T$2^2 * F10/B9 + SUMPRODUCT(T$2^(A9:A$112-A9+3), G11:G$114/B9)  +  T$2^(110 - A9 + Females!H$115) * D$115/B9</f>
        <v>4.6508219655675559E-3</v>
      </c>
      <c r="T9" s="25" cm="1">
        <f t="array" ref="T9">T$2 * F9/C9 + SUMPRODUCT(T$2^(A9:A$113-A9+2), G10:G$114/C9) + T$2^(110-A9+Females!H$115) * D$115/C9</f>
        <v>4.6886639189415227E-3</v>
      </c>
      <c r="U9" s="11">
        <f t="shared" si="8"/>
        <v>85142.825111351151</v>
      </c>
      <c r="V9" s="11">
        <f t="shared" si="13"/>
        <v>85146.392968261964</v>
      </c>
      <c r="W9" s="11">
        <f t="shared" si="9"/>
        <v>72780.443741293944</v>
      </c>
      <c r="X9" s="11">
        <f t="shared" si="14"/>
        <v>72783.493560334289</v>
      </c>
    </row>
    <row r="10" spans="1:24" ht="14" x14ac:dyDescent="0.15">
      <c r="A10" s="12">
        <v>5</v>
      </c>
      <c r="B10" s="14">
        <f t="shared" si="2"/>
        <v>99594.773593874823</v>
      </c>
      <c r="C10" s="14">
        <f t="shared" si="10"/>
        <v>99598.727897104385</v>
      </c>
      <c r="D10" s="14">
        <f t="shared" si="11"/>
        <v>99599.733945867061</v>
      </c>
      <c r="E10" s="14">
        <f t="shared" si="0"/>
        <v>6.0354432797888142</v>
      </c>
      <c r="F10" s="14">
        <f t="shared" si="3"/>
        <v>9.0535243658467888</v>
      </c>
      <c r="G10" s="14">
        <f t="shared" si="4"/>
        <v>10.059573128532573</v>
      </c>
      <c r="H10" s="44">
        <f t="shared" si="5"/>
        <v>6.0599999999999996E-5</v>
      </c>
      <c r="I10" s="44">
        <f t="shared" si="12"/>
        <v>9.09E-5</v>
      </c>
      <c r="J10" s="44">
        <f>Females!D10</f>
        <v>1.01E-4</v>
      </c>
      <c r="K10" s="44">
        <f t="shared" si="1"/>
        <v>0.99993940000000003</v>
      </c>
      <c r="L10" s="44">
        <f t="shared" si="6"/>
        <v>0.9999091</v>
      </c>
      <c r="M10" s="44">
        <f t="shared" si="7"/>
        <v>0.99989899999999998</v>
      </c>
      <c r="O10" s="14" cm="1">
        <f t="array" ref="O10">1 + T$1 * C11/B10 + SUMPRODUCT(T$1^(A10:A$112-A10+2), D12:D$114/B10) + (1 + Females!H$115 * T$1^Females!H$115) * T$1^(110 - A10) * D$115/B10</f>
        <v>24.680545278106919</v>
      </c>
      <c r="P10" s="14" cm="1">
        <f t="array" ref="P10">1 + SUMPRODUCT(T$1^(A10:A$113-A10+1), D11:D$114/C10) + (1 + Females!H$115 * T$1^Females!H$115) * T$1^(110-A10) * D$115/C10</f>
        <v>24.679614143291928</v>
      </c>
      <c r="Q10" s="27" cm="1">
        <f t="array" ref="Q10">T$1 * E10/B10 + T$2 * F11/B10 + SUMPRODUCT(T$1^(A10:A$112-A10+3), G12:G$114/B10)  +  T$1^(110 - A10 + Females!H$115) * D$115/B10</f>
        <v>5.0748468710910516E-2</v>
      </c>
      <c r="R10" s="27" cm="1">
        <f t="array" ref="R10">T$1 * F10/C10 + SUMPRODUCT(T$1^(A10:A$113-A10+2), G11:G$114/C10) + T$1^(110-A10+Females!H$115) * D$115/C10</f>
        <v>5.0784281580064705E-2</v>
      </c>
      <c r="S10" s="27" cm="1">
        <f t="array" ref="S10">T$2 * E10/B10 + T$2^2 * F11/B10 + SUMPRODUCT(T$2^(A10:A$112-A10+3), G12:G$114/B10)  +  T$2^(110 - A10 + Females!H$115) * D$115/B10</f>
        <v>4.9311893353333573E-3</v>
      </c>
      <c r="T10" s="27" cm="1">
        <f t="array" ref="T10">T$2 * F10/C10 + SUMPRODUCT(T$2^(A10:A$113-A10+2), G11:G$114/C10) + T$2^(110-A10+Females!H$115) * D$115/C10</f>
        <v>4.9670449420161807E-3</v>
      </c>
      <c r="U10" s="14">
        <f t="shared" si="8"/>
        <v>81859.644108366178</v>
      </c>
      <c r="V10" s="14">
        <f t="shared" si="13"/>
        <v>81862.894257378895</v>
      </c>
      <c r="W10" s="14">
        <f t="shared" si="9"/>
        <v>67282.66044233962</v>
      </c>
      <c r="X10" s="14">
        <f t="shared" si="14"/>
        <v>67285.331827914182</v>
      </c>
    </row>
    <row r="11" spans="1:24" ht="14" x14ac:dyDescent="0.15">
      <c r="A11" s="7">
        <v>6</v>
      </c>
      <c r="B11" s="11">
        <f t="shared" si="2"/>
        <v>99585.063124344684</v>
      </c>
      <c r="C11" s="11">
        <f t="shared" si="10"/>
        <v>99588.738150595032</v>
      </c>
      <c r="D11" s="11">
        <f t="shared" si="11"/>
        <v>99589.674372738533</v>
      </c>
      <c r="E11" s="11">
        <f t="shared" si="0"/>
        <v>5.61659756021304</v>
      </c>
      <c r="F11" s="11">
        <f t="shared" si="3"/>
        <v>8.4252072475403388</v>
      </c>
      <c r="G11" s="11">
        <f t="shared" si="4"/>
        <v>9.3614293910374222</v>
      </c>
      <c r="H11" s="37">
        <f t="shared" si="5"/>
        <v>5.6399999999999995E-5</v>
      </c>
      <c r="I11" s="37">
        <f t="shared" si="12"/>
        <v>8.4599999999999996E-5</v>
      </c>
      <c r="J11" s="37">
        <f>Females!D11</f>
        <v>9.3999999999999994E-5</v>
      </c>
      <c r="K11" s="37">
        <f t="shared" si="1"/>
        <v>0.99994360000000004</v>
      </c>
      <c r="L11" s="37">
        <f t="shared" si="6"/>
        <v>0.99991540000000001</v>
      </c>
      <c r="M11" s="37">
        <f t="shared" si="7"/>
        <v>0.99990599999999996</v>
      </c>
      <c r="O11" s="11" cm="1">
        <f t="array" ref="O11">1 + T$1 * C12/B11 + SUMPRODUCT(T$1^(A11:A$112-A11+2), D13:D$114/B11) + (1 + Females!H$115 * T$1^Females!H$115) * T$1^(110 - A11) * D$115/B11</f>
        <v>24.630123256466028</v>
      </c>
      <c r="P11" s="11" cm="1">
        <f t="array" ref="P11">1 + SUMPRODUCT(T$1^(A11:A$113-A11+1), D12:D$114/C11) + (1 + Females!H$115 * T$1^Females!H$115) * T$1^(110-A11) * D$115/C11</f>
        <v>24.629259622364323</v>
      </c>
      <c r="Q11" s="25" cm="1">
        <f t="array" ref="Q11">T$1 * E11/B11 + T$2 * F12/B11 + SUMPRODUCT(T$1^(A11:A$112-A11+3), G13:G$114/B11)  +  T$1^(110 - A11 + Females!H$115) * D$115/B11</f>
        <v>5.2687785663935137E-2</v>
      </c>
      <c r="R11" s="25" cm="1">
        <f t="array" ref="R11">T$1 * F11/C11 + SUMPRODUCT(T$1^(A11:A$113-A11+2), G12:G$114/C11) + T$1^(110-A11+Females!H$115) * D$115/C11</f>
        <v>5.2721002352089472E-2</v>
      </c>
      <c r="S11" s="25" cm="1">
        <f t="array" ref="S11">T$2 * E11/B11 + T$2^2 * F12/B11 + SUMPRODUCT(T$2^(A11:A$112-A11+3), G13:G$114/B11)  +  T$2^(110 - A11 + Females!H$115) * D$115/B11</f>
        <v>5.2399761533797424E-3</v>
      </c>
      <c r="T11" s="25" cm="1">
        <f t="array" ref="T11">T$2 * F11/C11 + SUMPRODUCT(T$2^(A11:A$113-A11+2), G12:G$114/C11) + T$2^(110-A11+Females!H$115) * D$115/C11</f>
        <v>5.2732939467097315E-3</v>
      </c>
      <c r="U11" s="11">
        <f t="shared" si="8"/>
        <v>78703.52193292306</v>
      </c>
      <c r="V11" s="11">
        <f t="shared" si="13"/>
        <v>78706.426359551144</v>
      </c>
      <c r="W11" s="11">
        <f t="shared" si="9"/>
        <v>62200.536609710223</v>
      </c>
      <c r="X11" s="11">
        <f t="shared" si="14"/>
        <v>62202.832020263319</v>
      </c>
    </row>
    <row r="12" spans="1:24" ht="14" x14ac:dyDescent="0.15">
      <c r="A12" s="7">
        <v>7</v>
      </c>
      <c r="B12" s="11">
        <f t="shared" si="2"/>
        <v>99576.06065452451</v>
      </c>
      <c r="C12" s="11">
        <f t="shared" si="10"/>
        <v>99579.446526784479</v>
      </c>
      <c r="D12" s="11">
        <f t="shared" si="11"/>
        <v>99580.312943347497</v>
      </c>
      <c r="E12" s="11">
        <f t="shared" si="0"/>
        <v>5.1978703661661791</v>
      </c>
      <c r="F12" s="11">
        <f t="shared" si="3"/>
        <v>7.7970706630472248</v>
      </c>
      <c r="G12" s="11">
        <f t="shared" si="4"/>
        <v>8.6634872260712328</v>
      </c>
      <c r="H12" s="37">
        <f t="shared" si="5"/>
        <v>5.2200000000000002E-5</v>
      </c>
      <c r="I12" s="37">
        <f t="shared" si="12"/>
        <v>7.8300000000000006E-5</v>
      </c>
      <c r="J12" s="37">
        <f>Females!D12</f>
        <v>8.7000000000000001E-5</v>
      </c>
      <c r="K12" s="37">
        <f t="shared" si="1"/>
        <v>0.99994780000000005</v>
      </c>
      <c r="L12" s="37">
        <f t="shared" si="6"/>
        <v>0.99992170000000002</v>
      </c>
      <c r="M12" s="37">
        <f t="shared" si="7"/>
        <v>0.99991300000000005</v>
      </c>
      <c r="O12" s="11" cm="1">
        <f t="array" ref="O12">1 + T$1 * C13/B12 + SUMPRODUCT(T$1^(A12:A$112-A12+2), D14:D$114/B12) + (1 + Females!H$115 * T$1^Females!H$115) * T$1^(110 - A12) * D$115/B12</f>
        <v>24.577508393104502</v>
      </c>
      <c r="P12" s="11" cm="1">
        <f t="array" ref="P12">1 + SUMPRODUCT(T$1^(A12:A$113-A12+1), D13:D$114/C12) + (1 + Females!H$115 * T$1^Females!H$115) * T$1^(110-A12) * D$115/C12</f>
        <v>24.576714313411983</v>
      </c>
      <c r="Q12" s="25" cm="1">
        <f t="array" ref="Q12">T$1 * E12/B12 + T$2 * F13/B12 + SUMPRODUCT(T$1^(A12:A$112-A12+3), G14:G$114/B12)  +  T$1^(110 - A12 + Females!H$115) * D$115/B12</f>
        <v>5.471144301951656E-2</v>
      </c>
      <c r="R12" s="25" cm="1">
        <f t="array" ref="R12">T$1 * F12/C12 + SUMPRODUCT(T$1^(A12:A$113-A12+2), G13:G$114/C12) + T$1^(110-A12+Females!H$115) * D$115/C12</f>
        <v>5.4741984538420503E-2</v>
      </c>
      <c r="S12" s="25" cm="1">
        <f t="array" ref="S12">T$2 * E12/B12 + T$2^2 * F13/B12 + SUMPRODUCT(T$2^(A12:A$112-A12+3), G14:G$114/B12)  +  T$2^(110 - A12 + Females!H$115) * D$115/B12</f>
        <v>5.5807789881122593E-3</v>
      </c>
      <c r="T12" s="25" cm="1">
        <f t="array" ref="T12">T$2 * F12/C12 + SUMPRODUCT(T$2^(A12:A$113-A12+2), G13:G$114/C12) + T$2^(110-A12+Females!H$115) * D$115/C12</f>
        <v>5.6114746946683098E-3</v>
      </c>
      <c r="U12" s="11">
        <f t="shared" si="8"/>
        <v>75669.622259862241</v>
      </c>
      <c r="V12" s="11">
        <f t="shared" si="13"/>
        <v>75672.195244505812</v>
      </c>
      <c r="W12" s="11">
        <f t="shared" si="9"/>
        <v>57502.69387354068</v>
      </c>
      <c r="X12" s="11">
        <f t="shared" si="14"/>
        <v>57504.649130404432</v>
      </c>
    </row>
    <row r="13" spans="1:24" ht="14" x14ac:dyDescent="0.15">
      <c r="A13" s="7">
        <v>8</v>
      </c>
      <c r="B13" s="11">
        <f t="shared" si="2"/>
        <v>99567.775945021218</v>
      </c>
      <c r="C13" s="11">
        <f t="shared" si="10"/>
        <v>99570.862784158351</v>
      </c>
      <c r="D13" s="11">
        <f t="shared" si="11"/>
        <v>99571.649456121435</v>
      </c>
      <c r="E13" s="11">
        <f t="shared" si="0"/>
        <v>4.7195125797940047</v>
      </c>
      <c r="F13" s="11">
        <f t="shared" si="3"/>
        <v>7.079488343953658</v>
      </c>
      <c r="G13" s="11">
        <f t="shared" si="4"/>
        <v>7.866160307033593</v>
      </c>
      <c r="H13" s="37">
        <f t="shared" si="5"/>
        <v>4.7399999999999993E-5</v>
      </c>
      <c r="I13" s="37">
        <f t="shared" si="12"/>
        <v>7.1099999999999994E-5</v>
      </c>
      <c r="J13" s="37">
        <f>Females!D13</f>
        <v>7.8999999999999996E-5</v>
      </c>
      <c r="K13" s="37">
        <f t="shared" si="1"/>
        <v>0.99995259999999997</v>
      </c>
      <c r="L13" s="37">
        <f t="shared" si="6"/>
        <v>0.99992890000000001</v>
      </c>
      <c r="M13" s="37">
        <f t="shared" si="7"/>
        <v>0.99992099999999995</v>
      </c>
      <c r="O13" s="11" cm="1">
        <f t="array" ref="O13">1 + T$1 * C14/B13 + SUMPRODUCT(T$1^(A13:A$112-A13+2), D15:D$114/B13) + (1 + Females!H$115 * T$1^Females!H$115) * T$1^(110 - A13) * D$115/B13</f>
        <v>24.522610986808658</v>
      </c>
      <c r="P13" s="11" cm="1">
        <f t="array" ref="P13">1 + SUMPRODUCT(T$1^(A13:A$113-A13+1), D14:D$114/C13) + (1 + Females!H$115 * T$1^Females!H$115) * T$1^(110-A13) * D$115/C13</f>
        <v>24.521888771422532</v>
      </c>
      <c r="Q13" s="25" cm="1">
        <f t="array" ref="Q13">T$1 * E13/B13 + T$2 * F14/B13 + SUMPRODUCT(T$1^(A13:A$112-A13+3), G15:G$114/B13)  +  T$1^(110 - A13 + Females!H$115) * D$115/B13</f>
        <v>5.6822890837665223E-2</v>
      </c>
      <c r="R13" s="25" cm="1">
        <f t="array" ref="R13">T$1 * F13/C13 + SUMPRODUCT(T$1^(A13:A$113-A13+2), G14:G$114/C13) + T$1^(110-A13+Females!H$115) * D$115/C13</f>
        <v>5.6850668345184839E-2</v>
      </c>
      <c r="S13" s="25" cm="1">
        <f t="array" ref="S13">T$2 * E13/B13 + T$2^2 * F14/B13 + SUMPRODUCT(T$2^(A13:A$112-A13+3), G15:G$114/B13)  +  T$2^(110 - A13 + Females!H$115) * D$115/B13</f>
        <v>5.956314209619608E-3</v>
      </c>
      <c r="T13" s="25" cm="1">
        <f t="array" ref="T13">T$2 * F13/C13 + SUMPRODUCT(T$2^(A13:A$113-A13+2), G14:G$114/C13) + T$2^(110-A13+Females!H$115) * D$115/C13</f>
        <v>5.9842829331113265E-3</v>
      </c>
      <c r="U13" s="11">
        <f t="shared" si="8"/>
        <v>72753.19861685911</v>
      </c>
      <c r="V13" s="11">
        <f t="shared" si="13"/>
        <v>72755.454139981026</v>
      </c>
      <c r="W13" s="11">
        <f t="shared" si="9"/>
        <v>53160.049611902832</v>
      </c>
      <c r="X13" s="11">
        <f t="shared" si="14"/>
        <v>53161.697700555174</v>
      </c>
    </row>
    <row r="14" spans="1:24" ht="14" x14ac:dyDescent="0.15">
      <c r="A14" s="7">
        <v>9</v>
      </c>
      <c r="B14" s="11">
        <f t="shared" si="2"/>
        <v>99560.188893291241</v>
      </c>
      <c r="C14" s="11">
        <f t="shared" si="10"/>
        <v>99563.056432441415</v>
      </c>
      <c r="D14" s="11">
        <f t="shared" si="11"/>
        <v>99563.783295814399</v>
      </c>
      <c r="E14" s="11">
        <f t="shared" si="0"/>
        <v>4.3607362735261566</v>
      </c>
      <c r="F14" s="11">
        <f t="shared" si="3"/>
        <v>6.5412928076114012</v>
      </c>
      <c r="G14" s="11">
        <f t="shared" si="4"/>
        <v>7.2681561805944508</v>
      </c>
      <c r="H14" s="37">
        <f t="shared" si="5"/>
        <v>4.3800000000000001E-5</v>
      </c>
      <c r="I14" s="37">
        <f t="shared" si="12"/>
        <v>6.5699999999999998E-5</v>
      </c>
      <c r="J14" s="37">
        <f>Females!D14</f>
        <v>7.2999999999999999E-5</v>
      </c>
      <c r="K14" s="37">
        <f t="shared" si="1"/>
        <v>0.99995619999999996</v>
      </c>
      <c r="L14" s="37">
        <f t="shared" si="6"/>
        <v>0.99993430000000005</v>
      </c>
      <c r="M14" s="37">
        <f t="shared" si="7"/>
        <v>0.99992700000000001</v>
      </c>
      <c r="O14" s="11" cm="1">
        <f t="array" ref="O14">1 + T$1 * C15/B14 + SUMPRODUCT(T$1^(A14:A$112-A14+2), D16:D$114/B14) + (1 + Females!H$115 * T$1^Females!H$115) * T$1^(110 - A14) * D$115/B14</f>
        <v>24.465344248219793</v>
      </c>
      <c r="P14" s="11" cm="1">
        <f t="array" ref="P14">1 + SUMPRODUCT(T$1^(A14:A$113-A14+1), D15:D$114/C14) + (1 + Females!H$115 * T$1^Females!H$115) * T$1^(110-A14) * D$115/C14</f>
        <v>24.464675051878466</v>
      </c>
      <c r="Q14" s="25" cm="1">
        <f t="array" ref="Q14">T$1 * E14/B14 + T$2 * F15/B14 + SUMPRODUCT(T$1^(A14:A$112-A14+3), G16:G$114/B14)  +  T$1^(110 - A14 + Females!H$115) * D$115/B14</f>
        <v>5.9025467184576109E-2</v>
      </c>
      <c r="R14" s="25" cm="1">
        <f t="array" ref="R14">T$1 * F14/C14 + SUMPRODUCT(T$1^(A14:A$113-A14+2), G15:G$114/C14) + T$1^(110-A14+Females!H$115) * D$115/C14</f>
        <v>5.9051205498312498E-2</v>
      </c>
      <c r="S14" s="25" cm="1">
        <f t="array" ref="S14">T$2 * E14/B14 + T$2^2 * F15/B14 + SUMPRODUCT(T$2^(A14:A$112-A14+3), G16:G$114/B14)  +  T$2^(110 - A14 + Females!H$115) * D$115/B14</f>
        <v>6.3692889524246789E-3</v>
      </c>
      <c r="T14" s="25" cm="1">
        <f t="array" ref="T14">T$2 * F14/C14 + SUMPRODUCT(T$2^(A14:A$113-A14+2), G15:G$114/C14) + T$2^(110-A14+Females!H$115) * D$115/C14</f>
        <v>6.3952525840970552E-3</v>
      </c>
      <c r="U14" s="11">
        <f t="shared" si="8"/>
        <v>69949.668108149199</v>
      </c>
      <c r="V14" s="11">
        <f t="shared" si="13"/>
        <v>69951.682803119867</v>
      </c>
      <c r="W14" s="11">
        <f t="shared" si="9"/>
        <v>49145.708970927182</v>
      </c>
      <c r="X14" s="11">
        <f t="shared" si="14"/>
        <v>49147.124468889808</v>
      </c>
    </row>
    <row r="15" spans="1:24" ht="14" x14ac:dyDescent="0.15">
      <c r="A15" s="7">
        <v>10</v>
      </c>
      <c r="B15" s="11">
        <f t="shared" si="2"/>
        <v>99553.070345777145</v>
      </c>
      <c r="C15" s="11">
        <f t="shared" si="10"/>
        <v>99555.828157017706</v>
      </c>
      <c r="D15" s="11">
        <f t="shared" si="11"/>
        <v>99556.515139633804</v>
      </c>
      <c r="E15" s="11">
        <f t="shared" si="0"/>
        <v>4.1214971123151738</v>
      </c>
      <c r="F15" s="11">
        <f t="shared" si="3"/>
        <v>6.1824169285507997</v>
      </c>
      <c r="G15" s="11">
        <f t="shared" si="4"/>
        <v>6.8693995446347325</v>
      </c>
      <c r="H15" s="37">
        <f t="shared" si="5"/>
        <v>4.1399999999999997E-5</v>
      </c>
      <c r="I15" s="37">
        <f t="shared" si="12"/>
        <v>6.2100000000000005E-5</v>
      </c>
      <c r="J15" s="37">
        <f>Females!D15</f>
        <v>6.8999999999999997E-5</v>
      </c>
      <c r="K15" s="37">
        <f t="shared" si="1"/>
        <v>0.99995860000000003</v>
      </c>
      <c r="L15" s="37">
        <f t="shared" si="6"/>
        <v>0.99993790000000005</v>
      </c>
      <c r="M15" s="37">
        <f t="shared" si="7"/>
        <v>0.99993100000000001</v>
      </c>
      <c r="O15" s="11" cm="1">
        <f t="array" ref="O15">1 + T$1 * C16/B15 + SUMPRODUCT(T$1^(A15:A$112-A15+2), D17:D$114/B15) + (1 + Females!H$115 * T$1^Females!H$115) * T$1^(110 - A15) * D$115/B15</f>
        <v>24.405668591563803</v>
      </c>
      <c r="P15" s="11" cm="1">
        <f t="array" ref="P15">1 + SUMPRODUCT(T$1^(A15:A$113-A15+1), D16:D$114/C15) + (1 + Females!H$115 * T$1^Females!H$115) * T$1^(110-A15) * D$115/C15</f>
        <v>24.405026958329348</v>
      </c>
      <c r="Q15" s="25" cm="1">
        <f t="array" ref="Q15">T$1 * E15/B15 + T$2 * F16/B15 + SUMPRODUCT(T$1^(A15:A$112-A15+3), G17:G$114/B15)  +  T$1^(110 - A15 + Females!H$115) * D$115/B15</f>
        <v>6.1320694605049922E-2</v>
      </c>
      <c r="R15" s="25" cm="1">
        <f t="array" ref="R15">T$1 * F15/C15 + SUMPRODUCT(T$1^(A15:A$113-A15+2), G16:G$114/C15) + T$1^(110-A15+Females!H$115) * D$115/C15</f>
        <v>6.1345372799287784E-2</v>
      </c>
      <c r="S15" s="25" cm="1">
        <f t="array" ref="S15">T$2 * E15/B15 + T$2^2 * F16/B15 + SUMPRODUCT(T$2^(A15:A$112-A15+3), G17:G$114/B15)  +  T$2^(110 - A15 + Females!H$115) * D$115/B15</f>
        <v>6.8205886943724855E-3</v>
      </c>
      <c r="T15" s="25" cm="1">
        <f t="array" ref="T15">T$2 * F15/C15 + SUMPRODUCT(T$2^(A15:A$113-A15+2), G16:G$114/C15) + T$2^(110-A15+Females!H$115) * D$115/C15</f>
        <v>6.8455227648396367E-3</v>
      </c>
      <c r="U15" s="11">
        <f t="shared" si="8"/>
        <v>67254.487222201147</v>
      </c>
      <c r="V15" s="11">
        <f t="shared" si="13"/>
        <v>67256.350300659658</v>
      </c>
      <c r="W15" s="11">
        <f t="shared" si="9"/>
        <v>45434.721760071618</v>
      </c>
      <c r="X15" s="11">
        <f t="shared" si="14"/>
        <v>45435.980389121898</v>
      </c>
    </row>
    <row r="16" spans="1:24" ht="14" x14ac:dyDescent="0.15">
      <c r="A16" s="15">
        <v>11</v>
      </c>
      <c r="B16" s="17">
        <f t="shared" si="2"/>
        <v>99546.091669001864</v>
      </c>
      <c r="C16" s="17">
        <f t="shared" si="10"/>
        <v>99548.948848664833</v>
      </c>
      <c r="D16" s="17">
        <f t="shared" si="11"/>
        <v>99549.645740089167</v>
      </c>
      <c r="E16" s="17">
        <f t="shared" si="0"/>
        <v>4.180935850098078</v>
      </c>
      <c r="F16" s="17">
        <f t="shared" si="3"/>
        <v>6.2715837774658842</v>
      </c>
      <c r="G16" s="17">
        <f t="shared" si="4"/>
        <v>6.9684752018062408</v>
      </c>
      <c r="H16" s="43">
        <f t="shared" si="5"/>
        <v>4.1999999999999998E-5</v>
      </c>
      <c r="I16" s="43">
        <f t="shared" si="12"/>
        <v>6.3E-5</v>
      </c>
      <c r="J16" s="43">
        <f>Females!D16</f>
        <v>6.9999999999999994E-5</v>
      </c>
      <c r="K16" s="43">
        <f t="shared" si="1"/>
        <v>0.99995800000000001</v>
      </c>
      <c r="L16" s="43">
        <f t="shared" si="6"/>
        <v>0.99993699999999996</v>
      </c>
      <c r="M16" s="43">
        <f t="shared" si="7"/>
        <v>0.99992999999999999</v>
      </c>
      <c r="O16" s="17" cm="1">
        <f t="array" ref="O16">1 + T$1 * C17/B16 + SUMPRODUCT(T$1^(A16:A$112-A16+2), D18:D$114/B16) + (1 + Females!H$115 * T$1^Females!H$115) * T$1^(110 - A16) * D$115/B16</f>
        <v>24.343565717131305</v>
      </c>
      <c r="P16" s="17" cm="1">
        <f t="array" ref="P16">1 + SUMPRODUCT(T$1^(A16:A$113-A16+1), D17:D$114/C16) + (1 + Females!H$115 * T$1^Females!H$115) * T$1^(110-A16) * D$115/C16</f>
        <v>24.342903131415984</v>
      </c>
      <c r="Q16" s="26" cm="1">
        <f t="array" ref="Q16">T$1 * E16/B16 + T$2 * F17/B16 + SUMPRODUCT(T$1^(A16:A$112-A16+3), G18:G$114/B16)  +  T$1^(110 - A16 + Females!H$115) * D$115/B16</f>
        <v>6.3709276950020419E-2</v>
      </c>
      <c r="R16" s="26" cm="1">
        <f t="array" ref="R16">T$1 * F16/C16 + SUMPRODUCT(T$1^(A16:A$113-A16+2), G17:G$114/C16) + T$1^(110-A16+Females!H$115) * D$115/C16</f>
        <v>6.373476100835769E-2</v>
      </c>
      <c r="S16" s="26" cm="1">
        <f t="array" ref="S16">T$2 * E16/B16 + T$2^2 * F17/B16 + SUMPRODUCT(T$2^(A16:A$112-A16+3), G18:G$114/B16)  +  T$2^(110 - A16 + Females!H$115) * D$115/B16</f>
        <v>7.310263429409246E-3</v>
      </c>
      <c r="T16" s="26" cm="1">
        <f t="array" ref="T16">T$2 * F16/C16 + SUMPRODUCT(T$2^(A16:A$113-A16+2), G17:G$114/C16) + T$2^(110-A16+Females!H$115) * D$115/C16</f>
        <v>7.3360524444044794E-3</v>
      </c>
      <c r="U16" s="17">
        <f t="shared" si="8"/>
        <v>64663.242959832649</v>
      </c>
      <c r="V16" s="17">
        <f t="shared" si="13"/>
        <v>64665.098929259766</v>
      </c>
      <c r="W16" s="17">
        <f t="shared" si="9"/>
        <v>42004.00959975001</v>
      </c>
      <c r="X16" s="17">
        <f t="shared" si="14"/>
        <v>42005.215202099433</v>
      </c>
    </row>
    <row r="17" spans="1:24" ht="14" x14ac:dyDescent="0.15">
      <c r="A17" s="7">
        <v>12</v>
      </c>
      <c r="B17" s="11">
        <f t="shared" si="2"/>
        <v>99538.685412902443</v>
      </c>
      <c r="C17" s="11">
        <f t="shared" si="10"/>
        <v>99541.910733151773</v>
      </c>
      <c r="D17" s="11">
        <f t="shared" si="11"/>
        <v>99542.677264887359</v>
      </c>
      <c r="E17" s="11">
        <f t="shared" si="0"/>
        <v>4.5986872660760927</v>
      </c>
      <c r="F17" s="11">
        <f t="shared" si="3"/>
        <v>6.8982544138074182</v>
      </c>
      <c r="G17" s="11">
        <f t="shared" si="4"/>
        <v>7.6647861493963267</v>
      </c>
      <c r="H17" s="37">
        <f t="shared" si="5"/>
        <v>4.6199999999999998E-5</v>
      </c>
      <c r="I17" s="37">
        <f t="shared" si="12"/>
        <v>6.9300000000000004E-5</v>
      </c>
      <c r="J17" s="37">
        <f>Females!D17</f>
        <v>7.7000000000000001E-5</v>
      </c>
      <c r="K17" s="37">
        <f t="shared" si="1"/>
        <v>0.9999538</v>
      </c>
      <c r="L17" s="37">
        <f t="shared" si="6"/>
        <v>0.99993069999999995</v>
      </c>
      <c r="M17" s="37">
        <f t="shared" si="7"/>
        <v>0.99992300000000001</v>
      </c>
      <c r="O17" s="11" cm="1">
        <f t="array" ref="O17">1 + T$1 * C18/B17 + SUMPRODUCT(T$1^(A17:A$112-A17+2), D19:D$114/B17) + (1 + Females!H$115 * T$1^Females!H$115) * T$1^(110 - A17) * D$115/B17</f>
        <v>24.279073373100399</v>
      </c>
      <c r="P17" s="11" cm="1">
        <f t="array" ref="P17">1 + SUMPRODUCT(T$1^(A17:A$113-A17+1), D18:D$114/C17) + (1 + Females!H$115 * T$1^Females!H$115) * T$1^(110-A17) * D$115/C17</f>
        <v>24.278328035594058</v>
      </c>
      <c r="Q17" s="25" cm="1">
        <f t="array" ref="Q17">T$1 * E17/B17 + T$2 * F18/B17 + SUMPRODUCT(T$1^(A17:A$112-A17+3), G19:G$114/B17)  +  T$1^(110 - A17 + Females!H$115) * D$115/B17</f>
        <v>6.6189762383847286E-2</v>
      </c>
      <c r="R17" s="25" cm="1">
        <f t="array" ref="R17">T$1 * F17/C17 + SUMPRODUCT(T$1^(A17:A$113-A17+2), G18:G$114/C17) + T$1^(110-A17+Females!H$115) * D$115/C17</f>
        <v>6.6218429202047707E-2</v>
      </c>
      <c r="S17" s="25" cm="1">
        <f t="array" ref="S17">T$2 * E17/B17 + T$2^2 * F18/B17 + SUMPRODUCT(T$2^(A17:A$112-A17+3), G19:G$114/B17)  +  T$2^(110 - A17 + Females!H$115) * D$115/B17</f>
        <v>7.8360567349382796E-3</v>
      </c>
      <c r="T17" s="25" cm="1">
        <f t="array" ref="T17">T$2 * F17/C17 + SUMPRODUCT(T$2^(A17:A$113-A17+2), G18:G$114/C17) + T$2^(110-A17+Females!H$115) * D$115/C17</f>
        <v>7.8651112599219634E-3</v>
      </c>
      <c r="U17" s="11">
        <f t="shared" si="8"/>
        <v>62171.569227977096</v>
      </c>
      <c r="V17" s="11">
        <f t="shared" si="13"/>
        <v>62173.583753488783</v>
      </c>
      <c r="W17" s="11">
        <f t="shared" si="9"/>
        <v>38832.178707557272</v>
      </c>
      <c r="X17" s="11">
        <f t="shared" si="14"/>
        <v>38833.436974248172</v>
      </c>
    </row>
    <row r="18" spans="1:24" ht="14" x14ac:dyDescent="0.15">
      <c r="A18" s="7">
        <v>13</v>
      </c>
      <c r="B18" s="11">
        <f t="shared" si="2"/>
        <v>99530.115064930083</v>
      </c>
      <c r="C18" s="11">
        <f t="shared" si="10"/>
        <v>99534.086725636371</v>
      </c>
      <c r="D18" s="11">
        <f t="shared" si="11"/>
        <v>99535.012478737961</v>
      </c>
      <c r="E18" s="11">
        <f t="shared" si="0"/>
        <v>5.5537804206230978</v>
      </c>
      <c r="F18" s="11">
        <f t="shared" si="3"/>
        <v>8.3310030589357638</v>
      </c>
      <c r="G18" s="11">
        <f t="shared" si="4"/>
        <v>9.2567561605226309</v>
      </c>
      <c r="H18" s="37">
        <f t="shared" si="5"/>
        <v>5.5799999999999994E-5</v>
      </c>
      <c r="I18" s="37">
        <f t="shared" si="12"/>
        <v>8.3700000000000002E-5</v>
      </c>
      <c r="J18" s="37">
        <f>Females!D18</f>
        <v>9.2999999999999997E-5</v>
      </c>
      <c r="K18" s="37">
        <f t="shared" si="1"/>
        <v>0.99994419999999995</v>
      </c>
      <c r="L18" s="37">
        <f t="shared" si="6"/>
        <v>0.99991629999999998</v>
      </c>
      <c r="M18" s="37">
        <f t="shared" si="7"/>
        <v>0.99990699999999999</v>
      </c>
      <c r="O18" s="11" cm="1">
        <f t="array" ref="O18">1 + T$1 * C19/B18 + SUMPRODUCT(T$1^(A18:A$112-A18+2), D20:D$114/B18) + (1 + Females!H$115 * T$1^Females!H$115) * T$1^(110 - A18) * D$115/B18</f>
        <v>24.212269561886046</v>
      </c>
      <c r="P18" s="11" cm="1">
        <f t="array" ref="P18">1 + SUMPRODUCT(T$1^(A18:A$113-A18+1), D19:D$114/C18) + (1 + Females!H$115 * T$1^Females!H$115) * T$1^(110-A18) * D$115/C18</f>
        <v>24.21135487261953</v>
      </c>
      <c r="Q18" s="25" cm="1">
        <f t="array" ref="Q18">T$1 * E18/B18 + T$2 * F19/B18 + SUMPRODUCT(T$1^(A18:A$112-A18+3), G20:G$114/B18)  +  T$1^(110 - A18 + Females!H$115) * D$115/B18</f>
        <v>6.875915083238214E-2</v>
      </c>
      <c r="R18" s="25" cm="1">
        <f t="array" ref="R18">T$1 * F18/C18 + SUMPRODUCT(T$1^(A18:A$113-A18+2), G19:G$114/C18) + T$1^(110-A18+Females!H$115) * D$115/C18</f>
        <v>6.879433117730159E-2</v>
      </c>
      <c r="S18" s="25" cm="1">
        <f t="array" ref="S18">T$2 * E18/B18 + T$2^2 * F19/B18 + SUMPRODUCT(T$2^(A18:A$112-A18+3), G20:G$114/B18)  +  T$2^(110 - A18 + Females!H$115) * D$115/B18</f>
        <v>8.3939482783601665E-3</v>
      </c>
      <c r="T18" s="25" cm="1">
        <f t="array" ref="T18">T$2 * F18/C18 + SUMPRODUCT(T$2^(A18:A$113-A18+2), G19:G$114/C18) + T$2^(110-A18+Females!H$115) * D$115/C18</f>
        <v>8.429668415190026E-3</v>
      </c>
      <c r="U18" s="11">
        <f t="shared" si="8"/>
        <v>59775.207897999688</v>
      </c>
      <c r="V18" s="11">
        <f t="shared" si="13"/>
        <v>59777.593174498805</v>
      </c>
      <c r="W18" s="11">
        <f t="shared" si="9"/>
        <v>35899.440856851557</v>
      </c>
      <c r="X18" s="11">
        <f t="shared" si="14"/>
        <v>35900.873392105197</v>
      </c>
    </row>
    <row r="19" spans="1:24" ht="14" x14ac:dyDescent="0.15">
      <c r="A19" s="7">
        <v>14</v>
      </c>
      <c r="B19" s="11">
        <f t="shared" si="2"/>
        <v>99519.365667372214</v>
      </c>
      <c r="C19" s="11">
        <f t="shared" si="10"/>
        <v>99524.561284509458</v>
      </c>
      <c r="D19" s="11">
        <f t="shared" si="11"/>
        <v>99525.755722577436</v>
      </c>
      <c r="E19" s="11">
        <f t="shared" si="0"/>
        <v>7.1653943280507999</v>
      </c>
      <c r="F19" s="11">
        <f t="shared" si="3"/>
        <v>10.748652618727023</v>
      </c>
      <c r="G19" s="11">
        <f t="shared" si="4"/>
        <v>11.943090686709292</v>
      </c>
      <c r="H19" s="37">
        <f t="shared" si="5"/>
        <v>7.2000000000000002E-5</v>
      </c>
      <c r="I19" s="37">
        <f t="shared" si="12"/>
        <v>1.0800000000000001E-4</v>
      </c>
      <c r="J19" s="37">
        <f>Females!D19</f>
        <v>1.2E-4</v>
      </c>
      <c r="K19" s="37">
        <f t="shared" si="1"/>
        <v>0.99992800000000004</v>
      </c>
      <c r="L19" s="37">
        <f t="shared" si="6"/>
        <v>0.999892</v>
      </c>
      <c r="M19" s="37">
        <f t="shared" si="7"/>
        <v>0.99987999999999999</v>
      </c>
      <c r="O19" s="11" cm="1">
        <f t="array" ref="O19">1 + T$1 * C20/B19 + SUMPRODUCT(T$1^(A19:A$112-A19+2), D21:D$114/B19) + (1 + Females!H$115 * T$1^Females!H$115) * T$1^(110 - A19) * D$115/B19</f>
        <v>24.143300077873789</v>
      </c>
      <c r="P19" s="11" cm="1">
        <f t="array" ref="P19">1 + SUMPRODUCT(T$1^(A19:A$113-A19+1), D20:D$114/C19) + (1 + Females!H$115 * T$1^Females!H$115) * T$1^(110-A19) * D$115/C19</f>
        <v>24.142107473958553</v>
      </c>
      <c r="Q19" s="25" cm="1">
        <f t="array" ref="Q19">T$1 * E19/B19 + T$2 * F20/B19 + SUMPRODUCT(T$1^(A19:A$112-A19+3), G21:G$114/B19)  +  T$1^(110 - A19 + Females!H$115) * D$115/B19</f>
        <v>7.1411834839844715E-2</v>
      </c>
      <c r="R19" s="25" cm="1">
        <f t="array" ref="R19">T$1 * F19/C19 + SUMPRODUCT(T$1^(A19:A$113-A19+2), G20:G$114/C19) + T$1^(110-A19+Females!H$115) * D$115/C19</f>
        <v>7.145770420557207E-2</v>
      </c>
      <c r="S19" s="25" cm="1">
        <f t="array" ref="S19">T$2 * E19/B19 + T$2^2 * F20/B19 + SUMPRODUCT(T$2^(A19:A$112-A19+3), G21:G$114/B19)  +  T$2^(110 - A19 + Females!H$115) * D$115/B19</f>
        <v>8.976930759436029E-3</v>
      </c>
      <c r="T19" s="25" cm="1">
        <f t="array" ref="T19">T$2 * F19/C19 + SUMPRODUCT(T$2^(A19:A$113-A19+2), G20:G$114/C19) + T$2^(110-A19+Females!H$115) * D$115/C19</f>
        <v>9.0235979746413463E-3</v>
      </c>
      <c r="U19" s="11">
        <f t="shared" si="8"/>
        <v>57469.953931139295</v>
      </c>
      <c r="V19" s="11">
        <f t="shared" si="13"/>
        <v>57472.95427057593</v>
      </c>
      <c r="W19" s="11">
        <f t="shared" si="9"/>
        <v>33187.466406150037</v>
      </c>
      <c r="X19" s="11">
        <f t="shared" si="14"/>
        <v>33189.199027414703</v>
      </c>
    </row>
    <row r="20" spans="1:24" ht="14" x14ac:dyDescent="0.15">
      <c r="A20" s="12">
        <v>15</v>
      </c>
      <c r="B20" s="14">
        <f t="shared" si="2"/>
        <v>99505.15400504852</v>
      </c>
      <c r="C20" s="14">
        <f t="shared" si="10"/>
        <v>99512.200273044175</v>
      </c>
      <c r="D20" s="14">
        <f t="shared" si="11"/>
        <v>99513.812631890731</v>
      </c>
      <c r="E20" s="14">
        <f t="shared" si="0"/>
        <v>9.6719009692907161</v>
      </c>
      <c r="F20" s="14">
        <f t="shared" si="3"/>
        <v>14.508878799809843</v>
      </c>
      <c r="G20" s="14">
        <f t="shared" si="4"/>
        <v>16.1212376463663</v>
      </c>
      <c r="H20" s="44">
        <f t="shared" si="5"/>
        <v>9.7200000000000004E-5</v>
      </c>
      <c r="I20" s="44">
        <f t="shared" si="12"/>
        <v>1.4580000000000002E-4</v>
      </c>
      <c r="J20" s="44">
        <f>Females!D20</f>
        <v>1.6200000000000001E-4</v>
      </c>
      <c r="K20" s="44">
        <f t="shared" si="1"/>
        <v>0.99990279999999998</v>
      </c>
      <c r="L20" s="44">
        <f t="shared" si="6"/>
        <v>0.99985420000000003</v>
      </c>
      <c r="M20" s="44">
        <f t="shared" si="7"/>
        <v>0.999838</v>
      </c>
      <c r="O20" s="14" cm="1">
        <f t="array" ref="O20">1 + T$1 * C21/B20 + SUMPRODUCT(T$1^(A20:A$112-A20+2), D22:D$114/B20) + (1 + Females!H$115 * T$1^Females!H$115) * T$1^(110 - A20) * D$115/B20</f>
        <v>24.07237753956586</v>
      </c>
      <c r="P20" s="14" cm="1">
        <f t="array" ref="P20">1 + SUMPRODUCT(T$1^(A20:A$113-A20+1), D21:D$114/C20) + (1 + Females!H$115 * T$1^Females!H$115) * T$1^(110-A20) * D$115/C20</f>
        <v>24.070765176081444</v>
      </c>
      <c r="Q20" s="27" cm="1">
        <f t="array" ref="Q20">T$1 * E20/B20 + T$2 * F21/B20 + SUMPRODUCT(T$1^(A20:A$112-A20+3), G22:G$114/B20)  +  T$1^(110 - A20 + Females!H$115) * D$115/B20</f>
        <v>7.4139636794172029E-2</v>
      </c>
      <c r="R20" s="27" cm="1">
        <f t="array" ref="R20">T$1 * F20/C20 + SUMPRODUCT(T$1^(A20:A$113-A20+2), G21:G$114/C20) + T$1^(110-A20+Females!H$115) * D$115/C20</f>
        <v>7.4201650752292694E-2</v>
      </c>
      <c r="S20" s="27" cm="1">
        <f t="array" ref="S20">T$2 * E20/B20 + T$2^2 * F21/B20 + SUMPRODUCT(T$2^(A20:A$112-A20+3), G22:G$114/B20)  +  T$2^(110 - A20 + Females!H$115) * D$115/B20</f>
        <v>9.5749027629066195E-3</v>
      </c>
      <c r="T20" s="27" cm="1">
        <f t="array" ref="T20">T$2 * F20/C20 + SUMPRODUCT(T$2^(A20:A$113-A20+2), G21:G$114/C20) + T$2^(110-A20+Females!H$115) * D$115/C20</f>
        <v>9.6381422556484214E-3</v>
      </c>
      <c r="U20" s="14">
        <f t="shared" si="8"/>
        <v>55251.679856021045</v>
      </c>
      <c r="V20" s="14">
        <f t="shared" si="13"/>
        <v>55255.592398515633</v>
      </c>
      <c r="W20" s="14">
        <f t="shared" si="9"/>
        <v>30679.296539326588</v>
      </c>
      <c r="X20" s="14">
        <f t="shared" si="14"/>
        <v>30681.469035289192</v>
      </c>
    </row>
    <row r="21" spans="1:24" ht="14" x14ac:dyDescent="0.15">
      <c r="A21" s="7">
        <v>16</v>
      </c>
      <c r="B21" s="11">
        <f t="shared" si="2"/>
        <v>99486.367041095873</v>
      </c>
      <c r="C21" s="11">
        <f t="shared" si="10"/>
        <v>99495.48210407923</v>
      </c>
      <c r="D21" s="11">
        <f t="shared" si="11"/>
        <v>99497.691394244364</v>
      </c>
      <c r="E21" s="11">
        <f t="shared" si="0"/>
        <v>13.251584089873969</v>
      </c>
      <c r="F21" s="11">
        <f t="shared" si="3"/>
        <v>19.87919732439503</v>
      </c>
      <c r="G21" s="11">
        <f t="shared" si="4"/>
        <v>22.088487489522247</v>
      </c>
      <c r="H21" s="37">
        <f t="shared" si="5"/>
        <v>1.3319999999999999E-4</v>
      </c>
      <c r="I21" s="37">
        <f t="shared" si="12"/>
        <v>1.998E-4</v>
      </c>
      <c r="J21" s="37">
        <f>Females!D21</f>
        <v>2.22E-4</v>
      </c>
      <c r="K21" s="37">
        <f t="shared" si="1"/>
        <v>0.99986679999999994</v>
      </c>
      <c r="L21" s="37">
        <f t="shared" si="6"/>
        <v>0.99980020000000003</v>
      </c>
      <c r="M21" s="37">
        <f t="shared" si="7"/>
        <v>0.99977799999999994</v>
      </c>
      <c r="O21" s="11" cm="1">
        <f t="array" ref="O21">1 + T$1 * C22/B21 + SUMPRODUCT(T$1^(A21:A$112-A21+2), D23:D$114/B21) + (1 + Females!H$115 * T$1^Females!H$115) * T$1^(110 - A21) * D$115/B21</f>
        <v>23.999688235904049</v>
      </c>
      <c r="P21" s="11" cm="1">
        <f t="array" ref="P21">1 + SUMPRODUCT(T$1^(A21:A$113-A21+1), D22:D$114/C21) + (1 + Females!H$115 * T$1^Females!H$115) * T$1^(110-A21) * D$115/C21</f>
        <v>23.99760520837474</v>
      </c>
      <c r="Q21" s="25" cm="1">
        <f t="array" ref="Q21">T$1 * E21/B21 + T$2 * F22/B21 + SUMPRODUCT(T$1^(A21:A$112-A21+3), G23:G$114/B21)  +  T$1^(110 - A21 + Females!H$115) * D$115/B21</f>
        <v>7.6935391759573007E-2</v>
      </c>
      <c r="R21" s="25" cm="1">
        <f t="array" ref="R21">T$1 * F21/C21 + SUMPRODUCT(T$1^(A21:A$113-A21+2), G22:G$114/C21) + T$1^(110-A21+Females!H$115) * D$115/C21</f>
        <v>7.7015508173333344E-2</v>
      </c>
      <c r="S21" s="25" cm="1">
        <f t="array" ref="S21">T$2 * E21/B21 + T$2^2 * F22/B21 + SUMPRODUCT(T$2^(A21:A$112-A21+3), G23:G$114/B21)  +  T$2^(110 - A21 + Females!H$115) * D$115/B21</f>
        <v>1.0177987166362071E-2</v>
      </c>
      <c r="T21" s="25" cm="1">
        <f t="array" ref="T21">T$2 * F21/C21 + SUMPRODUCT(T$2^(A21:A$113-A21+2), G22:G$114/C21) + T$2^(110-A21+Females!H$115) * D$115/C21</f>
        <v>1.0260012101536081E-2</v>
      </c>
      <c r="U21" s="11">
        <f t="shared" si="8"/>
        <v>53116.584732523435</v>
      </c>
      <c r="V21" s="11">
        <f t="shared" si="13"/>
        <v>53121.451339172141</v>
      </c>
      <c r="W21" s="11">
        <f t="shared" si="9"/>
        <v>28359.378853203998</v>
      </c>
      <c r="X21" s="11">
        <f t="shared" si="14"/>
        <v>28361.977174281586</v>
      </c>
    </row>
    <row r="22" spans="1:24" ht="14" x14ac:dyDescent="0.15">
      <c r="A22" s="7">
        <v>17</v>
      </c>
      <c r="B22" s="11">
        <f t="shared" si="2"/>
        <v>99463.017385481377</v>
      </c>
      <c r="C22" s="11">
        <f t="shared" si="10"/>
        <v>99473.115457005988</v>
      </c>
      <c r="D22" s="11">
        <f t="shared" si="11"/>
        <v>99475.602906754837</v>
      </c>
      <c r="E22" s="11">
        <f t="shared" si="0"/>
        <v>14.919452607822205</v>
      </c>
      <c r="F22" s="11">
        <f t="shared" si="3"/>
        <v>22.381450977826351</v>
      </c>
      <c r="G22" s="11">
        <f t="shared" si="4"/>
        <v>24.868900726688711</v>
      </c>
      <c r="H22" s="37">
        <f t="shared" si="5"/>
        <v>1.4999999999999999E-4</v>
      </c>
      <c r="I22" s="37">
        <f t="shared" si="12"/>
        <v>2.2500000000000002E-4</v>
      </c>
      <c r="J22" s="37">
        <f>Females!D22</f>
        <v>2.5000000000000001E-4</v>
      </c>
      <c r="K22" s="37">
        <f t="shared" si="1"/>
        <v>0.99985000000000002</v>
      </c>
      <c r="L22" s="37">
        <f t="shared" si="6"/>
        <v>0.99977499999999997</v>
      </c>
      <c r="M22" s="37">
        <f t="shared" si="7"/>
        <v>0.99975000000000003</v>
      </c>
      <c r="O22" s="11" cm="1">
        <f t="array" ref="O22">1 + T$1 * C23/B22 + SUMPRODUCT(T$1^(A22:A$112-A22+2), D24:D$114/B22) + (1 + Females!H$115 * T$1^Females!H$115) * T$1^(110 - A22) * D$115/B22</f>
        <v>23.92516407092986</v>
      </c>
      <c r="P22" s="11" cm="1">
        <f t="array" ref="P22">1 + SUMPRODUCT(T$1^(A22:A$113-A22+1), D23:D$114/C22) + (1 + Females!H$115 * T$1^Females!H$115) * T$1^(110-A22) * D$115/C22</f>
        <v>23.922862290597301</v>
      </c>
      <c r="Q22" s="25" cm="1">
        <f t="array" ref="Q22">T$1 * E22/B22 + T$2 * F23/B22 + SUMPRODUCT(T$1^(A22:A$112-A22+3), G24:G$114/B22)  +  T$1^(110 - A22 + Females!H$115) * D$115/B22</f>
        <v>7.9801718832512497E-2</v>
      </c>
      <c r="R22" s="25" cm="1">
        <f t="array" ref="R22">T$1 * F22/C22 + SUMPRODUCT(T$1^(A22:A$113-A22+2), G23:G$114/C22) + T$1^(110-A22+Females!H$115) * D$115/C22</f>
        <v>7.9890248811097575E-2</v>
      </c>
      <c r="S22" s="25" cm="1">
        <f t="array" ref="S22">T$2 * E22/B22 + T$2^2 * F23/B22 + SUMPRODUCT(T$2^(A22:A$112-A22+3), G24:G$114/B22)  +  T$2^(110 - A22 + Females!H$115) * D$115/B22</f>
        <v>1.0785846223573181E-2</v>
      </c>
      <c r="T22" s="25" cm="1">
        <f t="array" ref="T22">T$2 * F22/C22 + SUMPRODUCT(T$2^(A22:A$113-A22+2), G23:G$114/C22) + T$2^(110-A22+Females!H$115) * D$115/C22</f>
        <v>1.0876759703529729E-2</v>
      </c>
      <c r="U22" s="11">
        <f t="shared" si="8"/>
        <v>51061.652077395585</v>
      </c>
      <c r="V22" s="11">
        <f t="shared" si="13"/>
        <v>51066.836157151018</v>
      </c>
      <c r="W22" s="11">
        <f t="shared" si="9"/>
        <v>26213.686065526366</v>
      </c>
      <c r="X22" s="11">
        <f t="shared" si="14"/>
        <v>26216.347433377166</v>
      </c>
    </row>
    <row r="23" spans="1:24" ht="14" x14ac:dyDescent="0.15">
      <c r="A23" s="7">
        <v>18</v>
      </c>
      <c r="B23" s="11">
        <f t="shared" si="2"/>
        <v>99437.554758127895</v>
      </c>
      <c r="C23" s="11">
        <f t="shared" si="10"/>
        <v>99448.097932873556</v>
      </c>
      <c r="D23" s="11">
        <f t="shared" si="11"/>
        <v>99450.734006028157</v>
      </c>
      <c r="E23" s="11">
        <f t="shared" si="0"/>
        <v>15.810571206542335</v>
      </c>
      <c r="F23" s="11">
        <f t="shared" si="3"/>
        <v>23.718371356990342</v>
      </c>
      <c r="G23" s="11">
        <f t="shared" si="4"/>
        <v>26.35444451159746</v>
      </c>
      <c r="H23" s="37">
        <f t="shared" si="5"/>
        <v>1.5899999999999999E-4</v>
      </c>
      <c r="I23" s="37">
        <f t="shared" si="12"/>
        <v>2.385E-4</v>
      </c>
      <c r="J23" s="37">
        <f>Females!D23</f>
        <v>2.6499999999999999E-4</v>
      </c>
      <c r="K23" s="37">
        <f t="shared" si="1"/>
        <v>0.99984099999999998</v>
      </c>
      <c r="L23" s="37">
        <f t="shared" si="6"/>
        <v>0.99976149999999997</v>
      </c>
      <c r="M23" s="37">
        <f t="shared" si="7"/>
        <v>0.99973500000000004</v>
      </c>
      <c r="O23" s="11" cm="1">
        <f t="array" ref="O23">1 + T$1 * C24/B23 + SUMPRODUCT(T$1^(A23:A$112-A23+2), D25:D$114/B23) + (1 + Females!H$115 * T$1^Females!H$115) * T$1^(110 - A23) * D$115/B23</f>
        <v>23.848144303562243</v>
      </c>
      <c r="P23" s="11" cm="1">
        <f t="array" ref="P23">1 + SUMPRODUCT(T$1^(A23:A$113-A23+1), D24:D$114/C23) + (1 + Females!H$115 * T$1^Females!H$115) * T$1^(110-A23) * D$115/C23</f>
        <v>23.845747495891441</v>
      </c>
      <c r="Q23" s="25" cm="1">
        <f t="array" ref="Q23">T$1 * E23/B23 + T$2 * F24/B23 + SUMPRODUCT(T$1^(A23:A$112-A23+3), G25:G$114/B23)  +  T$1^(110 - A23 + Females!H$115) * D$115/B23</f>
        <v>8.2764031144960282E-2</v>
      </c>
      <c r="R23" s="25" cm="1">
        <f t="array" ref="R23">T$1 * F23/C23 + SUMPRODUCT(T$1^(A23:A$113-A23+2), G24:G$114/C23) + T$1^(110-A23+Females!H$115) * D$115/C23</f>
        <v>8.2856216018215745E-2</v>
      </c>
      <c r="S23" s="25" cm="1">
        <f t="array" ref="S23">T$2 * E23/B23 + T$2^2 * F24/B23 + SUMPRODUCT(T$2^(A23:A$112-A23+3), G25:G$114/B23)  +  T$2^(110 - A23 + Females!H$115) * D$115/B23</f>
        <v>1.1422739818280882E-2</v>
      </c>
      <c r="T23" s="25" cm="1">
        <f t="array" ref="T23">T$2 * F23/C23 + SUMPRODUCT(T$2^(A23:A$113-A23+2), G24:G$114/C23) + T$2^(110-A23+Females!H$115) * D$115/C23</f>
        <v>1.1517698930256285E-2</v>
      </c>
      <c r="U23" s="11">
        <f t="shared" si="8"/>
        <v>49085.173313214618</v>
      </c>
      <c r="V23" s="11">
        <f t="shared" si="13"/>
        <v>49090.377720753808</v>
      </c>
      <c r="W23" s="11">
        <f t="shared" si="9"/>
        <v>24229.821872117009</v>
      </c>
      <c r="X23" s="11">
        <f t="shared" si="14"/>
        <v>24232.390914031555</v>
      </c>
    </row>
    <row r="24" spans="1:24" ht="14" x14ac:dyDescent="0.15">
      <c r="A24" s="7">
        <v>19</v>
      </c>
      <c r="B24" s="11">
        <f t="shared" si="2"/>
        <v>99411.223698336427</v>
      </c>
      <c r="C24" s="11">
        <f t="shared" si="10"/>
        <v>99421.744186921351</v>
      </c>
      <c r="D24" s="11">
        <f t="shared" si="11"/>
        <v>99424.379561516558</v>
      </c>
      <c r="E24" s="11">
        <f t="shared" si="0"/>
        <v>15.80638456803549</v>
      </c>
      <c r="F24" s="11">
        <f t="shared" si="3"/>
        <v>23.712085988580743</v>
      </c>
      <c r="G24" s="11">
        <f t="shared" si="4"/>
        <v>26.347460583801887</v>
      </c>
      <c r="H24" s="37">
        <f t="shared" si="5"/>
        <v>1.5899999999999999E-4</v>
      </c>
      <c r="I24" s="37">
        <f t="shared" si="12"/>
        <v>2.385E-4</v>
      </c>
      <c r="J24" s="37">
        <f>Females!D24</f>
        <v>2.6499999999999999E-4</v>
      </c>
      <c r="K24" s="37">
        <f t="shared" si="1"/>
        <v>0.99984099999999998</v>
      </c>
      <c r="L24" s="37">
        <f t="shared" si="6"/>
        <v>0.99976149999999997</v>
      </c>
      <c r="M24" s="37">
        <f t="shared" si="7"/>
        <v>0.99973500000000004</v>
      </c>
      <c r="O24" s="11" cm="1">
        <f t="array" ref="O24">1 + T$1 * C25/B24 + SUMPRODUCT(T$1^(A24:A$112-A24+2), D26:D$114/B24) + (1 + Females!H$115 * T$1^Females!H$115) * T$1^(110 - A24) * D$115/B24</f>
        <v>23.768232818281739</v>
      </c>
      <c r="P24" s="11" cm="1">
        <f t="array" ref="P24">1 + SUMPRODUCT(T$1^(A24:A$113-A24+1), D25:D$114/C24) + (1 + Females!H$115 * T$1^Females!H$115) * T$1^(110-A24) * D$115/C24</f>
        <v>23.765848845671194</v>
      </c>
      <c r="Q24" s="25" cm="1">
        <f t="array" ref="Q24">T$1 * E24/B24 + T$2 * F25/B24 + SUMPRODUCT(T$1^(A24:A$112-A24+3), G26:G$114/B24)  +  T$1^(110 - A24 + Females!H$115) * D$115/B24</f>
        <v>8.5837563926657756E-2</v>
      </c>
      <c r="R24" s="25" cm="1">
        <f t="array" ref="R24">T$1 * F24/C24 + SUMPRODUCT(T$1^(A24:A$113-A24+2), G25:G$114/C24) + T$1^(110-A24+Females!H$115) * D$115/C24</f>
        <v>8.5929255142326341E-2</v>
      </c>
      <c r="S24" s="25" cm="1">
        <f t="array" ref="S24">T$2 * E24/B24 + T$2^2 * F25/B24 + SUMPRODUCT(T$2^(A24:A$112-A24+3), G26:G$114/B24)  +  T$2^(110 - A24 + Females!H$115) * D$115/B24</f>
        <v>1.2103056455864536E-2</v>
      </c>
      <c r="T24" s="25" cm="1">
        <f t="array" ref="T24">T$2 * F24/C24 + SUMPRODUCT(T$2^(A24:A$113-A24+2), G25:G$114/C24) + T$2^(110-A24+Females!H$115) * D$115/C24</f>
        <v>1.2197774833651153E-2</v>
      </c>
      <c r="U24" s="11">
        <f t="shared" si="8"/>
        <v>47184.784193889922</v>
      </c>
      <c r="V24" s="11">
        <f t="shared" si="13"/>
        <v>47189.77766409405</v>
      </c>
      <c r="W24" s="11">
        <f t="shared" si="9"/>
        <v>22395.900348033079</v>
      </c>
      <c r="X24" s="11">
        <f t="shared" si="14"/>
        <v>22398.270460835189</v>
      </c>
    </row>
    <row r="25" spans="1:24" ht="14" x14ac:dyDescent="0.15">
      <c r="A25" s="7">
        <v>20</v>
      </c>
      <c r="B25" s="11">
        <f t="shared" si="2"/>
        <v>99384.979152479296</v>
      </c>
      <c r="C25" s="11">
        <f t="shared" si="10"/>
        <v>99395.417313768383</v>
      </c>
      <c r="D25" s="11">
        <f t="shared" si="11"/>
        <v>99398.03210093276</v>
      </c>
      <c r="E25" s="11">
        <f t="shared" si="0"/>
        <v>15.682949710261232</v>
      </c>
      <c r="F25" s="11">
        <f t="shared" si="3"/>
        <v>23.526895278168976</v>
      </c>
      <c r="G25" s="11">
        <f t="shared" si="4"/>
        <v>26.141682442545317</v>
      </c>
      <c r="H25" s="37">
        <f t="shared" si="5"/>
        <v>1.5779999999999999E-4</v>
      </c>
      <c r="I25" s="37">
        <f t="shared" si="12"/>
        <v>2.3670000000000001E-4</v>
      </c>
      <c r="J25" s="37">
        <f>Females!D25</f>
        <v>2.63E-4</v>
      </c>
      <c r="K25" s="37">
        <f t="shared" si="1"/>
        <v>0.99984220000000001</v>
      </c>
      <c r="L25" s="37">
        <f t="shared" si="6"/>
        <v>0.99976330000000002</v>
      </c>
      <c r="M25" s="37">
        <f t="shared" si="7"/>
        <v>0.99973699999999999</v>
      </c>
      <c r="O25" s="11" cm="1">
        <f t="array" ref="O25">1 + T$1 * C26/B25 + SUMPRODUCT(T$1^(A25:A$112-A25+2), D27:D$114/B25) + (1 + Females!H$115 * T$1^Females!H$115) * T$1^(110 - A25) * D$115/B25</f>
        <v>23.685084897382797</v>
      </c>
      <c r="P25" s="11" cm="1">
        <f t="array" ref="P25">1 + SUMPRODUCT(T$1^(A25:A$113-A25+1), D26:D$114/C25) + (1 + Females!H$115 * T$1^Females!H$115) * T$1^(110-A25) * D$115/C25</f>
        <v>23.682727684714909</v>
      </c>
      <c r="Q25" s="25" cm="1">
        <f t="array" ref="Q25">T$1 * E25/B25 + T$2 * F26/B25 + SUMPRODUCT(T$1^(A25:A$112-A25+3), G27:G$114/B25)  +  T$1^(110 - A25 + Females!H$115) * D$115/B25</f>
        <v>8.9035575569641562E-2</v>
      </c>
      <c r="R25" s="25" cm="1">
        <f t="array" ref="R25">T$1 * F25/C25 + SUMPRODUCT(T$1^(A25:A$113-A25+2), G26:G$114/C25) + T$1^(110-A25+Females!H$115) * D$115/C25</f>
        <v>8.9126237555495424E-2</v>
      </c>
      <c r="S25" s="25" cm="1">
        <f t="array" ref="S25">T$2 * E25/B25 + T$2^2 * F26/B25 + SUMPRODUCT(T$2^(A25:A$112-A25+3), G27:G$114/B25)  +  T$2^(110 - A25 + Females!H$115) * D$115/B25</f>
        <v>1.2839797559621577E-2</v>
      </c>
      <c r="T25" s="25" cm="1">
        <f t="array" ref="T25">T$2 * F25/C25 + SUMPRODUCT(T$2^(A25:A$113-A25+2), G26:G$114/C25) + T$2^(110-A25+Females!H$115) * D$115/C25</f>
        <v>1.2933722324512681E-2</v>
      </c>
      <c r="U25" s="11">
        <f t="shared" si="8"/>
        <v>45358.007133679042</v>
      </c>
      <c r="V25" s="11">
        <f t="shared" si="13"/>
        <v>45362.770974233732</v>
      </c>
      <c r="W25" s="11">
        <f t="shared" si="9"/>
        <v>20700.802361516209</v>
      </c>
      <c r="X25" s="11">
        <f t="shared" si="14"/>
        <v>20702.976516159153</v>
      </c>
    </row>
    <row r="26" spans="1:24" ht="14" x14ac:dyDescent="0.15">
      <c r="A26" s="15">
        <v>21</v>
      </c>
      <c r="B26" s="17">
        <f t="shared" si="2"/>
        <v>99358.930364210537</v>
      </c>
      <c r="C26" s="17">
        <f t="shared" si="10"/>
        <v>99369.296202769037</v>
      </c>
      <c r="D26" s="17">
        <f t="shared" si="11"/>
        <v>99371.89041849022</v>
      </c>
      <c r="E26" s="17">
        <f t="shared" si="0"/>
        <v>15.559608495035368</v>
      </c>
      <c r="F26" s="17">
        <f t="shared" si="3"/>
        <v>23.341847678030447</v>
      </c>
      <c r="G26" s="17">
        <f t="shared" si="4"/>
        <v>25.936063399225947</v>
      </c>
      <c r="H26" s="43">
        <f t="shared" si="5"/>
        <v>1.5659999999999998E-4</v>
      </c>
      <c r="I26" s="43">
        <f t="shared" si="12"/>
        <v>2.3490000000000002E-4</v>
      </c>
      <c r="J26" s="43">
        <f>Females!D26</f>
        <v>2.61E-4</v>
      </c>
      <c r="K26" s="43">
        <f t="shared" si="1"/>
        <v>0.99984340000000005</v>
      </c>
      <c r="L26" s="43">
        <f t="shared" si="6"/>
        <v>0.99976509999999996</v>
      </c>
      <c r="M26" s="43">
        <f t="shared" si="7"/>
        <v>0.99973900000000004</v>
      </c>
      <c r="O26" s="17" cm="1">
        <f t="array" ref="O26">1 + T$1 * C27/B26 + SUMPRODUCT(T$1^(A26:A$112-A26+2), D28:D$114/B26) + (1 + Females!H$115 * T$1^Females!H$115) * T$1^(110 - A26) * D$115/B26</f>
        <v>23.598544172315382</v>
      </c>
      <c r="P26" s="17" cm="1">
        <f t="array" ref="P26">1 + SUMPRODUCT(T$1^(A26:A$113-A26+1), D27:D$114/C26) + (1 + Females!H$115 * T$1^Females!H$115) * T$1^(110-A26) * D$115/C26</f>
        <v>23.596211775496293</v>
      </c>
      <c r="Q26" s="26" cm="1">
        <f t="array" ref="Q26">T$1 * E26/B26 + T$2 * F27/B26 + SUMPRODUCT(T$1^(A26:A$112-A26+3), G28:G$114/B26)  +  T$1^(110 - A26 + Females!H$115) * D$115/B26</f>
        <v>9.2364080271339605E-2</v>
      </c>
      <c r="R26" s="26" cm="1">
        <f t="array" ref="R26">T$1 * F26/C26 + SUMPRODUCT(T$1^(A26:A$113-A26+2), G27:G$114/C26) + T$1^(110-A26+Females!H$115) * D$115/C26</f>
        <v>9.2453787800142156E-2</v>
      </c>
      <c r="S26" s="26" cm="1">
        <f t="array" ref="S26">T$2 * E26/B26 + T$2^2 * F27/B26 + SUMPRODUCT(T$2^(A26:A$112-A26+3), G28:G$114/B26)  +  T$2^(110 - A26 + Females!H$115) * D$115/B26</f>
        <v>1.3638681926111288E-2</v>
      </c>
      <c r="T26" s="26" cm="1">
        <f t="array" ref="T26">T$2 * F26/C26 + SUMPRODUCT(T$2^(A26:A$113-A26+2), G27:G$114/C26) + T$2^(110-A26+Females!H$115) * D$115/C26</f>
        <v>1.373189193303373E-2</v>
      </c>
      <c r="U26" s="17">
        <f t="shared" si="8"/>
        <v>43602.037314181558</v>
      </c>
      <c r="V26" s="17">
        <f t="shared" si="13"/>
        <v>43606.586192455143</v>
      </c>
      <c r="W26" s="17">
        <f t="shared" si="9"/>
        <v>19134.03909420588</v>
      </c>
      <c r="X26" s="17">
        <f t="shared" si="14"/>
        <v>19136.035294844267</v>
      </c>
    </row>
    <row r="27" spans="1:24" ht="14" x14ac:dyDescent="0.15">
      <c r="A27" s="7">
        <v>22</v>
      </c>
      <c r="B27" s="11">
        <f t="shared" si="2"/>
        <v>99333.037433158592</v>
      </c>
      <c r="C27" s="11">
        <f t="shared" si="10"/>
        <v>99343.370755715499</v>
      </c>
      <c r="D27" s="11">
        <f t="shared" si="11"/>
        <v>99345.954355091002</v>
      </c>
      <c r="E27" s="11">
        <f t="shared" si="0"/>
        <v>15.495953839572737</v>
      </c>
      <c r="F27" s="11">
        <f t="shared" si="3"/>
        <v>23.246348756837428</v>
      </c>
      <c r="G27" s="11">
        <f t="shared" si="4"/>
        <v>25.829948132323658</v>
      </c>
      <c r="H27" s="37">
        <f t="shared" si="5"/>
        <v>1.5599999999999997E-4</v>
      </c>
      <c r="I27" s="37">
        <f t="shared" si="12"/>
        <v>2.34E-4</v>
      </c>
      <c r="J27" s="37">
        <f>Females!D27</f>
        <v>2.5999999999999998E-4</v>
      </c>
      <c r="K27" s="37">
        <f t="shared" si="1"/>
        <v>0.99984399999999996</v>
      </c>
      <c r="L27" s="37">
        <f t="shared" si="6"/>
        <v>0.99976600000000004</v>
      </c>
      <c r="M27" s="37">
        <f t="shared" si="7"/>
        <v>0.99973999999999996</v>
      </c>
      <c r="O27" s="11" cm="1">
        <f t="array" ref="O27">1 + T$1 * C28/B27 + SUMPRODUCT(T$1^(A27:A$112-A27+2), D29:D$114/B27) + (1 + Females!H$115 * T$1^Females!H$115) * T$1^(110 - A27) * D$115/B27</f>
        <v>23.508483252453829</v>
      </c>
      <c r="P27" s="11" cm="1">
        <f t="array" ref="P27">1 + SUMPRODUCT(T$1^(A27:A$113-A27+1), D28:D$114/C27) + (1 + Females!H$115 * T$1^Females!H$115) * T$1^(110-A27) * D$115/C27</f>
        <v>23.506167004960968</v>
      </c>
      <c r="Q27" s="25" cm="1">
        <f t="array" ref="Q27">T$1 * E27/B27 + T$2 * F28/B27 + SUMPRODUCT(T$1^(A27:A$112-A27+3), G29:G$114/B27)  +  T$1^(110 - A27 + Females!H$115) * D$115/B27</f>
        <v>9.582797769509388E-2</v>
      </c>
      <c r="R27" s="25" cm="1">
        <f t="array" ref="R27">T$1 * F27/C27 + SUMPRODUCT(T$1^(A27:A$113-A27+2), G28:G$114/C27) + T$1^(110-A27+Females!H$115) * D$115/C27</f>
        <v>9.5917064094430335E-2</v>
      </c>
      <c r="S27" s="25" cm="1">
        <f t="array" ref="S27">T$2 * E27/B27 + T$2^2 * F28/B27 + SUMPRODUCT(T$2^(A27:A$112-A27+3), G29:G$114/B27)  +  T$2^(110 - A27 + Females!H$115) * D$115/B27</f>
        <v>1.4504437706960006E-2</v>
      </c>
      <c r="T27" s="25" cm="1">
        <f t="array" ref="T27">T$2 * F27/C27 + SUMPRODUCT(T$2^(A27:A$113-A27+2), G28:G$114/C27) + T$2^(110-A27+Females!H$115) * D$115/C27</f>
        <v>1.4597284306004283E-2</v>
      </c>
      <c r="U27" s="11">
        <f t="shared" si="8"/>
        <v>41914.110217287176</v>
      </c>
      <c r="V27" s="11">
        <f t="shared" si="13"/>
        <v>41918.470418402067</v>
      </c>
      <c r="W27" s="11">
        <f t="shared" si="9"/>
        <v>17685.884582851406</v>
      </c>
      <c r="X27" s="11">
        <f t="shared" si="14"/>
        <v>17687.72439319871</v>
      </c>
    </row>
    <row r="28" spans="1:24" ht="14" x14ac:dyDescent="0.15">
      <c r="A28" s="7">
        <v>23</v>
      </c>
      <c r="B28" s="11">
        <f t="shared" si="2"/>
        <v>99307.181036459442</v>
      </c>
      <c r="C28" s="11">
        <f t="shared" si="10"/>
        <v>99317.541479319014</v>
      </c>
      <c r="D28" s="11">
        <f t="shared" si="11"/>
        <v>99320.124406958668</v>
      </c>
      <c r="E28" s="11">
        <f t="shared" si="0"/>
        <v>15.491920241687669</v>
      </c>
      <c r="F28" s="11">
        <f t="shared" si="3"/>
        <v>23.24030470616065</v>
      </c>
      <c r="G28" s="11">
        <f t="shared" si="4"/>
        <v>25.823232345809252</v>
      </c>
      <c r="H28" s="37">
        <f t="shared" si="5"/>
        <v>1.5599999999999997E-4</v>
      </c>
      <c r="I28" s="37">
        <f t="shared" si="12"/>
        <v>2.34E-4</v>
      </c>
      <c r="J28" s="37">
        <f>Females!D28</f>
        <v>2.5999999999999998E-4</v>
      </c>
      <c r="K28" s="37">
        <f t="shared" si="1"/>
        <v>0.99984399999999996</v>
      </c>
      <c r="L28" s="37">
        <f t="shared" si="6"/>
        <v>0.99976600000000004</v>
      </c>
      <c r="M28" s="37">
        <f t="shared" si="7"/>
        <v>0.99973999999999996</v>
      </c>
      <c r="O28" s="11" cm="1">
        <f t="array" ref="O28">1 + T$1 * C29/B28 + SUMPRODUCT(T$1^(A28:A$112-A28+2), D30:D$114/B28) + (1 + Females!H$115 * T$1^Females!H$115) * T$1^(110 - A28) * D$115/B28</f>
        <v>23.414787868841465</v>
      </c>
      <c r="P28" s="11" cm="1">
        <f t="array" ref="P28">1 + SUMPRODUCT(T$1^(A28:A$113-A28+1), D29:D$114/C28) + (1 + Females!H$115 * T$1^Females!H$115) * T$1^(110-A28) * D$115/C28</f>
        <v>23.412474928640858</v>
      </c>
      <c r="Q28" s="25" cm="1">
        <f t="array" ref="Q28">T$1 * E28/B28 + T$2 * F29/B28 + SUMPRODUCT(T$1^(A28:A$112-A28+3), G30:G$114/B28)  +  T$1^(110 - A28 + Females!H$115) * D$115/B28</f>
        <v>9.9431662825991737E-2</v>
      </c>
      <c r="R28" s="25" cm="1">
        <f t="array" ref="R28">T$1 * F28/C28 + SUMPRODUCT(T$1^(A28:A$113-A28+2), G29:G$114/C28) + T$1^(110-A28+Females!H$115) * D$115/C28</f>
        <v>9.9520622019932767E-2</v>
      </c>
      <c r="S28" s="25" cm="1">
        <f t="array" ref="S28">T$2 * E28/B28 + T$2^2 * F29/B28 + SUMPRODUCT(T$2^(A28:A$112-A28+3), G30:G$114/B28)  +  T$2^(110 - A28 + Females!H$115) * D$115/B28</f>
        <v>1.5441422145396294E-2</v>
      </c>
      <c r="T28" s="25" cm="1">
        <f t="array" ref="T28">T$2 * F28/C28 + SUMPRODUCT(T$2^(A28:A$113-A28+2), G29:G$114/C28) + T$2^(110-A28+Females!H$115) * D$115/C28</f>
        <v>1.553442319386618E-2</v>
      </c>
      <c r="U28" s="11">
        <f t="shared" si="8"/>
        <v>40291.538434058268</v>
      </c>
      <c r="V28" s="11">
        <f t="shared" si="13"/>
        <v>40295.741938551233</v>
      </c>
      <c r="W28" s="11">
        <f t="shared" si="9"/>
        <v>16347.338152587197</v>
      </c>
      <c r="X28" s="11">
        <f t="shared" si="14"/>
        <v>16349.043625052214</v>
      </c>
    </row>
    <row r="29" spans="1:24" ht="14" x14ac:dyDescent="0.15">
      <c r="A29" s="7">
        <v>24</v>
      </c>
      <c r="B29" s="11">
        <f t="shared" si="2"/>
        <v>99281.192316305678</v>
      </c>
      <c r="C29" s="11">
        <f t="shared" si="10"/>
        <v>99291.689116217749</v>
      </c>
      <c r="D29" s="11">
        <f t="shared" si="11"/>
        <v>99294.301174612861</v>
      </c>
      <c r="E29" s="11">
        <f t="shared" si="0"/>
        <v>15.666572147513035</v>
      </c>
      <c r="F29" s="11">
        <f t="shared" si="3"/>
        <v>23.502342813808742</v>
      </c>
      <c r="G29" s="11">
        <f t="shared" si="4"/>
        <v>26.114401208923184</v>
      </c>
      <c r="H29" s="37">
        <f t="shared" si="5"/>
        <v>1.5779999999999999E-4</v>
      </c>
      <c r="I29" s="37">
        <f t="shared" si="12"/>
        <v>2.3670000000000001E-4</v>
      </c>
      <c r="J29" s="37">
        <f>Females!D29</f>
        <v>2.63E-4</v>
      </c>
      <c r="K29" s="37">
        <f t="shared" si="1"/>
        <v>0.99984220000000001</v>
      </c>
      <c r="L29" s="37">
        <f t="shared" si="6"/>
        <v>0.99976330000000002</v>
      </c>
      <c r="M29" s="37">
        <f t="shared" si="7"/>
        <v>0.99973699999999999</v>
      </c>
      <c r="O29" s="11" cm="1">
        <f t="array" ref="O29">1 + T$1 * C30/B29 + SUMPRODUCT(T$1^(A29:A$112-A29+2), D31:D$114/B29) + (1 + Females!H$115 * T$1^Females!H$115) * T$1^(110 - A29) * D$115/B29</f>
        <v>23.317350075722103</v>
      </c>
      <c r="P29" s="11" cm="1">
        <f t="array" ref="P29">1 + SUMPRODUCT(T$1^(A29:A$113-A29+1), D30:D$114/C29) + (1 + Females!H$115 * T$1^Females!H$115) * T$1^(110-A29) * D$115/C29</f>
        <v>23.315016526173217</v>
      </c>
      <c r="Q29" s="25" cm="1">
        <f t="array" ref="Q29">T$1 * E29/B29 + T$2 * F30/B29 + SUMPRODUCT(T$1^(A29:A$112-A29+3), G31:G$114/B29)  +  T$1^(110 - A29 + Females!H$115) * D$115/B29</f>
        <v>0.10317928745039751</v>
      </c>
      <c r="R29" s="25" cm="1">
        <f t="array" ref="R29">T$1 * F29/C29 + SUMPRODUCT(T$1^(A29:A$113-A29+2), G30:G$114/C29) + T$1^(110-A29+Females!H$115) * D$115/C29</f>
        <v>0.10326903930916365</v>
      </c>
      <c r="S29" s="25" cm="1">
        <f t="array" ref="S29">T$2 * E29/B29 + T$2^2 * F30/B29 + SUMPRODUCT(T$2^(A29:A$112-A29+3), G31:G$114/B29)  +  T$2^(110 - A29 + Females!H$115) * D$115/B29</f>
        <v>1.645389137275317E-2</v>
      </c>
      <c r="T29" s="25" cm="1">
        <f t="array" ref="T29">T$2 * F29/C29 + SUMPRODUCT(T$2^(A29:A$113-A29+2), G30:G$114/C29) + T$2^(110-A29+Females!H$115) * D$115/C29</f>
        <v>1.6548023684155356E-2</v>
      </c>
      <c r="U29" s="11">
        <f t="shared" si="8"/>
        <v>38731.725121079471</v>
      </c>
      <c r="V29" s="11">
        <f t="shared" si="13"/>
        <v>38735.820148137063</v>
      </c>
      <c r="W29" s="11">
        <f t="shared" si="9"/>
        <v>15110.077708126813</v>
      </c>
      <c r="X29" s="11">
        <f t="shared" si="14"/>
        <v>15111.675266120001</v>
      </c>
    </row>
    <row r="30" spans="1:24" ht="14" x14ac:dyDescent="0.15">
      <c r="A30" s="12">
        <v>25</v>
      </c>
      <c r="B30" s="14">
        <f t="shared" si="2"/>
        <v>99254.803323481596</v>
      </c>
      <c r="C30" s="14">
        <f t="shared" si="10"/>
        <v>99265.525744158163</v>
      </c>
      <c r="D30" s="14">
        <f t="shared" si="11"/>
        <v>99268.186773403941</v>
      </c>
      <c r="E30" s="14">
        <f t="shared" si="0"/>
        <v>15.960172374415841</v>
      </c>
      <c r="F30" s="14">
        <f t="shared" si="3"/>
        <v>23.94284480949095</v>
      </c>
      <c r="G30" s="14">
        <f t="shared" si="4"/>
        <v>26.603874055272257</v>
      </c>
      <c r="H30" s="44">
        <f t="shared" si="5"/>
        <v>1.6080000000000001E-4</v>
      </c>
      <c r="I30" s="44">
        <f t="shared" si="12"/>
        <v>2.4120000000000001E-4</v>
      </c>
      <c r="J30" s="44">
        <f>Females!D30</f>
        <v>2.6800000000000001E-4</v>
      </c>
      <c r="K30" s="44">
        <f t="shared" si="1"/>
        <v>0.99983920000000004</v>
      </c>
      <c r="L30" s="44">
        <f t="shared" si="6"/>
        <v>0.99975879999999995</v>
      </c>
      <c r="M30" s="44">
        <f t="shared" si="7"/>
        <v>0.99973199999999995</v>
      </c>
      <c r="O30" s="14" cm="1">
        <f t="array" ref="O30">1 + T$1 * C31/B30 + SUMPRODUCT(T$1^(A30:A$112-A30+2), D32:D$114/B30) + (1 + Females!H$115 * T$1^Females!H$115) * T$1^(110 - A30) * D$115/B30</f>
        <v>23.216080390068878</v>
      </c>
      <c r="P30" s="14" cm="1">
        <f t="array" ref="P30">1 + SUMPRODUCT(T$1^(A30:A$113-A30+1), D31:D$114/C30) + (1 + Females!H$115 * T$1^Females!H$115) * T$1^(110-A30) * D$115/C30</f>
        <v>23.213707201747436</v>
      </c>
      <c r="Q30" s="27" cm="1">
        <f t="array" ref="Q30">T$1 * E30/B30 + T$2 * F31/B30 + SUMPRODUCT(T$1^(A30:A$112-A30+3), G32:G$114/B30)  +  T$1^(110 - A30 + Females!H$115) * D$115/B30</f>
        <v>0.10707429325132164</v>
      </c>
      <c r="R30" s="27" cm="1">
        <f t="array" ref="R30">T$1 * F30/C30 + SUMPRODUCT(T$1^(A30:A$113-A30+2), G31:G$114/C30) + T$1^(110-A30+Females!H$115) * D$115/C30</f>
        <v>0.10716556967530819</v>
      </c>
      <c r="S30" s="27" cm="1">
        <f t="array" ref="S30">T$2 * E30/B30 + T$2^2 * F31/B30 + SUMPRODUCT(T$2^(A30:A$112-A30+3), G32:G$114/B30)  +  T$2^(110 - A30 + Females!H$115) * D$115/B30</f>
        <v>1.7545464813985882E-2</v>
      </c>
      <c r="T30" s="27" cm="1">
        <f t="array" ref="T30">T$2 * F30/C30 + SUMPRODUCT(T$2^(A30:A$113-A30+2), G31:G$114/C30) + T$2^(110-A30+Females!H$115) * D$115/C30</f>
        <v>1.7641512739480107E-2</v>
      </c>
      <c r="U30" s="14">
        <f t="shared" si="8"/>
        <v>37232.144431050467</v>
      </c>
      <c r="V30" s="14">
        <f t="shared" si="13"/>
        <v>37236.166591207082</v>
      </c>
      <c r="W30" s="14">
        <f t="shared" si="9"/>
        <v>13966.402960033385</v>
      </c>
      <c r="X30" s="14">
        <f t="shared" si="14"/>
        <v>13967.911739889489</v>
      </c>
    </row>
    <row r="31" spans="1:24" ht="14" x14ac:dyDescent="0.15">
      <c r="A31" s="7">
        <v>26</v>
      </c>
      <c r="B31" s="11">
        <f t="shared" si="2"/>
        <v>99227.766230998284</v>
      </c>
      <c r="C31" s="11">
        <f t="shared" si="10"/>
        <v>99238.843151107183</v>
      </c>
      <c r="D31" s="11">
        <f t="shared" si="11"/>
        <v>99241.582899348665</v>
      </c>
      <c r="E31" s="11">
        <f t="shared" si="0"/>
        <v>16.432118087853315</v>
      </c>
      <c r="F31" s="11">
        <f t="shared" si="3"/>
        <v>24.650928638735028</v>
      </c>
      <c r="G31" s="11">
        <f t="shared" si="4"/>
        <v>27.39067688022023</v>
      </c>
      <c r="H31" s="37">
        <f t="shared" si="5"/>
        <v>1.6559999999999999E-4</v>
      </c>
      <c r="I31" s="37">
        <f t="shared" si="12"/>
        <v>2.4840000000000002E-4</v>
      </c>
      <c r="J31" s="37">
        <f>Females!D31</f>
        <v>2.7599999999999999E-4</v>
      </c>
      <c r="K31" s="37">
        <f t="shared" si="1"/>
        <v>0.99983440000000001</v>
      </c>
      <c r="L31" s="37">
        <f t="shared" si="6"/>
        <v>0.99975159999999996</v>
      </c>
      <c r="M31" s="37">
        <f t="shared" si="7"/>
        <v>0.99972399999999995</v>
      </c>
      <c r="O31" s="11" cm="1">
        <f t="array" ref="O31">1 + T$1 * C32/B31 + SUMPRODUCT(T$1^(A31:A$112-A31+2), D33:D$114/B31) + (1 + Females!H$115 * T$1^Females!H$115) * T$1^(110 - A31) * D$115/B31</f>
        <v>23.1108797398844</v>
      </c>
      <c r="P31" s="11" cm="1">
        <f t="array" ref="P31">1 + SUMPRODUCT(T$1^(A31:A$113-A31+1), D32:D$114/C31) + (1 + Females!H$115 * T$1^Females!H$115) * T$1^(110-A31) * D$115/C31</f>
        <v>23.108439442734017</v>
      </c>
      <c r="Q31" s="25" cm="1">
        <f t="array" ref="Q31">T$1 * E31/B31 + T$2 * F32/B31 + SUMPRODUCT(T$1^(A31:A$112-A31+3), G33:G$114/B31)  +  T$1^(110 - A31 + Females!H$115) * D$115/B31</f>
        <v>0.11112049071952286</v>
      </c>
      <c r="R31" s="25" cm="1">
        <f t="array" ref="R31">T$1 * F31/C31 + SUMPRODUCT(T$1^(A31:A$113-A31+2), G32:G$114/C31) + T$1^(110-A31+Females!H$115) * D$115/C31</f>
        <v>0.11121434824857286</v>
      </c>
      <c r="S31" s="25" cm="1">
        <f t="array" ref="S31">T$2 * E31/B31 + T$2^2 * F32/B31 + SUMPRODUCT(T$2^(A31:A$112-A31+3), G33:G$114/B31)  +  T$2^(110 - A31 + Females!H$115) * D$115/B31</f>
        <v>1.8720301469317094E-2</v>
      </c>
      <c r="T31" s="25" cm="1">
        <f t="array" ref="T31">T$2 * F31/C31 + SUMPRODUCT(T$2^(A31:A$113-A31+2), G32:G$114/C31) + T$2^(110-A31+Females!H$115) * D$115/C31</f>
        <v>1.8819400902472246E-2</v>
      </c>
      <c r="U31" s="11">
        <f t="shared" si="8"/>
        <v>35790.386887861416</v>
      </c>
      <c r="V31" s="11">
        <f t="shared" si="13"/>
        <v>35794.382213678793</v>
      </c>
      <c r="W31" s="11">
        <f t="shared" si="9"/>
        <v>12909.207193083441</v>
      </c>
      <c r="X31" s="11">
        <f t="shared" si="14"/>
        <v>12910.648264087842</v>
      </c>
    </row>
    <row r="32" spans="1:24" ht="14" x14ac:dyDescent="0.15">
      <c r="A32" s="7">
        <v>27</v>
      </c>
      <c r="B32" s="11">
        <f t="shared" si="2"/>
        <v>99199.744182903509</v>
      </c>
      <c r="C32" s="11">
        <f t="shared" si="10"/>
        <v>99211.334112910437</v>
      </c>
      <c r="D32" s="11">
        <f t="shared" si="11"/>
        <v>99214.192222468439</v>
      </c>
      <c r="E32" s="11">
        <f t="shared" si="0"/>
        <v>17.141715794805727</v>
      </c>
      <c r="F32" s="11">
        <f t="shared" si="3"/>
        <v>25.715577802066388</v>
      </c>
      <c r="G32" s="11">
        <f t="shared" si="4"/>
        <v>28.57368736007091</v>
      </c>
      <c r="H32" s="37">
        <f t="shared" si="5"/>
        <v>1.728E-4</v>
      </c>
      <c r="I32" s="37">
        <f t="shared" si="12"/>
        <v>2.5920000000000001E-4</v>
      </c>
      <c r="J32" s="37">
        <f>Females!D32</f>
        <v>2.8800000000000001E-4</v>
      </c>
      <c r="K32" s="37">
        <f t="shared" si="1"/>
        <v>0.99982720000000003</v>
      </c>
      <c r="L32" s="37">
        <f t="shared" si="6"/>
        <v>0.99974079999999999</v>
      </c>
      <c r="M32" s="37">
        <f t="shared" si="7"/>
        <v>0.99971200000000005</v>
      </c>
      <c r="O32" s="11" cm="1">
        <f t="array" ref="O32">1 + T$1 * C33/B32 + SUMPRODUCT(T$1^(A32:A$112-A32+2), D34:D$114/B32) + (1 + Females!H$115 * T$1^Females!H$115) * T$1^(110 - A32) * D$115/B32</f>
        <v>23.00166460135349</v>
      </c>
      <c r="P32" s="11" cm="1">
        <f t="array" ref="P32">1 + SUMPRODUCT(T$1^(A32:A$113-A32+1), D33:D$114/C32) + (1 + Females!H$115 * T$1^Females!H$115) * T$1^(110-A32) * D$115/C32</f>
        <v>22.999123584345341</v>
      </c>
      <c r="Q32" s="25" cm="1">
        <f t="array" ref="Q32">T$1 * E32/B32 + T$2 * F33/B32 + SUMPRODUCT(T$1^(A32:A$112-A32+3), G34:G$114/B32)  +  T$1^(110 - A32 + Females!H$115) * D$115/B32</f>
        <v>0.11532109234053953</v>
      </c>
      <c r="R32" s="25" cm="1">
        <f t="array" ref="R32">T$1 * F32/C32 + SUMPRODUCT(T$1^(A32:A$113-A32+2), G33:G$114/C32) + T$1^(110-A32+Females!H$115) * D$115/C32</f>
        <v>0.11541882370550935</v>
      </c>
      <c r="S32" s="25" cm="1">
        <f t="array" ref="S32">T$2 * E32/B32 + T$2^2 * F33/B32 + SUMPRODUCT(T$2^(A32:A$112-A32+3), G34:G$114/B32)  +  T$2^(110 - A32 + Females!H$115) * D$115/B32</f>
        <v>1.9982051818884742E-2</v>
      </c>
      <c r="T32" s="25" cm="1">
        <f t="array" ref="T32">T$2 * F32/C32 + SUMPRODUCT(T$2^(A32:A$113-A32+2), G33:G$114/C32) + T$2^(110-A32+Females!H$115) * D$115/C32</f>
        <v>2.0085604245276382E-2</v>
      </c>
      <c r="U32" s="11">
        <f t="shared" si="8"/>
        <v>34404.115035412309</v>
      </c>
      <c r="V32" s="11">
        <f t="shared" si="13"/>
        <v>34408.134615185372</v>
      </c>
      <c r="W32" s="11">
        <f t="shared" si="9"/>
        <v>11931.917174982791</v>
      </c>
      <c r="X32" s="11">
        <f t="shared" si="14"/>
        <v>11933.311231853055</v>
      </c>
    </row>
    <row r="33" spans="1:26" ht="14" x14ac:dyDescent="0.15">
      <c r="A33" s="7">
        <v>28</v>
      </c>
      <c r="B33" s="11">
        <f t="shared" si="2"/>
        <v>99170.331279978243</v>
      </c>
      <c r="C33" s="11">
        <f t="shared" si="10"/>
        <v>99182.602467108707</v>
      </c>
      <c r="D33" s="11">
        <f t="shared" si="11"/>
        <v>99185.61853510837</v>
      </c>
      <c r="E33" s="11">
        <f t="shared" si="0"/>
        <v>18.088668425468033</v>
      </c>
      <c r="F33" s="11">
        <f t="shared" si="3"/>
        <v>27.136360035000944</v>
      </c>
      <c r="G33" s="11">
        <f t="shared" si="4"/>
        <v>30.152428034672948</v>
      </c>
      <c r="H33" s="37">
        <f t="shared" si="5"/>
        <v>1.8240000000000002E-4</v>
      </c>
      <c r="I33" s="37">
        <f t="shared" si="12"/>
        <v>2.7360000000000004E-4</v>
      </c>
      <c r="J33" s="37">
        <f>Females!D33</f>
        <v>3.0400000000000002E-4</v>
      </c>
      <c r="K33" s="37">
        <f t="shared" si="1"/>
        <v>0.99981759999999997</v>
      </c>
      <c r="L33" s="37">
        <f t="shared" si="6"/>
        <v>0.99972640000000002</v>
      </c>
      <c r="M33" s="37">
        <f t="shared" si="7"/>
        <v>0.99969600000000003</v>
      </c>
      <c r="O33" s="11" cm="1">
        <f t="array" ref="O33">1 + T$1 * C34/B33 + SUMPRODUCT(T$1^(A33:A$112-A33+2), D35:D$114/B33) + (1 + Females!H$115 * T$1^Females!H$115) * T$1^(110 - A33) * D$115/B33</f>
        <v>22.888362679197911</v>
      </c>
      <c r="P33" s="11" cm="1">
        <f t="array" ref="P33">1 + SUMPRODUCT(T$1^(A33:A$113-A33+1), D34:D$114/C33) + (1 + Females!H$115 * T$1^Females!H$115) * T$1^(110-A33) * D$115/C33</f>
        <v>22.885685831919378</v>
      </c>
      <c r="Q33" s="25" cm="1">
        <f t="array" ref="Q33">T$1 * E33/B33 + T$2 * F34/B33 + SUMPRODUCT(T$1^(A33:A$112-A33+3), G35:G$114/B33)  +  T$1^(110 - A33 + Females!H$115) * D$115/B33</f>
        <v>0.1196788787349414</v>
      </c>
      <c r="R33" s="25" cm="1">
        <f t="array" ref="R33">T$1 * F33/C33 + SUMPRODUCT(T$1^(A33:A$113-A33+2), G34:G$114/C33) + T$1^(110-A33+Females!H$115) * D$115/C33</f>
        <v>0.11978183433513419</v>
      </c>
      <c r="S33" s="25" cm="1">
        <f t="array" ref="S33">T$2 * E33/B33 + T$2^2 * F34/B33 + SUMPRODUCT(T$2^(A33:A$112-A33+3), G35:G$114/B33)  +  T$2^(110 - A33 + Females!H$115) * D$115/B33</f>
        <v>2.1334010141838063E-2</v>
      </c>
      <c r="T33" s="25" cm="1">
        <f t="array" ref="T33">T$2 * F33/C33 + SUMPRODUCT(T$2^(A33:A$113-A33+2), G34:G$114/C33) + T$2^(110-A33+Females!H$115) * D$115/C33</f>
        <v>2.1443492682841334E-2</v>
      </c>
      <c r="U33" s="11">
        <f t="shared" si="8"/>
        <v>33071.071301252079</v>
      </c>
      <c r="V33" s="11">
        <f t="shared" si="13"/>
        <v>33075.163465705948</v>
      </c>
      <c r="W33" s="11">
        <f t="shared" si="9"/>
        <v>11028.457230063828</v>
      </c>
      <c r="X33" s="11">
        <f t="shared" si="14"/>
        <v>11029.821874717969</v>
      </c>
    </row>
    <row r="34" spans="1:26" ht="14" x14ac:dyDescent="0.15">
      <c r="A34" s="7">
        <v>29</v>
      </c>
      <c r="B34" s="11">
        <f t="shared" si="2"/>
        <v>99139.112219436123</v>
      </c>
      <c r="C34" s="11">
        <f t="shared" si="10"/>
        <v>99152.242611552778</v>
      </c>
      <c r="D34" s="11">
        <f t="shared" si="11"/>
        <v>99155.466107073706</v>
      </c>
      <c r="E34" s="11">
        <f t="shared" si="0"/>
        <v>19.332126882790043</v>
      </c>
      <c r="F34" s="11">
        <f t="shared" si="3"/>
        <v>29.002030963879189</v>
      </c>
      <c r="G34" s="11">
        <f t="shared" si="4"/>
        <v>32.225526484798955</v>
      </c>
      <c r="H34" s="37">
        <f t="shared" si="5"/>
        <v>1.95E-4</v>
      </c>
      <c r="I34" s="37">
        <f t="shared" si="12"/>
        <v>2.9250000000000001E-4</v>
      </c>
      <c r="J34" s="37">
        <f>Females!D34</f>
        <v>3.2499999999999999E-4</v>
      </c>
      <c r="K34" s="37">
        <f t="shared" si="1"/>
        <v>0.99980500000000005</v>
      </c>
      <c r="L34" s="37">
        <f t="shared" si="6"/>
        <v>0.99970749999999997</v>
      </c>
      <c r="M34" s="37">
        <f t="shared" si="7"/>
        <v>0.99967499999999998</v>
      </c>
      <c r="O34" s="11" cm="1">
        <f t="array" ref="O34">1 + T$1 * C35/B34 + SUMPRODUCT(T$1^(A34:A$112-A34+2), D36:D$114/B34) + (1 + Females!H$115 * T$1^Females!H$115) * T$1^(110 - A34) * D$115/B34</f>
        <v>22.770899565996189</v>
      </c>
      <c r="P34" s="11" cm="1">
        <f t="array" ref="P34">1 + SUMPRODUCT(T$1^(A34:A$113-A34+1), D35:D$114/C34) + (1 + Females!H$115 * T$1^Females!H$115) * T$1^(110-A34) * D$115/C34</f>
        <v>22.768050078700188</v>
      </c>
      <c r="Q34" s="25" cm="1">
        <f t="array" ref="Q34">T$1 * E34/B34 + T$2 * F35/B34 + SUMPRODUCT(T$1^(A34:A$112-A34+3), G36:G$114/B34)  +  T$1^(110 - A34 + Females!H$115) * D$115/B34</f>
        <v>0.12419671176124204</v>
      </c>
      <c r="R34" s="25" cm="1">
        <f t="array" ref="R34">T$1 * F34/C34 + SUMPRODUCT(T$1^(A34:A$113-A34+2), G35:G$114/C34) + T$1^(110-A34+Females!H$115) * D$115/C34</f>
        <v>0.12430630735480057</v>
      </c>
      <c r="S34" s="25" cm="1">
        <f t="array" ref="S34">T$2 * E34/B34 + T$2^2 * F35/B34 + SUMPRODUCT(T$2^(A34:A$112-A34+3), G36:G$114/B34)  +  T$2^(110 - A34 + Females!H$115) * D$115/B34</f>
        <v>2.2779656932251795E-2</v>
      </c>
      <c r="T34" s="25" cm="1">
        <f t="array" ref="T34">T$2 * F34/C34 + SUMPRODUCT(T$2^(A34:A$113-A34+2), G35:G$114/C34) + T$2^(110-A34+Females!H$115) * D$115/C34</f>
        <v>2.2896641716861212E-2</v>
      </c>
      <c r="U34" s="11">
        <f t="shared" si="8"/>
        <v>31789.096584506489</v>
      </c>
      <c r="V34" s="11">
        <f t="shared" si="13"/>
        <v>31793.306863314159</v>
      </c>
      <c r="W34" s="11">
        <f t="shared" si="9"/>
        <v>10193.218791613988</v>
      </c>
      <c r="X34" s="11">
        <f t="shared" si="14"/>
        <v>10194.568823469917</v>
      </c>
    </row>
    <row r="35" spans="1:26" ht="14" x14ac:dyDescent="0.15">
      <c r="A35" s="7">
        <v>30</v>
      </c>
      <c r="B35" s="11">
        <f t="shared" si="2"/>
        <v>99105.672303080632</v>
      </c>
      <c r="C35" s="11">
        <f t="shared" si="10"/>
        <v>99119.780092553337</v>
      </c>
      <c r="D35" s="11">
        <f t="shared" si="11"/>
        <v>99123.240580588899</v>
      </c>
      <c r="E35" s="11">
        <f t="shared" si="0"/>
        <v>20.752727780265086</v>
      </c>
      <c r="F35" s="11">
        <f t="shared" si="3"/>
        <v>31.133522927071009</v>
      </c>
      <c r="G35" s="11">
        <f t="shared" si="4"/>
        <v>34.594010962625525</v>
      </c>
      <c r="H35" s="37">
        <f t="shared" si="5"/>
        <v>2.0940000000000002E-4</v>
      </c>
      <c r="I35" s="37">
        <f t="shared" si="12"/>
        <v>3.1410000000000005E-4</v>
      </c>
      <c r="J35" s="37">
        <f>Females!D35</f>
        <v>3.4900000000000003E-4</v>
      </c>
      <c r="K35" s="37">
        <f t="shared" si="1"/>
        <v>0.99979059999999997</v>
      </c>
      <c r="L35" s="37">
        <f t="shared" si="6"/>
        <v>0.99968590000000002</v>
      </c>
      <c r="M35" s="37">
        <f t="shared" si="7"/>
        <v>0.99965099999999996</v>
      </c>
      <c r="O35" s="11" cm="1">
        <f t="array" ref="O35">1 + T$1 * C36/B35 + SUMPRODUCT(T$1^(A35:A$112-A35+2), D37:D$114/B35) + (1 + Females!H$115 * T$1^Females!H$115) * T$1^(110 - A35) * D$115/B35</f>
        <v>22.649196739179853</v>
      </c>
      <c r="P35" s="11" cm="1">
        <f t="array" ref="P35">1 + SUMPRODUCT(T$1^(A35:A$113-A35+1), D36:D$114/C35) + (1 + Females!H$115 * T$1^Females!H$115) * T$1^(110-A35) * D$115/C35</f>
        <v>22.64615154818793</v>
      </c>
      <c r="Q35" s="25" cm="1">
        <f t="array" ref="Q35">T$1 * E35/B35 + T$2 * F36/B35 + SUMPRODUCT(T$1^(A35:A$112-A35+3), G37:G$114/B35)  +  T$1^(110 - A35 + Females!H$115) * D$115/B35</f>
        <v>0.12887761155454408</v>
      </c>
      <c r="R35" s="25" cm="1">
        <f t="array" ref="R35">T$1 * F35/C35 + SUMPRODUCT(T$1^(A35:A$113-A35+2), G36:G$114/C35) + T$1^(110-A35+Females!H$115) * D$115/C35</f>
        <v>0.12899473420486171</v>
      </c>
      <c r="S35" s="25" cm="1">
        <f t="array" ref="S35">T$2 * E35/B35 + T$2^2 * F36/B35 + SUMPRODUCT(T$2^(A35:A$112-A35+3), G37:G$114/B35)  +  T$2^(110 - A35 + Females!H$115) * D$115/B35</f>
        <v>2.4322736208190837E-2</v>
      </c>
      <c r="T35" s="25" cm="1">
        <f t="array" ref="T35">T$2 * F35/C35 + SUMPRODUCT(T$2^(A35:A$113-A35+2), G36:G$114/C35) + T$2^(110-A35+Females!H$115) * D$115/C35</f>
        <v>2.444824434557091E-2</v>
      </c>
      <c r="U35" s="11">
        <f t="shared" si="8"/>
        <v>30556.128873096055</v>
      </c>
      <c r="V35" s="11">
        <f t="shared" si="13"/>
        <v>30560.478567954331</v>
      </c>
      <c r="W35" s="11">
        <f t="shared" si="9"/>
        <v>9421.0249525771505</v>
      </c>
      <c r="X35" s="11">
        <f t="shared" si="14"/>
        <v>9422.3660447019447</v>
      </c>
    </row>
    <row r="36" spans="1:26" ht="14" x14ac:dyDescent="0.15">
      <c r="A36" s="15">
        <v>31</v>
      </c>
      <c r="B36" s="17">
        <f t="shared" si="2"/>
        <v>99069.726324756251</v>
      </c>
      <c r="C36" s="17">
        <f t="shared" si="10"/>
        <v>99084.919575300359</v>
      </c>
      <c r="D36" s="17">
        <f t="shared" si="11"/>
        <v>99088.646569626275</v>
      </c>
      <c r="E36" s="17">
        <f t="shared" si="0"/>
        <v>22.350130258865008</v>
      </c>
      <c r="F36" s="17">
        <f t="shared" si="3"/>
        <v>33.530336784281637</v>
      </c>
      <c r="G36" s="17">
        <f t="shared" si="4"/>
        <v>37.257331110179479</v>
      </c>
      <c r="H36" s="43">
        <f t="shared" si="5"/>
        <v>2.2559999999999998E-4</v>
      </c>
      <c r="I36" s="43">
        <f t="shared" si="12"/>
        <v>3.3839999999999999E-4</v>
      </c>
      <c r="J36" s="43">
        <f>Females!D36</f>
        <v>3.7599999999999998E-4</v>
      </c>
      <c r="K36" s="43">
        <f t="shared" si="1"/>
        <v>0.99977439999999995</v>
      </c>
      <c r="L36" s="43">
        <f t="shared" si="6"/>
        <v>0.99966160000000004</v>
      </c>
      <c r="M36" s="43">
        <f t="shared" si="7"/>
        <v>0.99962399999999996</v>
      </c>
      <c r="O36" s="17" cm="1">
        <f t="array" ref="O36">1 + T$1 * C37/B36 + SUMPRODUCT(T$1^(A36:A$112-A36+2), D38:D$114/B36) + (1 + Females!H$115 * T$1^Females!H$115) * T$1^(110 - A36) * D$115/B36</f>
        <v>22.523141593256828</v>
      </c>
      <c r="P36" s="17" cm="1">
        <f t="array" ref="P36">1 + SUMPRODUCT(T$1^(A36:A$113-A36+1), D37:D$114/C36) + (1 + Females!H$115 * T$1^Females!H$115) * T$1^(110-A36) * D$115/C36</f>
        <v>22.519880271675959</v>
      </c>
      <c r="Q36" s="26" cm="1">
        <f t="array" ref="Q36">T$1 * E36/B36 + T$2 * F37/B36 + SUMPRODUCT(T$1^(A36:A$112-A36+3), G38:G$114/B36)  +  T$1^(110 - A36 + Females!H$115) * D$115/B36</f>
        <v>0.13372590913266647</v>
      </c>
      <c r="R36" s="26" cm="1">
        <f t="array" ref="R36">T$1 * F36/C36 + SUMPRODUCT(T$1^(A36:A$113-A36+2), G37:G$114/C36) + T$1^(110-A36+Females!H$115) * D$115/C36</f>
        <v>0.13385134448826172</v>
      </c>
      <c r="S36" s="26" cm="1">
        <f t="array" ref="S36">T$2 * E36/B36 + T$2^2 * F37/B36 + SUMPRODUCT(T$2^(A36:A$112-A36+3), G38:G$114/B36)  +  T$2^(110 - A36 + Females!H$115) * D$115/B36</f>
        <v>2.5968577074992217E-2</v>
      </c>
      <c r="T36" s="26" cm="1">
        <f t="array" ref="T36">T$2 * F36/C36 + SUMPRODUCT(T$2^(A36:A$113-A36+2), G37:G$114/C36) + T$2^(110-A36+Females!H$115) * D$115/C36</f>
        <v>2.6103537563545012E-2</v>
      </c>
      <c r="U36" s="17">
        <f t="shared" si="8"/>
        <v>29370.236593211623</v>
      </c>
      <c r="V36" s="17">
        <f t="shared" si="13"/>
        <v>29374.740788182724</v>
      </c>
      <c r="W36" s="17">
        <f t="shared" si="9"/>
        <v>8707.1079081569387</v>
      </c>
      <c r="X36" s="17">
        <f t="shared" si="14"/>
        <v>8708.4432229586528</v>
      </c>
    </row>
    <row r="37" spans="1:26" ht="14" x14ac:dyDescent="0.15">
      <c r="A37" s="7">
        <v>32</v>
      </c>
      <c r="B37" s="11">
        <f t="shared" si="2"/>
        <v>99030.9995547914</v>
      </c>
      <c r="C37" s="11">
        <f t="shared" si="10"/>
        <v>99047.376194497381</v>
      </c>
      <c r="D37" s="11">
        <f t="shared" si="11"/>
        <v>99051.389238516087</v>
      </c>
      <c r="E37" s="11">
        <f t="shared" si="0"/>
        <v>24.064532891814306</v>
      </c>
      <c r="F37" s="11">
        <f t="shared" si="3"/>
        <v>36.102768622894295</v>
      </c>
      <c r="G37" s="11">
        <f t="shared" si="4"/>
        <v>40.115812641599014</v>
      </c>
      <c r="H37" s="37">
        <f t="shared" si="5"/>
        <v>2.4299999999999997E-4</v>
      </c>
      <c r="I37" s="37">
        <f t="shared" si="12"/>
        <v>3.6449999999999997E-4</v>
      </c>
      <c r="J37" s="37">
        <f>Females!D37</f>
        <v>4.0499999999999998E-4</v>
      </c>
      <c r="K37" s="37">
        <f t="shared" si="1"/>
        <v>0.99975700000000001</v>
      </c>
      <c r="L37" s="37">
        <f t="shared" si="6"/>
        <v>0.99963550000000001</v>
      </c>
      <c r="M37" s="37">
        <f t="shared" si="7"/>
        <v>0.99959500000000001</v>
      </c>
      <c r="O37" s="11" cm="1">
        <f t="array" ref="O37">1 + T$1 * C38/B37 + SUMPRODUCT(T$1^(A37:A$112-A37+2), D39:D$114/B37) + (1 + Females!H$115 * T$1^Females!H$115) * T$1^(110 - A37) * D$115/B37</f>
        <v>22.392613211742223</v>
      </c>
      <c r="P37" s="11" cm="1">
        <f t="array" ref="P37">1 + SUMPRODUCT(T$1^(A37:A$113-A37+1), D38:D$114/C37) + (1 + Females!H$115 * T$1^Females!H$115) * T$1^(110-A37) * D$115/C37</f>
        <v>22.389118242062512</v>
      </c>
      <c r="Q37" s="25" cm="1">
        <f t="array" ref="Q37">T$1 * E37/B37 + T$2 * F38/B37 + SUMPRODUCT(T$1^(A37:A$112-A37+3), G39:G$114/B37)  +  T$1^(110 - A37 + Females!H$115) * D$115/B37</f>
        <v>0.13874625516871159</v>
      </c>
      <c r="R37" s="25" cm="1">
        <f t="array" ref="R37">T$1 * F37/C37 + SUMPRODUCT(T$1^(A37:A$113-A37+2), G38:G$114/C37) + T$1^(110-A37+Females!H$115) * D$115/C37</f>
        <v>0.13888067697869952</v>
      </c>
      <c r="S37" s="25" cm="1">
        <f t="array" ref="S37">T$2 * E37/B37 + T$2^2 * F38/B37 + SUMPRODUCT(T$2^(A37:A$112-A37+3), G39:G$114/B37)  +  T$2^(110 - A37 + Females!H$115) * D$115/B37</f>
        <v>2.7723071563799648E-2</v>
      </c>
      <c r="T37" s="25" cm="1">
        <f t="array" ref="T37">T$2 * F37/C37 + SUMPRODUCT(T$2^(A37:A$113-A37+2), G38:G$114/C37) + T$2^(110-A37+Females!H$115) * D$115/C37</f>
        <v>2.786830005280351E-2</v>
      </c>
      <c r="U37" s="11">
        <f t="shared" si="8"/>
        <v>28229.572735585807</v>
      </c>
      <c r="V37" s="11">
        <f t="shared" si="13"/>
        <v>28234.241026765565</v>
      </c>
      <c r="W37" s="11">
        <f t="shared" si="9"/>
        <v>8047.0638528981171</v>
      </c>
      <c r="X37" s="11">
        <f t="shared" si="14"/>
        <v>8048.394586365439</v>
      </c>
    </row>
    <row r="38" spans="1:26" ht="14" x14ac:dyDescent="0.15">
      <c r="A38" s="7">
        <v>33</v>
      </c>
      <c r="B38" s="11">
        <f t="shared" si="2"/>
        <v>98989.22777633775</v>
      </c>
      <c r="C38" s="11">
        <f t="shared" si="10"/>
        <v>99006.935021899582</v>
      </c>
      <c r="D38" s="11">
        <f t="shared" si="11"/>
        <v>99011.273425874489</v>
      </c>
      <c r="E38" s="11">
        <f t="shared" si="0"/>
        <v>26.014369059621561</v>
      </c>
      <c r="F38" s="11">
        <f t="shared" si="3"/>
        <v>39.028533785632817</v>
      </c>
      <c r="G38" s="11">
        <f t="shared" si="4"/>
        <v>43.366937760533027</v>
      </c>
      <c r="H38" s="37">
        <f t="shared" si="5"/>
        <v>2.6279999999999999E-4</v>
      </c>
      <c r="I38" s="37">
        <f t="shared" si="12"/>
        <v>3.9420000000000004E-4</v>
      </c>
      <c r="J38" s="37">
        <f>Females!D38</f>
        <v>4.3800000000000002E-4</v>
      </c>
      <c r="K38" s="37">
        <f t="shared" si="1"/>
        <v>0.99973719999999999</v>
      </c>
      <c r="L38" s="37">
        <f t="shared" si="6"/>
        <v>0.99960579999999999</v>
      </c>
      <c r="M38" s="37">
        <f t="shared" si="7"/>
        <v>0.99956199999999995</v>
      </c>
      <c r="O38" s="11" cm="1">
        <f t="array" ref="O38">1 + T$1 * C39/B38 + SUMPRODUCT(T$1^(A38:A$112-A38+2), D40:D$114/B38) + (1 + Females!H$115 * T$1^Females!H$115) * T$1^(110 - A38) * D$115/B38</f>
        <v>22.257481686599814</v>
      </c>
      <c r="P38" s="11" cm="1">
        <f t="array" ref="P38">1 + SUMPRODUCT(T$1^(A38:A$113-A38+1), D39:D$114/C38) + (1 + Females!H$115 * T$1^Females!H$115) * T$1^(110-A38) * D$115/C38</f>
        <v>22.253725395483027</v>
      </c>
      <c r="Q38" s="25" cm="1">
        <f t="array" ref="Q38">T$1 * E38/B38 + T$2 * F39/B38 + SUMPRODUCT(T$1^(A38:A$112-A38+3), G40:G$114/B38)  +  T$1^(110 - A38 + Females!H$115) * D$115/B38</f>
        <v>0.14394364616647437</v>
      </c>
      <c r="R38" s="25" cm="1">
        <f t="array" ref="R38">T$1 * F38/C38 + SUMPRODUCT(T$1^(A38:A$113-A38+2), G39:G$114/C38) + T$1^(110-A38+Females!H$115) * D$115/C38</f>
        <v>0.14408811878832573</v>
      </c>
      <c r="S38" s="25" cm="1">
        <f t="array" ref="S38">T$2 * E38/B38 + T$2^2 * F39/B38 + SUMPRODUCT(T$2^(A38:A$112-A38+3), G40:G$114/B38)  +  T$2^(110 - A38 + Females!H$115) * D$115/B38</f>
        <v>2.9592746778394539E-2</v>
      </c>
      <c r="T38" s="25" cm="1">
        <f t="array" ref="T38">T$2 * F38/C38 + SUMPRODUCT(T$2^(A38:A$113-A38+2), G39:G$114/C38) + T$2^(110-A38+Females!H$115) * D$115/C38</f>
        <v>2.9749503332715553E-2</v>
      </c>
      <c r="U38" s="11">
        <f t="shared" si="8"/>
        <v>27132.370536987488</v>
      </c>
      <c r="V38" s="11">
        <f t="shared" si="13"/>
        <v>27137.223989818322</v>
      </c>
      <c r="W38" s="11">
        <f t="shared" si="9"/>
        <v>7436.824667626719</v>
      </c>
      <c r="X38" s="11">
        <f t="shared" si="14"/>
        <v>7438.154970767253</v>
      </c>
    </row>
    <row r="39" spans="1:26" ht="14" x14ac:dyDescent="0.15">
      <c r="A39" s="7">
        <v>34</v>
      </c>
      <c r="B39" s="11">
        <f t="shared" si="2"/>
        <v>98944.058399521164</v>
      </c>
      <c r="C39" s="11">
        <f t="shared" si="10"/>
        <v>98963.213407278134</v>
      </c>
      <c r="D39" s="11">
        <f t="shared" si="11"/>
        <v>98967.906488113949</v>
      </c>
      <c r="E39" s="11">
        <f t="shared" si="0"/>
        <v>28.139690208823815</v>
      </c>
      <c r="F39" s="11">
        <f t="shared" si="3"/>
        <v>42.217706839544846</v>
      </c>
      <c r="G39" s="11">
        <f t="shared" si="4"/>
        <v>46.910787675366009</v>
      </c>
      <c r="H39" s="37">
        <f t="shared" si="5"/>
        <v>2.8439999999999997E-4</v>
      </c>
      <c r="I39" s="37">
        <f t="shared" si="12"/>
        <v>4.2659999999999996E-4</v>
      </c>
      <c r="J39" s="37">
        <f>Females!D39</f>
        <v>4.7399999999999997E-4</v>
      </c>
      <c r="K39" s="37">
        <f t="shared" si="1"/>
        <v>0.99971560000000004</v>
      </c>
      <c r="L39" s="37">
        <f t="shared" si="6"/>
        <v>0.99957339999999995</v>
      </c>
      <c r="M39" s="37">
        <f t="shared" si="7"/>
        <v>0.99952600000000003</v>
      </c>
      <c r="O39" s="11" cm="1">
        <f t="array" ref="O39">1 + T$1 * C40/B39 + SUMPRODUCT(T$1^(A39:A$112-A39+2), D41:D$114/B39) + (1 + Females!H$115 * T$1^Females!H$115) * T$1^(110 - A39) * D$115/B39</f>
        <v>22.11763053951908</v>
      </c>
      <c r="P39" s="11" cm="1">
        <f t="array" ref="P39">1 + SUMPRODUCT(T$1^(A39:A$113-A39+1), D40:D$114/C39) + (1 + Females!H$115 * T$1^Females!H$115) * T$1^(110-A39) * D$115/C39</f>
        <v>22.113592406148136</v>
      </c>
      <c r="Q39" s="25" cm="1">
        <f t="array" ref="Q39">T$1 * E39/B39 + T$2 * F40/B39 + SUMPRODUCT(T$1^(A39:A$112-A39+3), G41:G$114/B39)  +  T$1^(110 - A39 + Females!H$115) * D$115/B39</f>
        <v>0.14932256210437542</v>
      </c>
      <c r="R39" s="25" cm="1">
        <f t="array" ref="R39">T$1 * F39/C39 + SUMPRODUCT(T$1^(A39:A$113-A39+2), G40:G$114/C39) + T$1^(110-A39+Females!H$115) * D$115/C39</f>
        <v>0.14947787479863045</v>
      </c>
      <c r="S39" s="25" cm="1">
        <f t="array" ref="S39">T$2 * E39/B39 + T$2^2 * F40/B39 + SUMPRODUCT(T$2^(A39:A$112-A39+3), G41:G$114/B39)  +  T$2^(110 - A39 + Females!H$115) * D$115/B39</f>
        <v>3.1583797096867157E-2</v>
      </c>
      <c r="T39" s="25" cm="1">
        <f t="array" ref="T39">T$2 * F39/C39 + SUMPRODUCT(T$2^(A39:A$113-A39+2), G40:G$114/C39) + T$2^(110-A39+Females!H$115) * D$115/C39</f>
        <v>3.1753059619579582E-2</v>
      </c>
      <c r="U39" s="11">
        <f t="shared" si="8"/>
        <v>26076.913340382456</v>
      </c>
      <c r="V39" s="11">
        <f t="shared" si="13"/>
        <v>26081.961682702276</v>
      </c>
      <c r="W39" s="11">
        <f t="shared" si="9"/>
        <v>6872.6250000384971</v>
      </c>
      <c r="X39" s="11">
        <f t="shared" si="14"/>
        <v>6873.9555012056817</v>
      </c>
    </row>
    <row r="40" spans="1:26" ht="14" x14ac:dyDescent="0.15">
      <c r="A40" s="12">
        <v>35</v>
      </c>
      <c r="B40" s="14">
        <f t="shared" si="2"/>
        <v>98895.189230863354</v>
      </c>
      <c r="C40" s="14">
        <f t="shared" si="10"/>
        <v>98915.918709312347</v>
      </c>
      <c r="D40" s="14">
        <f t="shared" si="11"/>
        <v>98920.99570043858</v>
      </c>
      <c r="E40" s="14">
        <f t="shared" si="0"/>
        <v>30.43993924525974</v>
      </c>
      <c r="F40" s="14">
        <f t="shared" si="3"/>
        <v>45.669479668089508</v>
      </c>
      <c r="G40" s="14">
        <f t="shared" si="4"/>
        <v>50.746470794324992</v>
      </c>
      <c r="H40" s="44">
        <f t="shared" si="5"/>
        <v>3.078E-4</v>
      </c>
      <c r="I40" s="44">
        <f t="shared" si="12"/>
        <v>4.617E-4</v>
      </c>
      <c r="J40" s="44">
        <f>Females!D40</f>
        <v>5.13E-4</v>
      </c>
      <c r="K40" s="44">
        <f t="shared" si="1"/>
        <v>0.99969220000000003</v>
      </c>
      <c r="L40" s="44">
        <f t="shared" si="6"/>
        <v>0.99953829999999999</v>
      </c>
      <c r="M40" s="44">
        <f t="shared" si="7"/>
        <v>0.99948700000000001</v>
      </c>
      <c r="O40" s="14" cm="1">
        <f t="array" ref="O40">1 + T$1 * C41/B40 + SUMPRODUCT(T$1^(A40:A$112-A40+2), D42:D$114/B40) + (1 + Females!H$115 * T$1^Females!H$115) * T$1^(110 - A40) * D$115/B40</f>
        <v>21.972925388544596</v>
      </c>
      <c r="P40" s="14" cm="1">
        <f t="array" ref="P40">1 + SUMPRODUCT(T$1^(A40:A$113-A40+1), D41:D$114/C40) + (1 + Females!H$115 * T$1^Females!H$115) * T$1^(110-A40) * D$115/C40</f>
        <v>21.96858362628317</v>
      </c>
      <c r="Q40" s="27" cm="1">
        <f t="array" ref="Q40">T$1 * E40/B40 + T$2 * F41/B40 + SUMPRODUCT(T$1^(A40:A$112-A40+3), G42:G$114/B40)  +  T$1^(110 - A40 + Females!H$115) * D$115/B40</f>
        <v>0.15488817156436277</v>
      </c>
      <c r="R40" s="27" cm="1">
        <f t="array" ref="R40">T$1 * F40/C40 + SUMPRODUCT(T$1^(A40:A$113-A40+2), G41:G$114/C40) + T$1^(110-A40+Females!H$115) * D$115/C40</f>
        <v>0.15505516227670194</v>
      </c>
      <c r="S40" s="27" cm="1">
        <f t="array" ref="S40">T$2 * E40/B40 + T$2^2 * F41/B40 + SUMPRODUCT(T$2^(A40:A$112-A40+3), G42:G$114/B40)  +  T$2^(110 - A40 + Females!H$115) * D$115/B40</f>
        <v>3.3703457524151284E-2</v>
      </c>
      <c r="T40" s="27" cm="1">
        <f t="array" ref="T40">T$2 * F40/C40 + SUMPRODUCT(T$2^(A40:A$113-A40+2), G41:G$114/C40) + T$2^(110-A40+Females!H$115) * D$115/C40</f>
        <v>3.3886272195784009E-2</v>
      </c>
      <c r="U40" s="14">
        <f t="shared" si="8"/>
        <v>25061.570931603663</v>
      </c>
      <c r="V40" s="14">
        <f t="shared" si="13"/>
        <v>25066.824102142746</v>
      </c>
      <c r="W40" s="14">
        <f t="shared" si="9"/>
        <v>6350.9897947977261</v>
      </c>
      <c r="X40" s="14">
        <f t="shared" si="14"/>
        <v>6352.3210294826986</v>
      </c>
    </row>
    <row r="41" spans="1:26" ht="14" x14ac:dyDescent="0.15">
      <c r="A41" s="7">
        <v>36</v>
      </c>
      <c r="B41" s="11">
        <f t="shared" si="2"/>
        <v>98842.279466539272</v>
      </c>
      <c r="C41" s="11">
        <f t="shared" si="10"/>
        <v>98864.749291618093</v>
      </c>
      <c r="D41" s="11">
        <f t="shared" si="11"/>
        <v>98870.249229644251</v>
      </c>
      <c r="E41" s="11">
        <f t="shared" si="0"/>
        <v>32.973784430037497</v>
      </c>
      <c r="F41" s="11">
        <f t="shared" si="3"/>
        <v>49.471920545525698</v>
      </c>
      <c r="G41" s="11">
        <f t="shared" si="4"/>
        <v>54.971858571682198</v>
      </c>
      <c r="H41" s="37">
        <f t="shared" si="5"/>
        <v>3.3359999999999998E-4</v>
      </c>
      <c r="I41" s="37">
        <f t="shared" si="12"/>
        <v>5.0040000000000002E-4</v>
      </c>
      <c r="J41" s="37">
        <f>Females!D41</f>
        <v>5.5599999999999996E-4</v>
      </c>
      <c r="K41" s="37">
        <f t="shared" si="1"/>
        <v>0.99966639999999996</v>
      </c>
      <c r="L41" s="37">
        <f t="shared" si="6"/>
        <v>0.99949960000000004</v>
      </c>
      <c r="M41" s="37">
        <f t="shared" si="7"/>
        <v>0.999444</v>
      </c>
      <c r="O41" s="11" cm="1">
        <f t="array" ref="O41">1 + T$1 * C42/B41 + SUMPRODUCT(T$1^(A41:A$112-A41+2), D43:D$114/B41) + (1 + Females!H$115 * T$1^Females!H$115) * T$1^(110 - A41) * D$115/B41</f>
        <v>21.823232748516439</v>
      </c>
      <c r="P41" s="11" cm="1">
        <f t="array" ref="P41">1 + SUMPRODUCT(T$1^(A41:A$113-A41+1), D42:D$114/C41) + (1 + Females!H$115 * T$1^Females!H$115) * T$1^(110-A41) * D$115/C41</f>
        <v>21.818558156286883</v>
      </c>
      <c r="Q41" s="25" cm="1">
        <f t="array" ref="Q41">T$1 * E41/B41 + T$2 * F42/B41 + SUMPRODUCT(T$1^(A41:A$112-A41+3), G43:G$114/B41)  +  T$1^(110 - A41 + Females!H$115) * D$115/B41</f>
        <v>0.16064560863873392</v>
      </c>
      <c r="R41" s="25" cm="1">
        <f t="array" ref="R41">T$1 * F41/C41 + SUMPRODUCT(T$1^(A41:A$113-A41+2), G42:G$114/C41) + T$1^(110-A41+Females!H$115) * D$115/C41</f>
        <v>0.16082540048520666</v>
      </c>
      <c r="S41" s="25" cm="1">
        <f t="array" ref="S41">T$2 * E41/B41 + T$2^2 * F42/B41 + SUMPRODUCT(T$2^(A41:A$112-A41+3), G43:G$114/B41)  +  T$2^(110 - A41 + Females!H$115) * D$115/B41</f>
        <v>3.5959243058566459E-2</v>
      </c>
      <c r="T41" s="25" cm="1">
        <f t="array" ref="T41">T$2 * F41/C41 + SUMPRODUCT(T$2^(A41:A$113-A41+2), G42:G$114/C41) + T$2^(110-A41+Females!H$115) * D$115/C41</f>
        <v>3.6156988779268297E-2</v>
      </c>
      <c r="U41" s="11">
        <f t="shared" si="8"/>
        <v>24084.771902664808</v>
      </c>
      <c r="V41" s="11">
        <f t="shared" si="13"/>
        <v>24090.247096222029</v>
      </c>
      <c r="W41" s="11">
        <f t="shared" si="9"/>
        <v>5868.7055856473335</v>
      </c>
      <c r="X41" s="11">
        <f t="shared" si="14"/>
        <v>5870.0397190633203</v>
      </c>
    </row>
    <row r="42" spans="1:26" ht="14" x14ac:dyDescent="0.15">
      <c r="A42" s="7">
        <v>37</v>
      </c>
      <c r="B42" s="11">
        <f t="shared" si="2"/>
        <v>98784.90051026133</v>
      </c>
      <c r="C42" s="11">
        <f t="shared" si="10"/>
        <v>98809.305682109232</v>
      </c>
      <c r="D42" s="11">
        <f t="shared" si="11"/>
        <v>98815.277371072574</v>
      </c>
      <c r="E42" s="11">
        <f t="shared" si="0"/>
        <v>35.799647944918711</v>
      </c>
      <c r="F42" s="11">
        <f t="shared" si="3"/>
        <v>53.712738568794585</v>
      </c>
      <c r="G42" s="11">
        <f t="shared" si="4"/>
        <v>59.684427532127842</v>
      </c>
      <c r="H42" s="37">
        <f t="shared" si="5"/>
        <v>3.6240000000000003E-4</v>
      </c>
      <c r="I42" s="37">
        <f t="shared" si="12"/>
        <v>5.4360000000000009E-4</v>
      </c>
      <c r="J42" s="37">
        <f>Females!D42</f>
        <v>6.0400000000000004E-4</v>
      </c>
      <c r="K42" s="37">
        <f t="shared" si="1"/>
        <v>0.99963760000000002</v>
      </c>
      <c r="L42" s="37">
        <f t="shared" si="6"/>
        <v>0.99945640000000002</v>
      </c>
      <c r="M42" s="37">
        <f t="shared" si="7"/>
        <v>0.99939599999999995</v>
      </c>
      <c r="O42" s="11" cm="1">
        <f t="array" ref="O42">1 + T$1 * C43/B42 + SUMPRODUCT(T$1^(A42:A$112-A42+2), D44:D$114/B42) + (1 + Females!H$115 * T$1^Females!H$115) * T$1^(110 - A42) * D$115/B42</f>
        <v>21.668430739318232</v>
      </c>
      <c r="P42" s="11" cm="1">
        <f t="array" ref="P42">1 + SUMPRODUCT(T$1^(A42:A$113-A42+1), D43:D$114/C42) + (1 + Females!H$115 * T$1^Females!H$115) * T$1^(110-A42) * D$115/C42</f>
        <v>21.66338896501583</v>
      </c>
      <c r="Q42" s="25" cm="1">
        <f t="array" ref="Q42">T$1 * E42/B42 + T$2 * F43/B42 + SUMPRODUCT(T$1^(A42:A$112-A42+3), G44:G$114/B42)  +  T$1^(110 - A42 + Females!H$115) * D$115/B42</f>
        <v>0.16659956107499627</v>
      </c>
      <c r="R42" s="25" cm="1">
        <f t="array" ref="R42">T$1 * F42/C42 + SUMPRODUCT(T$1^(A42:A$113-A42+2), G43:G$114/C42) + T$1^(110-A42+Females!H$115) * D$115/C42</f>
        <v>0.1667934752876393</v>
      </c>
      <c r="S42" s="25" cm="1">
        <f t="array" ref="S42">T$2 * E42/B42 + T$2^2 * F43/B42 + SUMPRODUCT(T$2^(A42:A$112-A42+3), G44:G$114/B42)  +  T$2^(110 - A42 + Females!H$115) * D$115/B42</f>
        <v>3.8358483777931461E-2</v>
      </c>
      <c r="T42" s="25" cm="1">
        <f t="array" ref="T42">T$2 * F42/C42 + SUMPRODUCT(T$2^(A42:A$113-A42+2), G43:G$114/C42) + T$2^(110-A42+Females!H$115) * D$115/C42</f>
        <v>3.8572785173279271E-2</v>
      </c>
      <c r="U42" s="11">
        <f t="shared" si="8"/>
        <v>23144.990813199314</v>
      </c>
      <c r="V42" s="11">
        <f t="shared" si="13"/>
        <v>23150.708868036611</v>
      </c>
      <c r="W42" s="11">
        <f t="shared" si="9"/>
        <v>5422.798393034137</v>
      </c>
      <c r="X42" s="11">
        <f t="shared" si="14"/>
        <v>5424.1381152588383</v>
      </c>
    </row>
    <row r="43" spans="1:26" ht="14" x14ac:dyDescent="0.15">
      <c r="A43" s="7">
        <v>38</v>
      </c>
      <c r="B43" s="11">
        <f t="shared" si="2"/>
        <v>98722.575910666186</v>
      </c>
      <c r="C43" s="11">
        <f t="shared" si="10"/>
        <v>98749.100862316409</v>
      </c>
      <c r="D43" s="11">
        <f t="shared" si="11"/>
        <v>98755.59294354044</v>
      </c>
      <c r="E43" s="11">
        <f t="shared" si="0"/>
        <v>38.916439423984606</v>
      </c>
      <c r="F43" s="11">
        <f t="shared" si="3"/>
        <v>58.390343339887693</v>
      </c>
      <c r="G43" s="11">
        <f t="shared" si="4"/>
        <v>64.882424563906071</v>
      </c>
      <c r="H43" s="37">
        <f t="shared" si="5"/>
        <v>3.9419999999999999E-4</v>
      </c>
      <c r="I43" s="37">
        <f t="shared" si="12"/>
        <v>5.9130000000000001E-4</v>
      </c>
      <c r="J43" s="37">
        <f>Females!D43</f>
        <v>6.5700000000000003E-4</v>
      </c>
      <c r="K43" s="37">
        <f t="shared" si="1"/>
        <v>0.99960579999999999</v>
      </c>
      <c r="L43" s="37">
        <f t="shared" si="6"/>
        <v>0.99940870000000004</v>
      </c>
      <c r="M43" s="37">
        <f t="shared" si="7"/>
        <v>0.99934299999999998</v>
      </c>
      <c r="O43" s="11" cm="1">
        <f t="array" ref="O43">1 + T$1 * C44/B43 + SUMPRODUCT(T$1^(A43:A$112-A43+2), D45:D$114/B43) + (1 + Females!H$115 * T$1^Females!H$115) * T$1^(110 - A43) * D$115/B43</f>
        <v>21.508400736772082</v>
      </c>
      <c r="P43" s="11" cm="1">
        <f t="array" ref="P43">1 + SUMPRODUCT(T$1^(A43:A$113-A43+1), D44:D$114/C43) + (1 + Females!H$115 * T$1^Females!H$115) * T$1^(110-A43) * D$115/C43</f>
        <v>21.502960641827574</v>
      </c>
      <c r="Q43" s="25" cm="1">
        <f t="array" ref="Q43">T$1 * E43/B43 + T$2 * F44/B43 + SUMPRODUCT(T$1^(A43:A$112-A43+3), G45:G$114/B43)  +  T$1^(110 - A43 + Females!H$115) * D$115/B43</f>
        <v>0.17275459139524468</v>
      </c>
      <c r="R43" s="25" cm="1">
        <f t="array" ref="R43">T$1 * F43/C43 + SUMPRODUCT(T$1^(A43:A$113-A43+2), G44:G$114/C43) + T$1^(110-A43+Females!H$115) * D$115/C43</f>
        <v>0.17296382560839654</v>
      </c>
      <c r="S43" s="25" cm="1">
        <f t="array" ref="S43">T$2 * E43/B43 + T$2^2 * F44/B43 + SUMPRODUCT(T$2^(A43:A$112-A43+3), G45:G$114/B43)  +  T$2^(110 - A43 + Females!H$115) * D$115/B43</f>
        <v>4.0908669949309133E-2</v>
      </c>
      <c r="T43" s="25" cm="1">
        <f t="array" ref="T43">T$2 * F43/C43 + SUMPRODUCT(T$2^(A43:A$113-A43+2), G44:G$114/C43) + T$2^(110-A43+Females!H$115) * D$115/C43</f>
        <v>4.1141045569124943E-2</v>
      </c>
      <c r="U43" s="11">
        <f t="shared" si="8"/>
        <v>22240.758034582032</v>
      </c>
      <c r="V43" s="11">
        <f t="shared" si="13"/>
        <v>22246.733719739048</v>
      </c>
      <c r="W43" s="11">
        <f t="shared" si="9"/>
        <v>5010.5187530807088</v>
      </c>
      <c r="X43" s="11">
        <f t="shared" si="14"/>
        <v>5011.8649878850783</v>
      </c>
    </row>
    <row r="44" spans="1:26" ht="14" x14ac:dyDescent="0.15">
      <c r="A44" s="7">
        <v>39</v>
      </c>
      <c r="B44" s="11">
        <f t="shared" si="2"/>
        <v>98654.840930115519</v>
      </c>
      <c r="C44" s="11">
        <f t="shared" si="10"/>
        <v>98683.659471242194</v>
      </c>
      <c r="D44" s="11">
        <f t="shared" si="11"/>
        <v>98690.710518976528</v>
      </c>
      <c r="E44" s="11">
        <f t="shared" si="0"/>
        <v>42.263733854461492</v>
      </c>
      <c r="F44" s="11">
        <f t="shared" si="3"/>
        <v>63.414119576220237</v>
      </c>
      <c r="G44" s="11">
        <f t="shared" si="4"/>
        <v>70.465167310549248</v>
      </c>
      <c r="H44" s="37">
        <f t="shared" si="5"/>
        <v>4.284E-4</v>
      </c>
      <c r="I44" s="37">
        <f t="shared" si="12"/>
        <v>6.4260000000000001E-4</v>
      </c>
      <c r="J44" s="37">
        <f>Females!D44</f>
        <v>7.1400000000000001E-4</v>
      </c>
      <c r="K44" s="37">
        <f t="shared" si="1"/>
        <v>0.9995716</v>
      </c>
      <c r="L44" s="37">
        <f t="shared" si="6"/>
        <v>0.99935739999999995</v>
      </c>
      <c r="M44" s="37">
        <f t="shared" si="7"/>
        <v>0.99928600000000001</v>
      </c>
      <c r="O44" s="11" cm="1">
        <f t="array" ref="O44">1 + T$1 * C45/B44 + SUMPRODUCT(T$1^(A44:A$112-A44+2), D46:D$114/B44) + (1 + Females!H$115 * T$1^Females!H$115) * T$1^(110 - A44) * D$115/B44</f>
        <v>21.343013914624901</v>
      </c>
      <c r="P44" s="11" cm="1">
        <f t="array" ref="P44">1 + SUMPRODUCT(T$1^(A44:A$113-A44+1), D45:D$114/C44) + (1 + Females!H$115 * T$1^Females!H$115) * T$1^(110-A44) * D$115/C44</f>
        <v>21.3371478699333</v>
      </c>
      <c r="Q44" s="25" cm="1">
        <f t="array" ref="Q44">T$1 * E44/B44 + T$2 * F45/B44 + SUMPRODUCT(T$1^(A44:A$112-A44+3), G46:G$114/B44)  +  T$1^(110 - A44 + Females!H$115) * D$115/B44</f>
        <v>0.17911565451181535</v>
      </c>
      <c r="R44" s="25" cm="1">
        <f t="array" ref="R44">T$1 * F44/C44 + SUMPRODUCT(T$1^(A44:A$113-A44+2), G45:G$114/C44) + T$1^(110-A44+Females!H$115) * D$115/C44</f>
        <v>0.17934127138023259</v>
      </c>
      <c r="S44" s="25" cm="1">
        <f t="array" ref="S44">T$2 * E44/B44 + T$2^2 * F45/B44 + SUMPRODUCT(T$2^(A44:A$112-A44+3), G46:G$114/B44)  +  T$2^(110 - A44 + Females!H$115) * D$115/B44</f>
        <v>4.3618071038116803E-2</v>
      </c>
      <c r="T44" s="25" cm="1">
        <f t="array" ref="T44">T$2 * F44/C44 + SUMPRODUCT(T$2^(A44:A$113-A44+2), G45:G$114/C44) + T$2^(110-A44+Females!H$115) * D$115/C44</f>
        <v>4.3869910936063759E-2</v>
      </c>
      <c r="U44" s="11">
        <f t="shared" si="8"/>
        <v>21370.671471456459</v>
      </c>
      <c r="V44" s="11">
        <f t="shared" si="13"/>
        <v>21376.914161312307</v>
      </c>
      <c r="W44" s="11">
        <f t="shared" si="9"/>
        <v>4629.3278143790476</v>
      </c>
      <c r="X44" s="11">
        <f t="shared" si="14"/>
        <v>4630.6801096414974</v>
      </c>
    </row>
    <row r="45" spans="1:26" ht="14" x14ac:dyDescent="0.15">
      <c r="A45" s="7">
        <v>40</v>
      </c>
      <c r="B45" s="11">
        <f t="shared" si="2"/>
        <v>98581.232849279535</v>
      </c>
      <c r="C45" s="11">
        <f t="shared" si="10"/>
        <v>98612.57719626106</v>
      </c>
      <c r="D45" s="11">
        <f t="shared" si="11"/>
        <v>98620.245351665973</v>
      </c>
      <c r="E45" s="11">
        <f t="shared" si="0"/>
        <v>45.958570754334119</v>
      </c>
      <c r="F45" s="11">
        <f t="shared" si="3"/>
        <v>68.959775233345368</v>
      </c>
      <c r="G45" s="11">
        <f t="shared" si="4"/>
        <v>76.627930638244464</v>
      </c>
      <c r="H45" s="37">
        <f t="shared" si="5"/>
        <v>4.662E-4</v>
      </c>
      <c r="I45" s="37">
        <f t="shared" si="12"/>
        <v>6.9930000000000003E-4</v>
      </c>
      <c r="J45" s="37">
        <f>Females!D45</f>
        <v>7.7700000000000002E-4</v>
      </c>
      <c r="K45" s="37">
        <f t="shared" si="1"/>
        <v>0.99953380000000003</v>
      </c>
      <c r="L45" s="37">
        <f t="shared" si="6"/>
        <v>0.99930070000000004</v>
      </c>
      <c r="M45" s="37">
        <f t="shared" si="7"/>
        <v>0.99922299999999997</v>
      </c>
      <c r="O45" s="11" cm="1">
        <f t="array" ref="O45">1 + T$1 * C46/B45 + SUMPRODUCT(T$1^(A45:A$112-A45+2), D47:D$114/B45) + (1 + Females!H$115 * T$1^Females!H$115) * T$1^(110 - A45) * D$115/B45</f>
        <v>21.172132331207397</v>
      </c>
      <c r="P45" s="11" cm="1">
        <f t="array" ref="P45">1 + SUMPRODUCT(T$1^(A45:A$113-A45+1), D46:D$114/C45) + (1 + Females!H$115 * T$1^Females!H$115) * T$1^(110-A45) * D$115/C45</f>
        <v>21.165801900744171</v>
      </c>
      <c r="Q45" s="25" cm="1">
        <f t="array" ref="Q45">T$1 * E45/B45 + T$2 * F46/B45 + SUMPRODUCT(T$1^(A45:A$112-A45+3), G47:G$114/B45)  +  T$1^(110 - A45 + Females!H$115) * D$115/B45</f>
        <v>0.18568805593294213</v>
      </c>
      <c r="R45" s="25" cm="1">
        <f t="array" ref="R45">T$1 * F45/C45 + SUMPRODUCT(T$1^(A45:A$113-A45+2), G46:G$114/C45) + T$1^(110-A45+Females!H$115) * D$115/C45</f>
        <v>0.18593153376135144</v>
      </c>
      <c r="S45" s="25" cm="1">
        <f t="array" ref="S45">T$2 * E45/B45 + T$2^2 * F46/B45 + SUMPRODUCT(T$2^(A45:A$112-A45+3), G47:G$114/B45)  +  T$2^(110 - A45 + Females!H$115) * D$115/B45</f>
        <v>4.6495748297074334E-2</v>
      </c>
      <c r="T45" s="25" cm="1">
        <f t="array" ref="T45">T$2 * F45/C45 + SUMPRODUCT(T$2^(A45:A$113-A45+2), G46:G$114/C45) + T$2^(110-A45+Females!H$115) * D$115/C45</f>
        <v>4.6768941449344022E-2</v>
      </c>
      <c r="U45" s="11">
        <f t="shared" si="8"/>
        <v>20533.39081187133</v>
      </c>
      <c r="V45" s="11">
        <f t="shared" si="13"/>
        <v>20539.919495959693</v>
      </c>
      <c r="W45" s="11">
        <f t="shared" si="9"/>
        <v>4276.8803558954942</v>
      </c>
      <c r="X45" s="11">
        <f t="shared" si="14"/>
        <v>4278.2402092671655</v>
      </c>
    </row>
    <row r="46" spans="1:26" ht="14" x14ac:dyDescent="0.15">
      <c r="A46" s="15">
        <v>41</v>
      </c>
      <c r="B46" s="17">
        <f t="shared" si="2"/>
        <v>98501.173004268116</v>
      </c>
      <c r="C46" s="17">
        <f t="shared" si="10"/>
        <v>98535.274278525205</v>
      </c>
      <c r="D46" s="17">
        <f t="shared" si="11"/>
        <v>98543.617421027724</v>
      </c>
      <c r="E46" s="17">
        <f t="shared" si="0"/>
        <v>49.999195416966494</v>
      </c>
      <c r="F46" s="17">
        <f t="shared" si="3"/>
        <v>75.024757835669092</v>
      </c>
      <c r="G46" s="17">
        <f t="shared" si="4"/>
        <v>83.367900338189457</v>
      </c>
      <c r="H46" s="43">
        <f t="shared" si="5"/>
        <v>5.0759999999999998E-4</v>
      </c>
      <c r="I46" s="43">
        <f t="shared" si="12"/>
        <v>7.6139999999999997E-4</v>
      </c>
      <c r="J46" s="43">
        <f>Females!D46</f>
        <v>8.4599999999999996E-4</v>
      </c>
      <c r="K46" s="43">
        <f t="shared" si="1"/>
        <v>0.99949239999999995</v>
      </c>
      <c r="L46" s="43">
        <f t="shared" si="6"/>
        <v>0.99923859999999998</v>
      </c>
      <c r="M46" s="43">
        <f t="shared" si="7"/>
        <v>0.99915399999999999</v>
      </c>
      <c r="O46" s="17" cm="1">
        <f t="array" ref="O46">1 + T$1 * C47/B46 + SUMPRODUCT(T$1^(A46:A$112-A46+2), D48:D$114/B46) + (1 + Females!H$115 * T$1^Females!H$115) * T$1^(110 - A46) * D$115/B46</f>
        <v>20.995634167480816</v>
      </c>
      <c r="P46" s="17" cm="1">
        <f t="array" ref="P46">1 + SUMPRODUCT(T$1^(A46:A$113-A46+1), D47:D$114/C46) + (1 + Females!H$115 * T$1^Females!H$115) * T$1^(110-A46) * D$115/C46</f>
        <v>20.988802604229797</v>
      </c>
      <c r="Q46" s="26" cm="1">
        <f t="array" ref="Q46">T$1 * E46/B46 + T$2 * F47/B46 + SUMPRODUCT(T$1^(A46:A$112-A46+3), G48:G$114/B46)  +  T$1^(110 - A46 + Females!H$115) * D$115/B46</f>
        <v>0.19247648106987333</v>
      </c>
      <c r="R46" s="26" cm="1">
        <f t="array" ref="R46">T$1 * F46/C46 + SUMPRODUCT(T$1^(A46:A$113-A46+2), G47:G$114/C46) + T$1^(110-A46+Females!H$115) * D$115/C46</f>
        <v>0.19273923320077793</v>
      </c>
      <c r="S46" s="26" cm="1">
        <f t="array" ref="S46">T$2 * E46/B46 + T$2^2 * F47/B46 + SUMPRODUCT(T$2^(A46:A$112-A46+3), G48:G$114/B46)  +  T$2^(110 - A46 + Females!H$115) * D$115/B46</f>
        <v>4.9550440896049743E-2</v>
      </c>
      <c r="T46" s="26" cm="1">
        <f t="array" ref="T46">T$2 * F46/C46 + SUMPRODUCT(T$2^(A46:A$113-A46+2), G47:G$114/C46) + T$2^(110-A46+Females!H$115) * D$115/C46</f>
        <v>4.9846839954902591E-2</v>
      </c>
      <c r="U46" s="17">
        <f t="shared" si="8"/>
        <v>19727.610791575036</v>
      </c>
      <c r="V46" s="17">
        <f t="shared" si="13"/>
        <v>19734.440524110421</v>
      </c>
      <c r="W46" s="17">
        <f t="shared" si="9"/>
        <v>3951.0050050572054</v>
      </c>
      <c r="X46" s="17">
        <f t="shared" si="14"/>
        <v>3952.3728497351844</v>
      </c>
    </row>
    <row r="47" spans="1:26" ht="14" x14ac:dyDescent="0.15">
      <c r="A47" s="7">
        <v>42</v>
      </c>
      <c r="B47" s="11">
        <f t="shared" si="2"/>
        <v>98414.075867064297</v>
      </c>
      <c r="C47" s="11">
        <f t="shared" si="10"/>
        <v>98451.173808851148</v>
      </c>
      <c r="D47" s="11">
        <f t="shared" si="11"/>
        <v>98460.24952068954</v>
      </c>
      <c r="E47" s="11">
        <f t="shared" si="0"/>
        <v>54.383618324139732</v>
      </c>
      <c r="F47" s="11">
        <f t="shared" si="3"/>
        <v>81.606177970156722</v>
      </c>
      <c r="G47" s="11">
        <f t="shared" si="4"/>
        <v>90.68188980855507</v>
      </c>
      <c r="H47" s="37">
        <f t="shared" si="5"/>
        <v>5.5259999999999999E-4</v>
      </c>
      <c r="I47" s="37">
        <f t="shared" si="12"/>
        <v>8.2890000000000004E-4</v>
      </c>
      <c r="J47" s="37">
        <f>Females!D47</f>
        <v>9.2100000000000005E-4</v>
      </c>
      <c r="K47" s="37">
        <f t="shared" si="1"/>
        <v>0.99944739999999999</v>
      </c>
      <c r="L47" s="37">
        <f t="shared" si="6"/>
        <v>0.99917109999999998</v>
      </c>
      <c r="M47" s="37">
        <f t="shared" si="7"/>
        <v>0.99907900000000005</v>
      </c>
      <c r="O47" s="11" cm="1">
        <f t="array" ref="O47">1 + T$1 * C48/B47 + SUMPRODUCT(T$1^(A47:A$112-A47+2), D49:D$114/B47) + (1 + Females!H$115 * T$1^Females!H$115) * T$1^(110 - A47) * D$115/B47</f>
        <v>20.813390216099073</v>
      </c>
      <c r="P47" s="11" cm="1">
        <f t="array" ref="P47">1 + SUMPRODUCT(T$1^(A47:A$113-A47+1), D48:D$114/C47) + (1 + Females!H$115 * T$1^Females!H$115) * T$1^(110-A47) * D$115/C47</f>
        <v>20.806020670272268</v>
      </c>
      <c r="Q47" s="25" cm="1">
        <f t="array" ref="Q47">T$1 * E47/B47 + T$2 * F48/B47 + SUMPRODUCT(T$1^(A47:A$112-A47+3), G49:G$114/B47)  +  T$1^(110 - A47 + Females!H$115) * D$115/B47</f>
        <v>0.19948589950310983</v>
      </c>
      <c r="R47" s="25" cm="1">
        <f t="array" ref="R47">T$1 * F47/C47 + SUMPRODUCT(T$1^(A47:A$113-A47+2), G48:G$114/C47) + T$1^(110-A47+Females!H$115) * D$115/C47</f>
        <v>0.19976934323129247</v>
      </c>
      <c r="S47" s="25" cm="1">
        <f t="array" ref="S47">T$2 * E47/B47 + T$2^2 * F48/B47 + SUMPRODUCT(T$2^(A47:A$112-A47+3), G49:G$114/B47)  +  T$2^(110 - A47 + Females!H$115) * D$115/B47</f>
        <v>5.2791619205127677E-2</v>
      </c>
      <c r="T47" s="25" cm="1">
        <f t="array" ref="T47">T$2 * F47/C47 + SUMPRODUCT(T$2^(A47:A$113-A47+2), G48:G$114/C47) + T$2^(110-A47+Females!H$115) * D$115/C47</f>
        <v>5.3113117091403025E-2</v>
      </c>
      <c r="U47" s="11">
        <f t="shared" si="8"/>
        <v>18952.083805230192</v>
      </c>
      <c r="V47" s="11">
        <f t="shared" si="13"/>
        <v>18959.227938785796</v>
      </c>
      <c r="W47" s="11">
        <f t="shared" si="9"/>
        <v>3649.6962187161571</v>
      </c>
      <c r="X47" s="11">
        <f t="shared" si="14"/>
        <v>3651.0719997380156</v>
      </c>
    </row>
    <row r="48" spans="1:26" ht="14" x14ac:dyDescent="0.15">
      <c r="A48" s="7">
        <v>43</v>
      </c>
      <c r="B48" s="11">
        <f t="shared" si="2"/>
        <v>98319.329787629118</v>
      </c>
      <c r="C48" s="11">
        <f t="shared" si="10"/>
        <v>98359.692248740161</v>
      </c>
      <c r="D48" s="11">
        <f t="shared" si="11"/>
        <v>98369.567630880993</v>
      </c>
      <c r="E48" s="11">
        <f t="shared" si="0"/>
        <v>59.168572666195203</v>
      </c>
      <c r="F48" s="11">
        <f t="shared" si="3"/>
        <v>88.789294192937746</v>
      </c>
      <c r="G48" s="11">
        <f t="shared" si="4"/>
        <v>98.664676333773627</v>
      </c>
      <c r="H48" s="37">
        <f t="shared" si="5"/>
        <v>6.0179999999999999E-4</v>
      </c>
      <c r="I48" s="37">
        <f t="shared" si="12"/>
        <v>9.0269999999999999E-4</v>
      </c>
      <c r="J48" s="37">
        <f>Females!D48</f>
        <v>1.003E-3</v>
      </c>
      <c r="K48" s="37">
        <f t="shared" si="1"/>
        <v>0.99939820000000001</v>
      </c>
      <c r="L48" s="37">
        <f t="shared" si="6"/>
        <v>0.99909729999999997</v>
      </c>
      <c r="M48" s="37">
        <f t="shared" si="7"/>
        <v>0.99899700000000002</v>
      </c>
      <c r="O48" s="11" cm="1">
        <f t="array" ref="O48">1 + T$1 * C49/B48 + SUMPRODUCT(T$1^(A48:A$112-A48+2), D50:D$114/B48) + (1 + Females!H$115 * T$1^Females!H$115) * T$1^(110 - A48) * D$115/B48</f>
        <v>20.62526728722321</v>
      </c>
      <c r="P48" s="11" cm="1">
        <f t="array" ref="P48">1 + SUMPRODUCT(T$1^(A48:A$113-A48+1), D49:D$114/C48) + (1 + Females!H$115 * T$1^Females!H$115) * T$1^(110-A48) * D$115/C48</f>
        <v>20.617318955197689</v>
      </c>
      <c r="Q48" s="25" cm="1">
        <f t="array" ref="Q48">T$1 * E48/B48 + T$2 * F49/B48 + SUMPRODUCT(T$1^(A48:A$112-A48+3), G50:G$114/B48)  +  T$1^(110 - A48 + Females!H$115) * D$115/B48</f>
        <v>0.20672143398996584</v>
      </c>
      <c r="R48" s="25" cm="1">
        <f t="array" ref="R48">T$1 * F48/C48 + SUMPRODUCT(T$1^(A48:A$113-A48+2), G49:G$114/C48) + T$1^(110-A48+Females!H$115) * D$115/C48</f>
        <v>0.20702713868006883</v>
      </c>
      <c r="S48" s="25" cm="1">
        <f t="array" ref="S48">T$2 * E48/B48 + T$2^2 * F49/B48 + SUMPRODUCT(T$2^(A48:A$112-A48+3), G50:G$114/B48)  +  T$2^(110 - A48 + Females!H$115) * D$115/B48</f>
        <v>5.6229375036981707E-2</v>
      </c>
      <c r="T48" s="25" cm="1">
        <f t="array" ref="T48">T$2 * F48/C48 + SUMPRODUCT(T$2^(A48:A$113-A48+2), G49:G$114/C48) + T$2^(110-A48+Females!H$115) * D$115/C48</f>
        <v>5.6578080379483815E-2</v>
      </c>
      <c r="U48" s="11">
        <f t="shared" si="8"/>
        <v>18205.613543829175</v>
      </c>
      <c r="V48" s="11">
        <f t="shared" si="13"/>
        <v>18213.087388191751</v>
      </c>
      <c r="W48" s="11">
        <f t="shared" si="9"/>
        <v>3371.1007308855842</v>
      </c>
      <c r="X48" s="11">
        <f t="shared" si="14"/>
        <v>3372.4846492101465</v>
      </c>
      <c r="Z48" s="63"/>
    </row>
    <row r="49" spans="1:24" ht="14" x14ac:dyDescent="0.15">
      <c r="A49" s="7">
        <v>44</v>
      </c>
      <c r="B49" s="11">
        <f t="shared" si="2"/>
        <v>98216.26811058131</v>
      </c>
      <c r="C49" s="11">
        <f t="shared" si="10"/>
        <v>98260.161214962922</v>
      </c>
      <c r="D49" s="11">
        <f t="shared" si="11"/>
        <v>98270.902954547215</v>
      </c>
      <c r="E49" s="11">
        <f t="shared" si="0"/>
        <v>64.351298866052872</v>
      </c>
      <c r="F49" s="11">
        <f t="shared" si="3"/>
        <v>96.570086442065559</v>
      </c>
      <c r="G49" s="11">
        <f t="shared" si="4"/>
        <v>107.31182602636557</v>
      </c>
      <c r="H49" s="37">
        <f t="shared" si="5"/>
        <v>6.5519999999999999E-4</v>
      </c>
      <c r="I49" s="37">
        <f t="shared" si="12"/>
        <v>9.8280000000000004E-4</v>
      </c>
      <c r="J49" s="37">
        <f>Females!D49</f>
        <v>1.0920000000000001E-3</v>
      </c>
      <c r="K49" s="37">
        <f t="shared" si="1"/>
        <v>0.99934480000000003</v>
      </c>
      <c r="L49" s="37">
        <f t="shared" si="6"/>
        <v>0.99901720000000005</v>
      </c>
      <c r="M49" s="37">
        <f t="shared" si="7"/>
        <v>0.99890800000000002</v>
      </c>
      <c r="O49" s="11" cm="1">
        <f t="array" ref="O49">1 + T$1 * C50/B49 + SUMPRODUCT(T$1^(A49:A$112-A49+2), D51:D$114/B49) + (1 + Females!H$115 * T$1^Females!H$115) * T$1^(110 - A49) * D$115/B49</f>
        <v>20.431133984625415</v>
      </c>
      <c r="P49" s="11" cm="1">
        <f t="array" ref="P49">1 + SUMPRODUCT(T$1^(A49:A$113-A49+1), D50:D$114/C49) + (1 + Females!H$115 * T$1^Females!H$115) * T$1^(110-A49) * D$115/C49</f>
        <v>20.422568280303217</v>
      </c>
      <c r="Q49" s="25" cm="1">
        <f t="array" ref="Q49">T$1 * E49/B49 + T$2 * F50/B49 + SUMPRODUCT(T$1^(A49:A$112-A49+3), G51:G$114/B49)  +  T$1^(110 - A49 + Females!H$115) * D$115/B49</f>
        <v>0.21418813830730238</v>
      </c>
      <c r="R49" s="25" cm="1">
        <f t="array" ref="R49">T$1 * F49/C49 + SUMPRODUCT(T$1^(A49:A$113-A49+2), G50:G$114/C49) + T$1^(110-A49+Females!H$115) * D$115/C49</f>
        <v>0.21451758803404328</v>
      </c>
      <c r="S49" s="25" cm="1">
        <f t="array" ref="S49">T$2 * E49/B49 + T$2^2 * F50/B49 + SUMPRODUCT(T$2^(A49:A$112-A49+3), G51:G$114/B49)  +  T$2^(110 - A49 + Females!H$115) * D$115/B49</f>
        <v>5.987418302387415E-2</v>
      </c>
      <c r="T49" s="25" cm="1">
        <f t="array" ref="T49">T$2 * F49/C49 + SUMPRODUCT(T$2^(A49:A$113-A49+2), G50:G$114/C49) + T$2^(110-A49+Females!H$115) * D$115/C49</f>
        <v>6.0252151784943565E-2</v>
      </c>
      <c r="U49" s="11">
        <f t="shared" si="8"/>
        <v>17487.047883046827</v>
      </c>
      <c r="V49" s="11">
        <f t="shared" si="13"/>
        <v>17494.862889998556</v>
      </c>
      <c r="W49" s="11">
        <f t="shared" si="9"/>
        <v>3113.5050185339769</v>
      </c>
      <c r="X49" s="11">
        <f t="shared" si="14"/>
        <v>3114.8964519838541</v>
      </c>
    </row>
    <row r="50" spans="1:24" ht="14" x14ac:dyDescent="0.15">
      <c r="A50" s="12">
        <v>45</v>
      </c>
      <c r="B50" s="14">
        <f t="shared" si="2"/>
        <v>98104.2190536048</v>
      </c>
      <c r="C50" s="14">
        <f t="shared" si="10"/>
        <v>98151.916811715259</v>
      </c>
      <c r="D50" s="14">
        <f t="shared" si="11"/>
        <v>98163.591128520857</v>
      </c>
      <c r="E50" s="14">
        <f t="shared" si="0"/>
        <v>69.9286873414095</v>
      </c>
      <c r="F50" s="14">
        <f t="shared" si="3"/>
        <v>104.94402945508595</v>
      </c>
      <c r="G50" s="14">
        <f t="shared" si="4"/>
        <v>116.61834626068278</v>
      </c>
      <c r="H50" s="44">
        <f t="shared" si="5"/>
        <v>7.1279999999999998E-4</v>
      </c>
      <c r="I50" s="44">
        <f t="shared" si="12"/>
        <v>1.0692E-3</v>
      </c>
      <c r="J50" s="44">
        <f>Females!D50</f>
        <v>1.188E-3</v>
      </c>
      <c r="K50" s="44">
        <f t="shared" si="1"/>
        <v>0.99928720000000004</v>
      </c>
      <c r="L50" s="44">
        <f t="shared" si="6"/>
        <v>0.99893080000000001</v>
      </c>
      <c r="M50" s="44">
        <f t="shared" si="7"/>
        <v>0.99881200000000003</v>
      </c>
      <c r="O50" s="14" cm="1">
        <f t="array" ref="O50">1 + T$1 * C51/B50 + SUMPRODUCT(T$1^(A50:A$112-A50+2), D52:D$114/B50) + (1 + Females!H$115 * T$1^Females!H$115) * T$1^(110 - A50) * D$115/B50</f>
        <v>20.230849707476025</v>
      </c>
      <c r="P50" s="14" cm="1">
        <f t="array" ref="P50">1 + SUMPRODUCT(T$1^(A50:A$113-A50+1), D51:D$114/C50) + (1 + Females!H$115 * T$1^Females!H$115) * T$1^(110-A50) * D$115/C50</f>
        <v>20.2216285550397</v>
      </c>
      <c r="Q50" s="27" cm="1">
        <f t="array" ref="Q50">T$1 * E50/B50 + T$2 * F51/B50 + SUMPRODUCT(T$1^(A50:A$112-A50+3), G52:G$114/B50)  +  T$1^(110 - A50 + Females!H$115) * D$115/B50</f>
        <v>0.22189142025958636</v>
      </c>
      <c r="R50" s="27" cm="1">
        <f t="array" ref="R50">T$1 * F50/C50 + SUMPRODUCT(T$1^(A50:A$113-A50+2), G51:G$114/C50) + T$1^(110-A50+Females!H$115) * D$115/C50</f>
        <v>0.22224607947086375</v>
      </c>
      <c r="S50" s="27" cm="1">
        <f t="array" ref="S50">T$2 * E50/B50 + T$2^2 * F51/B50 + SUMPRODUCT(T$2^(A50:A$112-A50+3), G52:G$114/B50)  +  T$2^(110 - A50 + Females!H$115) * D$115/B50</f>
        <v>6.3737435911558518E-2</v>
      </c>
      <c r="T50" s="27" cm="1">
        <f t="array" ref="T50">T$2 * F50/C50 + SUMPRODUCT(T$2^(A50:A$113-A50+2), G51:G$114/C50) + T$2^(110-A50+Females!H$115) * D$115/C50</f>
        <v>6.4146745306146835E-2</v>
      </c>
      <c r="U50" s="14">
        <f t="shared" si="8"/>
        <v>16795.286497710644</v>
      </c>
      <c r="V50" s="14">
        <f t="shared" si="13"/>
        <v>16803.452278147935</v>
      </c>
      <c r="W50" s="14">
        <f t="shared" si="9"/>
        <v>2875.3263749650882</v>
      </c>
      <c r="X50" s="14">
        <f t="shared" si="14"/>
        <v>2876.7243436074641</v>
      </c>
    </row>
    <row r="51" spans="1:24" ht="14" x14ac:dyDescent="0.15">
      <c r="A51" s="7">
        <v>46</v>
      </c>
      <c r="B51" s="11">
        <f t="shared" si="2"/>
        <v>97982.486713590464</v>
      </c>
      <c r="C51" s="11">
        <f t="shared" si="10"/>
        <v>98034.290366263391</v>
      </c>
      <c r="D51" s="11">
        <f t="shared" si="11"/>
        <v>98046.972782260171</v>
      </c>
      <c r="E51" s="11">
        <f t="shared" si="0"/>
        <v>75.956023700375326</v>
      </c>
      <c r="F51" s="11">
        <f t="shared" si="3"/>
        <v>113.99427283789107</v>
      </c>
      <c r="G51" s="11">
        <f t="shared" si="4"/>
        <v>126.67668883468014</v>
      </c>
      <c r="H51" s="37">
        <f t="shared" si="5"/>
        <v>7.7519999999999998E-4</v>
      </c>
      <c r="I51" s="37">
        <f t="shared" si="12"/>
        <v>1.1628000000000001E-3</v>
      </c>
      <c r="J51" s="37">
        <f>Females!D51</f>
        <v>1.292E-3</v>
      </c>
      <c r="K51" s="37">
        <f t="shared" si="1"/>
        <v>0.99922480000000002</v>
      </c>
      <c r="L51" s="37">
        <f t="shared" si="6"/>
        <v>0.99883719999999998</v>
      </c>
      <c r="M51" s="37">
        <f t="shared" si="7"/>
        <v>0.99870800000000004</v>
      </c>
      <c r="O51" s="11" cm="1">
        <f t="array" ref="O51">1 + T$1 * C52/B51 + SUMPRODUCT(T$1^(A51:A$112-A51+2), D53:D$114/B51) + (1 + Females!H$115 * T$1^Females!H$115) * T$1^(110 - A51) * D$115/B51</f>
        <v>20.024267786734978</v>
      </c>
      <c r="P51" s="11" cm="1">
        <f t="array" ref="P51">1 + SUMPRODUCT(T$1^(A51:A$113-A51+1), D52:D$114/C51) + (1 + Females!H$115 * T$1^Females!H$115) * T$1^(110-A51) * D$115/C51</f>
        <v>20.014349924401184</v>
      </c>
      <c r="Q51" s="25" cm="1">
        <f t="array" ref="Q51">T$1 * E51/B51 + T$2 * F52/B51 + SUMPRODUCT(T$1^(A51:A$112-A51+3), G53:G$114/B51)  +  T$1^(110 - A51 + Females!H$115) * D$115/B51</f>
        <v>0.2298369210489607</v>
      </c>
      <c r="R51" s="25" cm="1">
        <f t="array" ref="R51">T$1 * F51/C51 + SUMPRODUCT(T$1^(A51:A$113-A51+2), G52:G$114/C51) + T$1^(110-A51+Females!H$115) * D$115/C51</f>
        <v>0.23021837672890216</v>
      </c>
      <c r="S51" s="25" cm="1">
        <f t="array" ref="S51">T$2 * E51/B51 + T$2^2 * F52/B51 + SUMPRODUCT(T$2^(A51:A$112-A51+3), G53:G$114/B51)  +  T$2^(110 - A51 + Females!H$115) * D$115/B51</f>
        <v>6.7831356950849922E-2</v>
      </c>
      <c r="T51" s="25" cm="1">
        <f t="array" ref="T51">T$2 * F51/C51 + SUMPRODUCT(T$2^(A51:A$113-A51+2), G52:G$114/C51) + T$2^(110-A51+Females!H$115) * D$115/C51</f>
        <v>6.8274276586292384E-2</v>
      </c>
      <c r="U51" s="11">
        <f t="shared" si="8"/>
        <v>16129.275110028333</v>
      </c>
      <c r="V51" s="11">
        <f t="shared" si="13"/>
        <v>16137.802709129877</v>
      </c>
      <c r="W51" s="11">
        <f t="shared" si="9"/>
        <v>2655.1021953078921</v>
      </c>
      <c r="X51" s="11">
        <f t="shared" si="14"/>
        <v>2656.5059562916167</v>
      </c>
    </row>
    <row r="52" spans="1:24" ht="14" x14ac:dyDescent="0.15">
      <c r="A52" s="7">
        <v>47</v>
      </c>
      <c r="B52" s="11">
        <f t="shared" si="2"/>
        <v>97850.322540464796</v>
      </c>
      <c r="C52" s="11">
        <f t="shared" si="10"/>
        <v>97906.530689890089</v>
      </c>
      <c r="D52" s="11">
        <f t="shared" si="11"/>
        <v>97920.296093425495</v>
      </c>
      <c r="E52" s="11">
        <f t="shared" si="0"/>
        <v>82.429111708087547</v>
      </c>
      <c r="F52" s="11">
        <f t="shared" si="3"/>
        <v>123.71469217974513</v>
      </c>
      <c r="G52" s="11">
        <f t="shared" si="4"/>
        <v>137.4800957151694</v>
      </c>
      <c r="H52" s="37">
        <f t="shared" si="5"/>
        <v>8.4239999999999998E-4</v>
      </c>
      <c r="I52" s="37">
        <f t="shared" si="12"/>
        <v>1.2636000000000001E-3</v>
      </c>
      <c r="J52" s="37">
        <f>Females!D52</f>
        <v>1.4040000000000001E-3</v>
      </c>
      <c r="K52" s="37">
        <f t="shared" si="1"/>
        <v>0.99915759999999998</v>
      </c>
      <c r="L52" s="37">
        <f t="shared" si="6"/>
        <v>0.99873639999999997</v>
      </c>
      <c r="M52" s="37">
        <f t="shared" si="7"/>
        <v>0.99859600000000004</v>
      </c>
      <c r="O52" s="11" cm="1">
        <f t="array" ref="O52">1 + T$1 * C53/B52 + SUMPRODUCT(T$1^(A52:A$112-A52+2), D54:D$114/B52) + (1 + Females!H$115 * T$1^Females!H$115) * T$1^(110 - A52) * D$115/B52</f>
        <v>19.811240894995031</v>
      </c>
      <c r="P52" s="11" cm="1">
        <f t="array" ref="P52">1 + SUMPRODUCT(T$1^(A52:A$113-A52+1), D53:D$114/C52) + (1 + Females!H$115 * T$1^Females!H$115) * T$1^(110-A52) * D$115/C52</f>
        <v>19.800587913955262</v>
      </c>
      <c r="Q52" s="25" cm="1">
        <f t="array" ref="Q52">T$1 * E52/B52 + T$2 * F53/B52 + SUMPRODUCT(T$1^(A52:A$112-A52+3), G54:G$114/B52)  +  T$1^(110 - A52 + Females!H$115) * D$115/B52</f>
        <v>0.23803030720505089</v>
      </c>
      <c r="R52" s="25" cm="1">
        <f t="array" ref="R52">T$1 * F52/C52 + SUMPRODUCT(T$1^(A52:A$113-A52+2), G53:G$114/C52) + T$1^(110-A52+Females!H$115) * D$115/C52</f>
        <v>0.23844003660729718</v>
      </c>
      <c r="S52" s="25" cm="1">
        <f t="array" ref="S52">T$2 * E52/B52 + T$2^2 * F53/B52 + SUMPRODUCT(T$2^(A52:A$112-A52+3), G54:G$114/B52)  +  T$2^(110 - A52 + Females!H$115) * D$115/B52</f>
        <v>7.216878767784568E-2</v>
      </c>
      <c r="T52" s="25" cm="1">
        <f t="array" ref="T52">T$2 * F52/C52 + SUMPRODUCT(T$2^(A52:A$113-A52+2), G53:G$114/C52) + T$2^(110-A52+Females!H$115) * D$115/C52</f>
        <v>7.2647512029364425E-2</v>
      </c>
      <c r="U52" s="11">
        <f t="shared" si="8"/>
        <v>15487.999091981281</v>
      </c>
      <c r="V52" s="11">
        <f t="shared" si="13"/>
        <v>15496.895861502922</v>
      </c>
      <c r="W52" s="11">
        <f t="shared" si="9"/>
        <v>2451.4800732927079</v>
      </c>
      <c r="X52" s="11">
        <f t="shared" si="14"/>
        <v>2452.888276706813</v>
      </c>
    </row>
    <row r="53" spans="1:24" ht="14" x14ac:dyDescent="0.15">
      <c r="A53" s="7">
        <v>48</v>
      </c>
      <c r="B53" s="11">
        <f t="shared" si="2"/>
        <v>97706.975332498652</v>
      </c>
      <c r="C53" s="11">
        <f t="shared" si="10"/>
        <v>97767.89342875671</v>
      </c>
      <c r="D53" s="11">
        <f t="shared" si="11"/>
        <v>97782.815997710335</v>
      </c>
      <c r="E53" s="11">
        <f t="shared" si="0"/>
        <v>89.343258244036761</v>
      </c>
      <c r="F53" s="11">
        <f t="shared" si="3"/>
        <v>134.0984426268827</v>
      </c>
      <c r="G53" s="11">
        <f t="shared" si="4"/>
        <v>149.02101158051056</v>
      </c>
      <c r="H53" s="37">
        <f t="shared" si="5"/>
        <v>9.1439999999999989E-4</v>
      </c>
      <c r="I53" s="37">
        <f t="shared" si="12"/>
        <v>1.3715999999999999E-3</v>
      </c>
      <c r="J53" s="37">
        <f>Females!D53</f>
        <v>1.524E-3</v>
      </c>
      <c r="K53" s="37">
        <f t="shared" si="1"/>
        <v>0.99908560000000002</v>
      </c>
      <c r="L53" s="37">
        <f t="shared" si="6"/>
        <v>0.99862839999999997</v>
      </c>
      <c r="M53" s="37">
        <f t="shared" si="7"/>
        <v>0.99847600000000003</v>
      </c>
      <c r="O53" s="11" cm="1">
        <f t="array" ref="O53">1 + T$1 * C54/B53 + SUMPRODUCT(T$1^(A53:A$112-A53+2), D55:D$114/B53) + (1 + Females!H$115 * T$1^Females!H$115) * T$1^(110 - A53) * D$115/B53</f>
        <v>19.591610145010133</v>
      </c>
      <c r="P53" s="11" cm="1">
        <f t="array" ref="P53">1 + SUMPRODUCT(T$1^(A53:A$113-A53+1), D54:D$114/C53) + (1 + Females!H$115 * T$1^Females!H$115) * T$1^(110-A53) * D$115/C53</f>
        <v>19.580184878536503</v>
      </c>
      <c r="Q53" s="25" cm="1">
        <f t="array" ref="Q53">T$1 * E53/B53 + T$2 * F54/B53 + SUMPRODUCT(T$1^(A53:A$112-A53+3), G55:G$114/B53)  +  T$1^(110 - A53 + Females!H$115) * D$115/B53</f>
        <v>0.2464776898722261</v>
      </c>
      <c r="R53" s="25" cm="1">
        <f t="array" ref="R53">T$1 * F53/C53 + SUMPRODUCT(T$1^(A53:A$113-A53+2), G54:G$114/C53) + T$1^(110-A53+Females!H$115) * D$115/C53</f>
        <v>0.2469171224772278</v>
      </c>
      <c r="S53" s="25" cm="1">
        <f t="array" ref="S53">T$2 * E53/B53 + T$2^2 * F54/B53 + SUMPRODUCT(T$2^(A53:A$112-A53+3), G55:G$114/B53)  +  T$2^(110 - A53 + Females!H$115) * D$115/B53</f>
        <v>7.6763743024248196E-2</v>
      </c>
      <c r="T53" s="25" cm="1">
        <f t="array" ref="T53">T$2 * F53/C53 + SUMPRODUCT(T$2^(A53:A$113-A53+2), G54:G$114/C53) + T$2^(110-A53+Females!H$115) * D$115/C53</f>
        <v>7.7280461813389545E-2</v>
      </c>
      <c r="U53" s="11">
        <f t="shared" si="8"/>
        <v>14870.490124619588</v>
      </c>
      <c r="V53" s="11">
        <f t="shared" si="13"/>
        <v>14879.761539948262</v>
      </c>
      <c r="W53" s="11">
        <f t="shared" si="9"/>
        <v>2263.2107461508763</v>
      </c>
      <c r="X53" s="11">
        <f t="shared" si="14"/>
        <v>2264.6218070256714</v>
      </c>
    </row>
    <row r="54" spans="1:24" ht="14" x14ac:dyDescent="0.15">
      <c r="A54" s="7">
        <v>49</v>
      </c>
      <c r="B54" s="11">
        <f t="shared" si="2"/>
        <v>97551.662790586357</v>
      </c>
      <c r="C54" s="11">
        <f t="shared" si="10"/>
        <v>97617.632074254623</v>
      </c>
      <c r="D54" s="11">
        <f t="shared" si="11"/>
        <v>97633.794986129826</v>
      </c>
      <c r="E54" s="11">
        <f t="shared" si="0"/>
        <v>96.751739155703547</v>
      </c>
      <c r="F54" s="11">
        <f t="shared" si="3"/>
        <v>145.2257512368686</v>
      </c>
      <c r="G54" s="11">
        <f t="shared" si="4"/>
        <v>161.38866311207261</v>
      </c>
      <c r="H54" s="37">
        <f t="shared" si="5"/>
        <v>9.9179999999999993E-4</v>
      </c>
      <c r="I54" s="37">
        <f t="shared" si="12"/>
        <v>1.4877E-3</v>
      </c>
      <c r="J54" s="37">
        <f>Females!D54</f>
        <v>1.653E-3</v>
      </c>
      <c r="K54" s="37">
        <f t="shared" si="1"/>
        <v>0.99900820000000001</v>
      </c>
      <c r="L54" s="37">
        <f t="shared" si="6"/>
        <v>0.99851230000000002</v>
      </c>
      <c r="M54" s="37">
        <f t="shared" si="7"/>
        <v>0.99834699999999998</v>
      </c>
      <c r="O54" s="11" cm="1">
        <f t="array" ref="O54">1 + T$1 * C55/B54 + SUMPRODUCT(T$1^(A54:A$112-A54+2), D56:D$114/B54) + (1 + Females!H$115 * T$1^Females!H$115) * T$1^(110 - A54) * D$115/B54</f>
        <v>19.36520965284085</v>
      </c>
      <c r="P54" s="11" cm="1">
        <f t="array" ref="P54">1 + SUMPRODUCT(T$1^(A54:A$113-A54+1), D55:D$114/C54) + (1 + Females!H$115 * T$1^Females!H$115) * T$1^(110-A54) * D$115/C54</f>
        <v>19.35297090740827</v>
      </c>
      <c r="Q54" s="25" cm="1">
        <f t="array" ref="Q54">T$1 * E54/B54 + T$2 * F55/B54 + SUMPRODUCT(T$1^(A54:A$112-A54+3), G56:G$114/B54)  +  T$1^(110 - A54 + Females!H$115) * D$115/B54</f>
        <v>0.25518544930475451</v>
      </c>
      <c r="R54" s="25" cm="1">
        <f t="array" ref="R54">T$1 * F54/C54 + SUMPRODUCT(T$1^(A54:A$113-A54+2), G55:G$114/C54) + T$1^(110-A54+Females!H$115) * D$115/C54</f>
        <v>0.25565616946847697</v>
      </c>
      <c r="S54" s="25" cm="1">
        <f t="array" ref="S54">T$2 * E54/B54 + T$2^2 * F55/B54 + SUMPRODUCT(T$2^(A54:A$112-A54+3), G56:G$114/B54)  +  T$2^(110 - A54 + Females!H$115) * D$115/B54</f>
        <v>8.1631276149106327E-2</v>
      </c>
      <c r="T54" s="25" cm="1">
        <f t="array" ref="T54">T$2 * F54/C54 + SUMPRODUCT(T$2^(A54:A$113-A54+2), G55:G$114/C54) + T$2^(110-A54+Females!H$115) * D$115/C54</f>
        <v>8.2188417544029113E-2</v>
      </c>
      <c r="U54" s="11">
        <f t="shared" si="8"/>
        <v>14275.81958542441</v>
      </c>
      <c r="V54" s="11">
        <f t="shared" si="13"/>
        <v>14285.473604278497</v>
      </c>
      <c r="W54" s="11">
        <f t="shared" si="9"/>
        <v>2089.1394262861741</v>
      </c>
      <c r="X54" s="11">
        <f t="shared" si="14"/>
        <v>2090.5522062172668</v>
      </c>
    </row>
    <row r="55" spans="1:24" ht="14" x14ac:dyDescent="0.15">
      <c r="A55" s="7">
        <v>50</v>
      </c>
      <c r="B55" s="11">
        <f t="shared" si="2"/>
        <v>97383.533770935901</v>
      </c>
      <c r="C55" s="11">
        <f t="shared" si="10"/>
        <v>97454.911051430652</v>
      </c>
      <c r="D55" s="11">
        <f t="shared" si="11"/>
        <v>97472.406323017756</v>
      </c>
      <c r="E55" s="11">
        <f t="shared" si="0"/>
        <v>104.70677551051027</v>
      </c>
      <c r="F55" s="11">
        <f t="shared" si="3"/>
        <v>157.17528054374736</v>
      </c>
      <c r="G55" s="11">
        <f t="shared" si="4"/>
        <v>174.67055213084782</v>
      </c>
      <c r="H55" s="37">
        <f t="shared" si="5"/>
        <v>1.0751999999999999E-3</v>
      </c>
      <c r="I55" s="37">
        <f t="shared" si="12"/>
        <v>1.6128E-3</v>
      </c>
      <c r="J55" s="37">
        <f>Females!D55</f>
        <v>1.792E-3</v>
      </c>
      <c r="K55" s="37">
        <f t="shared" si="1"/>
        <v>0.99892479999999995</v>
      </c>
      <c r="L55" s="37">
        <f t="shared" si="6"/>
        <v>0.99838720000000003</v>
      </c>
      <c r="M55" s="37">
        <f t="shared" si="7"/>
        <v>0.99820799999999998</v>
      </c>
      <c r="O55" s="11" cm="1">
        <f t="array" ref="O55">1 + T$1 * C56/B55 + SUMPRODUCT(T$1^(A55:A$112-A55+2), D57:D$114/B55) + (1 + Females!H$115 * T$1^Females!H$115) * T$1^(110 - A55) * D$115/B55</f>
        <v>19.131873508356257</v>
      </c>
      <c r="P55" s="11" cm="1">
        <f t="array" ref="P55">1 + SUMPRODUCT(T$1^(A55:A$113-A55+1), D56:D$114/C55) + (1 + Females!H$115 * T$1^Females!H$115) * T$1^(110-A55) * D$115/C55</f>
        <v>19.118780045003131</v>
      </c>
      <c r="Q55" s="25" cm="1">
        <f t="array" ref="Q55">T$1 * E55/B55 + T$2 * F56/B55 + SUMPRODUCT(T$1^(A55:A$112-A55+3), G57:G$114/B55)  +  T$1^(110 - A55 + Females!H$115) * D$115/B55</f>
        <v>0.26415996677157788</v>
      </c>
      <c r="R55" s="25" cm="1">
        <f t="array" ref="R55">T$1 * F55/C55 + SUMPRODUCT(T$1^(A55:A$113-A55+2), G56:G$114/C55) + T$1^(110-A55+Females!H$115) * D$115/C55</f>
        <v>0.26466356059634399</v>
      </c>
      <c r="S55" s="25" cm="1">
        <f t="array" ref="S55">T$2 * E55/B55 + T$2^2 * F56/B55 + SUMPRODUCT(T$2^(A55:A$112-A55+3), G57:G$114/B55)  +  T$2^(110 - A55 + Females!H$115) * D$115/B55</f>
        <v>8.6787199431913653E-2</v>
      </c>
      <c r="T55" s="25" cm="1">
        <f t="array" ref="T55">T$2 * F55/C55 + SUMPRODUCT(T$2^(A55:A$113-A55+2), G56:G$114/C55) + T$2^(110-A55+Females!H$115) * D$115/C55</f>
        <v>8.7387258966316161E-2</v>
      </c>
      <c r="U55" s="11">
        <f t="shared" si="8"/>
        <v>13703.091727301193</v>
      </c>
      <c r="V55" s="11">
        <f t="shared" si="13"/>
        <v>13713.135411114985</v>
      </c>
      <c r="W55" s="11">
        <f t="shared" si="9"/>
        <v>1928.1978750998296</v>
      </c>
      <c r="X55" s="11">
        <f t="shared" si="14"/>
        <v>1929.6111481168482</v>
      </c>
    </row>
    <row r="56" spans="1:24" ht="14" x14ac:dyDescent="0.15">
      <c r="A56" s="15">
        <v>51</v>
      </c>
      <c r="B56" s="17">
        <f t="shared" si="2"/>
        <v>97201.708947138235</v>
      </c>
      <c r="C56" s="17">
        <f t="shared" si="10"/>
        <v>97278.826995425392</v>
      </c>
      <c r="D56" s="17">
        <f t="shared" si="11"/>
        <v>97297.735770886909</v>
      </c>
      <c r="E56" s="17">
        <f t="shared" si="0"/>
        <v>113.14278921446892</v>
      </c>
      <c r="F56" s="17">
        <f t="shared" si="3"/>
        <v>169.84883193401274</v>
      </c>
      <c r="G56" s="17">
        <f t="shared" si="4"/>
        <v>188.75760739552061</v>
      </c>
      <c r="H56" s="43">
        <f t="shared" si="5"/>
        <v>1.1640000000000001E-3</v>
      </c>
      <c r="I56" s="43">
        <f t="shared" si="12"/>
        <v>1.7460000000000002E-3</v>
      </c>
      <c r="J56" s="43">
        <f>Females!D56</f>
        <v>1.9400000000000001E-3</v>
      </c>
      <c r="K56" s="43">
        <f t="shared" si="1"/>
        <v>0.99883599999999995</v>
      </c>
      <c r="L56" s="43">
        <f t="shared" si="6"/>
        <v>0.99825399999999997</v>
      </c>
      <c r="M56" s="43">
        <f t="shared" si="7"/>
        <v>0.99805999999999995</v>
      </c>
      <c r="O56" s="17" cm="1">
        <f t="array" ref="O56">1 + T$1 * C57/B56 + SUMPRODUCT(T$1^(A56:A$112-A56+2), D58:D$114/B56) + (1 + Females!H$115 * T$1^Females!H$115) * T$1^(110 - A56) * D$115/B56</f>
        <v>18.891427194953128</v>
      </c>
      <c r="P56" s="17" cm="1">
        <f t="array" ref="P56">1 + SUMPRODUCT(T$1^(A56:A$113-A56+1), D57:D$114/C56) + (1 + Females!H$115 * T$1^Females!H$115) * T$1^(110-A56) * D$115/C56</f>
        <v>18.877445478068523</v>
      </c>
      <c r="Q56" s="26" cm="1">
        <f t="array" ref="Q56">T$1 * E56/B56 + T$2 * F57/B56 + SUMPRODUCT(T$1^(A56:A$112-A56+3), G58:G$114/B56)  +  T$1^(110 - A56 + Females!H$115) * D$115/B56</f>
        <v>0.27340795456722461</v>
      </c>
      <c r="R56" s="26" cm="1">
        <f t="array" ref="R56">T$1 * F56/C56 + SUMPRODUCT(T$1^(A56:A$113-A56+2), G57:G$114/C56) + T$1^(110-A56+Females!H$115) * D$115/C56</f>
        <v>0.27394571187184574</v>
      </c>
      <c r="S56" s="26" cm="1">
        <f t="array" ref="S56">T$2 * E56/B56 + T$2^2 * F57/B56 + SUMPRODUCT(T$2^(A56:A$112-A56+3), G58:G$114/B56)  +  T$2^(110 - A56 + Females!H$115) * D$115/B56</f>
        <v>9.2248536166354228E-2</v>
      </c>
      <c r="T56" s="26" cm="1">
        <f t="array" ref="T56">T$2 * F56/C56 + SUMPRODUCT(T$2^(A56:A$113-A56+2), G57:G$114/C56) + T$2^(110-A56+Females!H$115) * D$115/C56</f>
        <v>9.289371422709479E-2</v>
      </c>
      <c r="U56" s="17">
        <f t="shared" si="8"/>
        <v>13151.448731550114</v>
      </c>
      <c r="V56" s="17">
        <f t="shared" si="13"/>
        <v>13161.882849111536</v>
      </c>
      <c r="W56" s="17">
        <f t="shared" si="9"/>
        <v>1779.3987946513771</v>
      </c>
      <c r="X56" s="17">
        <f t="shared" si="14"/>
        <v>1780.8105369309565</v>
      </c>
    </row>
    <row r="57" spans="1:24" ht="14" x14ac:dyDescent="0.15">
      <c r="A57" s="7">
        <v>52</v>
      </c>
      <c r="B57" s="11">
        <f t="shared" si="2"/>
        <v>97005.350259881627</v>
      </c>
      <c r="C57" s="11">
        <f t="shared" si="10"/>
        <v>97088.566157923764</v>
      </c>
      <c r="D57" s="11">
        <f t="shared" si="11"/>
        <v>97108.978163491382</v>
      </c>
      <c r="E57" s="11">
        <f t="shared" si="0"/>
        <v>122.11033490713899</v>
      </c>
      <c r="F57" s="11">
        <f t="shared" si="3"/>
        <v>183.32263061939165</v>
      </c>
      <c r="G57" s="11">
        <f t="shared" si="4"/>
        <v>203.73463618700492</v>
      </c>
      <c r="H57" s="37">
        <f t="shared" si="5"/>
        <v>1.2588E-3</v>
      </c>
      <c r="I57" s="37">
        <f t="shared" si="12"/>
        <v>1.8882E-3</v>
      </c>
      <c r="J57" s="37">
        <f>Females!D57</f>
        <v>2.098E-3</v>
      </c>
      <c r="K57" s="37">
        <f t="shared" si="1"/>
        <v>0.9987412</v>
      </c>
      <c r="L57" s="37">
        <f t="shared" si="6"/>
        <v>0.99811179999999999</v>
      </c>
      <c r="M57" s="37">
        <f t="shared" si="7"/>
        <v>0.99790199999999996</v>
      </c>
      <c r="O57" s="11" cm="1">
        <f t="array" ref="O57">1 + T$1 * C58/B57 + SUMPRODUCT(T$1^(A57:A$112-A57+2), D59:D$114/B57) + (1 + Females!H$115 * T$1^Females!H$115) * T$1^(110 - A57) * D$115/B57</f>
        <v>18.643672877359183</v>
      </c>
      <c r="P57" s="11" cm="1">
        <f t="array" ref="P57">1 + SUMPRODUCT(T$1^(A57:A$113-A57+1), D58:D$114/C57) + (1 + Females!H$115 * T$1^Females!H$115) * T$1^(110-A57) * D$115/C57</f>
        <v>18.62876816889985</v>
      </c>
      <c r="Q57" s="25" cm="1">
        <f t="array" ref="Q57">T$1 * E57/B57 + T$2 * F58/B57 + SUMPRODUCT(T$1^(A57:A$112-A57+3), G59:G$114/B57)  +  T$1^(110 - A57 + Females!H$115) * D$115/B57</f>
        <v>0.28293702186517472</v>
      </c>
      <c r="R57" s="25" cm="1">
        <f t="array" ref="R57">T$1 * F57/C57 + SUMPRODUCT(T$1^(A57:A$113-A57+2), G58:G$114/C57) + T$1^(110-A57+Females!H$115) * D$115/C57</f>
        <v>0.28351027871433693</v>
      </c>
      <c r="S57" s="25" cm="1">
        <f t="array" ref="S57">T$2 * E57/B57 + T$2^2 * F58/B57 + SUMPRODUCT(T$2^(A57:A$112-A57+3), G59:G$114/B57)  +  T$2^(110 - A57 + Females!H$115) * D$115/B57</f>
        <v>9.8034320193546645E-2</v>
      </c>
      <c r="T57" s="25" cm="1">
        <f t="array" ref="T57">T$2 * F57/C57 + SUMPRODUCT(T$2^(A57:A$113-A57+2), G58:G$114/C57) + T$2^(110-A57+Females!H$115) * D$115/C57</f>
        <v>9.8726934869717078E-2</v>
      </c>
      <c r="U57" s="11">
        <f t="shared" si="8"/>
        <v>12620.078158639826</v>
      </c>
      <c r="V57" s="11">
        <f t="shared" si="13"/>
        <v>12630.904274256332</v>
      </c>
      <c r="W57" s="11">
        <f t="shared" si="9"/>
        <v>1641.8308093676997</v>
      </c>
      <c r="X57" s="11">
        <f t="shared" si="14"/>
        <v>1643.2392515295883</v>
      </c>
    </row>
    <row r="58" spans="1:24" ht="14" x14ac:dyDescent="0.15">
      <c r="A58" s="7">
        <v>53</v>
      </c>
      <c r="B58" s="11">
        <f t="shared" si="2"/>
        <v>96793.555275250474</v>
      </c>
      <c r="C58" s="11">
        <f t="shared" si="10"/>
        <v>96883.239924974492</v>
      </c>
      <c r="D58" s="11">
        <f t="shared" si="11"/>
        <v>96905.243527304367</v>
      </c>
      <c r="E58" s="11">
        <f t="shared" si="0"/>
        <v>131.60051775223053</v>
      </c>
      <c r="F58" s="11">
        <f t="shared" si="3"/>
        <v>197.58367950299296</v>
      </c>
      <c r="G58" s="11">
        <f t="shared" si="4"/>
        <v>219.58728183287167</v>
      </c>
      <c r="H58" s="37">
        <f t="shared" si="5"/>
        <v>1.3595999999999999E-3</v>
      </c>
      <c r="I58" s="37">
        <f t="shared" si="12"/>
        <v>2.0393999999999998E-3</v>
      </c>
      <c r="J58" s="37">
        <f>Females!D58</f>
        <v>2.2659999999999998E-3</v>
      </c>
      <c r="K58" s="37">
        <f t="shared" si="1"/>
        <v>0.99864039999999998</v>
      </c>
      <c r="L58" s="37">
        <f t="shared" si="6"/>
        <v>0.99796059999999998</v>
      </c>
      <c r="M58" s="37">
        <f t="shared" si="7"/>
        <v>0.99773400000000001</v>
      </c>
      <c r="O58" s="11" cm="1">
        <f t="array" ref="O58">1 + T$1 * C59/B58 + SUMPRODUCT(T$1^(A58:A$112-A58+2), D60:D$114/B58) + (1 + Females!H$115 * T$1^Females!H$115) * T$1^(110 - A58) * D$115/B58</f>
        <v>18.388408344224342</v>
      </c>
      <c r="P58" s="11" cm="1">
        <f t="array" ref="P58">1 + SUMPRODUCT(T$1^(A58:A$113-A58+1), D59:D$114/C58) + (1 + Females!H$115 * T$1^Females!H$115) * T$1^(110-A58) * D$115/C58</f>
        <v>18.372547154812032</v>
      </c>
      <c r="Q58" s="25" cm="1">
        <f t="array" ref="Q58">T$1 * E58/B58 + T$2 * F59/B58 + SUMPRODUCT(T$1^(A58:A$112-A58+3), G60:G$114/B58)  +  T$1^(110 - A58 + Females!H$115) * D$115/B58</f>
        <v>0.29275494615866754</v>
      </c>
      <c r="R58" s="25" cm="1">
        <f t="array" ref="R58">T$1 * F58/C58 + SUMPRODUCT(T$1^(A58:A$113-A58+2), G59:G$114/C58) + T$1^(110-A58+Females!H$115) * D$115/C58</f>
        <v>0.29336499058993626</v>
      </c>
      <c r="S58" s="25" cm="1">
        <f t="array" ref="S58">T$2 * E58/B58 + T$2^2 * F59/B58 + SUMPRODUCT(T$2^(A58:A$112-A58+3), G60:G$114/B58)  +  T$2^(110 - A58 + Females!H$115) * D$115/B58</f>
        <v>0.10416480706818913</v>
      </c>
      <c r="T58" s="25" cm="1">
        <f t="array" ref="T58">T$2 * F58/C58 + SUMPRODUCT(T$2^(A58:A$113-A58+2), G59:G$114/C58) + T$2^(110-A58+Females!H$115) * D$115/C58</f>
        <v>0.1049071778768515</v>
      </c>
      <c r="U58" s="11">
        <f t="shared" si="8"/>
        <v>12108.196466579891</v>
      </c>
      <c r="V58" s="11">
        <f t="shared" si="13"/>
        <v>12119.415388705511</v>
      </c>
      <c r="W58" s="11">
        <f t="shared" si="9"/>
        <v>1514.6506526843657</v>
      </c>
      <c r="X58" s="11">
        <f t="shared" si="14"/>
        <v>1516.0540613395592</v>
      </c>
    </row>
    <row r="59" spans="1:24" ht="14" x14ac:dyDescent="0.15">
      <c r="A59" s="7">
        <v>54</v>
      </c>
      <c r="B59" s="11">
        <f t="shared" si="2"/>
        <v>96565.388344647028</v>
      </c>
      <c r="C59" s="11">
        <f t="shared" si="10"/>
        <v>96661.954757498243</v>
      </c>
      <c r="D59" s="11">
        <f t="shared" si="11"/>
        <v>96685.656245471502</v>
      </c>
      <c r="E59" s="11">
        <f t="shared" si="0"/>
        <v>141.71936393460396</v>
      </c>
      <c r="F59" s="11">
        <f t="shared" si="3"/>
        <v>212.79162720315665</v>
      </c>
      <c r="G59" s="11">
        <f t="shared" si="4"/>
        <v>236.49311517642329</v>
      </c>
      <c r="H59" s="37">
        <f t="shared" si="5"/>
        <v>1.4675999999999999E-3</v>
      </c>
      <c r="I59" s="37">
        <f t="shared" si="12"/>
        <v>2.2014000000000001E-3</v>
      </c>
      <c r="J59" s="37">
        <f>Females!D59</f>
        <v>2.4459999999999998E-3</v>
      </c>
      <c r="K59" s="37">
        <f t="shared" si="1"/>
        <v>0.99853239999999999</v>
      </c>
      <c r="L59" s="37">
        <f t="shared" si="6"/>
        <v>0.99779859999999998</v>
      </c>
      <c r="M59" s="37">
        <f t="shared" si="7"/>
        <v>0.99755400000000005</v>
      </c>
      <c r="O59" s="11" cm="1">
        <f t="array" ref="O59">1 + T$1 * C60/B59 + SUMPRODUCT(T$1^(A59:A$112-A59+2), D61:D$114/B59) + (1 + Females!H$115 * T$1^Females!H$115) * T$1^(110 - A59) * D$115/B59</f>
        <v>18.12541997468934</v>
      </c>
      <c r="P59" s="11" cm="1">
        <f t="array" ref="P59">1 + SUMPRODUCT(T$1^(A59:A$113-A59+1), D60:D$114/C59) + (1 + Females!H$115 * T$1^Females!H$115) * T$1^(110-A59) * D$115/C59</f>
        <v>18.108565083080272</v>
      </c>
      <c r="Q59" s="25" cm="1">
        <f t="array" ref="Q59">T$1 * E59/B59 + T$2 * F60/B59 + SUMPRODUCT(T$1^(A59:A$112-A59+3), G61:G$114/B59)  +  T$1^(110 - A59 + Females!H$115) * D$115/B59</f>
        <v>0.30286994377765503</v>
      </c>
      <c r="R59" s="25" cm="1">
        <f t="array" ref="R59">T$1 * F59/C59 + SUMPRODUCT(T$1^(A59:A$113-A59+2), G60:G$114/C59) + T$1^(110-A59+Females!H$115) * D$115/C59</f>
        <v>0.30351820735974055</v>
      </c>
      <c r="S59" s="25" cm="1">
        <f t="array" ref="S59">T$2 * E59/B59 + T$2^2 * F60/B59 + SUMPRODUCT(T$2^(A59:A$112-A59+3), G61:G$114/B59)  +  T$2^(110 - A59 + Females!H$115) * D$115/B59</f>
        <v>0.1106618986337342</v>
      </c>
      <c r="T59" s="25" cm="1">
        <f t="array" ref="T59">T$2 * F59/C59 + SUMPRODUCT(T$2^(A59:A$113-A59+2), G60:G$114/C59) + T$2^(110-A59+Females!H$115) * D$115/C59</f>
        <v>0.11145659170703827</v>
      </c>
      <c r="U59" s="11">
        <f t="shared" si="8"/>
        <v>11615.052288581923</v>
      </c>
      <c r="V59" s="11">
        <f t="shared" si="13"/>
        <v>11626.66746409993</v>
      </c>
      <c r="W59" s="11">
        <f t="shared" si="9"/>
        <v>1397.0786218452697</v>
      </c>
      <c r="X59" s="11">
        <f t="shared" si="14"/>
        <v>1398.475715289364</v>
      </c>
    </row>
    <row r="60" spans="1:24" ht="14" x14ac:dyDescent="0.15">
      <c r="A60" s="12">
        <v>55</v>
      </c>
      <c r="B60" s="14">
        <f t="shared" si="2"/>
        <v>96319.766801873542</v>
      </c>
      <c r="C60" s="14">
        <f t="shared" si="10"/>
        <v>96423.66898071242</v>
      </c>
      <c r="D60" s="14">
        <f t="shared" si="11"/>
        <v>96449.163130295085</v>
      </c>
      <c r="E60" s="14">
        <f t="shared" si="0"/>
        <v>152.39713503392431</v>
      </c>
      <c r="F60" s="14">
        <f t="shared" si="3"/>
        <v>228.8422935919248</v>
      </c>
      <c r="G60" s="14">
        <f t="shared" si="4"/>
        <v>254.33644317458814</v>
      </c>
      <c r="H60" s="44">
        <f t="shared" si="5"/>
        <v>1.5822E-3</v>
      </c>
      <c r="I60" s="44">
        <f t="shared" si="12"/>
        <v>2.3733000000000001E-3</v>
      </c>
      <c r="J60" s="44">
        <f>Females!D60</f>
        <v>2.637E-3</v>
      </c>
      <c r="K60" s="44">
        <f t="shared" si="1"/>
        <v>0.99841780000000002</v>
      </c>
      <c r="L60" s="44">
        <f t="shared" si="6"/>
        <v>0.99762669999999998</v>
      </c>
      <c r="M60" s="44">
        <f t="shared" si="7"/>
        <v>0.997363</v>
      </c>
      <c r="O60" s="14" cm="1">
        <f t="array" ref="O60">1 + T$1 * C61/B60 + SUMPRODUCT(T$1^(A60:A$112-A60+2), D62:D$114/B60) + (1 + Females!H$115 * T$1^Females!H$115) * T$1^(110 - A60) * D$115/B60</f>
        <v>17.854501703845109</v>
      </c>
      <c r="P60" s="14" cm="1">
        <f t="array" ref="P60">1 + SUMPRODUCT(T$1^(A60:A$113-A60+1), D61:D$114/C60) + (1 + Females!H$115 * T$1^Females!H$115) * T$1^(110-A60) * D$115/C60</f>
        <v>17.836613788072292</v>
      </c>
      <c r="Q60" s="27" cm="1">
        <f t="array" ref="Q60">T$1 * E60/B60 + T$2 * F61/B60 + SUMPRODUCT(T$1^(A60:A$112-A60+3), G62:G$114/B60)  +  T$1^(110 - A60 + Females!H$115) * D$115/B60</f>
        <v>0.31328994045070663</v>
      </c>
      <c r="R60" s="27" cm="1">
        <f t="array" ref="R60">T$1 * F60/C60 + SUMPRODUCT(T$1^(A60:A$113-A60+2), G61:G$114/C60) + T$1^(110-A60+Females!H$115) * D$115/C60</f>
        <v>0.31397793554696979</v>
      </c>
      <c r="S60" s="27" cm="1">
        <f t="array" ref="S60">T$2 * E60/B60 + T$2^2 * F61/B60 + SUMPRODUCT(T$2^(A60:A$112-A60+3), G62:G$114/B60)  +  T$2^(110 - A60 + Females!H$115) * D$115/B60</f>
        <v>0.11754833424416783</v>
      </c>
      <c r="T60" s="27" cm="1">
        <f t="array" ref="T60">T$2 * F60/C60 + SUMPRODUCT(T$2^(A60:A$113-A60+2), G61:G$114/C60) + T$2^(110-A60+Females!H$115) * D$115/C60</f>
        <v>0.11839807057061645</v>
      </c>
      <c r="U60" s="14">
        <f t="shared" si="8"/>
        <v>11139.91202276633</v>
      </c>
      <c r="V60" s="14">
        <f t="shared" si="13"/>
        <v>11151.928882541537</v>
      </c>
      <c r="W60" s="14">
        <f t="shared" si="9"/>
        <v>1288.3922375999821</v>
      </c>
      <c r="X60" s="14">
        <f t="shared" si="14"/>
        <v>1289.7820536795941</v>
      </c>
    </row>
    <row r="61" spans="1:24" ht="14" x14ac:dyDescent="0.15">
      <c r="A61" s="7">
        <v>56</v>
      </c>
      <c r="B61" s="11">
        <f t="shared" si="2"/>
        <v>96055.37745083608</v>
      </c>
      <c r="C61" s="11">
        <f t="shared" si="10"/>
        <v>96167.369666839615</v>
      </c>
      <c r="D61" s="11">
        <f t="shared" si="11"/>
        <v>96194.826687120498</v>
      </c>
      <c r="E61" s="11">
        <f t="shared" si="0"/>
        <v>164.08179576151818</v>
      </c>
      <c r="F61" s="11">
        <f t="shared" si="3"/>
        <v>246.40965129734315</v>
      </c>
      <c r="G61" s="11">
        <f t="shared" si="4"/>
        <v>273.86667157823206</v>
      </c>
      <c r="H61" s="37">
        <f t="shared" si="5"/>
        <v>1.7082E-3</v>
      </c>
      <c r="I61" s="37">
        <f t="shared" si="12"/>
        <v>2.5623E-3</v>
      </c>
      <c r="J61" s="37">
        <f>Females!D61</f>
        <v>2.8470000000000001E-3</v>
      </c>
      <c r="K61" s="37">
        <f t="shared" si="1"/>
        <v>0.99829179999999995</v>
      </c>
      <c r="L61" s="37">
        <f t="shared" si="6"/>
        <v>0.99743769999999998</v>
      </c>
      <c r="M61" s="37">
        <f t="shared" si="7"/>
        <v>0.99715299999999996</v>
      </c>
      <c r="O61" s="11" cm="1">
        <f t="array" ref="O61">1 + T$1 * C62/B61 + SUMPRODUCT(T$1^(A61:A$112-A61+2), D63:D$114/B61) + (1 + Females!H$115 * T$1^Females!H$115) * T$1^(110 - A61) * D$115/B61</f>
        <v>17.575466046632702</v>
      </c>
      <c r="P61" s="11" cm="1">
        <f t="array" ref="P61">1 + SUMPRODUCT(T$1^(A61:A$113-A61+1), D62:D$114/C61) + (1 + Females!H$115 * T$1^Females!H$115) * T$1^(110-A61) * D$115/C61</f>
        <v>17.556459602381818</v>
      </c>
      <c r="Q61" s="25" cm="1">
        <f t="array" ref="Q61">T$1 * E61/B61 + T$2 * F62/B61 + SUMPRODUCT(T$1^(A61:A$112-A61+3), G63:G$114/B61)  +  T$1^(110 - A61 + Females!H$115) * D$115/B61</f>
        <v>0.3240221473115889</v>
      </c>
      <c r="R61" s="25" cm="1">
        <f t="array" ref="R61">T$1 * F61/C61 + SUMPRODUCT(T$1^(A61:A$113-A61+2), G62:G$114/C61) + T$1^(110-A61+Females!H$115) * D$115/C61</f>
        <v>0.32475316252247793</v>
      </c>
      <c r="S61" s="25" cm="1">
        <f t="array" ref="S61">T$2 * E61/B61 + T$2^2 * F62/B61 + SUMPRODUCT(T$2^(A61:A$112-A61+3), G63:G$114/B61)  +  T$2^(110 - A61 + Females!H$115) * D$115/B61</f>
        <v>0.12484726198566459</v>
      </c>
      <c r="T61" s="25" cm="1">
        <f t="array" ref="T61">T$2 * F61/C61 + SUMPRODUCT(T$2^(A61:A$113-A61+2), G62:G$114/C61) + T$2^(110-A61+Females!H$115) * D$115/C61</f>
        <v>0.12575705112478155</v>
      </c>
      <c r="U61" s="11">
        <f t="shared" si="8"/>
        <v>10682.051862299813</v>
      </c>
      <c r="V61" s="11">
        <f t="shared" si="13"/>
        <v>10694.506205734526</v>
      </c>
      <c r="W61" s="11">
        <f t="shared" si="9"/>
        <v>1187.9213326423735</v>
      </c>
      <c r="X61" s="11">
        <f t="shared" si="14"/>
        <v>1189.3063456006391</v>
      </c>
    </row>
    <row r="62" spans="1:24" ht="14" x14ac:dyDescent="0.15">
      <c r="A62" s="7">
        <v>57</v>
      </c>
      <c r="B62" s="11">
        <f t="shared" si="2"/>
        <v>95770.183142163485</v>
      </c>
      <c r="C62" s="11">
        <f t="shared" si="10"/>
        <v>95891.295655074558</v>
      </c>
      <c r="D62" s="11">
        <f t="shared" si="11"/>
        <v>95920.960015542267</v>
      </c>
      <c r="E62" s="11">
        <f t="shared" si="0"/>
        <v>177.2131468862593</v>
      </c>
      <c r="F62" s="11">
        <f t="shared" si="3"/>
        <v>266.15588022022496</v>
      </c>
      <c r="G62" s="11">
        <f t="shared" si="4"/>
        <v>295.82024068793237</v>
      </c>
      <c r="H62" s="37">
        <f t="shared" si="5"/>
        <v>1.8503999999999999E-3</v>
      </c>
      <c r="I62" s="37">
        <f t="shared" si="12"/>
        <v>2.7756E-3</v>
      </c>
      <c r="J62" s="37">
        <f>Females!D62</f>
        <v>3.0839999999999999E-3</v>
      </c>
      <c r="K62" s="37">
        <f t="shared" si="1"/>
        <v>0.99814959999999997</v>
      </c>
      <c r="L62" s="37">
        <f t="shared" si="6"/>
        <v>0.99722440000000001</v>
      </c>
      <c r="M62" s="37">
        <f t="shared" si="7"/>
        <v>0.99691600000000002</v>
      </c>
      <c r="O62" s="11" cm="1">
        <f t="array" ref="O62">1 + T$1 * C63/B62 + SUMPRODUCT(T$1^(A62:A$112-A62+2), D64:D$114/B62) + (1 + Females!H$115 * T$1^Females!H$115) * T$1^(110 - A62) * D$115/B62</f>
        <v>17.288231619888478</v>
      </c>
      <c r="P62" s="11" cm="1">
        <f t="array" ref="P62">1 + SUMPRODUCT(T$1^(A62:A$113-A62+1), D63:D$114/C62) + (1 + Females!H$115 * T$1^Females!H$115) * T$1^(110-A62) * D$115/C62</f>
        <v>17.267981855102892</v>
      </c>
      <c r="Q62" s="25" cm="1">
        <f t="array" ref="Q62">T$1 * E62/B62 + T$2 * F63/B62 + SUMPRODUCT(T$1^(A62:A$112-A62+3), G64:G$114/B62)  +  T$1^(110 - A62 + Females!H$115) * D$115/B62</f>
        <v>0.33506969467722852</v>
      </c>
      <c r="R62" s="25" cm="1">
        <f t="array" ref="R62">T$1 * F62/C62 + SUMPRODUCT(T$1^(A62:A$113-A62+2), G63:G$114/C62) + T$1^(110-A62+Females!H$115) * D$115/C62</f>
        <v>0.33584852966242207</v>
      </c>
      <c r="S62" s="25" cm="1">
        <f t="array" ref="S62">T$2 * E62/B62 + T$2^2 * F63/B62 + SUMPRODUCT(T$2^(A62:A$112-A62+3), G64:G$114/B62)  +  T$2^(110 - A62 + Females!H$115) * D$115/B62</f>
        <v>0.13257785370745667</v>
      </c>
      <c r="T62" s="25" cm="1">
        <f t="array" ref="T62">T$2 * F62/C62 + SUMPRODUCT(T$2^(A62:A$113-A62+2), G63:G$114/C62) + T$2^(110-A62+Females!H$115) * D$115/C62</f>
        <v>0.13355473676503687</v>
      </c>
      <c r="U62" s="11">
        <f t="shared" si="8"/>
        <v>10240.70787978282</v>
      </c>
      <c r="V62" s="11">
        <f t="shared" si="13"/>
        <v>10253.658443565993</v>
      </c>
      <c r="W62" s="11">
        <f t="shared" si="9"/>
        <v>1095.0391284453515</v>
      </c>
      <c r="X62" s="11">
        <f t="shared" si="14"/>
        <v>1096.4239325276942</v>
      </c>
    </row>
    <row r="63" spans="1:24" ht="14" x14ac:dyDescent="0.15">
      <c r="A63" s="7">
        <v>58</v>
      </c>
      <c r="B63" s="11">
        <f t="shared" si="2"/>
        <v>95461.484679232075</v>
      </c>
      <c r="C63" s="11">
        <f t="shared" si="10"/>
        <v>95592.969995277221</v>
      </c>
      <c r="D63" s="11">
        <f t="shared" si="11"/>
        <v>95625.139774854339</v>
      </c>
      <c r="E63" s="11">
        <f t="shared" si="0"/>
        <v>192.10669176848663</v>
      </c>
      <c r="F63" s="11">
        <f t="shared" si="3"/>
        <v>288.55693922774384</v>
      </c>
      <c r="G63" s="11">
        <f t="shared" si="4"/>
        <v>320.72671880486149</v>
      </c>
      <c r="H63" s="37">
        <f t="shared" si="5"/>
        <v>2.0124000000000001E-3</v>
      </c>
      <c r="I63" s="37">
        <f t="shared" si="12"/>
        <v>3.0186000000000002E-3</v>
      </c>
      <c r="J63" s="37">
        <f>Females!D63</f>
        <v>3.3540000000000002E-3</v>
      </c>
      <c r="K63" s="37">
        <f t="shared" si="1"/>
        <v>0.99798759999999997</v>
      </c>
      <c r="L63" s="37">
        <f t="shared" si="6"/>
        <v>0.99698140000000002</v>
      </c>
      <c r="M63" s="37">
        <f t="shared" si="7"/>
        <v>0.99664600000000003</v>
      </c>
      <c r="O63" s="11" cm="1">
        <f t="array" ref="O63">1 + T$1 * C64/B63 + SUMPRODUCT(T$1^(A63:A$112-A63+2), D65:D$114/B63) + (1 + Females!H$115 * T$1^Females!H$115) * T$1^(110 - A63) * D$115/B63</f>
        <v>16.992809559576834</v>
      </c>
      <c r="P63" s="11" cm="1">
        <f t="array" ref="P63">1 + SUMPRODUCT(T$1^(A63:A$113-A63+1), D64:D$114/C63) + (1 + Females!H$115 * T$1^Females!H$115) * T$1^(110-A63) * D$115/C63</f>
        <v>16.971164327154987</v>
      </c>
      <c r="Q63" s="25" cm="1">
        <f t="array" ref="Q63">T$1 * E63/B63 + T$2 * F64/B63 + SUMPRODUCT(T$1^(A63:A$112-A63+3), G65:G$114/B63)  +  T$1^(110 - A63 + Females!H$115) * D$115/B63</f>
        <v>0.34643215446479342</v>
      </c>
      <c r="R63" s="25" cm="1">
        <f t="array" ref="R63">T$1 * F63/C63 + SUMPRODUCT(T$1^(A63:A$113-A63+2), G64:G$114/C63) + T$1^(110-A63+Females!H$115) * D$115/C63</f>
        <v>0.34726466099301917</v>
      </c>
      <c r="S63" s="25" cm="1">
        <f t="array" ref="S63">T$2 * E63/B63 + T$2^2 * F64/B63 + SUMPRODUCT(T$2^(A63:A$112-A63+3), G65:G$114/B63)  +  T$2^(110 - A63 + Females!H$115) * D$115/B63</f>
        <v>0.1407556782127036</v>
      </c>
      <c r="T63" s="25" cm="1">
        <f t="array" ref="T63">T$2 * F63/C63 + SUMPRODUCT(T$2^(A63:A$113-A63+2), G64:G$114/C63) + T$2^(110-A63+Females!H$115) * D$115/C63</f>
        <v>0.14180820847895459</v>
      </c>
      <c r="U63" s="11">
        <f t="shared" si="8"/>
        <v>9815.0949481364223</v>
      </c>
      <c r="V63" s="11">
        <f t="shared" si="13"/>
        <v>9828.6139172327566</v>
      </c>
      <c r="W63" s="11">
        <f t="shared" si="9"/>
        <v>1009.1618537532732</v>
      </c>
      <c r="X63" s="11">
        <f t="shared" si="14"/>
        <v>1010.551838056653</v>
      </c>
    </row>
    <row r="64" spans="1:24" ht="14" x14ac:dyDescent="0.15">
      <c r="A64" s="7">
        <v>59</v>
      </c>
      <c r="B64" s="11">
        <f t="shared" si="2"/>
        <v>95126.147177315448</v>
      </c>
      <c r="C64" s="11">
        <f t="shared" si="10"/>
        <v>95269.37798746358</v>
      </c>
      <c r="D64" s="11">
        <f t="shared" si="11"/>
        <v>95304.413056049481</v>
      </c>
      <c r="E64" s="11">
        <f t="shared" si="0"/>
        <v>209.12532195461029</v>
      </c>
      <c r="F64" s="11">
        <f t="shared" si="3"/>
        <v>314.16030085145991</v>
      </c>
      <c r="G64" s="11">
        <f t="shared" si="4"/>
        <v>349.19536943736529</v>
      </c>
      <c r="H64" s="37">
        <f t="shared" si="5"/>
        <v>2.1984000000000001E-3</v>
      </c>
      <c r="I64" s="37">
        <f t="shared" si="12"/>
        <v>3.2976000000000004E-3</v>
      </c>
      <c r="J64" s="37">
        <f>Females!D64</f>
        <v>3.6640000000000002E-3</v>
      </c>
      <c r="K64" s="37">
        <f t="shared" si="1"/>
        <v>0.99780159999999996</v>
      </c>
      <c r="L64" s="37">
        <f t="shared" si="6"/>
        <v>0.99670239999999999</v>
      </c>
      <c r="M64" s="37">
        <f t="shared" si="7"/>
        <v>0.996336</v>
      </c>
      <c r="O64" s="11" cm="1">
        <f t="array" ref="O64">1 + T$1 * C65/B64 + SUMPRODUCT(T$1^(A64:A$112-A64+2), D66:D$114/B64) + (1 + Females!H$115 * T$1^Females!H$115) * T$1^(110 - A64) * D$115/B64</f>
        <v>16.689262921677742</v>
      </c>
      <c r="P64" s="11" cm="1">
        <f t="array" ref="P64">1 + SUMPRODUCT(T$1^(A64:A$113-A64+1), D65:D$114/C64) + (1 + Females!H$115 * T$1^Females!H$115) * T$1^(110-A64) * D$115/C64</f>
        <v>16.666060722557994</v>
      </c>
      <c r="Q64" s="25" cm="1">
        <f t="array" ref="Q64">T$1 * E64/B64 + T$2 * F65/B64 + SUMPRODUCT(T$1^(A64:A$112-A64+3), G66:G$114/B64)  +  T$1^(110 - A64 + Females!H$115) * D$115/B64</f>
        <v>0.3581071016961323</v>
      </c>
      <c r="R64" s="25" cm="1">
        <f t="array" ref="R64">T$1 * F64/C64 + SUMPRODUCT(T$1^(A64:A$113-A64+2), G65:G$114/C64) + T$1^(110-A64+Females!H$115) * D$115/C64</f>
        <v>0.3589994912195153</v>
      </c>
      <c r="S64" s="25" cm="1">
        <f t="array" ref="S64">T$2 * E64/B64 + T$2^2 * F65/B64 + SUMPRODUCT(T$2^(A64:A$112-A64+3), G66:G$114/B64)  +  T$2^(110 - A64 + Females!H$115) * D$115/B64</f>
        <v>0.14939443597110966</v>
      </c>
      <c r="T64" s="25" cm="1">
        <f t="array" ref="T64">T$2 * F64/C64 + SUMPRODUCT(T$2^(A64:A$113-A64+2), G65:G$114/C64) + T$2^(110-A64+Females!H$115) * D$115/C64</f>
        <v>0.15053187189385941</v>
      </c>
      <c r="U64" s="11">
        <f t="shared" si="8"/>
        <v>9404.4388861790976</v>
      </c>
      <c r="V64" s="11">
        <f t="shared" si="13"/>
        <v>9418.5990875603766</v>
      </c>
      <c r="W64" s="11">
        <f t="shared" si="9"/>
        <v>929.74932117264234</v>
      </c>
      <c r="X64" s="11">
        <f t="shared" si="14"/>
        <v>931.14923857135727</v>
      </c>
    </row>
    <row r="65" spans="1:24" ht="14" x14ac:dyDescent="0.15">
      <c r="A65" s="7">
        <v>60</v>
      </c>
      <c r="B65" s="11">
        <f t="shared" si="2"/>
        <v>94760.949741449294</v>
      </c>
      <c r="C65" s="11">
        <f t="shared" si="10"/>
        <v>94917.021855360828</v>
      </c>
      <c r="D65" s="11">
        <f t="shared" si="11"/>
        <v>94955.217686612115</v>
      </c>
      <c r="E65" s="11">
        <f t="shared" si="0"/>
        <v>227.88113193823725</v>
      </c>
      <c r="F65" s="11">
        <f t="shared" si="3"/>
        <v>342.38468123665763</v>
      </c>
      <c r="G65" s="11">
        <f t="shared" si="4"/>
        <v>380.58051248794141</v>
      </c>
      <c r="H65" s="37">
        <f t="shared" si="5"/>
        <v>2.4047999999999999E-3</v>
      </c>
      <c r="I65" s="37">
        <f t="shared" si="12"/>
        <v>3.6072000000000005E-3</v>
      </c>
      <c r="J65" s="37">
        <f>Females!D65</f>
        <v>4.0080000000000003E-3</v>
      </c>
      <c r="K65" s="37">
        <f t="shared" si="1"/>
        <v>0.99759520000000002</v>
      </c>
      <c r="L65" s="37">
        <f t="shared" si="6"/>
        <v>0.99639279999999997</v>
      </c>
      <c r="M65" s="37">
        <f t="shared" si="7"/>
        <v>0.99599199999999999</v>
      </c>
      <c r="O65" s="11" cm="1">
        <f t="array" ref="O65">1 + T$1 * C66/B65 + SUMPRODUCT(T$1^(A65:A$112-A65+2), D67:D$114/B65) + (1 + Females!H$115 * T$1^Females!H$115) * T$1^(110 - A65) * D$115/B65</f>
        <v>16.377647770412121</v>
      </c>
      <c r="P65" s="11" cm="1">
        <f t="array" ref="P65">1 + SUMPRODUCT(T$1^(A65:A$113-A65+1), D66:D$114/C65) + (1 + Females!H$115 * T$1^Females!H$115) * T$1^(110-A65) * D$115/C65</f>
        <v>16.352783397566061</v>
      </c>
      <c r="Q65" s="25" cm="1">
        <f t="array" ref="Q65">T$1 * E65/B65 + T$2 * F66/B65 + SUMPRODUCT(T$1^(A65:A$112-A65+3), G67:G$114/B65)  +  T$1^(110 - A65 + Females!H$115) * D$115/B65</f>
        <v>0.37009238033236613</v>
      </c>
      <c r="R65" s="25" cm="1">
        <f t="array" ref="R65">T$1 * F65/C65 + SUMPRODUCT(T$1^(A65:A$113-A65+2), G66:G$114/C65) + T$1^(110-A65+Females!H$115) * D$115/C65</f>
        <v>0.37104869922435268</v>
      </c>
      <c r="S65" s="25" cm="1">
        <f t="array" ref="S65">T$2 * E65/B65 + T$2^2 * F66/B65 + SUMPRODUCT(T$2^(A65:A$112-A65+3), G67:G$114/B65)  +  T$2^(110 - A65 + Females!H$115) * D$115/B65</f>
        <v>0.15850872481949108</v>
      </c>
      <c r="T65" s="25" cm="1">
        <f t="array" ref="T65">T$2 * F65/C65 + SUMPRODUCT(T$2^(A65:A$113-A65+2), G66:G$114/C65) + T$2^(110-A65+Females!H$115) * D$115/C65</f>
        <v>0.1597377895027951</v>
      </c>
      <c r="U65" s="11">
        <f t="shared" si="8"/>
        <v>9008.0138835438884</v>
      </c>
      <c r="V65" s="11">
        <f t="shared" si="13"/>
        <v>9022.8501612804976</v>
      </c>
      <c r="W65" s="11">
        <f t="shared" si="9"/>
        <v>856.30541217155542</v>
      </c>
      <c r="X65" s="11">
        <f t="shared" si="14"/>
        <v>857.71575468285516</v>
      </c>
    </row>
    <row r="66" spans="1:24" ht="14" x14ac:dyDescent="0.15">
      <c r="A66" s="15">
        <v>61</v>
      </c>
      <c r="B66" s="17">
        <f t="shared" si="2"/>
        <v>94363.34529970093</v>
      </c>
      <c r="C66" s="17">
        <f t="shared" si="10"/>
        <v>94533.068609511058</v>
      </c>
      <c r="D66" s="17">
        <f t="shared" si="11"/>
        <v>94574.637174124175</v>
      </c>
      <c r="E66" s="17">
        <f t="shared" si="0"/>
        <v>247.87363543325438</v>
      </c>
      <c r="F66" s="17">
        <f t="shared" si="3"/>
        <v>372.47919693519549</v>
      </c>
      <c r="G66" s="17">
        <f t="shared" si="4"/>
        <v>414.04776154831563</v>
      </c>
      <c r="H66" s="43">
        <f t="shared" si="5"/>
        <v>2.6267999999999999E-3</v>
      </c>
      <c r="I66" s="43">
        <f t="shared" si="12"/>
        <v>3.9402000000000005E-3</v>
      </c>
      <c r="J66" s="43">
        <f>Females!D66</f>
        <v>4.3779999999999999E-3</v>
      </c>
      <c r="K66" s="43">
        <f t="shared" si="1"/>
        <v>0.99737319999999996</v>
      </c>
      <c r="L66" s="43">
        <f t="shared" si="6"/>
        <v>0.99605980000000005</v>
      </c>
      <c r="M66" s="43">
        <f t="shared" si="7"/>
        <v>0.99562200000000001</v>
      </c>
      <c r="O66" s="17" cm="1">
        <f t="array" ref="O66">1 + T$1 * C67/B66 + SUMPRODUCT(T$1^(A66:A$112-A66+2), D68:D$114/B66) + (1 + Females!H$115 * T$1^Females!H$115) * T$1^(110 - A66) * D$115/B66</f>
        <v>16.057881556038666</v>
      </c>
      <c r="P66" s="17" cm="1">
        <f t="array" ref="P66">1 + SUMPRODUCT(T$1^(A66:A$113-A66+1), D67:D$114/C66) + (1 + Females!H$115 * T$1^Females!H$115) * T$1^(110-A66) * D$115/C66</f>
        <v>16.031305765333084</v>
      </c>
      <c r="Q66" s="26" cm="1">
        <f t="array" ref="Q66">T$1 * E66/B66 + T$2 * F67/B66 + SUMPRODUCT(T$1^(A66:A$112-A66+3), G68:G$114/B66)  +  T$1^(110 - A66 + Females!H$115) * D$115/B66</f>
        <v>0.38239116565336656</v>
      </c>
      <c r="R66" s="26" cm="1">
        <f t="array" ref="R66">T$1 * F66/C66 + SUMPRODUCT(T$1^(A66:A$113-A66+2), G67:G$114/C66) + T$1^(110-A66+Females!H$115) * D$115/C66</f>
        <v>0.38341330786842293</v>
      </c>
      <c r="S66" s="26" cm="1">
        <f t="array" ref="S66">T$2 * E66/B66 + T$2^2 * F67/B66 + SUMPRODUCT(T$2^(A66:A$112-A66+3), G68:G$114/B66)  +  T$2^(110 - A66 + Females!H$115) * D$115/B66</f>
        <v>0.16812091730804934</v>
      </c>
      <c r="T66" s="26" cm="1">
        <f t="array" ref="T66">T$2 * F66/C66 + SUMPRODUCT(T$2^(A66:A$113-A66+2), G67:G$114/C66) + T$2^(110-A66+Females!H$115) * D$115/C66</f>
        <v>0.16944571983181317</v>
      </c>
      <c r="U66" s="17">
        <f t="shared" si="8"/>
        <v>8625.2090825611467</v>
      </c>
      <c r="V66" s="17">
        <f t="shared" si="13"/>
        <v>8640.722511304557</v>
      </c>
      <c r="W66" s="17">
        <f t="shared" si="9"/>
        <v>788.38060988212374</v>
      </c>
      <c r="X66" s="17">
        <f t="shared" si="14"/>
        <v>789.79860291823695</v>
      </c>
    </row>
    <row r="67" spans="1:24" ht="14" x14ac:dyDescent="0.15">
      <c r="A67" s="7">
        <v>62</v>
      </c>
      <c r="B67" s="11">
        <f t="shared" si="2"/>
        <v>93931.315833063985</v>
      </c>
      <c r="C67" s="11">
        <f t="shared" si="10"/>
        <v>94115.471664267665</v>
      </c>
      <c r="D67" s="11">
        <f t="shared" si="11"/>
        <v>94160.589412575864</v>
      </c>
      <c r="E67" s="11">
        <f t="shared" si="0"/>
        <v>268.88778470372893</v>
      </c>
      <c r="F67" s="11">
        <f t="shared" si="3"/>
        <v>404.12242377919893</v>
      </c>
      <c r="G67" s="11">
        <f t="shared" si="4"/>
        <v>449.24017208739946</v>
      </c>
      <c r="H67" s="37">
        <f t="shared" si="5"/>
        <v>2.8625999999999999E-3</v>
      </c>
      <c r="I67" s="37">
        <f t="shared" si="12"/>
        <v>4.2938999999999998E-3</v>
      </c>
      <c r="J67" s="37">
        <f>Females!D67</f>
        <v>4.7710000000000001E-3</v>
      </c>
      <c r="K67" s="37">
        <f t="shared" si="1"/>
        <v>0.99713739999999995</v>
      </c>
      <c r="L67" s="37">
        <f t="shared" si="6"/>
        <v>0.99570610000000004</v>
      </c>
      <c r="M67" s="37">
        <f t="shared" si="7"/>
        <v>0.99522900000000003</v>
      </c>
      <c r="O67" s="11" cm="1">
        <f t="array" ref="O67">1 + T$1 * C68/B67 + SUMPRODUCT(T$1^(A67:A$112-A67+2), D69:D$114/B67) + (1 + Females!H$115 * T$1^Females!H$115) * T$1^(110 - A67) * D$115/B67</f>
        <v>15.729763298658552</v>
      </c>
      <c r="P67" s="11" cm="1">
        <f t="array" ref="P67">1 + SUMPRODUCT(T$1^(A67:A$113-A67+1), D68:D$114/C67) + (1 + Females!H$115 * T$1^Females!H$115) * T$1^(110-A67) * D$115/C67</f>
        <v>15.701441364456366</v>
      </c>
      <c r="Q67" s="25" cm="1">
        <f t="array" ref="Q67">T$1 * E67/B67 + T$2 * F68/B67 + SUMPRODUCT(T$1^(A67:A$112-A67+3), G69:G$114/B67)  +  T$1^(110 - A67 + Females!H$115) * D$115/B67</f>
        <v>0.39501118796038737</v>
      </c>
      <c r="R67" s="25" cm="1">
        <f t="array" ref="R67">T$1 * F67/C67 + SUMPRODUCT(T$1^(A67:A$113-A67+2), G68:G$114/C67) + T$1^(110-A67+Females!H$115) * D$115/C67</f>
        <v>0.39610048904412259</v>
      </c>
      <c r="S67" s="25" cm="1">
        <f t="array" ref="S67">T$2 * E67/B67 + T$2^2 * F68/B67 + SUMPRODUCT(T$2^(A67:A$112-A67+3), G69:G$114/B67)  +  T$2^(110 - A67 + Females!H$115) * D$115/B67</f>
        <v>0.17826076021091425</v>
      </c>
      <c r="T67" s="25" cm="1">
        <f t="array" ref="T67">T$2 * F67/C67 + SUMPRODUCT(T$2^(A67:A$113-A67+2), G68:G$114/C67) + T$2^(110-A67+Females!H$115) * D$115/C67</f>
        <v>0.17968478014086012</v>
      </c>
      <c r="U67" s="11">
        <f t="shared" si="8"/>
        <v>8255.4997702590936</v>
      </c>
      <c r="V67" s="11">
        <f t="shared" si="13"/>
        <v>8271.684983983725</v>
      </c>
      <c r="W67" s="11">
        <f t="shared" si="9"/>
        <v>725.56501367308886</v>
      </c>
      <c r="X67" s="11">
        <f t="shared" si="14"/>
        <v>726.98751081368823</v>
      </c>
    </row>
    <row r="68" spans="1:24" ht="14" x14ac:dyDescent="0.15">
      <c r="A68" s="7">
        <v>63</v>
      </c>
      <c r="B68" s="11">
        <f t="shared" si="2"/>
        <v>93462.693832554025</v>
      </c>
      <c r="C68" s="11">
        <f t="shared" si="10"/>
        <v>93662.428048360249</v>
      </c>
      <c r="D68" s="11">
        <f t="shared" si="11"/>
        <v>93711.349240488475</v>
      </c>
      <c r="E68" s="11">
        <f t="shared" si="0"/>
        <v>291.37929429237045</v>
      </c>
      <c r="F68" s="11">
        <f t="shared" si="3"/>
        <v>438.00297852535186</v>
      </c>
      <c r="G68" s="11">
        <f t="shared" si="4"/>
        <v>486.92417065357813</v>
      </c>
      <c r="H68" s="37">
        <f t="shared" si="5"/>
        <v>3.1175999999999999E-3</v>
      </c>
      <c r="I68" s="37">
        <f t="shared" si="12"/>
        <v>4.6763999999999998E-3</v>
      </c>
      <c r="J68" s="37">
        <f>Females!D68</f>
        <v>5.1960000000000001E-3</v>
      </c>
      <c r="K68" s="37">
        <f t="shared" si="1"/>
        <v>0.99688239999999995</v>
      </c>
      <c r="L68" s="37">
        <f t="shared" si="6"/>
        <v>0.99532359999999998</v>
      </c>
      <c r="M68" s="37">
        <f t="shared" si="7"/>
        <v>0.99480400000000002</v>
      </c>
      <c r="O68" s="11" cm="1">
        <f t="array" ref="O68">1 + T$1 * C69/B68 + SUMPRODUCT(T$1^(A68:A$112-A68+2), D70:D$114/B68) + (1 + Females!H$115 * T$1^Females!H$115) * T$1^(110 - A68) * D$115/B68</f>
        <v>15.393079628515268</v>
      </c>
      <c r="P68" s="11" cm="1">
        <f t="array" ref="P68">1 + SUMPRODUCT(T$1^(A68:A$113-A68+1), D69:D$114/C68) + (1 + Females!H$115 * T$1^Females!H$115) * T$1^(110-A68) * D$115/C68</f>
        <v>15.362931759058371</v>
      </c>
      <c r="Q68" s="25" cm="1">
        <f t="array" ref="Q68">T$1 * E68/B68 + T$2 * F69/B68 + SUMPRODUCT(T$1^(A68:A$112-A68+3), G70:G$114/B68)  +  T$1^(110 - A68 + Females!H$115) * D$115/B68</f>
        <v>0.40796065411895188</v>
      </c>
      <c r="R68" s="25" cm="1">
        <f t="array" ref="R68">T$1 * F68/C68 + SUMPRODUCT(T$1^(A68:A$113-A68+2), G69:G$114/C68) + T$1^(110-A68+Females!H$115) * D$115/C68</f>
        <v>0.40912018291441382</v>
      </c>
      <c r="S68" s="25" cm="1">
        <f t="array" ref="S68">T$2 * E68/B68 + T$2^2 * F69/B68 + SUMPRODUCT(T$2^(A68:A$112-A68+3), G70:G$114/B68)  +  T$2^(110 - A68 + Females!H$115) * D$115/B68</f>
        <v>0.18896043507595159</v>
      </c>
      <c r="T68" s="25" cm="1">
        <f t="array" ref="T68">T$2 * F68/C68 + SUMPRODUCT(T$2^(A68:A$113-A68+2), G69:G$114/C68) + T$2^(110-A68+Females!H$115) * D$115/C68</f>
        <v>0.19048953358295947</v>
      </c>
      <c r="U68" s="11">
        <f t="shared" si="8"/>
        <v>7898.3780761199059</v>
      </c>
      <c r="V68" s="11">
        <f t="shared" si="13"/>
        <v>7915.257285208414</v>
      </c>
      <c r="W68" s="11">
        <f t="shared" si="9"/>
        <v>667.47890174339011</v>
      </c>
      <c r="X68" s="11">
        <f t="shared" si="14"/>
        <v>668.90533585886476</v>
      </c>
    </row>
    <row r="69" spans="1:24" ht="14" x14ac:dyDescent="0.15">
      <c r="A69" s="7">
        <v>64</v>
      </c>
      <c r="B69" s="11">
        <f t="shared" si="2"/>
        <v>92954.325949702659</v>
      </c>
      <c r="C69" s="11">
        <f t="shared" si="10"/>
        <v>93171.314538261649</v>
      </c>
      <c r="D69" s="11">
        <f t="shared" si="11"/>
        <v>93224.425069834891</v>
      </c>
      <c r="E69" s="11">
        <f t="shared" ref="E69:E113" si="15">B69*H69</f>
        <v>316.11907168974881</v>
      </c>
      <c r="F69" s="11">
        <f t="shared" ref="F69:F114" si="16">C69*I69</f>
        <v>475.28550972258034</v>
      </c>
      <c r="G69" s="11">
        <f t="shared" si="4"/>
        <v>528.39604129582415</v>
      </c>
      <c r="H69" s="37">
        <f t="shared" si="5"/>
        <v>3.4008000000000003E-3</v>
      </c>
      <c r="I69" s="37">
        <f t="shared" si="12"/>
        <v>5.1012000000000002E-3</v>
      </c>
      <c r="J69" s="37">
        <f>Females!D69</f>
        <v>5.6680000000000003E-3</v>
      </c>
      <c r="K69" s="37">
        <f t="shared" ref="K69:K114" si="17">1-H69</f>
        <v>0.99659920000000002</v>
      </c>
      <c r="L69" s="37">
        <f t="shared" ref="L69:L114" si="18">1-I69</f>
        <v>0.99489879999999997</v>
      </c>
      <c r="M69" s="37">
        <f t="shared" si="7"/>
        <v>0.99433199999999999</v>
      </c>
      <c r="O69" s="11" cm="1">
        <f t="array" ref="O69">1 + T$1 * C70/B69 + SUMPRODUCT(T$1^(A69:A$112-A69+2), D71:D$114/B69) + (1 + Females!H$115 * T$1^Females!H$115) * T$1^(110 - A69) * D$115/B69</f>
        <v>15.047734823651293</v>
      </c>
      <c r="P69" s="11" cm="1">
        <f t="array" ref="P69">1 + SUMPRODUCT(T$1^(A69:A$113-A69+1), D70:D$114/C69) + (1 + Females!H$115 * T$1^Females!H$115) * T$1^(110-A69) * D$115/C69</f>
        <v>15.015615496527857</v>
      </c>
      <c r="Q69" s="25" cm="1">
        <f t="array" ref="Q69">T$1 * E69/B69 + T$2 * F70/B69 + SUMPRODUCT(T$1^(A69:A$112-A69+3), G71:G$114/B69)  +  T$1^(110 - A69 + Females!H$115) * D$115/B69</f>
        <v>0.42124324613504677</v>
      </c>
      <c r="R69" s="25" cm="1">
        <f t="array" ref="R69">T$1 * F69/C69 + SUMPRODUCT(T$1^(A69:A$113-A69+2), G70:G$114/C69) + T$1^(110-A69+Females!H$115) * D$115/C69</f>
        <v>0.4224785995657161</v>
      </c>
      <c r="S69" s="25" cm="1">
        <f t="array" ref="S69">T$2 * E69/B69 + T$2^2 * F70/B69 + SUMPRODUCT(T$2^(A69:A$112-A69+3), G71:G$114/B69)  +  T$2^(110 - A69 + Females!H$115) * D$115/B69</f>
        <v>0.20024785479289817</v>
      </c>
      <c r="T69" s="25" cm="1">
        <f t="array" ref="T69">T$2 * F69/C69 + SUMPRODUCT(T$2^(A69:A$113-A69+2), G70:G$114/C69) + T$2^(110-A69+Females!H$115) * D$115/C69</f>
        <v>0.20189142327936499</v>
      </c>
      <c r="U69" s="11">
        <f t="shared" si="8"/>
        <v>7553.2853316956052</v>
      </c>
      <c r="V69" s="11">
        <f t="shared" si="13"/>
        <v>7570.917396759417</v>
      </c>
      <c r="W69" s="11">
        <f t="shared" si="9"/>
        <v>613.76507999077978</v>
      </c>
      <c r="X69" s="11">
        <f t="shared" si="14"/>
        <v>615.19782684847905</v>
      </c>
    </row>
    <row r="70" spans="1:24" ht="14" x14ac:dyDescent="0.15">
      <c r="A70" s="12">
        <v>65</v>
      </c>
      <c r="B70" s="14">
        <f t="shared" ref="B70:B113" si="19">C71/K70</f>
        <v>92401.777897391919</v>
      </c>
      <c r="C70" s="14">
        <f t="shared" si="10"/>
        <v>92638.206878012919</v>
      </c>
      <c r="D70" s="14">
        <f t="shared" si="11"/>
        <v>92696.029028539066</v>
      </c>
      <c r="E70" s="14">
        <f t="shared" si="15"/>
        <v>343.90093697851324</v>
      </c>
      <c r="F70" s="14">
        <f t="shared" si="16"/>
        <v>517.17131753788271</v>
      </c>
      <c r="G70" s="14">
        <f t="shared" ref="G70:G114" si="20">D70*J70</f>
        <v>574.99346806402787</v>
      </c>
      <c r="H70" s="44">
        <f t="shared" ref="H70:H114" si="21">J70*0.6</f>
        <v>3.7217999999999999E-3</v>
      </c>
      <c r="I70" s="44">
        <f t="shared" si="12"/>
        <v>5.5827000000000003E-3</v>
      </c>
      <c r="J70" s="44">
        <f>Females!D70</f>
        <v>6.2030000000000002E-3</v>
      </c>
      <c r="K70" s="44">
        <f t="shared" si="17"/>
        <v>0.9962782</v>
      </c>
      <c r="L70" s="44">
        <f t="shared" si="18"/>
        <v>0.99441729999999995</v>
      </c>
      <c r="M70" s="44">
        <f t="shared" ref="M70:M114" si="22">1-J70</f>
        <v>0.99379700000000004</v>
      </c>
      <c r="O70" s="14" cm="1">
        <f t="array" ref="O70">1 + T$1 * C71/B70 + SUMPRODUCT(T$1^(A70:A$112-A70+2), D72:D$114/B70) + (1 + Females!H$115 * T$1^Females!H$115) * T$1^(110 - A70) * D$115/B70</f>
        <v>14.693791645683733</v>
      </c>
      <c r="P70" s="14" cm="1">
        <f t="array" ref="P70">1 + SUMPRODUCT(T$1^(A70:A$113-A70+1), D71:D$114/C70) + (1 + Females!H$115 * T$1^Females!H$115) * T$1^(110-A70) * D$115/C70</f>
        <v>14.659498238205837</v>
      </c>
      <c r="Q70" s="27" cm="1">
        <f t="array" ref="Q70">T$1 * E70/B70 + T$2 * F71/B70 + SUMPRODUCT(T$1^(A70:A$112-A70+3), G72:G$114/B70)  +  T$1^(110 - A70 + Females!H$115) * D$115/B70</f>
        <v>0.43485655056600997</v>
      </c>
      <c r="R70" s="27" cm="1">
        <f t="array" ref="R70">T$1 * F70/C70 + SUMPRODUCT(T$1^(A70:A$113-A70+2), G71:G$114/C70) + T$1^(110-A70+Females!H$115) * D$115/C70</f>
        <v>0.43617552169462798</v>
      </c>
      <c r="S70" s="27" cm="1">
        <f t="array" ref="S70">T$2 * E70/B70 + T$2^2 * F71/B70 + SUMPRODUCT(T$2^(A70:A$112-A70+3), G72:G$114/B70)  +  T$2^(110 - A70 + Females!H$115) * D$115/B70</f>
        <v>0.21214411554409063</v>
      </c>
      <c r="T70" s="27" cm="1">
        <f t="array" ref="T70">T$2 * F70/C70 + SUMPRODUCT(T$2^(A70:A$113-A70+2), G71:G$114/C70) + T$2^(110-A70+Females!H$115) * D$115/C70</f>
        <v>0.21391476106342305</v>
      </c>
      <c r="U70" s="14">
        <f t="shared" ref="U70:U113" si="23">B70 * T$1^A70</f>
        <v>7219.6022749327431</v>
      </c>
      <c r="V70" s="14">
        <f t="shared" si="13"/>
        <v>7238.0751143649768</v>
      </c>
      <c r="W70" s="14">
        <f t="shared" ref="W70:W113" si="24">B70 * T$2^A70</f>
        <v>564.08716579127065</v>
      </c>
      <c r="X70" s="14">
        <f t="shared" si="14"/>
        <v>565.5304989892262</v>
      </c>
    </row>
    <row r="71" spans="1:24" ht="14" x14ac:dyDescent="0.15">
      <c r="A71" s="7">
        <v>66</v>
      </c>
      <c r="B71" s="11">
        <f t="shared" si="19"/>
        <v>91799.410094039762</v>
      </c>
      <c r="C71" s="11">
        <f t="shared" ref="C71:C114" si="25">D72/L71</f>
        <v>92057.8769604134</v>
      </c>
      <c r="D71" s="11">
        <f t="shared" ref="D71:D115" si="26">D70*M70</f>
        <v>92121.035560475037</v>
      </c>
      <c r="E71" s="11">
        <f t="shared" si="15"/>
        <v>375.31270822847216</v>
      </c>
      <c r="F71" s="11">
        <f t="shared" si="16"/>
        <v>564.55413624743119</v>
      </c>
      <c r="G71" s="11">
        <f t="shared" si="20"/>
        <v>627.71273630907683</v>
      </c>
      <c r="H71" s="37">
        <f t="shared" si="21"/>
        <v>4.0883999999999998E-3</v>
      </c>
      <c r="I71" s="37">
        <f t="shared" ref="I71:I114" si="27">J71*0.9</f>
        <v>6.1326000000000002E-3</v>
      </c>
      <c r="J71" s="37">
        <f>Females!D71</f>
        <v>6.8139999999999997E-3</v>
      </c>
      <c r="K71" s="37">
        <f t="shared" si="17"/>
        <v>0.99591160000000001</v>
      </c>
      <c r="L71" s="37">
        <f t="shared" si="18"/>
        <v>0.99386739999999996</v>
      </c>
      <c r="M71" s="37">
        <f t="shared" si="22"/>
        <v>0.99318600000000001</v>
      </c>
      <c r="O71" s="11" cm="1">
        <f t="array" ref="O71">1 + T$1 * C72/B71 + SUMPRODUCT(T$1^(A71:A$112-A71+2), D73:D$114/B71) + (1 + Females!H$115 * T$1^Females!H$115) * T$1^(110 - A71) * D$115/B71</f>
        <v>14.331452575247919</v>
      </c>
      <c r="P71" s="11" cm="1">
        <f t="array" ref="P71">1 + SUMPRODUCT(T$1^(A71:A$113-A71+1), D72:D$114/C71) + (1 + Females!H$115 * T$1^Females!H$115) * T$1^(110-A71) * D$115/C71</f>
        <v>14.294745495295476</v>
      </c>
      <c r="Q71" s="25" cm="1">
        <f t="array" ref="Q71">T$1 * E71/B71 + T$2 * F72/B71 + SUMPRODUCT(T$1^(A71:A$112-A71+3), G73:G$114/B71)  +  T$1^(110 - A71 + Females!H$115) * D$115/B71</f>
        <v>0.44879278024621527</v>
      </c>
      <c r="R71" s="25" cm="1">
        <f t="array" ref="R71">T$1 * F71/C71 + SUMPRODUCT(T$1^(A71:A$113-A71+2), G72:G$114/C71) + T$1^(110-A71+Females!H$115) * D$115/C71</f>
        <v>0.45020458400941643</v>
      </c>
      <c r="S71" s="25" cm="1">
        <f t="array" ref="S71">T$2 * E71/B71 + T$2^2 * F72/B71 + SUMPRODUCT(T$2^(A71:A$112-A71+3), G73:G$114/B71)  +  T$2^(110 - A71 + Females!H$115) * D$115/B71</f>
        <v>0.22466394305829873</v>
      </c>
      <c r="T71" s="25" cm="1">
        <f t="array" ref="T71">T$2 * F71/C71 + SUMPRODUCT(T$2^(A71:A$113-A71+2), G72:G$114/C71) + T$2^(110-A71+Females!H$115) * D$115/C71</f>
        <v>0.22657654796871846</v>
      </c>
      <c r="U71" s="11">
        <f t="shared" si="23"/>
        <v>6896.6708074888647</v>
      </c>
      <c r="V71" s="11">
        <f t="shared" ref="V71:V114" si="28">C71 * T$1^A71</f>
        <v>6916.0888069095163</v>
      </c>
      <c r="W71" s="11">
        <f t="shared" si="24"/>
        <v>518.13043436928933</v>
      </c>
      <c r="X71" s="11">
        <f t="shared" ref="X71:X114" si="29">C71 * T$2^A71</f>
        <v>519.58926236836965</v>
      </c>
    </row>
    <row r="72" spans="1:24" ht="14" x14ac:dyDescent="0.15">
      <c r="A72" s="7">
        <v>67</v>
      </c>
      <c r="B72" s="11">
        <f t="shared" si="19"/>
        <v>91140.57375832423</v>
      </c>
      <c r="C72" s="11">
        <f t="shared" si="25"/>
        <v>91424.097385811285</v>
      </c>
      <c r="D72" s="11">
        <f t="shared" si="26"/>
        <v>91493.322824165967</v>
      </c>
      <c r="E72" s="11">
        <f t="shared" si="15"/>
        <v>410.95284707628394</v>
      </c>
      <c r="F72" s="11">
        <f t="shared" si="16"/>
        <v>618.34688266893465</v>
      </c>
      <c r="G72" s="11">
        <f t="shared" si="20"/>
        <v>687.57232102360729</v>
      </c>
      <c r="H72" s="37">
        <f t="shared" si="21"/>
        <v>4.509E-3</v>
      </c>
      <c r="I72" s="37">
        <f t="shared" si="27"/>
        <v>6.7635000000000004E-3</v>
      </c>
      <c r="J72" s="37">
        <f>Females!D72</f>
        <v>7.515E-3</v>
      </c>
      <c r="K72" s="37">
        <f t="shared" si="17"/>
        <v>0.99549100000000001</v>
      </c>
      <c r="L72" s="37">
        <f t="shared" si="18"/>
        <v>0.99323649999999997</v>
      </c>
      <c r="M72" s="37">
        <f t="shared" si="22"/>
        <v>0.99248499999999995</v>
      </c>
      <c r="O72" s="11" cm="1">
        <f t="array" ref="O72">1 + T$1 * C73/B72 + SUMPRODUCT(T$1^(A72:A$112-A72+2), D74:D$114/B72) + (1 + Females!H$115 * T$1^Females!H$115) * T$1^(110 - A72) * D$115/B72</f>
        <v>13.961021790410154</v>
      </c>
      <c r="P72" s="11" cm="1">
        <f t="array" ref="P72">1 + SUMPRODUCT(T$1^(A72:A$113-A72+1), D73:D$114/C72) + (1 + Females!H$115 * T$1^Females!H$115) * T$1^(110-A72) * D$115/C72</f>
        <v>13.921627861607233</v>
      </c>
      <c r="Q72" s="25" cm="1">
        <f t="array" ref="Q72">T$1 * E72/B72 + T$2 * F73/B72 + SUMPRODUCT(T$1^(A72:A$112-A72+3), G74:G$114/B72)  +  T$1^(110 - A72 + Females!H$115) * D$115/B72</f>
        <v>0.46304023666660132</v>
      </c>
      <c r="R72" s="25" cm="1">
        <f t="array" ref="R72">T$1 * F72/C72 + SUMPRODUCT(T$1^(A72:A$113-A72+2), G73:G$114/C72) + T$1^(110-A72+Females!H$115) * D$115/C72</f>
        <v>0.46455537967030808</v>
      </c>
      <c r="S72" s="25" cm="1">
        <f t="array" ref="S72">T$2 * E72/B72 + T$2^2 * F73/B72 + SUMPRODUCT(T$2^(A72:A$112-A72+3), G74:G$114/B72)  +  T$2^(110 - A72 + Females!H$115) * D$115/B72</f>
        <v>0.23781725662947767</v>
      </c>
      <c r="T72" s="25" cm="1">
        <f t="array" ref="T72">T$2 * F72/C72 + SUMPRODUCT(T$2^(A72:A$113-A72+2), G73:G$114/C72) + T$2^(110-A72+Females!H$115) * D$115/C72</f>
        <v>0.23988888251914728</v>
      </c>
      <c r="U72" s="11">
        <f t="shared" si="23"/>
        <v>6583.8211580942725</v>
      </c>
      <c r="V72" s="11">
        <f t="shared" si="28"/>
        <v>6604.3023639995454</v>
      </c>
      <c r="W72" s="11">
        <f t="shared" si="24"/>
        <v>475.60267896394487</v>
      </c>
      <c r="X72" s="11">
        <f t="shared" si="29"/>
        <v>477.08220220175093</v>
      </c>
    </row>
    <row r="73" spans="1:24" ht="14" x14ac:dyDescent="0.15">
      <c r="A73" s="7">
        <v>68</v>
      </c>
      <c r="B73" s="11">
        <f t="shared" si="19"/>
        <v>90417.615811123702</v>
      </c>
      <c r="C73" s="11">
        <f t="shared" si="25"/>
        <v>90729.620911247941</v>
      </c>
      <c r="D73" s="11">
        <f t="shared" si="26"/>
        <v>90805.75050314235</v>
      </c>
      <c r="E73" s="11">
        <f t="shared" si="15"/>
        <v>451.4189886986162</v>
      </c>
      <c r="F73" s="11">
        <f t="shared" si="16"/>
        <v>679.46505804224478</v>
      </c>
      <c r="G73" s="11">
        <f t="shared" si="20"/>
        <v>755.59464993664756</v>
      </c>
      <c r="H73" s="37">
        <f t="shared" si="21"/>
        <v>4.9925999999999998E-3</v>
      </c>
      <c r="I73" s="37">
        <f t="shared" si="27"/>
        <v>7.4889000000000006E-3</v>
      </c>
      <c r="J73" s="37">
        <f>Females!D73</f>
        <v>8.3210000000000003E-3</v>
      </c>
      <c r="K73" s="37">
        <f t="shared" si="17"/>
        <v>0.99500739999999999</v>
      </c>
      <c r="L73" s="37">
        <f t="shared" si="18"/>
        <v>0.99251109999999998</v>
      </c>
      <c r="M73" s="37">
        <f t="shared" si="22"/>
        <v>0.99167899999999998</v>
      </c>
      <c r="O73" s="11" cm="1">
        <f t="array" ref="O73">1 + T$1 * C74/B73 + SUMPRODUCT(T$1^(A73:A$112-A73+2), D75:D$114/B73) + (1 + Females!H$115 * T$1^Females!H$115) * T$1^(110 - A73) * D$115/B73</f>
        <v>13.582897702136757</v>
      </c>
      <c r="P73" s="11" cm="1">
        <f t="array" ref="P73">1 + SUMPRODUCT(T$1^(A73:A$113-A73+1), D74:D$114/C73) + (1 + Females!H$115 * T$1^Females!H$115) * T$1^(110-A73) * D$115/C73</f>
        <v>13.540516852514559</v>
      </c>
      <c r="Q73" s="25" cm="1">
        <f t="array" ref="Q73">T$1 * E73/B73 + T$2 * F74/B73 + SUMPRODUCT(T$1^(A73:A$112-A73+3), G75:G$114/B73)  +  T$1^(110 - A73 + Females!H$115) * D$115/B73</f>
        <v>0.47758359709028231</v>
      </c>
      <c r="R73" s="25" cm="1">
        <f t="array" ref="R73">T$1 * F73/C73 + SUMPRODUCT(T$1^(A73:A$113-A73+2), G74:G$114/C73) + T$1^(110-A73+Females!H$115) * D$115/C73</f>
        <v>0.47921362034741183</v>
      </c>
      <c r="S73" s="25" cm="1">
        <f t="array" ref="S73">T$2 * E73/B73 + T$2^2 * F74/B73 + SUMPRODUCT(T$2^(A73:A$112-A73+3), G75:G$114/B73)  +  T$2^(110 - A73 + Females!H$115) * D$115/B73</f>
        <v>0.25160918041782288</v>
      </c>
      <c r="T73" s="25" cm="1">
        <f t="array" ref="T73">T$2 * F73/C73 + SUMPRODUCT(T$2^(A73:A$113-A73+2), G74:G$114/C73) + T$2^(110-A73+Females!H$115) * D$115/C73</f>
        <v>0.25385879407291789</v>
      </c>
      <c r="U73" s="11">
        <f t="shared" si="23"/>
        <v>6280.3808224467439</v>
      </c>
      <c r="V73" s="11">
        <f t="shared" si="28"/>
        <v>6302.0526043196387</v>
      </c>
      <c r="W73" s="11">
        <f t="shared" si="24"/>
        <v>436.23339236627504</v>
      </c>
      <c r="X73" s="11">
        <f t="shared" si="29"/>
        <v>437.73870791835833</v>
      </c>
    </row>
    <row r="74" spans="1:24" ht="14" x14ac:dyDescent="0.15">
      <c r="A74" s="7">
        <v>69</v>
      </c>
      <c r="B74" s="11">
        <f t="shared" si="19"/>
        <v>89621.939428289115</v>
      </c>
      <c r="C74" s="11">
        <f t="shared" si="25"/>
        <v>89966.196822425089</v>
      </c>
      <c r="D74" s="11">
        <f t="shared" si="26"/>
        <v>90050.155853205695</v>
      </c>
      <c r="E74" s="11">
        <f t="shared" si="15"/>
        <v>497.18667117237675</v>
      </c>
      <c r="F74" s="11">
        <f t="shared" si="16"/>
        <v>748.64471023812825</v>
      </c>
      <c r="G74" s="11">
        <f t="shared" si="20"/>
        <v>832.60374101873992</v>
      </c>
      <c r="H74" s="37">
        <f t="shared" si="21"/>
        <v>5.5476000000000006E-3</v>
      </c>
      <c r="I74" s="37">
        <f t="shared" si="27"/>
        <v>8.3214000000000014E-3</v>
      </c>
      <c r="J74" s="37">
        <f>Females!D74</f>
        <v>9.2460000000000007E-3</v>
      </c>
      <c r="K74" s="37">
        <f t="shared" si="17"/>
        <v>0.99445240000000001</v>
      </c>
      <c r="L74" s="37">
        <f t="shared" si="18"/>
        <v>0.99167859999999997</v>
      </c>
      <c r="M74" s="37">
        <f t="shared" si="22"/>
        <v>0.99075400000000002</v>
      </c>
      <c r="O74" s="11" cm="1">
        <f t="array" ref="O74">1 + T$1 * C75/B74 + SUMPRODUCT(T$1^(A74:A$112-A74+2), D76:D$114/B74) + (1 + Females!H$115 * T$1^Females!H$115) * T$1^(110 - A74) * D$115/B74</f>
        <v>13.197558038057611</v>
      </c>
      <c r="P74" s="11" cm="1">
        <f t="array" ref="P74">1 + SUMPRODUCT(T$1^(A74:A$113-A74+1), D75:D$114/C74) + (1 + Females!H$115 * T$1^Females!H$115) * T$1^(110-A74) * D$115/C74</f>
        <v>13.151875664665637</v>
      </c>
      <c r="Q74" s="25" cm="1">
        <f t="array" ref="Q74">T$1 * E74/B74 + T$2 * F75/B74 + SUMPRODUCT(T$1^(A74:A$112-A74+3), G76:G$114/B74)  +  T$1^(110 - A74 + Females!H$115) * D$115/B74</f>
        <v>0.49240448827458139</v>
      </c>
      <c r="R74" s="25" cm="1">
        <f t="array" ref="R74">T$1 * F74/C74 + SUMPRODUCT(T$1^(A74:A$113-A74+2), G75:G$114/C74) + T$1^(110-A74+Females!H$115) * D$115/C74</f>
        <v>0.49416149163704071</v>
      </c>
      <c r="S74" s="25" cm="1">
        <f t="array" ref="S74">T$2 * E74/B74 + T$2^2 * F75/B74 + SUMPRODUCT(T$2^(A74:A$112-A74+3), G76:G$114/B74)  +  T$2^(110 - A74 + Females!H$115) * D$115/B74</f>
        <v>0.26604046981465257</v>
      </c>
      <c r="T74" s="25" cm="1">
        <f t="array" ref="T74">T$2 * F74/C74 + SUMPRODUCT(T$2^(A74:A$113-A74+2), G75:G$114/C74) + T$2^(110-A74+Females!H$115) * D$115/C74</f>
        <v>0.26848834444841019</v>
      </c>
      <c r="U74" s="11">
        <f t="shared" si="23"/>
        <v>5985.6859389300416</v>
      </c>
      <c r="V74" s="11">
        <f t="shared" si="28"/>
        <v>6008.6782626467266</v>
      </c>
      <c r="W74" s="11">
        <f t="shared" si="24"/>
        <v>399.77305097456718</v>
      </c>
      <c r="X74" s="11">
        <f t="shared" si="29"/>
        <v>401.30866635682986</v>
      </c>
    </row>
    <row r="75" spans="1:24" ht="14" x14ac:dyDescent="0.15">
      <c r="A75" s="7">
        <v>70</v>
      </c>
      <c r="B75" s="11">
        <f t="shared" si="19"/>
        <v>88744.175468841568</v>
      </c>
      <c r="C75" s="11">
        <f t="shared" si="25"/>
        <v>89124.752757116745</v>
      </c>
      <c r="D75" s="11">
        <f t="shared" si="26"/>
        <v>89217.552112186953</v>
      </c>
      <c r="E75" s="11">
        <f t="shared" si="15"/>
        <v>548.70523692384745</v>
      </c>
      <c r="F75" s="11">
        <f t="shared" si="16"/>
        <v>826.58751944587925</v>
      </c>
      <c r="G75" s="11">
        <f t="shared" si="20"/>
        <v>919.38687451608655</v>
      </c>
      <c r="H75" s="37">
        <f t="shared" si="21"/>
        <v>6.1830000000000001E-3</v>
      </c>
      <c r="I75" s="37">
        <f t="shared" si="27"/>
        <v>9.2744999999999998E-3</v>
      </c>
      <c r="J75" s="37">
        <f>Females!D75</f>
        <v>1.0305E-2</v>
      </c>
      <c r="K75" s="37">
        <f t="shared" si="17"/>
        <v>0.99381699999999995</v>
      </c>
      <c r="L75" s="37">
        <f t="shared" si="18"/>
        <v>0.99072550000000004</v>
      </c>
      <c r="M75" s="37">
        <f t="shared" si="22"/>
        <v>0.98969499999999999</v>
      </c>
      <c r="O75" s="11" cm="1">
        <f t="array" ref="O75">1 + T$1 * C76/B75 + SUMPRODUCT(T$1^(A75:A$112-A75+2), D77:D$114/B75) + (1 + Females!H$115 * T$1^Females!H$115) * T$1^(110 - A75) * D$115/B75</f>
        <v>12.805530407785687</v>
      </c>
      <c r="P75" s="11" cm="1">
        <f t="array" ref="P75">1 + SUMPRODUCT(T$1^(A75:A$113-A75+1), D76:D$114/C75) + (1 + Females!H$115 * T$1^Females!H$115) * T$1^(110-A75) * D$115/C75</f>
        <v>12.756226803394426</v>
      </c>
      <c r="Q75" s="25" cm="1">
        <f t="array" ref="Q75">T$1 * E75/B75 + T$2 * F76/B75 + SUMPRODUCT(T$1^(A75:A$112-A75+3), G77:G$114/B75)  +  T$1^(110 - A75 + Females!H$115) * D$115/B75</f>
        <v>0.50748261859570387</v>
      </c>
      <c r="R75" s="25" cm="1">
        <f t="array" ref="R75">T$1 * F75/C75 + SUMPRODUCT(T$1^(A75:A$113-A75+2), G76:G$114/C75) + T$1^(110-A75+Females!H$115) * D$115/C75</f>
        <v>0.50937889818111415</v>
      </c>
      <c r="S75" s="25" cm="1">
        <f t="array" ref="S75">T$2 * E75/B75 + T$2^2 * F76/B75 + SUMPRODUCT(T$2^(A75:A$112-A75+3), G77:G$114/B75)  +  T$2^(110 - A75 + Females!H$115) * D$115/B75</f>
        <v>0.28110879487488272</v>
      </c>
      <c r="T75" s="25" cm="1">
        <f t="array" ref="T75">T$2 * F75/C75 + SUMPRODUCT(T$2^(A75:A$113-A75+2), G76:G$114/C75) + T$2^(110-A75+Females!H$115) * D$115/C75</f>
        <v>0.28377604815627994</v>
      </c>
      <c r="U75" s="11">
        <f t="shared" si="23"/>
        <v>5699.097773448183</v>
      </c>
      <c r="V75" s="11">
        <f t="shared" si="28"/>
        <v>5723.538218860801</v>
      </c>
      <c r="W75" s="11">
        <f t="shared" si="24"/>
        <v>365.99264413387851</v>
      </c>
      <c r="X75" s="11">
        <f t="shared" si="29"/>
        <v>367.5621948936581</v>
      </c>
    </row>
    <row r="76" spans="1:24" ht="14" x14ac:dyDescent="0.15">
      <c r="A76" s="15">
        <v>71</v>
      </c>
      <c r="B76" s="17">
        <f t="shared" si="19"/>
        <v>87774.31208541739</v>
      </c>
      <c r="C76" s="17">
        <f t="shared" si="25"/>
        <v>88195.470231917716</v>
      </c>
      <c r="D76" s="17">
        <f t="shared" si="26"/>
        <v>88298.165237670866</v>
      </c>
      <c r="E76" s="17">
        <f t="shared" si="15"/>
        <v>606.16939926189252</v>
      </c>
      <c r="F76" s="17">
        <f t="shared" si="16"/>
        <v>913.61687613243566</v>
      </c>
      <c r="G76" s="17">
        <f t="shared" si="20"/>
        <v>1016.3118818855916</v>
      </c>
      <c r="H76" s="43">
        <f t="shared" si="21"/>
        <v>6.9059999999999998E-3</v>
      </c>
      <c r="I76" s="43">
        <f t="shared" si="27"/>
        <v>1.0359E-2</v>
      </c>
      <c r="J76" s="43">
        <f>Females!D76</f>
        <v>1.1509999999999999E-2</v>
      </c>
      <c r="K76" s="43">
        <f t="shared" si="17"/>
        <v>0.99309400000000003</v>
      </c>
      <c r="L76" s="43">
        <f t="shared" si="18"/>
        <v>0.98964099999999999</v>
      </c>
      <c r="M76" s="43">
        <f t="shared" si="22"/>
        <v>0.98848999999999998</v>
      </c>
      <c r="O76" s="17" cm="1">
        <f t="array" ref="O76">1 + T$1 * C77/B76 + SUMPRODUCT(T$1^(A76:A$112-A76+2), D78:D$114/B76) + (1 + Females!H$115 * T$1^Females!H$115) * T$1^(110 - A76) * D$115/B76</f>
        <v>12.407370941319218</v>
      </c>
      <c r="P76" s="17" cm="1">
        <f t="array" ref="P76">1 + SUMPRODUCT(T$1^(A76:A$113-A76+1), D77:D$114/C76) + (1 + Females!H$115 * T$1^Females!H$115) * T$1^(110-A76) * D$115/C76</f>
        <v>12.354137254743193</v>
      </c>
      <c r="Q76" s="26" cm="1">
        <f t="array" ref="Q76">T$1 * E76/B76 + T$2 * F77/B76 + SUMPRODUCT(T$1^(A76:A$112-A76+3), G78:G$114/B76)  +  T$1^(110 - A76 + Females!H$115) * D$115/B76</f>
        <v>0.52279659967644909</v>
      </c>
      <c r="R76" s="26" cm="1">
        <f t="array" ref="R76">T$1 * F76/C76 + SUMPRODUCT(T$1^(A76:A$113-A76+2), G77:G$114/C76) + T$1^(110-A76+Females!H$115) * D$115/C76</f>
        <v>0.52484403400176494</v>
      </c>
      <c r="S76" s="26" cm="1">
        <f t="array" ref="S76">T$2 * E76/B76 + T$2^2 * F77/B76 + SUMPRODUCT(T$2^(A76:A$112-A76+3), G78:G$114/B76)  +  T$2^(110 - A76 + Females!H$115) * D$115/B76</f>
        <v>0.29680969086558084</v>
      </c>
      <c r="T76" s="26" cm="1">
        <f t="array" ref="T76">T$2 * F76/C76 + SUMPRODUCT(T$2^(A76:A$113-A76+2), G77:G$114/C76) + T$2^(110-A76+Females!H$115) * D$115/C76</f>
        <v>0.29971742537778395</v>
      </c>
      <c r="U76" s="17">
        <f t="shared" si="23"/>
        <v>5420.0132000990443</v>
      </c>
      <c r="V76" s="17">
        <f t="shared" si="28"/>
        <v>5446.0194729951463</v>
      </c>
      <c r="W76" s="17">
        <f t="shared" si="24"/>
        <v>334.68269236516841</v>
      </c>
      <c r="X76" s="17">
        <f t="shared" si="29"/>
        <v>336.28856473298697</v>
      </c>
    </row>
    <row r="77" spans="1:24" ht="14" x14ac:dyDescent="0.15">
      <c r="A77" s="7">
        <v>72</v>
      </c>
      <c r="B77" s="11">
        <f t="shared" si="19"/>
        <v>86701.945880473286</v>
      </c>
      <c r="C77" s="11">
        <f t="shared" si="25"/>
        <v>87168.142686155494</v>
      </c>
      <c r="D77" s="11">
        <f t="shared" si="26"/>
        <v>87281.853355785279</v>
      </c>
      <c r="E77" s="11">
        <f t="shared" si="15"/>
        <v>669.87657426171256</v>
      </c>
      <c r="F77" s="11">
        <f t="shared" si="16"/>
        <v>1010.2177560326619</v>
      </c>
      <c r="G77" s="11">
        <f t="shared" si="20"/>
        <v>1123.9284256624469</v>
      </c>
      <c r="H77" s="37">
        <f t="shared" si="21"/>
        <v>7.726199999999999E-3</v>
      </c>
      <c r="I77" s="37">
        <f t="shared" si="27"/>
        <v>1.15893E-2</v>
      </c>
      <c r="J77" s="37">
        <f>Females!D77</f>
        <v>1.2877E-2</v>
      </c>
      <c r="K77" s="37">
        <f t="shared" si="17"/>
        <v>0.99227379999999998</v>
      </c>
      <c r="L77" s="37">
        <f t="shared" si="18"/>
        <v>0.98841069999999998</v>
      </c>
      <c r="M77" s="37">
        <f t="shared" si="22"/>
        <v>0.98712299999999997</v>
      </c>
      <c r="O77" s="11" cm="1">
        <f t="array" ref="O77">1 + T$1 * C78/B77 + SUMPRODUCT(T$1^(A77:A$112-A77+2), D79:D$114/B77) + (1 + Females!H$115 * T$1^Females!H$115) * T$1^(110 - A77) * D$115/B77</f>
        <v>12.003627832836125</v>
      </c>
      <c r="P77" s="11" cm="1">
        <f t="array" ref="P77">1 + SUMPRODUCT(T$1^(A77:A$113-A77+1), D78:D$114/C77) + (1 + Females!H$115 * T$1^Females!H$115) * T$1^(110-A77) * D$115/C77</f>
        <v>11.946166001377502</v>
      </c>
      <c r="Q77" s="25" cm="1">
        <f t="array" ref="Q77">T$1 * E77/B77 + T$2 * F78/B77 + SUMPRODUCT(T$1^(A77:A$112-A77+3), G79:G$114/B77)  +  T$1^(110 - A77 + Females!H$115) * D$115/B77</f>
        <v>0.53832534857772685</v>
      </c>
      <c r="R77" s="25" cm="1">
        <f t="array" ref="R77">T$1 * F77/C77 + SUMPRODUCT(T$1^(A77:A$113-A77+2), G78:G$114/C77) + T$1^(110-A77+Females!H$115) * D$115/C77</f>
        <v>0.54053540114380605</v>
      </c>
      <c r="S77" s="25" cm="1">
        <f t="array" ref="S77">T$2 * E77/B77 + T$2^2 * F78/B77 + SUMPRODUCT(T$2^(A77:A$112-A77+3), G79:G$114/B77)  +  T$2^(110 - A77 + Females!H$115) * D$115/B77</f>
        <v>0.31313847957254271</v>
      </c>
      <c r="T77" s="25" cm="1">
        <f t="array" ref="T77">T$2 * F77/C77 + SUMPRODUCT(T$2^(A77:A$113-A77+2), G78:G$114/C77) + T$2^(110-A77+Females!H$115) * D$115/C77</f>
        <v>0.31630778319092895</v>
      </c>
      <c r="U77" s="11">
        <f t="shared" si="23"/>
        <v>5147.8800046034639</v>
      </c>
      <c r="V77" s="11">
        <f t="shared" si="28"/>
        <v>5175.5601816722683</v>
      </c>
      <c r="W77" s="11">
        <f t="shared" si="24"/>
        <v>305.65252339699435</v>
      </c>
      <c r="X77" s="11">
        <f t="shared" si="29"/>
        <v>307.29601857590103</v>
      </c>
    </row>
    <row r="78" spans="1:24" ht="14" x14ac:dyDescent="0.15">
      <c r="A78" s="7">
        <v>73</v>
      </c>
      <c r="B78" s="11">
        <f t="shared" si="19"/>
        <v>85516.340647082005</v>
      </c>
      <c r="C78" s="11">
        <f t="shared" si="25"/>
        <v>86032.069306211575</v>
      </c>
      <c r="D78" s="11">
        <f t="shared" si="26"/>
        <v>86157.924930122826</v>
      </c>
      <c r="E78" s="11">
        <f t="shared" si="15"/>
        <v>739.78475966977703</v>
      </c>
      <c r="F78" s="11">
        <f t="shared" si="16"/>
        <v>1116.3693377312627</v>
      </c>
      <c r="G78" s="11">
        <f t="shared" si="20"/>
        <v>1242.2249616425108</v>
      </c>
      <c r="H78" s="37">
        <f t="shared" si="21"/>
        <v>8.6508000000000002E-3</v>
      </c>
      <c r="I78" s="37">
        <f t="shared" si="27"/>
        <v>1.29762E-2</v>
      </c>
      <c r="J78" s="37">
        <f>Females!D78</f>
        <v>1.4418E-2</v>
      </c>
      <c r="K78" s="37">
        <f t="shared" si="17"/>
        <v>0.99134920000000004</v>
      </c>
      <c r="L78" s="37">
        <f t="shared" si="18"/>
        <v>0.98702380000000001</v>
      </c>
      <c r="M78" s="37">
        <f t="shared" si="22"/>
        <v>0.98558199999999996</v>
      </c>
      <c r="O78" s="11" cm="1">
        <f t="array" ref="O78">1 + T$1 * C79/B78 + SUMPRODUCT(T$1^(A78:A$112-A78+2), D80:D$114/B78) + (1 + Females!H$115 * T$1^Females!H$115) * T$1^(110 - A78) * D$115/B78</f>
        <v>11.594835023317218</v>
      </c>
      <c r="P78" s="11" cm="1">
        <f t="array" ref="P78">1 + SUMPRODUCT(T$1^(A78:A$113-A78+1), D79:D$114/C78) + (1 + Females!H$115 * T$1^Females!H$115) * T$1^(110-A78) * D$115/C78</f>
        <v>11.532878270241108</v>
      </c>
      <c r="Q78" s="25" cm="1">
        <f t="array" ref="Q78">T$1 * E78/B78 + T$2 * F79/B78 + SUMPRODUCT(T$1^(A78:A$112-A78+3), G80:G$114/B78)  +  T$1^(110 - A78 + Females!H$115) * D$115/B78</f>
        <v>0.55404833081901084</v>
      </c>
      <c r="R78" s="25" cm="1">
        <f t="array" ref="R78">T$1 * F78/C78 + SUMPRODUCT(T$1^(A78:A$113-A78+2), G79:G$114/C78) + T$1^(110-A78+Females!H$115) * D$115/C78</f>
        <v>0.55643126173525514</v>
      </c>
      <c r="S78" s="25" cm="1">
        <f t="array" ref="S78">T$2 * E78/B78 + T$2^2 * F79/B78 + SUMPRODUCT(T$2^(A78:A$112-A78+3), G80:G$114/B78)  +  T$2^(110 - A78 + Females!H$115) * D$115/B78</f>
        <v>0.3300906113573297</v>
      </c>
      <c r="T78" s="25" cm="1">
        <f t="array" ref="T78">T$2 * F78/C78 + SUMPRODUCT(T$2^(A78:A$113-A78+2), G79:G$114/C78) + T$2^(110-A78+Females!H$115) * D$115/C78</f>
        <v>0.33354138696966729</v>
      </c>
      <c r="U78" s="11">
        <f t="shared" si="23"/>
        <v>4882.1974525815649</v>
      </c>
      <c r="V78" s="11">
        <f t="shared" si="28"/>
        <v>4911.6408212614388</v>
      </c>
      <c r="W78" s="11">
        <f t="shared" si="24"/>
        <v>278.72862409258596</v>
      </c>
      <c r="X78" s="11">
        <f t="shared" si="29"/>
        <v>280.40956996183843</v>
      </c>
    </row>
    <row r="79" spans="1:24" ht="14" x14ac:dyDescent="0.15">
      <c r="A79" s="7">
        <v>74</v>
      </c>
      <c r="B79" s="11">
        <f t="shared" si="19"/>
        <v>84206.79712349482</v>
      </c>
      <c r="C79" s="11">
        <f t="shared" si="25"/>
        <v>84776.555887412236</v>
      </c>
      <c r="D79" s="11">
        <f t="shared" si="26"/>
        <v>84915.699968480316</v>
      </c>
      <c r="E79" s="11">
        <f t="shared" si="15"/>
        <v>815.86281597011657</v>
      </c>
      <c r="F79" s="11">
        <f t="shared" si="16"/>
        <v>1232.0746420229395</v>
      </c>
      <c r="G79" s="11">
        <f t="shared" si="20"/>
        <v>1371.2187230910201</v>
      </c>
      <c r="H79" s="37">
        <f t="shared" si="21"/>
        <v>9.6887999999999991E-3</v>
      </c>
      <c r="I79" s="37">
        <f t="shared" si="27"/>
        <v>1.45332E-2</v>
      </c>
      <c r="J79" s="37">
        <f>Females!D79</f>
        <v>1.6147999999999999E-2</v>
      </c>
      <c r="K79" s="37">
        <f t="shared" si="17"/>
        <v>0.99031119999999995</v>
      </c>
      <c r="L79" s="37">
        <f t="shared" si="18"/>
        <v>0.98546679999999998</v>
      </c>
      <c r="M79" s="37">
        <f t="shared" si="22"/>
        <v>0.98385199999999995</v>
      </c>
      <c r="O79" s="11" cm="1">
        <f t="array" ref="O79">1 + T$1 * C80/B79 + SUMPRODUCT(T$1^(A79:A$112-A79+2), D81:D$114/B79) + (1 + Females!H$115 * T$1^Females!H$115) * T$1^(110 - A79) * D$115/B79</f>
        <v>11.1814653199622</v>
      </c>
      <c r="P79" s="11" cm="1">
        <f t="array" ref="P79">1 + SUMPRODUCT(T$1^(A79:A$113-A79+1), D80:D$114/C79) + (1 + Females!H$115 * T$1^Females!H$115) * T$1^(110-A79) * D$115/C79</f>
        <v>11.114780164496937</v>
      </c>
      <c r="Q79" s="25" cm="1">
        <f t="array" ref="Q79">T$1 * E79/B79 + T$2 * F80/B79 + SUMPRODUCT(T$1^(A79:A$112-A79+3), G81:G$114/B79)  +  T$1^(110 - A79 + Females!H$115) * D$115/B79</f>
        <v>0.5699473635204475</v>
      </c>
      <c r="R79" s="25" cm="1">
        <f t="array" ref="R79">T$1 * F79/C79 + SUMPRODUCT(T$1^(A79:A$113-A79+2), G80:G$114/C79) + T$1^(110-A79+Females!H$115) * D$115/C79</f>
        <v>0.57251215217783125</v>
      </c>
      <c r="S79" s="25" cm="1">
        <f t="array" ref="S79">T$2 * E79/B79 + T$2^2 * F80/B79 + SUMPRODUCT(T$2^(A79:A$112-A79+3), G81:G$114/B79)  +  T$2^(110 - A79 + Females!H$115) * D$115/B79</f>
        <v>0.34766443955825477</v>
      </c>
      <c r="T79" s="25" cm="1">
        <f t="array" ref="T79">T$2 * F79/C79 + SUMPRODUCT(T$2^(A79:A$113-A79+2), G80:G$114/C79) + T$2^(110-A79+Females!H$115) * D$115/C79</f>
        <v>0.3514152280993294</v>
      </c>
      <c r="U79" s="11">
        <f t="shared" si="23"/>
        <v>4622.5332187929343</v>
      </c>
      <c r="V79" s="11">
        <f t="shared" si="28"/>
        <v>4653.81013351805</v>
      </c>
      <c r="W79" s="11">
        <f t="shared" si="24"/>
        <v>253.75402091955809</v>
      </c>
      <c r="X79" s="11">
        <f t="shared" si="29"/>
        <v>255.47096755851132</v>
      </c>
    </row>
    <row r="80" spans="1:24" ht="14" x14ac:dyDescent="0.15">
      <c r="A80" s="12">
        <v>75</v>
      </c>
      <c r="B80" s="14">
        <f t="shared" si="19"/>
        <v>82762.67201568665</v>
      </c>
      <c r="C80" s="14">
        <f t="shared" si="25"/>
        <v>83390.934307524702</v>
      </c>
      <c r="D80" s="14">
        <f t="shared" si="26"/>
        <v>83544.481245389296</v>
      </c>
      <c r="E80" s="14">
        <f t="shared" si="15"/>
        <v>897.80946602616859</v>
      </c>
      <c r="F80" s="14">
        <f t="shared" si="16"/>
        <v>1356.9372830520417</v>
      </c>
      <c r="G80" s="14">
        <f t="shared" si="20"/>
        <v>1510.4842209166384</v>
      </c>
      <c r="H80" s="44">
        <f t="shared" si="21"/>
        <v>1.0847999999999998E-2</v>
      </c>
      <c r="I80" s="44">
        <f t="shared" si="27"/>
        <v>1.6271999999999998E-2</v>
      </c>
      <c r="J80" s="44">
        <f>Females!D80</f>
        <v>1.8079999999999999E-2</v>
      </c>
      <c r="K80" s="44">
        <f t="shared" si="17"/>
        <v>0.98915200000000003</v>
      </c>
      <c r="L80" s="44">
        <f t="shared" si="18"/>
        <v>0.98372800000000005</v>
      </c>
      <c r="M80" s="44">
        <f t="shared" si="22"/>
        <v>0.98192000000000002</v>
      </c>
      <c r="O80" s="14" cm="1">
        <f t="array" ref="O80">1 + T$1 * C81/B80 + SUMPRODUCT(T$1^(A80:A$112-A80+2), D82:D$114/B80) + (1 + Females!H$115 * T$1^Females!H$115) * T$1^(110 - A80) * D$115/B80</f>
        <v>10.763930340954694</v>
      </c>
      <c r="P80" s="14" cm="1">
        <f t="array" ref="P80">1 + SUMPRODUCT(T$1^(A80:A$113-A80+1), D81:D$114/C80) + (1 + Females!H$115 * T$1^Females!H$115) * T$1^(110-A80) * D$115/C80</f>
        <v>10.692319679673103</v>
      </c>
      <c r="Q80" s="27" cm="1">
        <f t="array" ref="Q80">T$1 * E80/B80 + T$2 * F81/B80 + SUMPRODUCT(T$1^(A80:A$112-A80+3), G82:G$114/B80)  +  T$1^(110 - A80 + Females!H$115) * D$115/B80</f>
        <v>0.58600661759640005</v>
      </c>
      <c r="R80" s="27" cm="1">
        <f t="array" ref="R80">T$1 * F80/C80 + SUMPRODUCT(T$1^(A80:A$113-A80+2), G81:G$114/C80) + T$1^(110-A80+Females!H$115) * D$115/C80</f>
        <v>0.58876084412785135</v>
      </c>
      <c r="S80" s="27" cm="1">
        <f t="array" ref="S80">T$2 * E80/B80 + T$2^2 * F81/B80 + SUMPRODUCT(T$2^(A80:A$112-A80+3), G82:G$114/B80)  +  T$2^(110 - A80 + Females!H$115) * D$115/B80</f>
        <v>0.36586152779250247</v>
      </c>
      <c r="T80" s="27" cm="1">
        <f t="array" ref="T80">T$2 * F80/C80 + SUMPRODUCT(T$2^(A80:A$113-A80+2), G81:G$114/C80) + T$2^(110-A80+Females!H$115) * D$115/C80</f>
        <v>0.36992922813173096</v>
      </c>
      <c r="U80" s="14">
        <f t="shared" si="23"/>
        <v>4368.5172618217312</v>
      </c>
      <c r="V80" s="14">
        <f t="shared" si="28"/>
        <v>4401.6792489833588</v>
      </c>
      <c r="W80" s="14">
        <f t="shared" si="24"/>
        <v>230.58635737639563</v>
      </c>
      <c r="X80" s="14">
        <f t="shared" si="29"/>
        <v>232.33676864059967</v>
      </c>
    </row>
    <row r="81" spans="1:24" ht="14" x14ac:dyDescent="0.15">
      <c r="A81" s="7">
        <v>76</v>
      </c>
      <c r="B81" s="11">
        <f t="shared" si="19"/>
        <v>81172.854715831767</v>
      </c>
      <c r="C81" s="11">
        <f t="shared" si="25"/>
        <v>81864.86254966048</v>
      </c>
      <c r="D81" s="11">
        <f t="shared" si="26"/>
        <v>82033.997024472657</v>
      </c>
      <c r="E81" s="11">
        <f t="shared" si="15"/>
        <v>985.86055509471998</v>
      </c>
      <c r="F81" s="11">
        <f t="shared" si="16"/>
        <v>1491.3976929572045</v>
      </c>
      <c r="G81" s="11">
        <f t="shared" si="20"/>
        <v>1660.5321677693755</v>
      </c>
      <c r="H81" s="37">
        <f t="shared" si="21"/>
        <v>1.21452E-2</v>
      </c>
      <c r="I81" s="37">
        <f t="shared" si="27"/>
        <v>1.8217799999999999E-2</v>
      </c>
      <c r="J81" s="37">
        <f>Females!D81</f>
        <v>2.0242E-2</v>
      </c>
      <c r="K81" s="37">
        <f t="shared" si="17"/>
        <v>0.98785480000000003</v>
      </c>
      <c r="L81" s="37">
        <f t="shared" si="18"/>
        <v>0.98178220000000005</v>
      </c>
      <c r="M81" s="37">
        <f t="shared" si="22"/>
        <v>0.97975800000000002</v>
      </c>
      <c r="O81" s="11" cm="1">
        <f t="array" ref="O81">1 + T$1 * C82/B81 + SUMPRODUCT(T$1^(A81:A$112-A81+2), D83:D$114/B81) + (1 + Females!H$115 * T$1^Females!H$115) * T$1^(110 - A81) * D$115/B81</f>
        <v>10.342635100456191</v>
      </c>
      <c r="P81" s="11" cm="1">
        <f t="array" ref="P81">1 + SUMPRODUCT(T$1^(A81:A$113-A81+1), D82:D$114/C81) + (1 + Females!H$115 * T$1^Females!H$115) * T$1^(110-A81) * D$115/C81</f>
        <v>10.26585151179281</v>
      </c>
      <c r="Q81" s="25" cm="1">
        <f t="array" ref="Q81">T$1 * E81/B81 + T$2 * F82/B81 + SUMPRODUCT(T$1^(A81:A$112-A81+3), G83:G$114/B81)  +  T$1^(110 - A81 + Females!H$115) * D$115/B81</f>
        <v>0.60221051844991358</v>
      </c>
      <c r="R81" s="25" cm="1">
        <f t="array" ref="R81">T$1 * F81/C81 + SUMPRODUCT(T$1^(A81:A$113-A81+2), G82:G$114/C81) + T$1^(110-A81+Females!H$115) * D$115/C81</f>
        <v>0.60516369809721482</v>
      </c>
      <c r="S81" s="25" cm="1">
        <f t="array" ref="S81">T$2 * E81/B81 + T$2^2 * F82/B81 + SUMPRODUCT(T$2^(A81:A$112-A81+3), G83:G$114/B81)  +  T$2^(110 - A81 + Females!H$115) * D$115/B81</f>
        <v>0.38468397509773494</v>
      </c>
      <c r="T81" s="25" cm="1">
        <f t="array" ref="T81">T$2 * F81/C81 + SUMPRODUCT(T$2^(A81:A$113-A81+2), G82:G$114/C81) + T$2^(110-A81+Females!H$115) * D$115/C81</f>
        <v>0.38908866226866107</v>
      </c>
      <c r="U81" s="11">
        <f t="shared" si="23"/>
        <v>4119.8085346031485</v>
      </c>
      <c r="V81" s="11">
        <f t="shared" si="28"/>
        <v>4154.9303716975846</v>
      </c>
      <c r="W81" s="11">
        <f t="shared" si="24"/>
        <v>209.09480664696517</v>
      </c>
      <c r="X81" s="11">
        <f t="shared" si="29"/>
        <v>210.87736369413503</v>
      </c>
    </row>
    <row r="82" spans="1:24" ht="14" x14ac:dyDescent="0.15">
      <c r="A82" s="7">
        <v>77</v>
      </c>
      <c r="B82" s="11">
        <f t="shared" si="19"/>
        <v>79423.753087467558</v>
      </c>
      <c r="C82" s="11">
        <f t="shared" si="25"/>
        <v>80186.994160737057</v>
      </c>
      <c r="D82" s="11">
        <f t="shared" si="26"/>
        <v>80373.464856703285</v>
      </c>
      <c r="E82" s="11">
        <f t="shared" si="15"/>
        <v>1082.9905275994727</v>
      </c>
      <c r="F82" s="11">
        <f t="shared" si="16"/>
        <v>1640.0966663672193</v>
      </c>
      <c r="G82" s="11">
        <f t="shared" si="20"/>
        <v>1826.567362333439</v>
      </c>
      <c r="H82" s="37">
        <f t="shared" si="21"/>
        <v>1.3635599999999999E-2</v>
      </c>
      <c r="I82" s="37">
        <f t="shared" si="27"/>
        <v>2.04534E-2</v>
      </c>
      <c r="J82" s="37">
        <f>Females!D82</f>
        <v>2.2726E-2</v>
      </c>
      <c r="K82" s="37">
        <f t="shared" si="17"/>
        <v>0.98636440000000003</v>
      </c>
      <c r="L82" s="37">
        <f t="shared" si="18"/>
        <v>0.97954660000000005</v>
      </c>
      <c r="M82" s="37">
        <f t="shared" si="22"/>
        <v>0.97727399999999998</v>
      </c>
      <c r="O82" s="11" cm="1">
        <f t="array" ref="O82">1 + T$1 * C83/B82 + SUMPRODUCT(T$1^(A82:A$112-A82+2), D84:D$114/B82) + (1 + Females!H$115 * T$1^Females!H$115) * T$1^(110 - A82) * D$115/B82</f>
        <v>9.9182123455016473</v>
      </c>
      <c r="P82" s="11" cm="1">
        <f t="array" ref="P82">1 + SUMPRODUCT(T$1^(A82:A$113-A82+1), D83:D$114/C82) + (1 + Females!H$115 * T$1^Females!H$115) * T$1^(110-A82) * D$115/C82</f>
        <v>9.8357982412743628</v>
      </c>
      <c r="Q82" s="25" cm="1">
        <f t="array" ref="Q82">T$1 * E82/B82 + T$2 * F83/B82 + SUMPRODUCT(T$1^(A82:A$112-A82+3), G84:G$114/B82)  +  T$1^(110 - A82 + Females!H$115) * D$115/B82</f>
        <v>0.6185347332577622</v>
      </c>
      <c r="R82" s="25" cm="1">
        <f t="array" ref="R82">T$1 * F82/C82 + SUMPRODUCT(T$1^(A82:A$113-A82+2), G83:G$114/C82) + T$1^(110-A82+Females!H$115) * D$115/C82</f>
        <v>0.62170446424708403</v>
      </c>
      <c r="S82" s="25" cm="1">
        <f t="array" ref="S82">T$2 * E82/B82 + T$2^2 * F83/B82 + SUMPRODUCT(T$2^(A82:A$112-A82+3), G84:G$114/B82)  +  T$2^(110 - A82 + Females!H$115) * D$115/B82</f>
        <v>0.40412076764846261</v>
      </c>
      <c r="T82" s="25" cm="1">
        <f t="array" ref="T82">T$2 * F82/C82 + SUMPRODUCT(T$2^(A82:A$113-A82+2), G83:G$114/C82) + T$2^(110-A82+Females!H$115) * D$115/C82</f>
        <v>0.40889510023710995</v>
      </c>
      <c r="U82" s="11">
        <f t="shared" si="23"/>
        <v>3875.9956354566079</v>
      </c>
      <c r="V82" s="11">
        <f t="shared" si="28"/>
        <v>3913.2429192198906</v>
      </c>
      <c r="W82" s="11">
        <f t="shared" si="24"/>
        <v>189.15427163878672</v>
      </c>
      <c r="X82" s="11">
        <f t="shared" si="29"/>
        <v>190.97199371419791</v>
      </c>
    </row>
    <row r="83" spans="1:24" ht="14" x14ac:dyDescent="0.15">
      <c r="A83" s="7">
        <v>78</v>
      </c>
      <c r="B83" s="11">
        <f t="shared" si="19"/>
        <v>77496.672175428757</v>
      </c>
      <c r="C83" s="11">
        <f t="shared" si="25"/>
        <v>78340.76255986809</v>
      </c>
      <c r="D83" s="11">
        <f t="shared" si="26"/>
        <v>78546.897494369841</v>
      </c>
      <c r="E83" s="11">
        <f t="shared" si="15"/>
        <v>1192.1158087401855</v>
      </c>
      <c r="F83" s="11">
        <f t="shared" si="16"/>
        <v>1807.6504234589086</v>
      </c>
      <c r="G83" s="11">
        <f t="shared" si="20"/>
        <v>2013.785357960654</v>
      </c>
      <c r="H83" s="37">
        <f t="shared" si="21"/>
        <v>1.53828E-2</v>
      </c>
      <c r="I83" s="37">
        <f t="shared" si="27"/>
        <v>2.3074200000000003E-2</v>
      </c>
      <c r="J83" s="37">
        <f>Females!D83</f>
        <v>2.5638000000000001E-2</v>
      </c>
      <c r="K83" s="37">
        <f t="shared" si="17"/>
        <v>0.98461719999999997</v>
      </c>
      <c r="L83" s="37">
        <f t="shared" si="18"/>
        <v>0.97692579999999996</v>
      </c>
      <c r="M83" s="37">
        <f t="shared" si="22"/>
        <v>0.97436199999999995</v>
      </c>
      <c r="O83" s="11" cm="1">
        <f t="array" ref="O83">1 + T$1 * C84/B83 + SUMPRODUCT(T$1^(A83:A$112-A83+2), D85:D$114/B83) + (1 + Females!H$115 * T$1^Females!H$115) * T$1^(110 - A83) * D$115/B83</f>
        <v>9.491849584332881</v>
      </c>
      <c r="P83" s="11" cm="1">
        <f t="array" ref="P83">1 + SUMPRODUCT(T$1^(A83:A$113-A83+1), D84:D$114/C83) + (1 + Females!H$115 * T$1^Females!H$115) * T$1^(110-A83) * D$115/C83</f>
        <v>9.403158548019082</v>
      </c>
      <c r="Q83" s="25" cm="1">
        <f t="array" ref="Q83">T$1 * E83/B83 + T$2 * F84/B83 + SUMPRODUCT(T$1^(A83:A$112-A83+3), G85:G$114/B83)  +  T$1^(110 - A83 + Females!H$115) * D$115/B83</f>
        <v>0.63493359334368515</v>
      </c>
      <c r="R83" s="25" cm="1">
        <f t="array" ref="R83">T$1 * F83/C83 + SUMPRODUCT(T$1^(A83:A$113-A83+2), G84:G$114/C83) + T$1^(110-A83+Females!H$115) * D$115/C83</f>
        <v>0.63834473607124576</v>
      </c>
      <c r="S83" s="25" cm="1">
        <f t="array" ref="S83">T$2 * E83/B83 + T$2^2 * F84/B83 + SUMPRODUCT(T$2^(A83:A$112-A83+3), G85:G$114/B83)  +  T$2^(110 - A83 + Females!H$115) * D$115/B83</f>
        <v>0.424126968823962</v>
      </c>
      <c r="T83" s="25" cm="1">
        <f t="array" ref="T83">T$2 * F83/C83 + SUMPRODUCT(T$2^(A83:A$113-A83+2), G84:G$114/C83) + T$2^(110-A83+Females!H$115) * D$115/C83</f>
        <v>0.4293153952926293</v>
      </c>
      <c r="U83" s="11">
        <f t="shared" si="23"/>
        <v>3636.4915967748648</v>
      </c>
      <c r="V83" s="11">
        <f t="shared" si="28"/>
        <v>3676.1001051632461</v>
      </c>
      <c r="W83" s="11">
        <f t="shared" si="24"/>
        <v>170.64050316223947</v>
      </c>
      <c r="X83" s="11">
        <f t="shared" si="29"/>
        <v>172.49911210468645</v>
      </c>
    </row>
    <row r="84" spans="1:24" ht="14" x14ac:dyDescent="0.15">
      <c r="A84" s="7">
        <v>79</v>
      </c>
      <c r="B84" s="11">
        <f t="shared" si="19"/>
        <v>75368.51329955706</v>
      </c>
      <c r="C84" s="11">
        <f t="shared" si="25"/>
        <v>76304.556366688572</v>
      </c>
      <c r="D84" s="11">
        <f t="shared" si="26"/>
        <v>76533.112136409181</v>
      </c>
      <c r="E84" s="11">
        <f t="shared" si="15"/>
        <v>1315.120262266631</v>
      </c>
      <c r="F84" s="11">
        <f t="shared" si="16"/>
        <v>1997.1801974304333</v>
      </c>
      <c r="G84" s="11">
        <f t="shared" si="20"/>
        <v>2225.7359671510517</v>
      </c>
      <c r="H84" s="37">
        <f t="shared" si="21"/>
        <v>1.7449199999999998E-2</v>
      </c>
      <c r="I84" s="37">
        <f t="shared" si="27"/>
        <v>2.6173800000000001E-2</v>
      </c>
      <c r="J84" s="37">
        <f>Females!D84</f>
        <v>2.9082E-2</v>
      </c>
      <c r="K84" s="37">
        <f t="shared" si="17"/>
        <v>0.98255080000000006</v>
      </c>
      <c r="L84" s="37">
        <f t="shared" si="18"/>
        <v>0.97382619999999998</v>
      </c>
      <c r="M84" s="37">
        <f t="shared" si="22"/>
        <v>0.97091799999999995</v>
      </c>
      <c r="O84" s="11" cm="1">
        <f t="array" ref="O84">1 + T$1 * C85/B84 + SUMPRODUCT(T$1^(A84:A$112-A84+2), D86:D$114/B84) + (1 + Females!H$115 * T$1^Females!H$115) * T$1^(110 - A84) * D$115/B84</f>
        <v>9.0652369166875282</v>
      </c>
      <c r="P84" s="11" cm="1">
        <f t="array" ref="P84">1 + SUMPRODUCT(T$1^(A84:A$113-A84+1), D85:D$114/C84) + (1 + Females!H$115 * T$1^Females!H$115) * T$1^(110-A84) * D$115/C84</f>
        <v>8.9694995859367417</v>
      </c>
      <c r="Q84" s="25" cm="1">
        <f t="array" ref="Q84">T$1 * E84/B84 + T$2 * F85/B84 + SUMPRODUCT(T$1^(A84:A$112-A84+3), G86:G$114/B84)  +  T$1^(110 - A84 + Females!H$115) * D$115/B84</f>
        <v>0.65134210105395463</v>
      </c>
      <c r="R84" s="25" cm="1">
        <f t="array" ref="R84">T$1 * F84/C84 + SUMPRODUCT(T$1^(A84:A$113-A84+2), G85:G$114/C84) + T$1^(110-A84+Females!H$115) * D$115/C84</f>
        <v>0.6550242440183176</v>
      </c>
      <c r="S84" s="25" cm="1">
        <f t="array" ref="S84">T$2 * E84/B84 + T$2^2 * F85/B84 + SUMPRODUCT(T$2^(A84:A$112-A84+3), G86:G$114/B84)  +  T$2^(110 - A84 + Females!H$115) * D$115/B84</f>
        <v>0.44462424121826594</v>
      </c>
      <c r="T84" s="25" cm="1">
        <f t="array" ref="T84">T$2 * F84/C84 + SUMPRODUCT(T$2^(A84:A$113-A84+2), G85:G$114/C84) + T$2^(110-A84+Females!H$115) * D$115/C84</f>
        <v>0.4502794888003151</v>
      </c>
      <c r="U84" s="11">
        <f t="shared" si="23"/>
        <v>3400.6046470916085</v>
      </c>
      <c r="V84" s="11">
        <f t="shared" si="28"/>
        <v>3442.8386286923046</v>
      </c>
      <c r="W84" s="11">
        <f t="shared" si="24"/>
        <v>153.43425867853853</v>
      </c>
      <c r="X84" s="11">
        <f t="shared" si="29"/>
        <v>155.33984322318355</v>
      </c>
    </row>
    <row r="85" spans="1:24" ht="14" x14ac:dyDescent="0.15">
      <c r="A85" s="7">
        <v>80</v>
      </c>
      <c r="B85" s="11">
        <f t="shared" si="19"/>
        <v>73013.580745012296</v>
      </c>
      <c r="C85" s="11">
        <f t="shared" si="25"/>
        <v>74053.393037290429</v>
      </c>
      <c r="D85" s="11">
        <f t="shared" si="26"/>
        <v>74307.376169258132</v>
      </c>
      <c r="E85" s="11">
        <f t="shared" si="15"/>
        <v>1452.6782025027646</v>
      </c>
      <c r="F85" s="11">
        <f t="shared" si="16"/>
        <v>2210.0494618048956</v>
      </c>
      <c r="G85" s="11">
        <f t="shared" si="20"/>
        <v>2464.0325937725997</v>
      </c>
      <c r="H85" s="37">
        <f t="shared" si="21"/>
        <v>1.9896E-2</v>
      </c>
      <c r="I85" s="37">
        <f t="shared" si="27"/>
        <v>2.9844000000000002E-2</v>
      </c>
      <c r="J85" s="37">
        <f>Females!D85</f>
        <v>3.3160000000000002E-2</v>
      </c>
      <c r="K85" s="37">
        <f t="shared" si="17"/>
        <v>0.98010399999999998</v>
      </c>
      <c r="L85" s="37">
        <f t="shared" si="18"/>
        <v>0.97015600000000002</v>
      </c>
      <c r="M85" s="37">
        <f t="shared" si="22"/>
        <v>0.96684000000000003</v>
      </c>
      <c r="O85" s="11" cm="1">
        <f t="array" ref="O85">1 + T$1 * C86/B85 + SUMPRODUCT(T$1^(A85:A$112-A85+2), D87:D$114/B85) + (1 + Females!H$115 * T$1^Females!H$115) * T$1^(110 - A85) * D$115/B85</f>
        <v>8.6404216285025157</v>
      </c>
      <c r="P85" s="11" cm="1">
        <f t="array" ref="P85">1 + SUMPRODUCT(T$1^(A85:A$113-A85+1), D86:D$114/C85) + (1 + Females!H$115 * T$1^Females!H$115) * T$1^(110-A85) * D$115/C85</f>
        <v>8.5368068433255839</v>
      </c>
      <c r="Q85" s="25" cm="1">
        <f t="array" ref="Q85">T$1 * E85/B85 + T$2 * F86/B85 + SUMPRODUCT(T$1^(A85:A$112-A85+3), G87:G$114/B85)  +  T$1^(110 - A85 + Females!H$115) * D$115/B85</f>
        <v>0.6676815226845576</v>
      </c>
      <c r="R85" s="25" cm="1">
        <f t="array" ref="R85">T$1 * F85/C85 + SUMPRODUCT(T$1^(A85:A$113-A85+2), G86:G$114/C85) + T$1^(110-A85+Females!H$115) * D$115/C85</f>
        <v>0.67166663046441244</v>
      </c>
      <c r="S85" s="25" cm="1">
        <f t="array" ref="S85">T$2 * E85/B85 + T$2^2 * F86/B85 + SUMPRODUCT(T$2^(A85:A$112-A85+3), G87:G$114/B85)  +  T$2^(110 - A85 + Females!H$115) * D$115/B85</f>
        <v>0.465507291360029</v>
      </c>
      <c r="T85" s="25" cm="1">
        <f t="array" ref="T85">T$2 * F85/C85 + SUMPRODUCT(T$2^(A85:A$113-A85+2), G86:G$114/C85) + T$2^(110-A85+Females!H$115) * D$115/C85</f>
        <v>0.4716869390383443</v>
      </c>
      <c r="U85" s="11">
        <f t="shared" si="23"/>
        <v>3167.6449987124893</v>
      </c>
      <c r="V85" s="11">
        <f t="shared" si="28"/>
        <v>3212.7565543111318</v>
      </c>
      <c r="W85" s="11">
        <f t="shared" si="24"/>
        <v>137.42614367743835</v>
      </c>
      <c r="X85" s="11">
        <f t="shared" si="29"/>
        <v>139.38327811760814</v>
      </c>
    </row>
    <row r="86" spans="1:24" ht="14" x14ac:dyDescent="0.15">
      <c r="A86" s="15">
        <v>81</v>
      </c>
      <c r="B86" s="17">
        <f t="shared" si="19"/>
        <v>70405.724087862764</v>
      </c>
      <c r="C86" s="17">
        <f t="shared" si="25"/>
        <v>71560.902542509531</v>
      </c>
      <c r="D86" s="17">
        <f t="shared" si="26"/>
        <v>71843.343575485531</v>
      </c>
      <c r="E86" s="17">
        <f t="shared" si="15"/>
        <v>1603.9832061696893</v>
      </c>
      <c r="F86" s="17">
        <f t="shared" si="16"/>
        <v>2445.450722585178</v>
      </c>
      <c r="G86" s="17">
        <f t="shared" si="20"/>
        <v>2727.8917555611852</v>
      </c>
      <c r="H86" s="43">
        <f t="shared" si="21"/>
        <v>2.2781999999999997E-2</v>
      </c>
      <c r="I86" s="43">
        <f t="shared" si="27"/>
        <v>3.4172999999999995E-2</v>
      </c>
      <c r="J86" s="43">
        <f>Females!D86</f>
        <v>3.7969999999999997E-2</v>
      </c>
      <c r="K86" s="43">
        <f t="shared" si="17"/>
        <v>0.97721800000000003</v>
      </c>
      <c r="L86" s="43">
        <f t="shared" si="18"/>
        <v>0.96582699999999999</v>
      </c>
      <c r="M86" s="43">
        <f t="shared" si="22"/>
        <v>0.96203000000000005</v>
      </c>
      <c r="O86" s="17" cm="1">
        <f t="array" ref="O86">1 + T$1 * C87/B86 + SUMPRODUCT(T$1^(A86:A$112-A86+2), D88:D$114/B86) + (1 + Females!H$115 * T$1^Females!H$115) * T$1^(110 - A86) * D$115/B86</f>
        <v>8.2196711569756236</v>
      </c>
      <c r="P86" s="17" cm="1">
        <f t="array" ref="P86">1 + SUMPRODUCT(T$1^(A86:A$113-A86+1), D87:D$114/C86) + (1 + Females!H$115 * T$1^Females!H$115) * T$1^(110-A86) * D$115/C86</f>
        <v>8.1073421735271136</v>
      </c>
      <c r="Q86" s="26" cm="1">
        <f t="array" ref="Q86">T$1 * E86/B86 + T$2 * F87/B86 + SUMPRODUCT(T$1^(A86:A$112-A86+3), G88:G$114/B86)  +  T$1^(110 - A86 + Females!H$115) * D$115/B86</f>
        <v>0.6838646596181569</v>
      </c>
      <c r="R86" s="26" cm="1">
        <f t="array" ref="R86">T$1 * F86/C86 + SUMPRODUCT(T$1^(A86:A$113-A86+2), G87:G$114/C86) + T$1^(110-A86+Females!H$115) * D$115/C86</f>
        <v>0.68818491057269437</v>
      </c>
      <c r="S86" s="26" cm="1">
        <f t="array" ref="S86">T$2 * E86/B86 + T$2^2 * F87/B86 + SUMPRODUCT(T$2^(A86:A$112-A86+3), G88:G$114/B86)  +  T$2^(110 - A86 + Females!H$115) * D$115/B86</f>
        <v>0.48665049190966997</v>
      </c>
      <c r="T86" s="26" cm="1">
        <f t="array" ref="T86">T$2 * F86/C86 + SUMPRODUCT(T$2^(A86:A$113-A86+2), G87:G$114/C86) + T$2^(110-A86+Females!H$115) * D$115/C86</f>
        <v>0.49341364420001071</v>
      </c>
      <c r="U86" s="17">
        <f t="shared" si="23"/>
        <v>2937.0239375070073</v>
      </c>
      <c r="V86" s="17">
        <f t="shared" si="28"/>
        <v>2985.2130132866396</v>
      </c>
      <c r="W86" s="17">
        <f t="shared" si="24"/>
        <v>122.52000417926632</v>
      </c>
      <c r="X86" s="17">
        <f t="shared" si="29"/>
        <v>124.53024512096155</v>
      </c>
    </row>
    <row r="87" spans="1:24" ht="14" x14ac:dyDescent="0.15">
      <c r="A87" s="7">
        <v>82</v>
      </c>
      <c r="B87" s="11">
        <f t="shared" si="19"/>
        <v>67520.850457493376</v>
      </c>
      <c r="C87" s="11">
        <f t="shared" si="25"/>
        <v>68801.740881693069</v>
      </c>
      <c r="D87" s="11">
        <f t="shared" si="26"/>
        <v>69115.451819924347</v>
      </c>
      <c r="E87" s="11">
        <f t="shared" si="15"/>
        <v>1766.6695480502226</v>
      </c>
      <c r="F87" s="11">
        <f t="shared" si="16"/>
        <v>2700.2756847319843</v>
      </c>
      <c r="G87" s="11">
        <f t="shared" si="20"/>
        <v>3013.9866229632612</v>
      </c>
      <c r="H87" s="37">
        <f t="shared" si="21"/>
        <v>2.6164799999999998E-2</v>
      </c>
      <c r="I87" s="37">
        <f t="shared" si="27"/>
        <v>3.9247200000000003E-2</v>
      </c>
      <c r="J87" s="37">
        <f>Females!D87</f>
        <v>4.3608000000000001E-2</v>
      </c>
      <c r="K87" s="37">
        <f t="shared" si="17"/>
        <v>0.97383520000000001</v>
      </c>
      <c r="L87" s="37">
        <f t="shared" si="18"/>
        <v>0.96075279999999996</v>
      </c>
      <c r="M87" s="37">
        <f t="shared" si="22"/>
        <v>0.95639200000000002</v>
      </c>
      <c r="O87" s="11" cm="1">
        <f t="array" ref="O87">1 + T$1 * C88/B87 + SUMPRODUCT(T$1^(A87:A$112-A87+2), D89:D$114/B87) + (1 + Females!H$115 * T$1^Females!H$115) * T$1^(110 - A87) * D$115/B87</f>
        <v>7.8053460717366789</v>
      </c>
      <c r="P87" s="11" cm="1">
        <f t="array" ref="P87">1 + SUMPRODUCT(T$1^(A87:A$113-A87+1), D88:D$114/C87) + (1 + Females!H$115 * T$1^Females!H$115) * T$1^(110-A87) * D$115/C87</f>
        <v>7.6835035818565052</v>
      </c>
      <c r="Q87" s="25" cm="1">
        <f t="array" ref="Q87">T$1 * E87/B87 + T$2 * F88/B87 + SUMPRODUCT(T$1^(A87:A$112-A87+3), G89:G$114/B87)  +  T$1^(110 - A87 + Females!H$115) * D$115/B87</f>
        <v>0.69980073443502089</v>
      </c>
      <c r="R87" s="25" cm="1">
        <f t="array" ref="R87">T$1 * F87/C87 + SUMPRODUCT(T$1^(A87:A$113-A87+2), G88:G$114/C87) + T$1^(110-A87+Females!H$115) * D$115/C87</f>
        <v>0.70448686577906194</v>
      </c>
      <c r="S87" s="25" cm="1">
        <f t="array" ref="S87">T$2 * E87/B87 + T$2^2 * F88/B87 + SUMPRODUCT(T$2^(A87:A$112-A87+3), G89:G$114/B87)  +  T$2^(110 - A87 + Females!H$115) * D$115/B87</f>
        <v>0.50791458627541164</v>
      </c>
      <c r="T87" s="25" cm="1">
        <f t="array" ref="T87">T$2 * F87/C87 + SUMPRODUCT(T$2^(A87:A$113-A87+2), G88:G$114/C87) + T$2^(110-A87+Females!H$115) * D$115/C87</f>
        <v>0.51531917345924794</v>
      </c>
      <c r="U87" s="11">
        <f t="shared" si="23"/>
        <v>2708.3455959627508</v>
      </c>
      <c r="V87" s="11">
        <f t="shared" si="28"/>
        <v>2759.7237097718476</v>
      </c>
      <c r="W87" s="11">
        <f t="shared" si="24"/>
        <v>108.63512259503585</v>
      </c>
      <c r="X87" s="11">
        <f t="shared" si="29"/>
        <v>110.69596287357086</v>
      </c>
    </row>
    <row r="88" spans="1:24" ht="14" x14ac:dyDescent="0.15">
      <c r="A88" s="7">
        <v>83</v>
      </c>
      <c r="B88" s="11">
        <f t="shared" si="19"/>
        <v>64339.707868840262</v>
      </c>
      <c r="C88" s="11">
        <f t="shared" si="25"/>
        <v>65754.180909443152</v>
      </c>
      <c r="D88" s="11">
        <f t="shared" si="26"/>
        <v>66101.465196961086</v>
      </c>
      <c r="E88" s="11">
        <f t="shared" si="15"/>
        <v>1936.5994709689444</v>
      </c>
      <c r="F88" s="11">
        <f t="shared" si="16"/>
        <v>2968.761815552813</v>
      </c>
      <c r="G88" s="11">
        <f t="shared" si="20"/>
        <v>3316.0461030707502</v>
      </c>
      <c r="H88" s="37">
        <f t="shared" si="21"/>
        <v>3.0099600000000001E-2</v>
      </c>
      <c r="I88" s="37">
        <f t="shared" si="27"/>
        <v>4.5149400000000006E-2</v>
      </c>
      <c r="J88" s="37">
        <f>Females!D88</f>
        <v>5.0166000000000002E-2</v>
      </c>
      <c r="K88" s="37">
        <f t="shared" si="17"/>
        <v>0.9699004</v>
      </c>
      <c r="L88" s="37">
        <f t="shared" si="18"/>
        <v>0.95485059999999999</v>
      </c>
      <c r="M88" s="37">
        <f t="shared" si="22"/>
        <v>0.94983399999999996</v>
      </c>
      <c r="O88" s="11" cm="1">
        <f t="array" ref="O88">1 + T$1 * C89/B88 + SUMPRODUCT(T$1^(A88:A$112-A88+2), D90:D$114/B88) + (1 + Females!H$115 * T$1^Females!H$115) * T$1^(110 - A88) * D$115/B88</f>
        <v>7.3997971220128047</v>
      </c>
      <c r="P88" s="11" cm="1">
        <f t="array" ref="P88">1 + SUMPRODUCT(T$1^(A88:A$113-A88+1), D89:D$114/C88) + (1 + Females!H$115 * T$1^Females!H$115) * T$1^(110-A88) * D$115/C88</f>
        <v>7.2677183106609302</v>
      </c>
      <c r="Q88" s="25" cm="1">
        <f t="array" ref="Q88">T$1 * E88/B88 + T$2 * F89/B88 + SUMPRODUCT(T$1^(A88:A$112-A88+3), G90:G$114/B88)  +  T$1^(110 - A88 + Females!H$115) * D$115/B88</f>
        <v>0.71539935171961144</v>
      </c>
      <c r="R88" s="25" cm="1">
        <f t="array" ref="R88">T$1 * F88/C88 + SUMPRODUCT(T$1^(A88:A$113-A88+2), G89:G$114/C88) + T$1^(110-A88+Females!H$115) * D$115/C88</f>
        <v>0.72047915685572061</v>
      </c>
      <c r="S88" s="25" cm="1">
        <f t="array" ref="S88">T$2 * E88/B88 + T$2^2 * F89/B88 + SUMPRODUCT(T$2^(A88:A$112-A88+3), G90:G$114/B88)  +  T$2^(110 - A88 + Females!H$115) * D$115/B88</f>
        <v>0.52915254384432564</v>
      </c>
      <c r="T88" s="25" cm="1">
        <f t="array" ref="T88">T$2 * F88/C88 + SUMPRODUCT(T$2^(A88:A$113-A88+2), G89:G$114/C88) + T$2^(110-A88+Females!H$115) * D$115/C88</f>
        <v>0.5372527266579451</v>
      </c>
      <c r="U88" s="11">
        <f t="shared" si="23"/>
        <v>2481.4865344361333</v>
      </c>
      <c r="V88" s="11">
        <f t="shared" si="28"/>
        <v>2536.0406491476006</v>
      </c>
      <c r="W88" s="11">
        <f t="shared" si="24"/>
        <v>95.707233131067781</v>
      </c>
      <c r="X88" s="11">
        <f t="shared" si="29"/>
        <v>97.811303938018909</v>
      </c>
    </row>
    <row r="89" spans="1:24" ht="14" x14ac:dyDescent="0.15">
      <c r="A89" s="7">
        <v>84</v>
      </c>
      <c r="B89" s="11">
        <f t="shared" si="19"/>
        <v>60850.99738744989</v>
      </c>
      <c r="C89" s="11">
        <f t="shared" si="25"/>
        <v>62403.108397871314</v>
      </c>
      <c r="D89" s="11">
        <f t="shared" si="26"/>
        <v>62785.419093890334</v>
      </c>
      <c r="E89" s="11">
        <f t="shared" si="15"/>
        <v>2107.6838263096247</v>
      </c>
      <c r="F89" s="11">
        <f t="shared" si="16"/>
        <v>3242.1659774330838</v>
      </c>
      <c r="G89" s="11">
        <f t="shared" si="20"/>
        <v>3624.4766734521013</v>
      </c>
      <c r="H89" s="37">
        <f t="shared" si="21"/>
        <v>3.4636800000000002E-2</v>
      </c>
      <c r="I89" s="37">
        <f t="shared" si="27"/>
        <v>5.19552E-2</v>
      </c>
      <c r="J89" s="37">
        <f>Females!D89</f>
        <v>5.7728000000000002E-2</v>
      </c>
      <c r="K89" s="37">
        <f t="shared" si="17"/>
        <v>0.96536319999999998</v>
      </c>
      <c r="L89" s="37">
        <f t="shared" si="18"/>
        <v>0.94804480000000002</v>
      </c>
      <c r="M89" s="37">
        <f t="shared" si="22"/>
        <v>0.942272</v>
      </c>
      <c r="O89" s="11" cm="1">
        <f t="array" ref="O89">1 + T$1 * C90/B89 + SUMPRODUCT(T$1^(A89:A$112-A89+2), D91:D$114/B89) + (1 + Females!H$115 * T$1^Females!H$115) * T$1^(110 - A89) * D$115/B89</f>
        <v>7.0052729030007068</v>
      </c>
      <c r="P89" s="11" cm="1">
        <f t="array" ref="P89">1 + SUMPRODUCT(T$1^(A89:A$113-A89+1), D90:D$114/C89) + (1 + Females!H$115 * T$1^Females!H$115) * T$1^(110-A89) * D$115/C89</f>
        <v>6.8623427796228516</v>
      </c>
      <c r="Q89" s="25" cm="1">
        <f t="array" ref="Q89">T$1 * E89/B89 + T$2 * F90/B89 + SUMPRODUCT(T$1^(A89:A$112-A89+3), G91:G$114/B89)  +  T$1^(110 - A89 + Females!H$115) * D$115/B89</f>
        <v>0.73057405087877281</v>
      </c>
      <c r="R89" s="25" cm="1">
        <f t="array" ref="R89">T$1 * F89/C89 + SUMPRODUCT(T$1^(A89:A$113-A89+2), G90:G$114/C89) + T$1^(110-A89+Females!H$115) * D$115/C89</f>
        <v>0.73607117368793296</v>
      </c>
      <c r="S89" s="25" cm="1">
        <f t="array" ref="S89">T$2 * E89/B89 + T$2^2 * F90/B89 + SUMPRODUCT(T$2^(A89:A$112-A89+3), G91:G$114/B89)  +  T$2^(110 - A89 + Females!H$115) * D$115/B89</f>
        <v>0.55021533046546789</v>
      </c>
      <c r="T89" s="25" cm="1">
        <f t="array" ref="T89">T$2 * F89/C89 + SUMPRODUCT(T$2^(A89:A$113-A89+2), G90:G$114/C89) + T$2^(110-A89+Females!H$115) * D$115/C89</f>
        <v>0.55905925126128686</v>
      </c>
      <c r="U89" s="11">
        <f t="shared" si="23"/>
        <v>2256.665554326531</v>
      </c>
      <c r="V89" s="11">
        <f t="shared" si="28"/>
        <v>2314.2257522540567</v>
      </c>
      <c r="W89" s="11">
        <f t="shared" si="24"/>
        <v>83.688676319612881</v>
      </c>
      <c r="X89" s="11">
        <f t="shared" si="29"/>
        <v>85.823302234389686</v>
      </c>
    </row>
    <row r="90" spans="1:24" ht="14" x14ac:dyDescent="0.15">
      <c r="A90" s="12">
        <v>85</v>
      </c>
      <c r="B90" s="14">
        <f t="shared" si="19"/>
        <v>57054.594180002801</v>
      </c>
      <c r="C90" s="14">
        <f t="shared" si="25"/>
        <v>58743.313561140261</v>
      </c>
      <c r="D90" s="14">
        <f t="shared" si="26"/>
        <v>59160.94242043823</v>
      </c>
      <c r="E90" s="14">
        <f t="shared" si="15"/>
        <v>2272.1992132186115</v>
      </c>
      <c r="F90" s="14">
        <f t="shared" si="16"/>
        <v>3509.1786938586165</v>
      </c>
      <c r="G90" s="14">
        <f t="shared" si="20"/>
        <v>3926.8075531565878</v>
      </c>
      <c r="H90" s="44">
        <f t="shared" si="21"/>
        <v>3.9824999999999999E-2</v>
      </c>
      <c r="I90" s="44">
        <f t="shared" si="27"/>
        <v>5.9737500000000006E-2</v>
      </c>
      <c r="J90" s="44">
        <f>Females!D90</f>
        <v>6.6375000000000003E-2</v>
      </c>
      <c r="K90" s="44">
        <f t="shared" si="17"/>
        <v>0.960175</v>
      </c>
      <c r="L90" s="44">
        <f t="shared" si="18"/>
        <v>0.9402625</v>
      </c>
      <c r="M90" s="44">
        <f t="shared" si="22"/>
        <v>0.93362500000000004</v>
      </c>
      <c r="O90" s="14" cm="1">
        <f t="array" ref="O90">1 + T$1 * C91/B90 + SUMPRODUCT(T$1^(A90:A$112-A90+2), D92:D$114/B90) + (1 + Females!H$115 * T$1^Females!H$115) * T$1^(110 - A90) * D$115/B90</f>
        <v>6.6238458150852546</v>
      </c>
      <c r="P90" s="14" cm="1">
        <f t="array" ref="P90">1 + SUMPRODUCT(T$1^(A90:A$113-A90+1), D91:D$114/C90) + (1 + Females!H$115 * T$1^Females!H$115) * T$1^(110-A90) * D$115/C90</f>
        <v>6.4695689861812999</v>
      </c>
      <c r="Q90" s="27" cm="1">
        <f t="array" ref="Q90">T$1 * E90/B90 + T$2 * F91/B90 + SUMPRODUCT(T$1^(A90:A$112-A90+3), G92:G$114/B90)  +  T$1^(110 - A90 + Females!H$115) * D$115/B90</f>
        <v>0.74524515605035035</v>
      </c>
      <c r="R90" s="27" cm="1">
        <f t="array" ref="R90">T$1 * F90/C90 + SUMPRODUCT(T$1^(A90:A$113-A90+2), G91:G$114/C90) + T$1^(110-A90+Females!H$115) * D$115/C90</f>
        <v>0.75117863713255695</v>
      </c>
      <c r="S90" s="27" cm="1">
        <f t="array" ref="S90">T$2 * E90/B90 + T$2^2 * F91/B90 + SUMPRODUCT(T$2^(A90:A$112-A90+3), G92:G$114/B90)  +  T$2^(110 - A90 + Females!H$115) * D$115/B90</f>
        <v>0.57095706362852428</v>
      </c>
      <c r="T90" s="27" cm="1">
        <f t="array" ref="T90">T$2 * F90/C90 + SUMPRODUCT(T$2^(A90:A$113-A90+2), G91:G$114/C90) + T$2^(110-A90+Females!H$115) * D$115/C90</f>
        <v>0.58058573336071861</v>
      </c>
      <c r="U90" s="14">
        <f t="shared" si="23"/>
        <v>2034.495718576178</v>
      </c>
      <c r="V90" s="14">
        <f t="shared" si="28"/>
        <v>2094.7133469754167</v>
      </c>
      <c r="W90" s="14">
        <f t="shared" si="24"/>
        <v>72.547581634636785</v>
      </c>
      <c r="X90" s="14">
        <f t="shared" si="29"/>
        <v>74.694867211229365</v>
      </c>
    </row>
    <row r="91" spans="1:24" ht="14" x14ac:dyDescent="0.15">
      <c r="A91" s="7">
        <v>86</v>
      </c>
      <c r="B91" s="11">
        <f t="shared" si="19"/>
        <v>52964.452805463545</v>
      </c>
      <c r="C91" s="11">
        <f t="shared" si="25"/>
        <v>54782.394966784188</v>
      </c>
      <c r="D91" s="11">
        <f t="shared" si="26"/>
        <v>55234.134867281646</v>
      </c>
      <c r="E91" s="11">
        <f t="shared" si="15"/>
        <v>2420.8674301604442</v>
      </c>
      <c r="F91" s="11">
        <f t="shared" si="16"/>
        <v>3755.9412595571875</v>
      </c>
      <c r="G91" s="11">
        <f t="shared" si="20"/>
        <v>4207.681160054648</v>
      </c>
      <c r="H91" s="37">
        <f t="shared" si="21"/>
        <v>4.5707399999999995E-2</v>
      </c>
      <c r="I91" s="37">
        <f t="shared" si="27"/>
        <v>6.85611E-2</v>
      </c>
      <c r="J91" s="37">
        <f>Females!D91</f>
        <v>7.6178999999999997E-2</v>
      </c>
      <c r="K91" s="37">
        <f t="shared" si="17"/>
        <v>0.95429260000000005</v>
      </c>
      <c r="L91" s="37">
        <f t="shared" si="18"/>
        <v>0.93143889999999996</v>
      </c>
      <c r="M91" s="37">
        <f t="shared" si="22"/>
        <v>0.923821</v>
      </c>
      <c r="O91" s="11" cm="1">
        <f t="array" ref="O91">1 + T$1 * C92/B91 + SUMPRODUCT(T$1^(A91:A$112-A91+2), D93:D$114/B91) + (1 + Females!H$115 * T$1^Females!H$115) * T$1^(110 - A91) * D$115/B91</f>
        <v>6.2573789428540714</v>
      </c>
      <c r="P91" s="11" cm="1">
        <f t="array" ref="P91">1 + SUMPRODUCT(T$1^(A91:A$113-A91+1), D92:D$114/C91) + (1 + Females!H$115 * T$1^Females!H$115) * T$1^(110-A91) * D$115/C91</f>
        <v>6.0913892235151579</v>
      </c>
      <c r="Q91" s="25" cm="1">
        <f t="array" ref="Q91">T$1 * E91/B91 + T$2 * F92/B91 + SUMPRODUCT(T$1^(A91:A$112-A91+3), G93:G$114/B91)  +  T$1^(110 - A91 + Females!H$115) * D$115/B91</f>
        <v>0.75934105319620671</v>
      </c>
      <c r="R91" s="25" cm="1">
        <f t="array" ref="R91">T$1 * F91/C91 + SUMPRODUCT(T$1^(A91:A$113-A91+2), G92:G$114/C91) + T$1^(110-A91+Females!H$115) * D$115/C91</f>
        <v>0.76572495877560287</v>
      </c>
      <c r="S91" s="25" cm="1">
        <f t="array" ref="S91">T$2 * E91/B91 + T$2^2 * F92/B91 + SUMPRODUCT(T$2^(A91:A$112-A91+3), G93:G$114/B91)  +  T$2^(110 - A91 + Females!H$115) * D$115/B91</f>
        <v>0.5912379539941206</v>
      </c>
      <c r="T91" s="25" cm="1">
        <f t="array" ref="T91">T$2 * F91/C91 + SUMPRODUCT(T$2^(A91:A$113-A91+2), G92:G$114/C91) + T$2^(110-A91+Females!H$115) * D$115/C91</f>
        <v>0.60168423466619336</v>
      </c>
      <c r="U91" s="11">
        <f t="shared" si="23"/>
        <v>1816.006129711415</v>
      </c>
      <c r="V91" s="11">
        <f t="shared" si="28"/>
        <v>1878.3383909460399</v>
      </c>
      <c r="W91" s="11">
        <f t="shared" si="24"/>
        <v>62.265880009417607</v>
      </c>
      <c r="X91" s="11">
        <f t="shared" si="29"/>
        <v>64.403082651661762</v>
      </c>
    </row>
    <row r="92" spans="1:24" ht="14" x14ac:dyDescent="0.15">
      <c r="A92" s="7">
        <v>87</v>
      </c>
      <c r="B92" s="11">
        <f t="shared" si="19"/>
        <v>48611.150985194581</v>
      </c>
      <c r="C92" s="11">
        <f t="shared" si="25"/>
        <v>50543.585375303104</v>
      </c>
      <c r="D92" s="11">
        <f t="shared" si="26"/>
        <v>51026.453707226996</v>
      </c>
      <c r="E92" s="11">
        <f t="shared" si="15"/>
        <v>2543.452086307745</v>
      </c>
      <c r="F92" s="11">
        <f t="shared" si="16"/>
        <v>3966.8425371611388</v>
      </c>
      <c r="G92" s="11">
        <f t="shared" si="20"/>
        <v>4449.7108690850228</v>
      </c>
      <c r="H92" s="37">
        <f t="shared" si="21"/>
        <v>5.2322399999999998E-2</v>
      </c>
      <c r="I92" s="37">
        <f t="shared" si="27"/>
        <v>7.8483600000000001E-2</v>
      </c>
      <c r="J92" s="37">
        <f>Females!D92</f>
        <v>8.7204000000000004E-2</v>
      </c>
      <c r="K92" s="37">
        <f t="shared" si="17"/>
        <v>0.94767760000000001</v>
      </c>
      <c r="L92" s="37">
        <f t="shared" si="18"/>
        <v>0.92151640000000001</v>
      </c>
      <c r="M92" s="37">
        <f t="shared" si="22"/>
        <v>0.91279599999999994</v>
      </c>
      <c r="O92" s="11" cm="1">
        <f t="array" ref="O92">1 + T$1 * C93/B92 + SUMPRODUCT(T$1^(A92:A$112-A92+2), D94:D$114/B92) + (1 + Females!H$115 * T$1^Females!H$115) * T$1^(110 - A92) * D$115/B92</f>
        <v>5.9075019068433354</v>
      </c>
      <c r="P92" s="11" cm="1">
        <f t="array" ref="P92">1 + SUMPRODUCT(T$1^(A92:A$113-A92+1), D93:D$114/C92) + (1 + Females!H$115 * T$1^Females!H$115) * T$1^(110-A92) * D$115/C92</f>
        <v>5.7295572663648819</v>
      </c>
      <c r="Q92" s="25" cm="1">
        <f t="array" ref="Q92">T$1 * E92/B92 + T$2 * F93/B92 + SUMPRODUCT(T$1^(A92:A$112-A92+3), G94:G$114/B92)  +  T$1^(110 - A92 + Females!H$115) * D$115/B92</f>
        <v>0.77279912361123959</v>
      </c>
      <c r="R92" s="25" cm="1">
        <f t="array" ref="R92">T$1 * F92/C92 + SUMPRODUCT(T$1^(A92:A$113-A92+2), G93:G$114/C92) + T$1^(110-A92+Females!H$115) * D$115/C92</f>
        <v>0.77964273779766824</v>
      </c>
      <c r="S92" s="25" cm="1">
        <f t="array" ref="S92">T$2 * E92/B92 + T$2^2 * F93/B92 + SUMPRODUCT(T$2^(A92:A$112-A92+3), G94:G$114/B92)  +  T$2^(110 - A92 + Females!H$115) * D$115/B92</f>
        <v>0.61092692170264074</v>
      </c>
      <c r="T92" s="25" cm="1">
        <f t="array" ref="T92">T$2 * F92/C92 + SUMPRODUCT(T$2^(A92:A$113-A92+2), G93:G$114/C92) + T$2^(110-A92+Females!H$115) * D$115/C92</f>
        <v>0.62221542013428699</v>
      </c>
      <c r="U92" s="11">
        <f t="shared" si="23"/>
        <v>1602.6378122396036</v>
      </c>
      <c r="V92" s="11">
        <f t="shared" si="28"/>
        <v>1666.3473184021575</v>
      </c>
      <c r="W92" s="11">
        <f t="shared" si="24"/>
        <v>52.836600351273859</v>
      </c>
      <c r="X92" s="11">
        <f t="shared" si="29"/>
        <v>54.937008621925983</v>
      </c>
    </row>
    <row r="93" spans="1:24" ht="14" x14ac:dyDescent="0.15">
      <c r="A93" s="7">
        <v>88</v>
      </c>
      <c r="B93" s="11">
        <f t="shared" si="19"/>
        <v>44043.414543642648</v>
      </c>
      <c r="C93" s="11">
        <f t="shared" si="25"/>
        <v>46067.69889888684</v>
      </c>
      <c r="D93" s="11">
        <f t="shared" si="26"/>
        <v>46576.742838141967</v>
      </c>
      <c r="E93" s="11">
        <f t="shared" si="15"/>
        <v>2629.4975524503707</v>
      </c>
      <c r="F93" s="11">
        <f t="shared" si="16"/>
        <v>4125.5282801113526</v>
      </c>
      <c r="G93" s="11">
        <f t="shared" si="20"/>
        <v>4634.5722193664778</v>
      </c>
      <c r="H93" s="37">
        <f t="shared" si="21"/>
        <v>5.9702399999999996E-2</v>
      </c>
      <c r="I93" s="37">
        <f t="shared" si="27"/>
        <v>8.9553599999999997E-2</v>
      </c>
      <c r="J93" s="37">
        <f>Females!D93</f>
        <v>9.9503999999999995E-2</v>
      </c>
      <c r="K93" s="37">
        <f t="shared" si="17"/>
        <v>0.94029759999999996</v>
      </c>
      <c r="L93" s="37">
        <f t="shared" si="18"/>
        <v>0.91044639999999999</v>
      </c>
      <c r="M93" s="37">
        <f t="shared" si="22"/>
        <v>0.90049599999999996</v>
      </c>
      <c r="O93" s="11" cm="1">
        <f t="array" ref="O93">1 + T$1 * C94/B93 + SUMPRODUCT(T$1^(A93:A$112-A93+2), D95:D$114/B93) + (1 + Females!H$115 * T$1^Females!H$115) * T$1^(110 - A93) * D$115/B93</f>
        <v>5.5756228441573663</v>
      </c>
      <c r="P93" s="11" cm="1">
        <f t="array" ref="P93">1 + SUMPRODUCT(T$1^(A93:A$113-A93+1), D94:D$114/C93) + (1 + Females!H$115 * T$1^Females!H$115) * T$1^(110-A93) * D$115/C93</f>
        <v>5.3855889208704193</v>
      </c>
      <c r="Q93" s="25" cm="1">
        <f t="array" ref="Q93">T$1 * E93/B93 + T$2 * F94/B93 + SUMPRODUCT(T$1^(A93:A$112-A93+3), G95:G$114/B93)  +  T$1^(110 - A93 + Females!H$115) * D$115/B93</f>
        <v>0.78556529026474964</v>
      </c>
      <c r="R93" s="25" cm="1">
        <f t="array" ref="R93">T$1 * F93/C93 + SUMPRODUCT(T$1^(A93:A$113-A93+2), G94:G$114/C93) + T$1^(110-A93+Females!H$115) * D$115/C93</f>
        <v>0.79287374583475367</v>
      </c>
      <c r="S93" s="25" cm="1">
        <f t="array" ref="S93">T$2 * E93/B93 + T$2^2 * F94/B93 + SUMPRODUCT(T$2^(A93:A$112-A93+3), G95:G$114/B93)  +  T$2^(110 - A93 + Females!H$115) * D$115/B93</f>
        <v>0.62990203093756814</v>
      </c>
      <c r="T93" s="25" cm="1">
        <f t="array" ref="T93">T$2 * F93/C93 + SUMPRODUCT(T$2^(A93:A$113-A93+2), G94:G$114/C93) + T$2^(110-A93+Females!H$115) * D$115/C93</f>
        <v>0.64204974193077491</v>
      </c>
      <c r="U93" s="11">
        <f t="shared" si="23"/>
        <v>1396.1983574921605</v>
      </c>
      <c r="V93" s="11">
        <f t="shared" si="28"/>
        <v>1460.3691880504596</v>
      </c>
      <c r="W93" s="11">
        <f t="shared" si="24"/>
        <v>44.260189035348013</v>
      </c>
      <c r="X93" s="11">
        <f t="shared" si="29"/>
        <v>46.294436587513289</v>
      </c>
    </row>
    <row r="94" spans="1:24" ht="14" x14ac:dyDescent="0.15">
      <c r="A94" s="7">
        <v>89</v>
      </c>
      <c r="B94" s="11">
        <f t="shared" si="19"/>
        <v>39328.285449716044</v>
      </c>
      <c r="C94" s="11">
        <f t="shared" si="25"/>
        <v>41413.916991192273</v>
      </c>
      <c r="D94" s="11">
        <f t="shared" si="26"/>
        <v>41942.17061877549</v>
      </c>
      <c r="E94" s="11">
        <f t="shared" si="15"/>
        <v>2669.4073748994765</v>
      </c>
      <c r="F94" s="11">
        <f t="shared" si="16"/>
        <v>4216.454423665763</v>
      </c>
      <c r="G94" s="11">
        <f t="shared" si="20"/>
        <v>4744.7080512489774</v>
      </c>
      <c r="H94" s="37">
        <f t="shared" si="21"/>
        <v>6.7875000000000005E-2</v>
      </c>
      <c r="I94" s="37">
        <f t="shared" si="27"/>
        <v>0.1018125</v>
      </c>
      <c r="J94" s="37">
        <f>Females!D94</f>
        <v>0.113125</v>
      </c>
      <c r="K94" s="37">
        <f t="shared" si="17"/>
        <v>0.93212499999999998</v>
      </c>
      <c r="L94" s="37">
        <f t="shared" si="18"/>
        <v>0.89818750000000003</v>
      </c>
      <c r="M94" s="37">
        <f t="shared" si="22"/>
        <v>0.88687499999999997</v>
      </c>
      <c r="O94" s="11" cm="1">
        <f t="array" ref="O94">1 + T$1 * C95/B94 + SUMPRODUCT(T$1^(A94:A$112-A94+2), D96:D$114/B94) + (1 + Females!H$115 * T$1^Females!H$115) * T$1^(110 - A94) * D$115/B94</f>
        <v>5.262970207232792</v>
      </c>
      <c r="P94" s="11" cm="1">
        <f t="array" ref="P94">1 + SUMPRODUCT(T$1^(A94:A$113-A94+1), D95:D$114/C94) + (1 + Females!H$115 * T$1^Females!H$115) * T$1^(110-A94) * D$115/C94</f>
        <v>5.0607890075691584</v>
      </c>
      <c r="Q94" s="25" cm="1">
        <f t="array" ref="Q94">T$1 * E94/B94 + T$2 * F95/B94 + SUMPRODUCT(T$1^(A94:A$112-A94+3), G96:G$114/B94)  +  T$1^(110 - A94 + Females!H$115) * D$115/B94</f>
        <v>0.79759242108135686</v>
      </c>
      <c r="R94" s="25" cm="1">
        <f t="array" ref="R94">T$1 * F94/C94 + SUMPRODUCT(T$1^(A94:A$113-A94+2), G95:G$114/C94) + T$1^(110-A94+Females!H$115) * D$115/C94</f>
        <v>0.80536789828596789</v>
      </c>
      <c r="S94" s="25" cm="1">
        <f t="array" ref="S94">T$2 * E94/B94 + T$2^2 * F95/B94 + SUMPRODUCT(T$2^(A94:A$112-A94+3), G96:G$114/B94)  +  T$2^(110 - A94 + Females!H$115) * D$115/B94</f>
        <v>0.64804895367005266</v>
      </c>
      <c r="T94" s="25" cm="1">
        <f t="array" ref="T94">T$2 * F94/C94 + SUMPRODUCT(T$2^(A94:A$113-A94+2), G95:G$114/C94) + T$2^(110-A94+Females!H$115) * D$115/C94</f>
        <v>0.66106691824170738</v>
      </c>
      <c r="U94" s="11">
        <f t="shared" si="23"/>
        <v>1198.7753822176878</v>
      </c>
      <c r="V94" s="11">
        <f t="shared" si="28"/>
        <v>1262.3480429555966</v>
      </c>
      <c r="W94" s="11">
        <f t="shared" si="24"/>
        <v>36.540174598980613</v>
      </c>
      <c r="X94" s="11">
        <f t="shared" si="29"/>
        <v>38.477948895602857</v>
      </c>
    </row>
    <row r="95" spans="1:24" ht="14" x14ac:dyDescent="0.15">
      <c r="A95" s="7">
        <v>90</v>
      </c>
      <c r="B95" s="11">
        <f t="shared" si="19"/>
        <v>34549.506173830057</v>
      </c>
      <c r="C95" s="11">
        <f t="shared" si="25"/>
        <v>36658.878074816566</v>
      </c>
      <c r="D95" s="11">
        <f t="shared" si="26"/>
        <v>37197.462567526512</v>
      </c>
      <c r="E95" s="11">
        <f t="shared" si="15"/>
        <v>2655.4335851131691</v>
      </c>
      <c r="F95" s="11">
        <f t="shared" si="16"/>
        <v>4226.336067265067</v>
      </c>
      <c r="G95" s="11">
        <f t="shared" si="20"/>
        <v>4764.9205599750112</v>
      </c>
      <c r="H95" s="37">
        <f t="shared" si="21"/>
        <v>7.6858799999999991E-2</v>
      </c>
      <c r="I95" s="37">
        <f t="shared" si="27"/>
        <v>0.11528819999999999</v>
      </c>
      <c r="J95" s="37">
        <f>Females!D95</f>
        <v>0.12809799999999999</v>
      </c>
      <c r="K95" s="37">
        <f t="shared" si="17"/>
        <v>0.9231412</v>
      </c>
      <c r="L95" s="37">
        <f t="shared" si="18"/>
        <v>0.88471180000000005</v>
      </c>
      <c r="M95" s="37">
        <f t="shared" si="22"/>
        <v>0.87190199999999995</v>
      </c>
      <c r="O95" s="11" cm="1">
        <f t="array" ref="O95">1 + T$1 * C96/B95 + SUMPRODUCT(T$1^(A95:A$112-A95+2), D97:D$114/B95) + (1 + Females!H$115 * T$1^Females!H$115) * T$1^(110 - A95) * D$115/B95</f>
        <v>4.9706756941480661</v>
      </c>
      <c r="P95" s="11" cm="1">
        <f t="array" ref="P95">1 + SUMPRODUCT(T$1^(A95:A$113-A95+1), D96:D$114/C95) + (1 + Females!H$115 * T$1^Females!H$115) * T$1^(110-A95) * D$115/C95</f>
        <v>4.7563245439421786</v>
      </c>
      <c r="Q95" s="25" cm="1">
        <f t="array" ref="Q95">T$1 * E95/B95 + T$2 * F96/B95 + SUMPRODUCT(T$1^(A95:A$112-A95+3), G97:G$114/B95)  +  T$1^(110 - A95 + Females!H$115) * D$115/B95</f>
        <v>0.80883715637068332</v>
      </c>
      <c r="R95" s="25" cm="1">
        <f t="array" ref="R95">T$1 * F95/C95 + SUMPRODUCT(T$1^(A95:A$113-A95+2), G96:G$114/C95) + T$1^(110-A95+Females!H$115) * D$115/C95</f>
        <v>0.81708045372091864</v>
      </c>
      <c r="S95" s="25" cm="1">
        <f t="array" ref="S95">T$2 * E95/B95 + T$2^2 * F96/B95 + SUMPRODUCT(T$2^(A95:A$112-A95+3), G97:G$114/B95)  +  T$2^(110 - A95 + Females!H$115) * D$115/B95</f>
        <v>0.66525652101964794</v>
      </c>
      <c r="T95" s="25" cm="1">
        <f t="array" ref="T95">T$2 * F95/C95 + SUMPRODUCT(T$2^(A95:A$113-A95+2), G96:G$114/C95) + T$2^(110-A95+Females!H$115) * D$115/C95</f>
        <v>0.67915220414593447</v>
      </c>
      <c r="U95" s="11">
        <f t="shared" si="23"/>
        <v>1012.6078908935787</v>
      </c>
      <c r="V95" s="11">
        <f t="shared" si="28"/>
        <v>1074.431253028521</v>
      </c>
      <c r="W95" s="11">
        <f t="shared" si="24"/>
        <v>29.678419585534662</v>
      </c>
      <c r="X95" s="11">
        <f t="shared" si="29"/>
        <v>31.490394090305841</v>
      </c>
    </row>
    <row r="96" spans="1:24" ht="14" x14ac:dyDescent="0.15">
      <c r="A96" s="15">
        <v>91</v>
      </c>
      <c r="B96" s="17">
        <f t="shared" si="19"/>
        <v>29804.299960191998</v>
      </c>
      <c r="C96" s="17">
        <f t="shared" si="25"/>
        <v>31894.072588716888</v>
      </c>
      <c r="D96" s="17">
        <f t="shared" si="26"/>
        <v>32432.542007551499</v>
      </c>
      <c r="E96" s="17">
        <f t="shared" si="15"/>
        <v>2583.0313820699835</v>
      </c>
      <c r="F96" s="17">
        <f t="shared" si="16"/>
        <v>4146.2166789041594</v>
      </c>
      <c r="G96" s="17">
        <f t="shared" si="20"/>
        <v>4684.6860977387687</v>
      </c>
      <c r="H96" s="43">
        <f t="shared" si="21"/>
        <v>8.6666399999999991E-2</v>
      </c>
      <c r="I96" s="43">
        <f t="shared" si="27"/>
        <v>0.12999959999999999</v>
      </c>
      <c r="J96" s="43">
        <f>Females!D96</f>
        <v>0.14444399999999999</v>
      </c>
      <c r="K96" s="43">
        <f t="shared" si="17"/>
        <v>0.91333359999999997</v>
      </c>
      <c r="L96" s="43">
        <f t="shared" si="18"/>
        <v>0.87000040000000001</v>
      </c>
      <c r="M96" s="43">
        <f t="shared" si="22"/>
        <v>0.85555599999999998</v>
      </c>
      <c r="O96" s="17" cm="1">
        <f t="array" ref="O96">1 + T$1 * C97/B96 + SUMPRODUCT(T$1^(A96:A$112-A96+2), D98:D$114/B96) + (1 + Females!H$115 * T$1^Females!H$115) * T$1^(110 - A96) * D$115/B96</f>
        <v>4.6998645622075719</v>
      </c>
      <c r="P96" s="17" cm="1">
        <f t="array" ref="P96">1 + SUMPRODUCT(T$1^(A96:A$113-A96+1), D97:D$114/C96) + (1 + Females!H$115 * T$1^Females!H$115) * T$1^(110-A96) * D$115/C96</f>
        <v>4.4733164568042127</v>
      </c>
      <c r="Q96" s="26" cm="1">
        <f t="array" ref="Q96">T$1 * E96/B96 + T$2 * F97/B96 + SUMPRODUCT(T$1^(A96:A$112-A96+3), G98:G$114/B96)  +  T$1^(110 - A96 + Females!H$115) * D$115/B96</f>
        <v>0.81925646210880243</v>
      </c>
      <c r="R96" s="26" cm="1">
        <f t="array" ref="R96">T$1 * F96/C96 + SUMPRODUCT(T$1^(A96:A$113-A96+2), G97:G$114/C96) + T$1^(110-A96+Females!H$115) * D$115/C96</f>
        <v>0.82796850863715177</v>
      </c>
      <c r="S96" s="26" cm="1">
        <f t="array" ref="S96">T$2 * E96/B96 + T$2^2 * F97/B96 + SUMPRODUCT(T$2^(A96:A$112-A96+3), G98:G$114/B96)  +  T$2^(110 - A96 + Females!H$115) * D$115/B96</f>
        <v>0.68141129243307919</v>
      </c>
      <c r="T96" s="26" cm="1">
        <f t="array" ref="T96">T$2 * F96/C96 + SUMPRODUCT(T$2^(A96:A$113-A96+2), G97:G$114/C96) + T$2^(110-A96+Females!H$115) * D$115/C96</f>
        <v>0.6961910627917498</v>
      </c>
      <c r="U96" s="17">
        <f t="shared" si="23"/>
        <v>839.93378311210154</v>
      </c>
      <c r="V96" s="17">
        <f t="shared" si="28"/>
        <v>898.82698416246842</v>
      </c>
      <c r="W96" s="17">
        <f t="shared" si="24"/>
        <v>23.670703923772574</v>
      </c>
      <c r="X96" s="17">
        <f t="shared" si="29"/>
        <v>25.330410383038057</v>
      </c>
    </row>
    <row r="97" spans="1:24" ht="14" x14ac:dyDescent="0.15">
      <c r="A97" s="7">
        <v>92</v>
      </c>
      <c r="B97" s="11">
        <f t="shared" si="19"/>
        <v>25199.376030531839</v>
      </c>
      <c r="C97" s="11">
        <f t="shared" si="25"/>
        <v>27221.268578122013</v>
      </c>
      <c r="D97" s="11">
        <f t="shared" si="26"/>
        <v>27747.85590981273</v>
      </c>
      <c r="E97" s="11">
        <f t="shared" si="15"/>
        <v>2450.7552360989621</v>
      </c>
      <c r="F97" s="11">
        <f t="shared" si="16"/>
        <v>3971.0903805867379</v>
      </c>
      <c r="G97" s="11">
        <f t="shared" si="20"/>
        <v>4497.6777122774556</v>
      </c>
      <c r="H97" s="37">
        <f t="shared" si="21"/>
        <v>9.725460000000001E-2</v>
      </c>
      <c r="I97" s="37">
        <f t="shared" si="27"/>
        <v>0.14588190000000001</v>
      </c>
      <c r="J97" s="37">
        <f>Females!D97</f>
        <v>0.16209100000000001</v>
      </c>
      <c r="K97" s="37">
        <f t="shared" si="17"/>
        <v>0.90274540000000003</v>
      </c>
      <c r="L97" s="37">
        <f t="shared" si="18"/>
        <v>0.85411809999999999</v>
      </c>
      <c r="M97" s="37">
        <f t="shared" si="22"/>
        <v>0.83790900000000001</v>
      </c>
      <c r="O97" s="11" cm="1">
        <f t="array" ref="O97">1 + T$1 * C98/B97 + SUMPRODUCT(T$1^(A97:A$112-A97+2), D99:D$114/B97) + (1 + Females!H$115 * T$1^Females!H$115) * T$1^(110 - A97) * D$115/B97</f>
        <v>4.4516415301642569</v>
      </c>
      <c r="P97" s="11" cm="1">
        <f t="array" ref="P97">1 + SUMPRODUCT(T$1^(A97:A$113-A97+1), D98:D$114/C97) + (1 + Females!H$115 * T$1^Females!H$115) * T$1^(110-A97) * D$115/C97</f>
        <v>4.2129832349273872</v>
      </c>
      <c r="Q97" s="25" cm="1">
        <f t="array" ref="Q97">T$1 * E97/B97 + T$2 * F98/B97 + SUMPRODUCT(T$1^(A97:A$112-A97+3), G99:G$114/B97)  +  T$1^(110 - A97 + Females!H$115) * D$115/B97</f>
        <v>0.828808214068676</v>
      </c>
      <c r="R97" s="25" cm="1">
        <f t="array" ref="R97">T$1 * F97/C97 + SUMPRODUCT(T$1^(A97:A$113-A97+2), G98:G$114/C97) + T$1^(110-A97+Females!H$115) * D$115/C97</f>
        <v>0.83798550780695547</v>
      </c>
      <c r="S97" s="25" cm="1">
        <f t="array" ref="S97">T$2 * E97/B97 + T$2^2 * F98/B97 + SUMPRODUCT(T$2^(A97:A$112-A97+3), G99:G$114/B97)  +  T$2^(110 - A97 + Females!H$115) * D$115/B97</f>
        <v>0.69639818786189334</v>
      </c>
      <c r="T97" s="25" cm="1">
        <f t="array" ref="T97">T$2 * F97/C97 + SUMPRODUCT(T$2^(A97:A$113-A97+2), G98:G$114/C97) + T$2^(110-A97+Females!H$115) * D$115/C97</f>
        <v>0.71205970512375627</v>
      </c>
      <c r="U97" s="11">
        <f t="shared" si="23"/>
        <v>682.84568868544284</v>
      </c>
      <c r="V97" s="11">
        <f t="shared" si="28"/>
        <v>737.63437104941795</v>
      </c>
      <c r="W97" s="11">
        <f t="shared" si="24"/>
        <v>18.503562706923862</v>
      </c>
      <c r="X97" s="11">
        <f t="shared" si="29"/>
        <v>19.988211195666906</v>
      </c>
    </row>
    <row r="98" spans="1:24" ht="14" x14ac:dyDescent="0.15">
      <c r="A98" s="7">
        <v>93</v>
      </c>
      <c r="B98" s="11">
        <f t="shared" si="19"/>
        <v>20845.802907527213</v>
      </c>
      <c r="C98" s="11">
        <f t="shared" si="25"/>
        <v>22748.620794432878</v>
      </c>
      <c r="D98" s="11">
        <f t="shared" si="26"/>
        <v>23250.178197535275</v>
      </c>
      <c r="E98" s="11">
        <f t="shared" si="15"/>
        <v>2259.46406966513</v>
      </c>
      <c r="F98" s="11">
        <f t="shared" si="16"/>
        <v>3698.5640381041549</v>
      </c>
      <c r="G98" s="11">
        <f t="shared" si="20"/>
        <v>4200.1214412065501</v>
      </c>
      <c r="H98" s="37">
        <f t="shared" si="21"/>
        <v>0.1083894</v>
      </c>
      <c r="I98" s="37">
        <f t="shared" si="27"/>
        <v>0.16258410000000001</v>
      </c>
      <c r="J98" s="37">
        <f>Females!D98</f>
        <v>0.180649</v>
      </c>
      <c r="K98" s="37">
        <f t="shared" si="17"/>
        <v>0.89161060000000003</v>
      </c>
      <c r="L98" s="37">
        <f t="shared" si="18"/>
        <v>0.83741589999999999</v>
      </c>
      <c r="M98" s="37">
        <f t="shared" si="22"/>
        <v>0.81935099999999994</v>
      </c>
      <c r="O98" s="11" cm="1">
        <f t="array" ref="O98">1 + T$1 * C99/B98 + SUMPRODUCT(T$1^(A98:A$112-A98+2), D100:D$114/B98) + (1 + Females!H$115 * T$1^Females!H$115) * T$1^(110 - A98) * D$115/B98</f>
        <v>4.2267348129932838</v>
      </c>
      <c r="P98" s="11" cm="1">
        <f t="array" ref="P98">1 + SUMPRODUCT(T$1^(A98:A$113-A98+1), D99:D$114/C98) + (1 + Females!H$115 * T$1^Females!H$115) * T$1^(110-A98) * D$115/C98</f>
        <v>3.9764336560128983</v>
      </c>
      <c r="Q98" s="25" cm="1">
        <f t="array" ref="Q98">T$1 * E98/B98 + T$2 * F99/B98 + SUMPRODUCT(T$1^(A98:A$112-A98+3), G100:G$114/B98)  +  T$1^(110 - A98 + Females!H$115) * D$115/B98</f>
        <v>0.83746495284136369</v>
      </c>
      <c r="R98" s="25" cm="1">
        <f t="array" ref="R98">T$1 * F98/C98 + SUMPRODUCT(T$1^(A98:A$113-A98+2), G99:G$114/C98) + T$1^(110-A98+Females!H$115) * D$115/C98</f>
        <v>0.84708927083031726</v>
      </c>
      <c r="S98" s="25" cm="1">
        <f t="array" ref="S98">T$2 * E98/B98 + T$2^2 * F99/B98 + SUMPRODUCT(T$2^(A98:A$112-A98+3), G100:G$114/B98)  +  T$2^(110 - A98 + Females!H$115) * D$115/B98</f>
        <v>0.71012423264596147</v>
      </c>
      <c r="T98" s="25" cm="1">
        <f t="array" ref="T98">T$2 * F98/C98 + SUMPRODUCT(T$2^(A98:A$113-A98+2), G99:G$114/C98) + T$2^(110-A98+Females!H$115) * D$115/C98</f>
        <v>0.72663862922084588</v>
      </c>
      <c r="U98" s="11">
        <f t="shared" si="23"/>
        <v>543.14785968329556</v>
      </c>
      <c r="V98" s="11">
        <f t="shared" si="28"/>
        <v>592.72673497174571</v>
      </c>
      <c r="W98" s="11">
        <f t="shared" si="24"/>
        <v>14.151990152992473</v>
      </c>
      <c r="X98" s="11">
        <f t="shared" si="29"/>
        <v>15.443792638024279</v>
      </c>
    </row>
    <row r="99" spans="1:24" ht="14" x14ac:dyDescent="0.15">
      <c r="A99" s="7">
        <v>94</v>
      </c>
      <c r="B99" s="11">
        <f t="shared" si="19"/>
        <v>16849.58819937467</v>
      </c>
      <c r="C99" s="11">
        <f t="shared" si="25"/>
        <v>18586.338837862084</v>
      </c>
      <c r="D99" s="11">
        <f t="shared" si="26"/>
        <v>19050.056756328722</v>
      </c>
      <c r="E99" s="11">
        <f t="shared" si="15"/>
        <v>2018.6750239790017</v>
      </c>
      <c r="F99" s="11">
        <f t="shared" si="16"/>
        <v>3340.1212144100546</v>
      </c>
      <c r="G99" s="11">
        <f t="shared" si="20"/>
        <v>3803.8391328766938</v>
      </c>
      <c r="H99" s="37">
        <f t="shared" si="21"/>
        <v>0.11980559999999998</v>
      </c>
      <c r="I99" s="37">
        <f t="shared" si="27"/>
        <v>0.17970839999999999</v>
      </c>
      <c r="J99" s="37">
        <f>Females!D99</f>
        <v>0.19967599999999999</v>
      </c>
      <c r="K99" s="37">
        <f t="shared" si="17"/>
        <v>0.88019440000000004</v>
      </c>
      <c r="L99" s="37">
        <f t="shared" si="18"/>
        <v>0.82029160000000001</v>
      </c>
      <c r="M99" s="37">
        <f t="shared" si="22"/>
        <v>0.80032400000000004</v>
      </c>
      <c r="O99" s="11" cm="1">
        <f t="array" ref="O99">1 + T$1 * C100/B99 + SUMPRODUCT(T$1^(A99:A$112-A99+2), D101:D$114/B99) + (1 + Females!H$115 * T$1^Females!H$115) * T$1^(110 - A99) * D$115/B99</f>
        <v>4.0249263319296187</v>
      </c>
      <c r="P99" s="11" cm="1">
        <f t="array" ref="P99">1 + SUMPRODUCT(T$1^(A99:A$113-A99+1), D100:D$114/C99) + (1 + Females!H$115 * T$1^Females!H$115) * T$1^(110-A99) * D$115/C99</f>
        <v>3.7637553944659428</v>
      </c>
      <c r="Q99" s="25" cm="1">
        <f t="array" ref="Q99">T$1 * E99/B99 + T$2 * F100/B99 + SUMPRODUCT(T$1^(A99:A$112-A99+3), G101:G$114/B99)  +  T$1^(110 - A99 + Females!H$115) * D$115/B99</f>
        <v>0.84523589775413122</v>
      </c>
      <c r="R99" s="25" cm="1">
        <f t="array" ref="R99">T$1 * F99/C99 + SUMPRODUCT(T$1^(A99:A$113-A99+2), G100:G$114/C99) + T$1^(110-A99+Females!H$115) * D$115/C99</f>
        <v>0.85527712541216783</v>
      </c>
      <c r="S99" s="25" cm="1">
        <f t="array" ref="S99">T$2 * E99/B99 + T$2^2 * F100/B99 + SUMPRODUCT(T$2^(A99:A$112-A99+3), G101:G$114/B99)  +  T$2^(110 - A99 + Females!H$115) * D$115/B99</f>
        <v>0.72255915519985159</v>
      </c>
      <c r="T99" s="25" cm="1">
        <f t="array" ref="T99">T$2 * F99/C99 + SUMPRODUCT(T$2^(A99:A$113-A99+2), G100:G$114/C99) + T$2^(110-A99+Females!H$115) * D$115/C99</f>
        <v>0.73987564754150748</v>
      </c>
      <c r="U99" s="11">
        <f t="shared" si="23"/>
        <v>422.1389224023564</v>
      </c>
      <c r="V99" s="11">
        <f t="shared" si="28"/>
        <v>465.65037409705661</v>
      </c>
      <c r="W99" s="11">
        <f t="shared" si="24"/>
        <v>10.576001484335237</v>
      </c>
      <c r="X99" s="11">
        <f t="shared" si="29"/>
        <v>11.666109866405057</v>
      </c>
    </row>
    <row r="100" spans="1:24" ht="14" x14ac:dyDescent="0.15">
      <c r="A100" s="12">
        <v>95</v>
      </c>
      <c r="B100" s="14">
        <f t="shared" si="19"/>
        <v>13296.247454699091</v>
      </c>
      <c r="C100" s="14">
        <f t="shared" si="25"/>
        <v>14830.91317539567</v>
      </c>
      <c r="D100" s="14">
        <f t="shared" si="26"/>
        <v>15246.217623452028</v>
      </c>
      <c r="E100" s="14">
        <f t="shared" si="15"/>
        <v>1745.2601224048205</v>
      </c>
      <c r="F100" s="14">
        <f t="shared" si="16"/>
        <v>2920.0495965557479</v>
      </c>
      <c r="G100" s="14">
        <f t="shared" si="20"/>
        <v>3335.3540446121065</v>
      </c>
      <c r="H100" s="44">
        <f t="shared" si="21"/>
        <v>0.13125959999999998</v>
      </c>
      <c r="I100" s="44">
        <f t="shared" si="27"/>
        <v>0.19688939999999999</v>
      </c>
      <c r="J100" s="44">
        <f>Females!D100</f>
        <v>0.21876599999999999</v>
      </c>
      <c r="K100" s="44">
        <f t="shared" si="17"/>
        <v>0.86874040000000008</v>
      </c>
      <c r="L100" s="44">
        <f t="shared" si="18"/>
        <v>0.80311060000000001</v>
      </c>
      <c r="M100" s="44">
        <f t="shared" si="22"/>
        <v>0.78123399999999998</v>
      </c>
      <c r="O100" s="14" cm="1">
        <f t="array" ref="O100">1 + T$1 * C101/B100 + SUMPRODUCT(T$1^(A100:A$112-A100+2), D102:D$114/B100) + (1 + Females!H$115 * T$1^Females!H$115) * T$1^(110 - A100) * D$115/B100</f>
        <v>3.8452061868255969</v>
      </c>
      <c r="P100" s="14" cm="1">
        <f t="array" ref="P100">1 + SUMPRODUCT(T$1^(A100:A$113-A100+1), D101:D$114/C100) + (1 + Females!H$115 * T$1^Females!H$115) * T$1^(110-A100) * D$115/C100</f>
        <v>3.5741233813880235</v>
      </c>
      <c r="Q100" s="27" cm="1">
        <f t="array" ref="Q100">T$1 * E100/B100 + T$2 * F101/B100 + SUMPRODUCT(T$1^(A100:A$112-A100+3), G102:G$114/B100)  +  T$1^(110 - A100 + Females!H$115) * D$115/B100</f>
        <v>0.8521611689449996</v>
      </c>
      <c r="R100" s="27" cm="1">
        <f t="array" ref="R100">T$1 * F100/C100 + SUMPRODUCT(T$1^(A100:A$113-A100+2), G101:G$114/C100) + T$1^(110-A100+Females!H$115) * D$115/C100</f>
        <v>0.86258187244124318</v>
      </c>
      <c r="S100" s="27" cm="1">
        <f t="array" ref="S100">T$2 * E100/B100 + T$2^2 * F101/B100 + SUMPRODUCT(T$2^(A100:A$112-A100+3), G102:G$114/B100)  +  T$2^(110 - A100 + Females!H$115) * D$115/B100</f>
        <v>0.73372823790169917</v>
      </c>
      <c r="T100" s="27" cm="1">
        <f t="array" ref="T100">T$2 * F100/C100 + SUMPRODUCT(T$2^(A100:A$113-A100+2), G101:G$114/C100) + T$2^(110-A100+Females!H$115) * D$115/C100</f>
        <v>0.75178208616660069</v>
      </c>
      <c r="U100" s="14">
        <f t="shared" si="23"/>
        <v>320.30362644400594</v>
      </c>
      <c r="V100" s="14">
        <f t="shared" si="28"/>
        <v>357.27338030825842</v>
      </c>
      <c r="W100" s="14">
        <f t="shared" si="24"/>
        <v>7.7160427002224354</v>
      </c>
      <c r="X100" s="14">
        <f t="shared" si="29"/>
        <v>8.6066357996519631</v>
      </c>
    </row>
    <row r="101" spans="1:24" ht="14" x14ac:dyDescent="0.15">
      <c r="A101" s="7">
        <v>96</v>
      </c>
      <c r="B101" s="11">
        <f t="shared" si="19"/>
        <v>10239.272785038667</v>
      </c>
      <c r="C101" s="11">
        <f t="shared" si="25"/>
        <v>11550.987332294271</v>
      </c>
      <c r="D101" s="11">
        <f t="shared" si="26"/>
        <v>11910.863578839922</v>
      </c>
      <c r="E101" s="11">
        <f t="shared" si="15"/>
        <v>1459.3789757968773</v>
      </c>
      <c r="F101" s="11">
        <f t="shared" si="16"/>
        <v>2469.5017531534577</v>
      </c>
      <c r="G101" s="11">
        <f t="shared" si="20"/>
        <v>2829.3779996991084</v>
      </c>
      <c r="H101" s="37">
        <f t="shared" si="21"/>
        <v>0.1425276</v>
      </c>
      <c r="I101" s="37">
        <f t="shared" si="27"/>
        <v>0.21379140000000002</v>
      </c>
      <c r="J101" s="37">
        <f>Females!D101</f>
        <v>0.23754600000000001</v>
      </c>
      <c r="K101" s="37">
        <f t="shared" si="17"/>
        <v>0.85747240000000002</v>
      </c>
      <c r="L101" s="37">
        <f t="shared" si="18"/>
        <v>0.78620859999999992</v>
      </c>
      <c r="M101" s="37">
        <f t="shared" si="22"/>
        <v>0.76245399999999997</v>
      </c>
      <c r="O101" s="11" cm="1">
        <f t="array" ref="O101">1 + T$1 * C102/B101 + SUMPRODUCT(T$1^(A101:A$112-A101+2), D103:D$114/B101) + (1 + Females!H$115 * T$1^Females!H$115) * T$1^(110 - A101) * D$115/B101</f>
        <v>3.6860119169704704</v>
      </c>
      <c r="P101" s="11" cm="1">
        <f t="array" ref="P101">1 + SUMPRODUCT(T$1^(A101:A$113-A101+1), D102:D$114/C101) + (1 + Females!H$115 * T$1^Females!H$115) * T$1^(110-A101) * D$115/C101</f>
        <v>3.4060974190893174</v>
      </c>
      <c r="Q101" s="25" cm="1">
        <f t="array" ref="Q101">T$1 * E101/B101 + T$2 * F102/B101 + SUMPRODUCT(T$1^(A101:A$112-A101+3), G103:G$114/B101)  +  T$1^(110 - A101 + Females!H$115) * D$115/B101</f>
        <v>0.85830285222974578</v>
      </c>
      <c r="R101" s="25" cm="1">
        <f t="array" ref="R101">T$1 * F101/C101 + SUMPRODUCT(T$1^(A101:A$113-A101+2), G102:G$114/C101) + T$1^(110-A101+Females!H$115) * D$115/C101</f>
        <v>0.8690605567587274</v>
      </c>
      <c r="S101" s="25" cm="1">
        <f t="array" ref="S101">T$2 * E101/B101 + T$2^2 * F102/B101 + SUMPRODUCT(T$2^(A101:A$112-A101+3), G103:G$114/B101)  +  T$2^(110 - A101 + Females!H$115) * D$115/B101</f>
        <v>0.74369840156558931</v>
      </c>
      <c r="T101" s="25" cm="1">
        <f t="array" ref="T101">T$2 * F101/C101 + SUMPRODUCT(T$2^(A101:A$113-A101+2), G102:G$114/C101) + T$2^(110-A101+Females!H$115) * D$115/C101</f>
        <v>0.76241517271958092</v>
      </c>
      <c r="U101" s="11">
        <f t="shared" si="23"/>
        <v>237.17479863652864</v>
      </c>
      <c r="V101" s="11">
        <f t="shared" si="28"/>
        <v>267.55836592155418</v>
      </c>
      <c r="W101" s="11">
        <f t="shared" si="24"/>
        <v>5.4937383043913002</v>
      </c>
      <c r="X101" s="11">
        <f t="shared" si="29"/>
        <v>6.1975203603997038</v>
      </c>
    </row>
    <row r="102" spans="1:24" ht="14" x14ac:dyDescent="0.15">
      <c r="A102" s="7">
        <v>97</v>
      </c>
      <c r="B102" s="11">
        <f t="shared" si="19"/>
        <v>7695.6480214565418</v>
      </c>
      <c r="C102" s="11">
        <f t="shared" si="25"/>
        <v>8779.8938092417902</v>
      </c>
      <c r="D102" s="11">
        <f t="shared" si="26"/>
        <v>9081.4855791408136</v>
      </c>
      <c r="E102" s="11">
        <f t="shared" si="15"/>
        <v>1180.5601195091665</v>
      </c>
      <c r="F102" s="11">
        <f t="shared" si="16"/>
        <v>2020.3352185189617</v>
      </c>
      <c r="G102" s="11">
        <f t="shared" si="20"/>
        <v>2321.9269884179857</v>
      </c>
      <c r="H102" s="37">
        <f t="shared" si="21"/>
        <v>0.15340619999999999</v>
      </c>
      <c r="I102" s="37">
        <f t="shared" si="27"/>
        <v>0.23010929999999999</v>
      </c>
      <c r="J102" s="37">
        <f>Females!D102</f>
        <v>0.25567699999999999</v>
      </c>
      <c r="K102" s="37">
        <f t="shared" si="17"/>
        <v>0.84659379999999995</v>
      </c>
      <c r="L102" s="37">
        <f t="shared" si="18"/>
        <v>0.76989070000000004</v>
      </c>
      <c r="M102" s="37">
        <f t="shared" si="22"/>
        <v>0.74432300000000007</v>
      </c>
      <c r="O102" s="11" cm="1">
        <f t="array" ref="O102">1 + T$1 * C103/B102 + SUMPRODUCT(T$1^(A102:A$112-A102+2), D104:D$114/B102) + (1 + Females!H$115 * T$1^Females!H$115) * T$1^(110 - A102) * D$115/B102</f>
        <v>3.5453294169330687</v>
      </c>
      <c r="P102" s="11" cm="1">
        <f t="array" ref="P102">1 + SUMPRODUCT(T$1^(A102:A$113-A102+1), D103:D$114/C102) + (1 + Females!H$115 * T$1^Females!H$115) * T$1^(110-A102) * D$115/C102</f>
        <v>3.2577752865856549</v>
      </c>
      <c r="Q102" s="25" cm="1">
        <f t="array" ref="Q102">T$1 * E102/B102 + T$2 * F103/B102 + SUMPRODUCT(T$1^(A102:A$112-A102+3), G104:G$114/B102)  +  T$1^(110 - A102 + Females!H$115) * D$115/B102</f>
        <v>0.86374155526933372</v>
      </c>
      <c r="R102" s="25" cm="1">
        <f t="array" ref="R102">T$1 * F102/C102 + SUMPRODUCT(T$1^(A102:A$113-A102+2), G103:G$114/C102) + T$1^(110-A102+Females!H$115) * D$115/C102</f>
        <v>0.87478893352011733</v>
      </c>
      <c r="S102" s="25" cm="1">
        <f t="array" ref="S102">T$2 * E102/B102 + T$2^2 * F103/B102 + SUMPRODUCT(T$2^(A102:A$112-A102+3), G104:G$114/B102)  +  T$2^(110 - A102 + Females!H$115) * D$115/B102</f>
        <v>0.75257292308148593</v>
      </c>
      <c r="T102" s="25" cm="1">
        <f t="array" ref="T102">T$2 * F102/C102 + SUMPRODUCT(T$2^(A102:A$113-A102+2), G103:G$114/C102) + T$2^(110-A102+Females!H$115) * D$115/C102</f>
        <v>0.77186926498548691</v>
      </c>
      <c r="U102" s="11">
        <f t="shared" si="23"/>
        <v>171.40018408540479</v>
      </c>
      <c r="V102" s="11">
        <f t="shared" si="28"/>
        <v>195.54888827536627</v>
      </c>
      <c r="W102" s="11">
        <f t="shared" si="24"/>
        <v>3.8174852881265919</v>
      </c>
      <c r="X102" s="11">
        <f t="shared" si="29"/>
        <v>4.3553337359821906</v>
      </c>
    </row>
    <row r="103" spans="1:24" ht="14" x14ac:dyDescent="0.15">
      <c r="A103" s="7">
        <v>98</v>
      </c>
      <c r="B103" s="11">
        <f t="shared" si="19"/>
        <v>5648.0408556139164</v>
      </c>
      <c r="C103" s="11">
        <f t="shared" si="25"/>
        <v>6515.087901947375</v>
      </c>
      <c r="D103" s="11">
        <f t="shared" si="26"/>
        <v>6759.5585907228287</v>
      </c>
      <c r="E103" s="11">
        <f t="shared" si="15"/>
        <v>924.65093494609425</v>
      </c>
      <c r="F103" s="11">
        <f t="shared" si="16"/>
        <v>1599.8951513790425</v>
      </c>
      <c r="G103" s="11">
        <f t="shared" si="20"/>
        <v>1844.365840154496</v>
      </c>
      <c r="H103" s="37">
        <f t="shared" si="21"/>
        <v>0.16371179999999999</v>
      </c>
      <c r="I103" s="37">
        <f t="shared" si="27"/>
        <v>0.24556770000000003</v>
      </c>
      <c r="J103" s="37">
        <f>Females!D103</f>
        <v>0.27285300000000001</v>
      </c>
      <c r="K103" s="37">
        <f t="shared" si="17"/>
        <v>0.83628820000000004</v>
      </c>
      <c r="L103" s="37">
        <f t="shared" si="18"/>
        <v>0.75443229999999994</v>
      </c>
      <c r="M103" s="37">
        <f t="shared" si="22"/>
        <v>0.72714699999999999</v>
      </c>
      <c r="O103" s="11" cm="1">
        <f t="array" ref="O103">1 + T$1 * C104/B103 + SUMPRODUCT(T$1^(A103:A$112-A103+2), D105:D$114/B103) + (1 + Females!H$115 * T$1^Females!H$115) * T$1^(110 - A103) * D$115/B103</f>
        <v>3.4206559960544825</v>
      </c>
      <c r="P103" s="11" cm="1">
        <f t="array" ref="P103">1 + SUMPRODUCT(T$1^(A103:A$113-A103+1), D104:D$114/C103) + (1 + Females!H$115 * T$1^Females!H$115) * T$1^(110-A103) * D$115/C103</f>
        <v>3.1268154735014502</v>
      </c>
      <c r="Q103" s="25" cm="1">
        <f t="array" ref="Q103">T$1 * E103/B103 + T$2 * F104/B103 + SUMPRODUCT(T$1^(A103:A$112-A103+3), G105:G$114/B103)  +  T$1^(110 - A103 + Females!H$115) * D$115/B103</f>
        <v>0.86857854843891524</v>
      </c>
      <c r="R103" s="25" cm="1">
        <f t="array" ref="R103">T$1 * F103/C103 + SUMPRODUCT(T$1^(A103:A$113-A103+2), G104:G$114/C103) + T$1^(110-A103+Females!H$115) * D$115/C103</f>
        <v>0.87986117720222756</v>
      </c>
      <c r="S103" s="25" cm="1">
        <f t="array" ref="S103">T$2 * E103/B103 + T$2^2 * F104/B103 + SUMPRODUCT(T$2^(A103:A$112-A103+3), G105:G$114/B103)  +  T$2^(110 - A103 + Females!H$115) * D$115/B103</f>
        <v>0.76049564487854271</v>
      </c>
      <c r="T103" s="25" cm="1">
        <f t="array" ref="T103">T$2 * F103/C103 + SUMPRODUCT(T$2^(A103:A$113-A103+2), G104:G$114/C103) + T$2^(110-A103+Females!H$115) * D$115/C103</f>
        <v>0.78027582248409466</v>
      </c>
      <c r="U103" s="11">
        <f t="shared" si="23"/>
        <v>120.95688064352228</v>
      </c>
      <c r="V103" s="11">
        <f t="shared" si="28"/>
        <v>139.52532035150227</v>
      </c>
      <c r="W103" s="11">
        <f t="shared" si="24"/>
        <v>2.5903790976421903</v>
      </c>
      <c r="X103" s="11">
        <f t="shared" si="29"/>
        <v>2.9880356661604899</v>
      </c>
    </row>
    <row r="104" spans="1:24" ht="14" x14ac:dyDescent="0.15">
      <c r="A104" s="7">
        <v>99</v>
      </c>
      <c r="B104" s="11">
        <f t="shared" si="19"/>
        <v>4052.0155101473601</v>
      </c>
      <c r="C104" s="11">
        <f t="shared" si="25"/>
        <v>4723.3899206678225</v>
      </c>
      <c r="D104" s="11">
        <f t="shared" si="26"/>
        <v>4915.1927505683325</v>
      </c>
      <c r="E104" s="11">
        <f t="shared" si="15"/>
        <v>702.12838517972227</v>
      </c>
      <c r="F104" s="11">
        <f t="shared" si="16"/>
        <v>1227.6950060781232</v>
      </c>
      <c r="G104" s="11">
        <f t="shared" si="20"/>
        <v>1419.4978359786332</v>
      </c>
      <c r="H104" s="37">
        <f t="shared" si="21"/>
        <v>0.17327879999999998</v>
      </c>
      <c r="I104" s="37">
        <f t="shared" si="27"/>
        <v>0.25991819999999999</v>
      </c>
      <c r="J104" s="37">
        <f>Females!D104</f>
        <v>0.288798</v>
      </c>
      <c r="K104" s="37">
        <f t="shared" si="17"/>
        <v>0.82672120000000004</v>
      </c>
      <c r="L104" s="37">
        <f t="shared" si="18"/>
        <v>0.74008180000000001</v>
      </c>
      <c r="M104" s="37">
        <f t="shared" si="22"/>
        <v>0.711202</v>
      </c>
      <c r="O104" s="11" cm="1">
        <f t="array" ref="O104">1 + T$1 * C105/B104 + SUMPRODUCT(T$1^(A104:A$112-A104+2), D106:D$114/B104) + (1 + Females!H$115 * T$1^Females!H$115) * T$1^(110 - A104) * D$115/B104</f>
        <v>3.3087899786704047</v>
      </c>
      <c r="P104" s="11" cm="1">
        <f t="array" ref="P104">1 + SUMPRODUCT(T$1^(A104:A$113-A104+1), D105:D$114/C104) + (1 + Females!H$115 * T$1^Females!H$115) * T$1^(110-A104) * D$115/C104</f>
        <v>3.0103046245261642</v>
      </c>
      <c r="Q104" s="25" cm="1">
        <f t="array" ref="Q104">T$1 * E104/B104 + T$2 * F105/B104 + SUMPRODUCT(T$1^(A104:A$112-A104+3), G106:G$114/B104)  +  T$1^(110 - A104 + Females!H$115) * D$115/B104</f>
        <v>0.87294504458541133</v>
      </c>
      <c r="R104" s="25" cm="1">
        <f t="array" ref="R104">T$1 * F104/C104 + SUMPRODUCT(T$1^(A104:A$113-A104+2), G105:G$114/C104) + T$1^(110-A104+Females!H$115) * D$115/C104</f>
        <v>0.88439594194497995</v>
      </c>
      <c r="S104" s="25" cm="1">
        <f t="array" ref="S104">T$2 * E104/B104 + T$2^2 * F105/B104 + SUMPRODUCT(T$2^(A104:A$112-A104+3), G106:G$114/B104)  +  T$2^(110 - A104 + Females!H$115) * D$115/B104</f>
        <v>0.76766830489029014</v>
      </c>
      <c r="T104" s="25" cm="1">
        <f t="array" ref="T104">T$2 * F104/C104 + SUMPRODUCT(T$2^(A104:A$113-A104+2), G105:G$114/C104) + T$2^(110-A104+Females!H$115) * D$115/C104</f>
        <v>0.78781488187999271</v>
      </c>
      <c r="U104" s="11">
        <f t="shared" si="23"/>
        <v>83.439272428869884</v>
      </c>
      <c r="V104" s="11">
        <f t="shared" si="28"/>
        <v>97.264242299025085</v>
      </c>
      <c r="W104" s="11">
        <f t="shared" si="24"/>
        <v>1.7181849788146606</v>
      </c>
      <c r="X104" s="11">
        <f t="shared" si="29"/>
        <v>2.0028693351375848</v>
      </c>
    </row>
    <row r="105" spans="1:24" ht="14" x14ac:dyDescent="0.15">
      <c r="A105" s="7">
        <v>100</v>
      </c>
      <c r="B105" s="11">
        <f t="shared" si="19"/>
        <v>2844.2210129064429</v>
      </c>
      <c r="C105" s="11">
        <f t="shared" si="25"/>
        <v>3349.8871249676381</v>
      </c>
      <c r="D105" s="11">
        <f t="shared" si="26"/>
        <v>3495.6949145896992</v>
      </c>
      <c r="E105" s="11">
        <f t="shared" si="15"/>
        <v>517.52819822222796</v>
      </c>
      <c r="F105" s="11">
        <f t="shared" si="16"/>
        <v>914.30713726115482</v>
      </c>
      <c r="G105" s="11">
        <f t="shared" si="20"/>
        <v>1060.114926883216</v>
      </c>
      <c r="H105" s="37">
        <f t="shared" si="21"/>
        <v>0.1819578</v>
      </c>
      <c r="I105" s="37">
        <f t="shared" si="27"/>
        <v>0.27293670000000003</v>
      </c>
      <c r="J105" s="37">
        <f>Females!D105</f>
        <v>0.303263</v>
      </c>
      <c r="K105" s="37">
        <f t="shared" si="17"/>
        <v>0.81804220000000005</v>
      </c>
      <c r="L105" s="37">
        <f t="shared" si="18"/>
        <v>0.72706329999999997</v>
      </c>
      <c r="M105" s="37">
        <f t="shared" si="22"/>
        <v>0.69673699999999994</v>
      </c>
      <c r="O105" s="11" cm="1">
        <f t="array" ref="O105">1 + T$1 * C106/B105 + SUMPRODUCT(T$1^(A105:A$112-A105+2), D107:D$114/B105) + (1 + Females!H$115 * T$1^Females!H$115) * T$1^(110 - A105) * D$115/B105</f>
        <v>3.2061845957484838</v>
      </c>
      <c r="P105" s="11" cm="1">
        <f t="array" ref="P105">1 + SUMPRODUCT(T$1^(A105:A$113-A105+1), D106:D$114/C105) + (1 + Females!H$115 * T$1^Females!H$115) * T$1^(110-A105) * D$115/C105</f>
        <v>2.9044151496504762</v>
      </c>
      <c r="Q105" s="25" cm="1">
        <f t="array" ref="Q105">T$1 * E105/B105 + T$2 * F106/B105 + SUMPRODUCT(T$1^(A105:A$112-A105+3), G107:G$114/B105)  +  T$1^(110 - A105 + Females!H$115) * D$115/B105</f>
        <v>0.87699071736142808</v>
      </c>
      <c r="R105" s="25" cm="1">
        <f t="array" ref="R105">T$1 * F105/C105 + SUMPRODUCT(T$1^(A105:A$113-A105+2), G106:G$114/C105) + T$1^(110-A105+Females!H$115) * D$115/C105</f>
        <v>0.8885511177998433</v>
      </c>
      <c r="S105" s="25" cm="1">
        <f t="array" ref="S105">T$2 * E105/B105 + T$2^2 * F106/B105 + SUMPRODUCT(T$2^(A105:A$112-A105+3), G107:G$114/B105)  +  T$2^(110 - A105 + Females!H$115) * D$115/B105</f>
        <v>0.77433473496206362</v>
      </c>
      <c r="T105" s="25" cm="1">
        <f t="array" ref="T105">T$2 * F105/C105 + SUMPRODUCT(T$2^(A105:A$113-A105+2), G106:G$114/C105) + T$2^(110-A105+Females!H$115) * D$115/C105</f>
        <v>0.79474342567886003</v>
      </c>
      <c r="U105" s="11">
        <f t="shared" si="23"/>
        <v>56.315690148401998</v>
      </c>
      <c r="V105" s="11">
        <f t="shared" si="28"/>
        <v>66.327899451463679</v>
      </c>
      <c r="W105" s="11">
        <f t="shared" si="24"/>
        <v>1.1150529239814626</v>
      </c>
      <c r="X105" s="11">
        <f t="shared" si="29"/>
        <v>1.3132950698110493</v>
      </c>
    </row>
    <row r="106" spans="1:24" ht="14" x14ac:dyDescent="0.15">
      <c r="A106" s="15">
        <v>101</v>
      </c>
      <c r="B106" s="17">
        <f t="shared" si="19"/>
        <v>1953.6432959880603</v>
      </c>
      <c r="C106" s="17">
        <f t="shared" si="25"/>
        <v>2326.6928146842151</v>
      </c>
      <c r="D106" s="17">
        <f t="shared" si="26"/>
        <v>2435.5799877064833</v>
      </c>
      <c r="E106" s="17">
        <f t="shared" si="15"/>
        <v>373.6893730986634</v>
      </c>
      <c r="F106" s="17">
        <f t="shared" si="16"/>
        <v>667.56842031859537</v>
      </c>
      <c r="G106" s="17">
        <f t="shared" si="20"/>
        <v>776.45559334086374</v>
      </c>
      <c r="H106" s="43">
        <f t="shared" si="21"/>
        <v>0.19127819999999998</v>
      </c>
      <c r="I106" s="43">
        <f t="shared" si="27"/>
        <v>0.28691729999999999</v>
      </c>
      <c r="J106" s="43">
        <f>Females!D106</f>
        <v>0.318797</v>
      </c>
      <c r="K106" s="43">
        <f t="shared" si="17"/>
        <v>0.80872180000000005</v>
      </c>
      <c r="L106" s="43">
        <f t="shared" si="18"/>
        <v>0.71308269999999996</v>
      </c>
      <c r="M106" s="43">
        <f t="shared" si="22"/>
        <v>0.681203</v>
      </c>
      <c r="O106" s="17" cm="1">
        <f t="array" ref="O106">1 + T$1 * C107/B106 + SUMPRODUCT(T$1^(A106:A$112-A106+2), D108:D$114/B106) + (1 + Females!H$115 * T$1^Females!H$115) * T$1^(110 - A106) * D$115/B106</f>
        <v>3.1104432879030233</v>
      </c>
      <c r="P106" s="17" cm="1">
        <f t="array" ref="P106">1 + SUMPRODUCT(T$1^(A106:A$113-A106+1), D107:D$114/C106) + (1 + Females!H$115 * T$1^Females!H$115) * T$1^(110-A106) * D$115/C106</f>
        <v>2.8047843736893072</v>
      </c>
      <c r="Q106" s="26" cm="1">
        <f t="array" ref="Q106">T$1 * E106/B106 + T$2 * F107/B106 + SUMPRODUCT(T$1^(A106:A$112-A106+3), G108:G$114/B106)  +  T$1^(110 - A106 + Females!H$115) * D$115/B106</f>
        <v>0.88083013443625069</v>
      </c>
      <c r="R106" s="26" cm="1">
        <f t="array" ref="R106">T$1 * F106/C106 + SUMPRODUCT(T$1^(A106:A$113-A106+2), G107:G$114/C106) + T$1^(110-A106+Females!H$115) * D$115/C106</f>
        <v>0.89251208074092636</v>
      </c>
      <c r="S106" s="26" cm="1">
        <f t="array" ref="S106">T$2 * E106/B106 + T$2^2 * F107/B106 + SUMPRODUCT(T$2^(A106:A$112-A106+3), G108:G$114/B106)  +  T$2^(110 - A106 + Females!H$115) * D$115/B106</f>
        <v>0.78068607295948034</v>
      </c>
      <c r="T106" s="26" cm="1">
        <f t="array" ref="T106">T$2 * F106/C106 + SUMPRODUCT(T$2^(A106:A$113-A106+2), G107:G$114/C106) + T$2^(110-A106+Females!H$115) * D$115/C106</f>
        <v>0.80137998911910435</v>
      </c>
      <c r="U106" s="17">
        <f t="shared" si="23"/>
        <v>37.194438104667931</v>
      </c>
      <c r="V106" s="17">
        <f t="shared" si="28"/>
        <v>44.296741407227977</v>
      </c>
      <c r="W106" s="17">
        <f t="shared" si="24"/>
        <v>0.70812631392995051</v>
      </c>
      <c r="X106" s="17">
        <f t="shared" si="29"/>
        <v>0.84334351613371694</v>
      </c>
    </row>
    <row r="107" spans="1:24" ht="14" x14ac:dyDescent="0.15">
      <c r="A107" s="7">
        <v>102</v>
      </c>
      <c r="B107" s="11">
        <f t="shared" si="19"/>
        <v>1311.9501544452812</v>
      </c>
      <c r="C107" s="11">
        <f t="shared" si="25"/>
        <v>1579.9539228893971</v>
      </c>
      <c r="D107" s="11">
        <f t="shared" si="26"/>
        <v>1659.1243943656195</v>
      </c>
      <c r="E107" s="11">
        <f t="shared" si="15"/>
        <v>262.77233316406159</v>
      </c>
      <c r="F107" s="11">
        <f t="shared" si="16"/>
        <v>474.67677472651411</v>
      </c>
      <c r="G107" s="11">
        <f t="shared" si="20"/>
        <v>553.84724620273676</v>
      </c>
      <c r="H107" s="37">
        <f t="shared" si="21"/>
        <v>0.20029139999999998</v>
      </c>
      <c r="I107" s="37">
        <f t="shared" si="27"/>
        <v>0.30043710000000001</v>
      </c>
      <c r="J107" s="37">
        <f>Females!D107</f>
        <v>0.33381899999999998</v>
      </c>
      <c r="K107" s="37">
        <f t="shared" si="17"/>
        <v>0.79970859999999999</v>
      </c>
      <c r="L107" s="37">
        <f t="shared" si="18"/>
        <v>0.69956289999999999</v>
      </c>
      <c r="M107" s="37">
        <f t="shared" si="22"/>
        <v>0.66618100000000002</v>
      </c>
      <c r="O107" s="11" cm="1">
        <f t="array" ref="O107">1 + T$1 * C108/B107 + SUMPRODUCT(T$1^(A107:A$112-A107+2), D109:D$114/B107) + (1 + Females!H$115 * T$1^Females!H$115) * T$1^(110 - A107) * D$115/B107</f>
        <v>3.0230036361277719</v>
      </c>
      <c r="P107" s="11" cm="1">
        <f t="array" ref="P107">1 + SUMPRODUCT(T$1^(A107:A$113-A107+1), D108:D$114/C107) + (1 + Females!H$115 * T$1^Females!H$115) * T$1^(110-A107) * D$115/C107</f>
        <v>2.71398770185142</v>
      </c>
      <c r="Q107" s="25" cm="1">
        <f t="array" ref="Q107">T$1 * E107/B107 + T$2 * F108/B107 + SUMPRODUCT(T$1^(A107:A$112-A107+3), G109:G$114/B107)  +  T$1^(110 - A107 + Females!H$115) * D$115/B107</f>
        <v>0.88444699941496019</v>
      </c>
      <c r="R107" s="25" cm="1">
        <f t="array" ref="R107">T$1 * F107/C107 + SUMPRODUCT(T$1^(A107:A$113-A107+2), G108:G$114/C107) + T$1^(110-A107+Females!H$115) * D$115/C107</f>
        <v>0.89621071153726861</v>
      </c>
      <c r="S107" s="25" cm="1">
        <f t="array" ref="S107">T$2 * E107/B107 + T$2^2 * F108/B107 + SUMPRODUCT(T$2^(A107:A$112-A107+3), G109:G$114/B107)  +  T$2^(110 - A107 + Females!H$115) * D$115/B107</f>
        <v>0.78667325032501378</v>
      </c>
      <c r="T107" s="25" cm="1">
        <f t="array" ref="T107">T$2 * F107/C107 + SUMPRODUCT(T$2^(A107:A$113-A107+2), G108:G$114/C107) + T$2^(110-A107+Females!H$115) * D$115/C107</f>
        <v>0.80758532354757118</v>
      </c>
      <c r="U107" s="11">
        <f t="shared" si="23"/>
        <v>24.016887652995763</v>
      </c>
      <c r="V107" s="11">
        <f t="shared" si="28"/>
        <v>28.923031667303498</v>
      </c>
      <c r="W107" s="11">
        <f t="shared" si="24"/>
        <v>0.43965915212724843</v>
      </c>
      <c r="X107" s="11">
        <f t="shared" si="29"/>
        <v>0.52947225150591226</v>
      </c>
    </row>
    <row r="108" spans="1:24" ht="14" x14ac:dyDescent="0.15">
      <c r="A108" s="7">
        <v>103</v>
      </c>
      <c r="B108" s="11">
        <f t="shared" si="19"/>
        <v>861.53392075824001</v>
      </c>
      <c r="C108" s="11">
        <f t="shared" si="25"/>
        <v>1049.1778212812196</v>
      </c>
      <c r="D108" s="11">
        <f t="shared" si="26"/>
        <v>1105.2771481628829</v>
      </c>
      <c r="E108" s="11">
        <f t="shared" si="15"/>
        <v>180.09815231741723</v>
      </c>
      <c r="F108" s="11">
        <f t="shared" si="16"/>
        <v>328.98586320117414</v>
      </c>
      <c r="G108" s="11">
        <f t="shared" si="20"/>
        <v>385.08519008283736</v>
      </c>
      <c r="H108" s="37">
        <f t="shared" si="21"/>
        <v>0.2090436</v>
      </c>
      <c r="I108" s="37">
        <f t="shared" si="27"/>
        <v>0.31356539999999999</v>
      </c>
      <c r="J108" s="37">
        <f>Females!D108</f>
        <v>0.34840599999999999</v>
      </c>
      <c r="K108" s="37">
        <f t="shared" si="17"/>
        <v>0.7909564</v>
      </c>
      <c r="L108" s="37">
        <f t="shared" si="18"/>
        <v>0.68643460000000001</v>
      </c>
      <c r="M108" s="37">
        <f t="shared" si="22"/>
        <v>0.65159400000000001</v>
      </c>
      <c r="O108" s="11" cm="1">
        <f t="array" ref="O108">1 + T$1 * C109/B108 + SUMPRODUCT(T$1^(A108:A$112-A108+2), D110:D$114/B108) + (1 + Females!H$115 * T$1^Females!H$115) * T$1^(110 - A108) * D$115/B108</f>
        <v>2.9428135115800371</v>
      </c>
      <c r="P108" s="11" cm="1">
        <f t="array" ref="P108">1 + SUMPRODUCT(T$1^(A108:A$113-A108+1), D109:D$114/C108) + (1 + Females!H$115 * T$1^Females!H$115) * T$1^(110-A108) * D$115/C108</f>
        <v>2.6308630188207096</v>
      </c>
      <c r="Q108" s="25" cm="1">
        <f t="array" ref="Q108">T$1 * E108/B108 + T$2 * F109/B108 + SUMPRODUCT(T$1^(A108:A$112-A108+3), G110:G$114/B108)  +  T$1^(110 - A108 + Females!H$115) * D$115/B108</f>
        <v>0.88794939420845875</v>
      </c>
      <c r="R108" s="25" cm="1">
        <f t="array" ref="R108">T$1 * F108/C108 + SUMPRODUCT(T$1^(A108:A$113-A108+2), G109:G$114/C108) + T$1^(110-A108+Females!H$115) * D$115/C108</f>
        <v>0.89974458120315148</v>
      </c>
      <c r="S108" s="25" cm="1">
        <f t="array" ref="S108">T$2 * E108/B108 + T$2^2 * F109/B108 + SUMPRODUCT(T$2^(A108:A$112-A108+3), G110:G$114/B108)  +  T$2^(110 - A108 + Females!H$115) * D$115/B108</f>
        <v>0.79246694796878325</v>
      </c>
      <c r="T108" s="25" cm="1">
        <f t="array" ref="T108">T$2 * F108/C108 + SUMPRODUCT(T$2^(A108:A$113-A108+2), G109:G$114/C108) + T$2^(110-A108+Females!H$115) * D$115/C108</f>
        <v>0.81351430702575289</v>
      </c>
      <c r="U108" s="11">
        <f t="shared" si="23"/>
        <v>15.16486098809812</v>
      </c>
      <c r="V108" s="11">
        <f t="shared" si="28"/>
        <v>18.467799616667818</v>
      </c>
      <c r="W108" s="11">
        <f t="shared" si="24"/>
        <v>0.26693436351982713</v>
      </c>
      <c r="X108" s="11">
        <f t="shared" si="29"/>
        <v>0.32507322949784467</v>
      </c>
    </row>
    <row r="109" spans="1:24" ht="14" x14ac:dyDescent="0.15">
      <c r="A109" s="7">
        <v>104</v>
      </c>
      <c r="B109" s="11">
        <f t="shared" si="19"/>
        <v>553.33991642256217</v>
      </c>
      <c r="C109" s="11">
        <f t="shared" si="25"/>
        <v>681.43576844082281</v>
      </c>
      <c r="D109" s="11">
        <f t="shared" si="26"/>
        <v>720.19195808004554</v>
      </c>
      <c r="E109" s="11">
        <f t="shared" si="15"/>
        <v>120.3670360075504</v>
      </c>
      <c r="F109" s="11">
        <f t="shared" si="16"/>
        <v>222.3472441868235</v>
      </c>
      <c r="G109" s="11">
        <f t="shared" si="20"/>
        <v>261.10343382604628</v>
      </c>
      <c r="H109" s="37">
        <f t="shared" si="21"/>
        <v>0.2175282</v>
      </c>
      <c r="I109" s="37">
        <f t="shared" si="27"/>
        <v>0.32629230000000004</v>
      </c>
      <c r="J109" s="37">
        <f>Females!D109</f>
        <v>0.36254700000000001</v>
      </c>
      <c r="K109" s="37">
        <f t="shared" si="17"/>
        <v>0.78247179999999994</v>
      </c>
      <c r="L109" s="37">
        <f t="shared" si="18"/>
        <v>0.67370770000000002</v>
      </c>
      <c r="M109" s="37">
        <f t="shared" si="22"/>
        <v>0.63745300000000005</v>
      </c>
      <c r="O109" s="11" cm="1">
        <f t="array" ref="O109">1 + T$1 * C110/B109 + SUMPRODUCT(T$1^(A109:A$112-A109+2), D111:D$114/B109) + (1 + Females!H$115 * T$1^Females!H$115) * T$1^(110 - A109) * D$115/B109</f>
        <v>2.8690225239079834</v>
      </c>
      <c r="P109" s="11" cm="1">
        <f t="array" ref="P109">1 + SUMPRODUCT(T$1^(A109:A$113-A109+1), D110:D$114/C109) + (1 + Females!H$115 * T$1^Females!H$115) * T$1^(110-A109) * D$115/C109</f>
        <v>2.5545353094598369</v>
      </c>
      <c r="Q109" s="25" cm="1">
        <f t="array" ref="Q109">T$1 * E109/B109 + T$2 * F110/B109 + SUMPRODUCT(T$1^(A109:A$112-A109+3), G111:G$114/B109)  +  T$1^(110 - A109 + Females!H$115) * D$115/B109</f>
        <v>0.89149006558550559</v>
      </c>
      <c r="R109" s="25" cm="1">
        <f t="array" ref="R109">T$1 * F109/C109 + SUMPRODUCT(T$1^(A109:A$113-A109+2), G110:G$114/C109) + T$1^(110-A109+Females!H$115) * D$115/C109</f>
        <v>0.90324039349930929</v>
      </c>
      <c r="S109" s="25" cm="1">
        <f t="array" ref="S109">T$2 * E109/B109 + T$2^2 * F110/B109 + SUMPRODUCT(T$2^(A109:A$112-A109+3), G111:G$114/B109)  +  T$2^(110 - A109 + Females!H$115) * D$115/B109</f>
        <v>0.79831609185646868</v>
      </c>
      <c r="T109" s="25" cm="1">
        <f t="array" ref="T109">T$2 * F109/C109 + SUMPRODUCT(T$2^(A109:A$113-A109+2), G110:G$114/C109) + T$2^(110-A109+Females!H$115) * D$115/C109</f>
        <v>0.81937342048567541</v>
      </c>
      <c r="U109" s="11">
        <f t="shared" si="23"/>
        <v>9.3653651102915525</v>
      </c>
      <c r="V109" s="11">
        <f t="shared" si="28"/>
        <v>11.533407551583201</v>
      </c>
      <c r="W109" s="11">
        <f t="shared" si="24"/>
        <v>0.15851027740078405</v>
      </c>
      <c r="X109" s="11">
        <f t="shared" si="29"/>
        <v>0.19520473669187663</v>
      </c>
    </row>
    <row r="110" spans="1:24" ht="14" x14ac:dyDescent="0.15">
      <c r="A110" s="12">
        <v>105</v>
      </c>
      <c r="B110" s="14">
        <f t="shared" si="19"/>
        <v>347.67538232863649</v>
      </c>
      <c r="C110" s="14">
        <f t="shared" si="25"/>
        <v>432.97288041501179</v>
      </c>
      <c r="D110" s="14">
        <f t="shared" si="26"/>
        <v>459.08852425399931</v>
      </c>
      <c r="E110" s="14">
        <f t="shared" si="15"/>
        <v>78.484797087478128</v>
      </c>
      <c r="F110" s="14">
        <f t="shared" si="16"/>
        <v>146.60998617224016</v>
      </c>
      <c r="G110" s="14">
        <f t="shared" si="20"/>
        <v>172.72563001122768</v>
      </c>
      <c r="H110" s="44">
        <f t="shared" si="21"/>
        <v>0.22574159999999999</v>
      </c>
      <c r="I110" s="44">
        <f t="shared" si="27"/>
        <v>0.33861240000000004</v>
      </c>
      <c r="J110" s="44">
        <f>Females!D110</f>
        <v>0.37623600000000001</v>
      </c>
      <c r="K110" s="44">
        <f t="shared" si="17"/>
        <v>0.77425840000000001</v>
      </c>
      <c r="L110" s="44">
        <f t="shared" si="18"/>
        <v>0.66138759999999996</v>
      </c>
      <c r="M110" s="44">
        <f t="shared" si="22"/>
        <v>0.62376399999999999</v>
      </c>
      <c r="O110" s="14" cm="1">
        <f t="array" ref="O110">1 + T$1 * C111/B110 + SUMPRODUCT(T$1^(A110:A$112-A110+2), D112:D$114/B110) + (1 + Females!H$115 * T$1^Females!H$115) * T$1^(110 - A110) * D$115/B110</f>
        <v>2.8007839314682501</v>
      </c>
      <c r="P110" s="14" cm="1">
        <f t="array" ref="P110">1 + SUMPRODUCT(T$1^(A110:A$113-A110+1), D111:D$114/C110) + (1 + Females!H$115 * T$1^Females!H$115) * T$1^(110-A110) * D$115/C110</f>
        <v>2.4841577995070274</v>
      </c>
      <c r="Q110" s="27" cm="1">
        <f t="array" ref="Q110">T$1 * E110/B110 + T$2 * F111/B110 + SUMPRODUCT(T$1^(A110:A$112-A110+3), G112:G$114/B110)  +  T$1^(110 - A110 + Females!H$115) * D$115/B110</f>
        <v>0.89531829185497969</v>
      </c>
      <c r="R110" s="27" cm="1">
        <f t="array" ref="R110">T$1 * F110/C110 + SUMPRODUCT(T$1^(A110:A$113-A110+2), G111:G$114/C110) + T$1^(110-A110+Females!H$115) * D$115/C110</f>
        <v>0.90689717918131463</v>
      </c>
      <c r="S110" s="27" cm="1">
        <f t="array" ref="S110">T$2 * E110/B110 + T$2^2 * F111/B110 + SUMPRODUCT(T$2^(A110:A$112-A110+3), G112:G$114/B110)  +  T$2^(110 - A110 + Females!H$115) * D$115/B110</f>
        <v>0.80464308444508525</v>
      </c>
      <c r="T110" s="27" cm="1">
        <f t="array" ref="T110">T$2 * F110/C110 + SUMPRODUCT(T$2^(A110:A$113-A110+2), G111:G$114/C110) + T$2^(110-A110+Females!H$115) * D$115/C110</f>
        <v>0.82550001795841921</v>
      </c>
      <c r="U110" s="14">
        <f t="shared" si="23"/>
        <v>5.658135120665869</v>
      </c>
      <c r="V110" s="14">
        <f t="shared" si="28"/>
        <v>7.0462827841413747</v>
      </c>
      <c r="W110" s="14">
        <f t="shared" si="24"/>
        <v>9.2081564214550743E-2</v>
      </c>
      <c r="X110" s="14">
        <f t="shared" si="29"/>
        <v>0.11467254260012096</v>
      </c>
    </row>
    <row r="111" spans="1:24" ht="14" x14ac:dyDescent="0.15">
      <c r="A111" s="7">
        <v>106</v>
      </c>
      <c r="B111" s="11">
        <f t="shared" si="19"/>
        <v>213.76200091885573</v>
      </c>
      <c r="C111" s="11">
        <f t="shared" si="25"/>
        <v>269.19058524115837</v>
      </c>
      <c r="D111" s="11">
        <f t="shared" si="26"/>
        <v>286.36289424277163</v>
      </c>
      <c r="E111" s="11">
        <f t="shared" si="15"/>
        <v>49.952460155920598</v>
      </c>
      <c r="F111" s="11">
        <f t="shared" si="16"/>
        <v>94.35773378201327</v>
      </c>
      <c r="G111" s="11">
        <f t="shared" si="20"/>
        <v>111.53004278362651</v>
      </c>
      <c r="H111" s="37">
        <f t="shared" si="21"/>
        <v>0.23368259999999999</v>
      </c>
      <c r="I111" s="37">
        <f t="shared" si="27"/>
        <v>0.3505239</v>
      </c>
      <c r="J111" s="37">
        <f>Females!D111</f>
        <v>0.38947100000000001</v>
      </c>
      <c r="K111" s="37">
        <f t="shared" si="17"/>
        <v>0.76631740000000004</v>
      </c>
      <c r="L111" s="37">
        <f t="shared" si="18"/>
        <v>0.6494761</v>
      </c>
      <c r="M111" s="37">
        <f t="shared" si="22"/>
        <v>0.61052899999999999</v>
      </c>
      <c r="O111" s="11" cm="1">
        <f t="array" ref="O111">1 + T$1 * C112/B111 + SUMPRODUCT(T$1^(A111:A$112-A111+2), D113:D$114/B111) + (1 + Females!H$115 * T$1^Females!H$115) * T$1^(110 - A111) * D$115/B111</f>
        <v>2.7371742755672357</v>
      </c>
      <c r="P111" s="11" cm="1">
        <f t="array" ref="P111">1 + SUMPRODUCT(T$1^(A111:A$113-A111+1), D112:D$114/C111) + (1 + Females!H$115 * T$1^Females!H$115) * T$1^(110-A111) * D$115/C111</f>
        <v>2.4188504622319629</v>
      </c>
      <c r="Q111" s="25" cm="1">
        <f t="array" ref="Q111">T$1 * E111/B111 + T$2 * F112/B111 + SUMPRODUCT(T$1^(A111:A$112-A111+3), G113:G$114/B111)  +  T$1^(110 - A111 + Females!H$115) * D$115/B111</f>
        <v>0.89986755274745633</v>
      </c>
      <c r="R111" s="25" cm="1">
        <f t="array" ref="R111">T$1 * F111/C111 + SUMPRODUCT(T$1^(A111:A$113-A111+2), G112:G$114/C111) + T$1^(110-A111+Females!H$115) * D$115/C111</f>
        <v>0.91105168962865479</v>
      </c>
      <c r="S111" s="25" cm="1">
        <f t="array" ref="S111">T$2 * E111/B111 + T$2^2 * F112/B111 + SUMPRODUCT(T$2^(A111:A$112-A111+3), G113:G$114/B111)  +  T$2^(110 - A111 + Females!H$115) * D$115/B111</f>
        <v>0.81221089386277456</v>
      </c>
      <c r="T111" s="25" cm="1">
        <f t="array" ref="T111">T$2 * F111/C111 + SUMPRODUCT(T$2^(A111:A$113-A111+2), G112:G$114/C111) + T$2^(110-A111+Females!H$115) * D$115/C111</f>
        <v>0.83248739714777964</v>
      </c>
      <c r="U111" s="11">
        <f t="shared" si="23"/>
        <v>3.3450032214453307</v>
      </c>
      <c r="V111" s="11">
        <f t="shared" si="28"/>
        <v>4.2123640822216935</v>
      </c>
      <c r="W111" s="11">
        <f t="shared" si="24"/>
        <v>5.2343477808888511E-2</v>
      </c>
      <c r="X111" s="11">
        <f t="shared" si="29"/>
        <v>6.5916165475457922E-2</v>
      </c>
    </row>
    <row r="112" spans="1:24" ht="14" x14ac:dyDescent="0.15">
      <c r="A112" s="7">
        <v>107</v>
      </c>
      <c r="B112" s="11">
        <f t="shared" si="19"/>
        <v>128.6435436069622</v>
      </c>
      <c r="C112" s="11">
        <f t="shared" si="25"/>
        <v>163.80954076293514</v>
      </c>
      <c r="D112" s="11">
        <f t="shared" si="26"/>
        <v>174.8328514591451</v>
      </c>
      <c r="E112" s="11">
        <f t="shared" si="15"/>
        <v>31.047964877287995</v>
      </c>
      <c r="F112" s="11">
        <f t="shared" si="16"/>
        <v>59.302854137528222</v>
      </c>
      <c r="G112" s="11">
        <f t="shared" si="20"/>
        <v>70.326164833738204</v>
      </c>
      <c r="H112" s="37">
        <f t="shared" si="21"/>
        <v>0.24134879999999997</v>
      </c>
      <c r="I112" s="37">
        <f t="shared" si="27"/>
        <v>0.36202319999999999</v>
      </c>
      <c r="J112" s="37">
        <f>Females!D112</f>
        <v>0.40224799999999999</v>
      </c>
      <c r="K112" s="37">
        <f t="shared" si="17"/>
        <v>0.75865120000000008</v>
      </c>
      <c r="L112" s="37">
        <f t="shared" si="18"/>
        <v>0.63797680000000001</v>
      </c>
      <c r="M112" s="37">
        <f t="shared" si="22"/>
        <v>0.59775200000000006</v>
      </c>
      <c r="O112" s="11" cm="1">
        <f t="array" ref="O112">1 + T$1 * C113/B112 + SUMPRODUCT(T$1^(A112:A$112-A112+2), D114:D$114/B112) + (1 + Females!H$115 * T$1^Females!H$115) * T$1^(110 - A112) * D$115/B112</f>
        <v>2.6770424709088667</v>
      </c>
      <c r="P112" s="11" cm="1">
        <f t="array" ref="P112">1 + SUMPRODUCT(T$1^(A112:A$113-A112+1), D113:D$114/C112) + (1 + Females!H$115 * T$1^Females!H$115) * T$1^(110-A112) * D$115/C112</f>
        <v>2.357588704875976</v>
      </c>
      <c r="Q112" s="25" cm="1">
        <f t="array" ref="Q112">T$1 * E112/B112 + T$2 * F113/B112 + SUMPRODUCT(T$1^(A112:A$112-A112+3), G114:G$114/B112)  +  T$1^(110 - A112 + Females!H$115) * D$115/B112</f>
        <v>0.9059254297970516</v>
      </c>
      <c r="R112" s="25" cm="1">
        <f t="array" ref="R112">T$1 * F112/C112 + SUMPRODUCT(T$1^(A112:A$113-A112+2), G113:G$114/C112) + T$1^(110-A112+Females!H$115) * D$115/C112</f>
        <v>0.91630394254045999</v>
      </c>
      <c r="S112" s="25" cm="1">
        <f t="array" ref="S112">T$2 * E112/B112 + T$2^2 * F113/B112 + SUMPRODUCT(T$2^(A112:A$112-A112+3), G114:G$114/B112)  +  T$2^(110 - A112 + Females!H$115) * D$115/B112</f>
        <v>0.82245764613326511</v>
      </c>
      <c r="T112" s="25" cm="1">
        <f t="array" ref="T112">T$2 * F112/C112 + SUMPRODUCT(T$2^(A112:A$113-A112+2), G113:G$114/C112) + T$2^(110-A112+Females!H$115) * D$115/C112</f>
        <v>0.84143293993060464</v>
      </c>
      <c r="U112" s="11">
        <f t="shared" si="23"/>
        <v>1.9356226242167383</v>
      </c>
      <c r="V112" s="11">
        <f t="shared" si="28"/>
        <v>2.4647443958169326</v>
      </c>
      <c r="W112" s="11">
        <f t="shared" si="24"/>
        <v>2.912415841735997E-2</v>
      </c>
      <c r="X112" s="11">
        <f t="shared" si="29"/>
        <v>3.708553792665046E-2</v>
      </c>
    </row>
    <row r="113" spans="1:24" ht="14" x14ac:dyDescent="0.15">
      <c r="A113" s="7">
        <v>108</v>
      </c>
      <c r="B113" s="11">
        <f t="shared" si="19"/>
        <v>75.803139143493198</v>
      </c>
      <c r="C113" s="11">
        <f t="shared" si="25"/>
        <v>97.595578729674216</v>
      </c>
      <c r="D113" s="11">
        <f t="shared" si="26"/>
        <v>104.50668662540691</v>
      </c>
      <c r="E113" s="11">
        <f t="shared" si="15"/>
        <v>18.855287991180326</v>
      </c>
      <c r="F113" s="11">
        <f t="shared" si="16"/>
        <v>36.413915658502368</v>
      </c>
      <c r="G113" s="11">
        <f t="shared" si="20"/>
        <v>43.325023554235067</v>
      </c>
      <c r="H113" s="37">
        <f t="shared" si="21"/>
        <v>0.24874019999999999</v>
      </c>
      <c r="I113" s="37">
        <f t="shared" si="27"/>
        <v>0.37311030000000001</v>
      </c>
      <c r="J113" s="37">
        <f>Females!D113</f>
        <v>0.41456700000000002</v>
      </c>
      <c r="K113" s="37">
        <f t="shared" si="17"/>
        <v>0.75125980000000003</v>
      </c>
      <c r="L113" s="37">
        <f t="shared" si="18"/>
        <v>0.62688969999999999</v>
      </c>
      <c r="M113" s="37">
        <f t="shared" si="22"/>
        <v>0.58543299999999998</v>
      </c>
      <c r="O113" s="11">
        <f>1 + T$1 * C114/B113 + (1 + Females!H$115 * T$1^Females!H$115) * T$1^(110 - A113) * D$115/B113</f>
        <v>2.6187161025841457</v>
      </c>
      <c r="P113" s="11" cm="1">
        <f t="array" ref="P113">1 + SUMPRODUCT(T$1^(A113:A$113-A113+1), D114:D$114/C113) + (1 + Females!H$115 * T$1^Females!H$115) * T$1^(110-A113) * D$115/C113</f>
        <v>2.2989803084015694</v>
      </c>
      <c r="Q113" s="25">
        <f>T$1 * E113/B113 + T$2 * F114/B113  +  T$1^(110 - A113 + Females!H$115) * D$115/B113</f>
        <v>0.91496815029243372</v>
      </c>
      <c r="R113" s="25" cm="1">
        <f t="array" ref="R113">T$1 * F113/C113 + SUMPRODUCT(T$1^(A113:A$113-A113+2), G114:G$114/C113) + T$1^(110-A113+Females!H$115) * D$115/C113</f>
        <v>0.92376265534007418</v>
      </c>
      <c r="S113" s="25">
        <f>T$2 * E113/B113 + T$2^2 * F114/B113  +  T$2^(110 - A113 + Females!H$115) * D$115/B113</f>
        <v>0.8381774013926454</v>
      </c>
      <c r="T113" s="25" cm="1">
        <f t="array" ref="T113">T$2 * F113/C113 + SUMPRODUCT(T$2^(A113:A$113-A113+2), G114:G$114/C113) + T$2^(110-A113+Females!H$115) * D$115/C113</f>
        <v>0.85443928653607815</v>
      </c>
      <c r="U113" s="11">
        <f t="shared" si="23"/>
        <v>1.0966967252092747</v>
      </c>
      <c r="V113" s="11">
        <f t="shared" si="28"/>
        <v>1.411983102508825</v>
      </c>
      <c r="W113" s="11">
        <f t="shared" si="24"/>
        <v>1.5866674133481428E-2</v>
      </c>
      <c r="X113" s="11">
        <f t="shared" si="29"/>
        <v>2.0428141394526853E-2</v>
      </c>
    </row>
    <row r="114" spans="1:24" ht="14" x14ac:dyDescent="0.15">
      <c r="A114" s="7">
        <v>109</v>
      </c>
      <c r="B114" s="11"/>
      <c r="C114" s="20">
        <f t="shared" si="25"/>
        <v>56.947851152312872</v>
      </c>
      <c r="D114" s="11">
        <f t="shared" si="26"/>
        <v>61.181663071171847</v>
      </c>
      <c r="E114" s="20"/>
      <c r="F114" s="11">
        <f t="shared" si="16"/>
        <v>21.855639937928554</v>
      </c>
      <c r="G114" s="20">
        <f t="shared" si="20"/>
        <v>26.089451856787527</v>
      </c>
      <c r="H114" s="37">
        <f t="shared" si="21"/>
        <v>0.25585560000000002</v>
      </c>
      <c r="I114" s="56">
        <f t="shared" si="27"/>
        <v>0.38378340000000005</v>
      </c>
      <c r="J114" s="37">
        <f>Females!D114</f>
        <v>0.42642600000000003</v>
      </c>
      <c r="K114" s="56">
        <f t="shared" si="17"/>
        <v>0.74414439999999993</v>
      </c>
      <c r="L114" s="37">
        <f t="shared" si="18"/>
        <v>0.6162166</v>
      </c>
      <c r="M114" s="37">
        <f t="shared" si="22"/>
        <v>0.57357400000000003</v>
      </c>
      <c r="O114" s="11"/>
      <c r="P114" s="11">
        <f>1 + (1 + Females!H$115 * T$1^Females!H$115) * T$1^(110-A114) * D$115/C114</f>
        <v>2.2408556223659404</v>
      </c>
      <c r="Q114" s="25"/>
      <c r="R114" s="25">
        <f>T$1 * F114/C114 + T$1^(110-A114+Females!H$115) * D$115/C114</f>
        <v>0.93553079281512352</v>
      </c>
      <c r="S114" s="25"/>
      <c r="T114" s="25">
        <f>T$2 * F114/C114 + T$2^(110-A114+Females!H$115) * D$115/C114</f>
        <v>0.87563912956115231</v>
      </c>
      <c r="U114" s="11"/>
      <c r="V114" s="11">
        <f t="shared" si="28"/>
        <v>0.79221554080901402</v>
      </c>
      <c r="W114" s="11"/>
      <c r="X114" s="11">
        <f t="shared" si="29"/>
        <v>1.1020704915111344E-2</v>
      </c>
    </row>
    <row r="115" spans="1:24" ht="14" x14ac:dyDescent="0.15">
      <c r="A115" s="12">
        <v>110</v>
      </c>
      <c r="B115" s="14"/>
      <c r="C115" s="14"/>
      <c r="D115" s="14">
        <f t="shared" si="26"/>
        <v>35.092211214384321</v>
      </c>
      <c r="E115" s="57"/>
      <c r="F115" s="57"/>
      <c r="G115" s="14"/>
      <c r="H115" s="27"/>
      <c r="I115" s="27"/>
      <c r="J115" s="38"/>
      <c r="K115" s="38"/>
      <c r="L115" s="41"/>
      <c r="M115" s="41"/>
      <c r="O115" s="14"/>
      <c r="P115" s="14"/>
      <c r="Q115" s="27"/>
      <c r="R115" s="27"/>
      <c r="S115" s="27"/>
      <c r="T115" s="27"/>
      <c r="U115" s="14"/>
      <c r="V115" s="14"/>
      <c r="W115" s="14"/>
      <c r="X115" s="14"/>
    </row>
    <row r="118" spans="1:24" x14ac:dyDescent="0.15">
      <c r="B118" s="21"/>
      <c r="D118" s="21"/>
    </row>
    <row r="119" spans="1:24" x14ac:dyDescent="0.15">
      <c r="D119" s="21"/>
    </row>
  </sheetData>
  <pageMargins left="0.7" right="0.7" top="0.75" bottom="0.75" header="0.3" footer="0.3"/>
  <ignoredErrors>
    <ignoredError sqref="P6:P113 O5:O1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5"/>
  <sheetViews>
    <sheetView zoomScale="130" zoomScaleNormal="130" workbookViewId="0">
      <selection activeCell="G48" sqref="G48"/>
    </sheetView>
  </sheetViews>
  <sheetFormatPr baseColWidth="10" defaultRowHeight="13" x14ac:dyDescent="0.15"/>
  <cols>
    <col min="13" max="13" width="10.83203125" customWidth="1"/>
    <col min="15" max="15" width="19.6640625" customWidth="1"/>
    <col min="18" max="18" width="18.5" customWidth="1"/>
  </cols>
  <sheetData>
    <row r="1" spans="1:16" ht="18" x14ac:dyDescent="0.25">
      <c r="A1" s="1" t="s">
        <v>0</v>
      </c>
      <c r="G1" s="53" t="s">
        <v>18</v>
      </c>
      <c r="H1" s="49">
        <v>0.04</v>
      </c>
      <c r="I1" s="53" t="s">
        <v>19</v>
      </c>
      <c r="J1" s="51">
        <f>1+H1</f>
        <v>1.04</v>
      </c>
      <c r="K1" s="53" t="s">
        <v>34</v>
      </c>
      <c r="L1" s="52">
        <f>J1^-1</f>
        <v>0.96153846153846145</v>
      </c>
      <c r="M1" s="53" t="s">
        <v>42</v>
      </c>
      <c r="N1" s="24">
        <v>1.1202849372115398</v>
      </c>
      <c r="O1" s="53" t="s">
        <v>44</v>
      </c>
      <c r="P1" s="54">
        <f>Females!H115 * EXP(-N2 * N1) - N1</f>
        <v>8.505906983202749E-7</v>
      </c>
    </row>
    <row r="2" spans="1:16" ht="15" x14ac:dyDescent="0.15">
      <c r="A2" s="1" t="s">
        <v>51</v>
      </c>
      <c r="G2" s="53" t="s">
        <v>37</v>
      </c>
      <c r="H2" s="50">
        <f>J2-1</f>
        <v>8.1600000000000117E-2</v>
      </c>
      <c r="I2" s="53" t="s">
        <v>36</v>
      </c>
      <c r="J2" s="52">
        <f>J1^2</f>
        <v>1.0816000000000001</v>
      </c>
      <c r="K2" s="53" t="s">
        <v>35</v>
      </c>
      <c r="L2" s="52">
        <f>J2^-1</f>
        <v>0.92455621301775137</v>
      </c>
      <c r="M2" s="53" t="s">
        <v>43</v>
      </c>
      <c r="N2" s="2">
        <v>1.9047999999999999E-2</v>
      </c>
      <c r="O2" s="64"/>
      <c r="P2" s="64"/>
    </row>
    <row r="3" spans="1:16" ht="22" x14ac:dyDescent="0.25">
      <c r="A3" s="18" t="s">
        <v>1</v>
      </c>
      <c r="B3" s="19" t="s">
        <v>38</v>
      </c>
      <c r="C3" s="19" t="s">
        <v>39</v>
      </c>
      <c r="D3" s="19" t="s">
        <v>40</v>
      </c>
      <c r="E3" s="19" t="s">
        <v>41</v>
      </c>
      <c r="G3" s="19" t="s">
        <v>45</v>
      </c>
      <c r="H3" s="19" t="s">
        <v>46</v>
      </c>
      <c r="I3" s="19" t="s">
        <v>47</v>
      </c>
      <c r="J3" s="19" t="s">
        <v>48</v>
      </c>
      <c r="K3" s="19" t="s">
        <v>49</v>
      </c>
      <c r="L3" s="4"/>
    </row>
    <row r="4" spans="1:16" ht="14" x14ac:dyDescent="0.15">
      <c r="A4" s="6"/>
      <c r="B4" s="7"/>
      <c r="C4" s="7"/>
      <c r="D4" s="8"/>
      <c r="E4" s="8"/>
      <c r="G4" s="7"/>
      <c r="H4" s="36"/>
      <c r="I4" s="15"/>
      <c r="J4" s="15"/>
      <c r="K4" s="15"/>
      <c r="L4" s="2"/>
    </row>
    <row r="5" spans="1:16" ht="14" x14ac:dyDescent="0.15">
      <c r="A5" s="7">
        <v>0</v>
      </c>
      <c r="B5" s="11">
        <v>100000</v>
      </c>
      <c r="C5" s="46">
        <f>B5*D5</f>
        <v>2215.6488594473058</v>
      </c>
      <c r="D5" s="10">
        <f>1-E5</f>
        <v>2.2156488594473056E-2</v>
      </c>
      <c r="E5" s="37">
        <f>Females!E5 * EXP(-0.019048)</f>
        <v>0.97784351140552694</v>
      </c>
      <c r="G5" s="11" cm="1">
        <f t="array" ref="G5">SUMPRODUCT(L$1^(A5:A$114-A5), (B5:B$114)/B5) + (1 + N$1 * L$1^N$1) * L$1^(110-A5) * B$115/B5</f>
        <v>17.409708549683792</v>
      </c>
      <c r="H5" s="25" cm="1">
        <f t="array" ref="H5">SUMPRODUCT(L$1^(A5:A$114+1-A5), C5:C$114/B5) + L$1^(111-A5+N$1) * B$115/B5</f>
        <v>0.33039582495552849</v>
      </c>
      <c r="I5" s="25" cm="1">
        <f t="array" ref="I5">SUMPRODUCT(L$2^(A5:A$114+1-A5), C5:C$114/B5) + L$2^(111-A5+N$1) * B$115/B5</f>
        <v>0.19184630007440251</v>
      </c>
      <c r="J5" s="11">
        <f t="shared" ref="J5:J36" si="0">B5*L$1^A5</f>
        <v>100000</v>
      </c>
      <c r="K5" s="11">
        <f t="shared" ref="K5:K36" si="1">B5*L$2^A5</f>
        <v>100000</v>
      </c>
      <c r="L5" s="2"/>
    </row>
    <row r="6" spans="1:16" ht="14" x14ac:dyDescent="0.15">
      <c r="A6" s="15">
        <v>1</v>
      </c>
      <c r="B6" s="17">
        <f>B5*E5</f>
        <v>97784.351140552695</v>
      </c>
      <c r="C6" s="47">
        <f t="shared" ref="C6:C69" si="2">B6*D6</f>
        <v>1870.7767457846073</v>
      </c>
      <c r="D6" s="16">
        <f t="shared" ref="D6:D69" si="3">1-E6</f>
        <v>1.9131657816040537E-2</v>
      </c>
      <c r="E6" s="43">
        <f>Females!E6 * EXP(-0.019048)</f>
        <v>0.98086834218395946</v>
      </c>
      <c r="G6" s="17" cm="1">
        <f t="array" ref="G6">SUMPRODUCT(L$1^(A6:A$114-A6), (B6:B$114)/B6) + (1 + N$1 * L$1^N$1) * L$1^(110-A6) * B$115/B6</f>
        <v>17.452789421428772</v>
      </c>
      <c r="H6" s="26" cm="1">
        <f t="array" ref="H6">SUMPRODUCT(L$1^(A6:A$114+1-A6), C6:C$114/B6) + L$1^(111-A6+N$1) * B$115/B6</f>
        <v>0.32873886834635269</v>
      </c>
      <c r="I6" s="26" cm="1">
        <f t="array" ref="I6">SUMPRODUCT(L$2^(A6:A$114+1-A6), C6:C$114/B6) + L$2^(111-A6+N$1) * B$115/B6</f>
        <v>0.18954410128425481</v>
      </c>
      <c r="J6" s="17">
        <f t="shared" si="0"/>
        <v>94023.41455822374</v>
      </c>
      <c r="K6" s="17">
        <f t="shared" si="1"/>
        <v>90407.129382907442</v>
      </c>
      <c r="L6" s="2"/>
    </row>
    <row r="7" spans="1:16" ht="14" x14ac:dyDescent="0.15">
      <c r="A7" s="7">
        <v>2</v>
      </c>
      <c r="B7" s="11">
        <f t="shared" ref="B7:B70" si="4">B6*E6</f>
        <v>95913.574394768089</v>
      </c>
      <c r="C7" s="46">
        <f t="shared" si="2"/>
        <v>1825.6693988707711</v>
      </c>
      <c r="D7" s="10">
        <f t="shared" si="3"/>
        <v>1.9034525721630891E-2</v>
      </c>
      <c r="E7" s="37">
        <f>Females!E7 * EXP(-0.019048)</f>
        <v>0.98096547427836911</v>
      </c>
      <c r="G7" s="11" cm="1">
        <f t="array" ref="G7">SUMPRODUCT(L$1^(A7:A$114-A7), (B7:B$114)/B7) + (1 + N$1 * L$1^N$1) * L$1^(110-A7) * B$115/B7</f>
        <v>17.444645996207331</v>
      </c>
      <c r="H7" s="25" cm="1">
        <f t="array" ref="H7">SUMPRODUCT(L$1^(A7:A$114+1-A7), C7:C$114/B7) + L$1^(111-A7+N$1) * B$115/B7</f>
        <v>0.32905207700508515</v>
      </c>
      <c r="I7" s="25" cm="1">
        <f t="array" ref="I7">SUMPRODUCT(L$2^(A7:A$114+1-A7), C7:C$114/B7) + L$2^(111-A7+N$1) * B$115/B7</f>
        <v>0.18950478279188682</v>
      </c>
      <c r="J7" s="11">
        <f t="shared" si="0"/>
        <v>88677.491119423139</v>
      </c>
      <c r="K7" s="11">
        <f t="shared" si="1"/>
        <v>81987.325369289145</v>
      </c>
      <c r="L7" s="2"/>
    </row>
    <row r="8" spans="1:16" ht="14" x14ac:dyDescent="0.15">
      <c r="A8" s="7">
        <v>3</v>
      </c>
      <c r="B8" s="11">
        <f t="shared" si="4"/>
        <v>94087.904995897319</v>
      </c>
      <c r="C8" s="46">
        <f t="shared" si="2"/>
        <v>1785.1952616095514</v>
      </c>
      <c r="D8" s="10">
        <f t="shared" si="3"/>
        <v>1.8973695521091627E-2</v>
      </c>
      <c r="E8" s="37">
        <f>Females!E8 * EXP(-0.019048)</f>
        <v>0.98102630447890837</v>
      </c>
      <c r="G8" s="11" cm="1">
        <f t="array" ref="G8">SUMPRODUCT(L$1^(A8:A$114-A8), (B8:B$114)/B8) + (1 + N$1 * L$1^N$1) * L$1^(110-A8) * B$115/B8</f>
        <v>17.434285185864205</v>
      </c>
      <c r="H8" s="25" cm="1">
        <f t="array" ref="H8">SUMPRODUCT(L$1^(A8:A$114+1-A8), C8:C$114/B8) + L$1^(111-A8+N$1) * B$115/B8</f>
        <v>0.32945056970674647</v>
      </c>
      <c r="I8" s="25" cm="1">
        <f t="array" ref="I8">SUMPRODUCT(L$2^(A8:A$114+1-A8), C8:C$114/B8) + L$2^(111-A8+N$1) * B$115/B8</f>
        <v>0.18954168339395763</v>
      </c>
      <c r="J8" s="11">
        <f t="shared" si="0"/>
        <v>83643.80493632768</v>
      </c>
      <c r="K8" s="11">
        <f t="shared" si="1"/>
        <v>74359.038013775586</v>
      </c>
      <c r="L8" s="2"/>
    </row>
    <row r="9" spans="1:16" ht="14" x14ac:dyDescent="0.15">
      <c r="A9" s="7">
        <v>4</v>
      </c>
      <c r="B9" s="11">
        <f t="shared" si="4"/>
        <v>92302.709734287768</v>
      </c>
      <c r="C9" s="46">
        <f t="shared" si="2"/>
        <v>1751.1423879364163</v>
      </c>
      <c r="D9" s="10">
        <f t="shared" si="3"/>
        <v>1.8971733256558099E-2</v>
      </c>
      <c r="E9" s="37">
        <f>Females!E9 * EXP(-0.019048)</f>
        <v>0.9810282667434419</v>
      </c>
      <c r="G9" s="11" cm="1">
        <f t="array" ref="G9">SUMPRODUCT(L$1^(A9:A$114-A9), (B9:B$114)/B9) + (1 + N$1 * L$1^N$1) * L$1^(110-A9) * B$115/B9</f>
        <v>17.422220500374188</v>
      </c>
      <c r="H9" s="25" cm="1">
        <f t="array" ref="H9">SUMPRODUCT(L$1^(A9:A$114+1-A9), C9:C$114/B9) + L$1^(111-A9+N$1) * B$115/B9</f>
        <v>0.32991459606767687</v>
      </c>
      <c r="I9" s="25" cm="1">
        <f t="array" ref="I9">SUMPRODUCT(L$2^(A9:A$114+1-A9), C9:C$114/B9) + L$2^(111-A9+N$1) * B$115/B9</f>
        <v>0.18963262084662361</v>
      </c>
      <c r="J9" s="11">
        <f t="shared" si="0"/>
        <v>78900.743124269429</v>
      </c>
      <c r="K9" s="11">
        <f t="shared" si="1"/>
        <v>67444.685897985328</v>
      </c>
      <c r="L9" s="2"/>
    </row>
    <row r="10" spans="1:16" ht="14" x14ac:dyDescent="0.15">
      <c r="A10" s="12">
        <v>5</v>
      </c>
      <c r="B10" s="14">
        <f t="shared" si="4"/>
        <v>90551.567346351352</v>
      </c>
      <c r="C10" s="48">
        <f t="shared" si="2"/>
        <v>1717.4759663355865</v>
      </c>
      <c r="D10" s="13">
        <f t="shared" si="3"/>
        <v>1.8966827595224278E-2</v>
      </c>
      <c r="E10" s="44">
        <f>Females!E10 * EXP(-0.019048)</f>
        <v>0.98103317240477572</v>
      </c>
      <c r="G10" s="14" cm="1">
        <f t="array" ref="G10">SUMPRODUCT(L$1^(A10:A$114-A10), (B10:B$114)/B10) + (1 + N$1 * L$1^N$1) * L$1^(110-A10) * B$115/B10</f>
        <v>17.409395732381753</v>
      </c>
      <c r="H10" s="27" cm="1">
        <f t="array" ref="H10">SUMPRODUCT(L$1^(A10:A$114+1-A10), C10:C$114/B10) + L$1^(111-A10+N$1) * B$115/B10</f>
        <v>0.33040785637076314</v>
      </c>
      <c r="I10" s="27" cm="1">
        <f t="array" ref="I10">SUMPRODUCT(L$2^(A10:A$114+1-A10), C10:C$114/B10) + L$2^(111-A10+N$1) * B$115/B10</f>
        <v>0.18973450180903675</v>
      </c>
      <c r="J10" s="14">
        <f t="shared" si="0"/>
        <v>74426.787761511121</v>
      </c>
      <c r="K10" s="14">
        <f t="shared" si="1"/>
        <v>61173.394330211158</v>
      </c>
      <c r="L10" s="2"/>
    </row>
    <row r="11" spans="1:16" ht="14" x14ac:dyDescent="0.15">
      <c r="A11" s="7">
        <v>6</v>
      </c>
      <c r="B11" s="11">
        <f t="shared" si="4"/>
        <v>88834.091380015772</v>
      </c>
      <c r="C11" s="46">
        <f t="shared" si="2"/>
        <v>1684.2907898290671</v>
      </c>
      <c r="D11" s="10">
        <f t="shared" si="3"/>
        <v>1.8959959669356929E-2</v>
      </c>
      <c r="E11" s="37">
        <f>Females!E11 * EXP(-0.019048)</f>
        <v>0.98104004033064307</v>
      </c>
      <c r="G11" s="11" cm="1">
        <f t="array" ref="G11">SUMPRODUCT(L$1^(A11:A$114-A11), (B11:B$114)/B11) + (1 + N$1 * L$1^N$1) * L$1^(110-A11) * B$115/B11</f>
        <v>17.395713052030903</v>
      </c>
      <c r="H11" s="25" cm="1">
        <f t="array" ref="H11">SUMPRODUCT(L$1^(A11:A$114+1-A11), C11:C$114/B11) + L$1^(111-A11+N$1) * B$115/B11</f>
        <v>0.33093411330276135</v>
      </c>
      <c r="I11" s="25" cm="1">
        <f t="array" ref="I11">SUMPRODUCT(L$2^(A11:A$114+1-A11), C11:C$114/B11) + L$2^(111-A11+N$1) * B$115/B11</f>
        <v>0.18985087844163429</v>
      </c>
      <c r="J11" s="11">
        <f t="shared" si="0"/>
        <v>70206.872797665565</v>
      </c>
      <c r="K11" s="11">
        <f t="shared" si="1"/>
        <v>55485.511378083735</v>
      </c>
      <c r="L11" s="2"/>
    </row>
    <row r="12" spans="1:16" ht="14" x14ac:dyDescent="0.15">
      <c r="A12" s="7">
        <v>7</v>
      </c>
      <c r="B12" s="11">
        <f t="shared" si="4"/>
        <v>87149.8005901867</v>
      </c>
      <c r="C12" s="46">
        <f t="shared" si="2"/>
        <v>1651.7581660126214</v>
      </c>
      <c r="D12" s="10">
        <f t="shared" si="3"/>
        <v>1.895309174348947E-2</v>
      </c>
      <c r="E12" s="37">
        <f>Females!E12 * EXP(-0.019048)</f>
        <v>0.98104690825651053</v>
      </c>
      <c r="G12" s="11" cm="1">
        <f t="array" ref="G12">SUMPRODUCT(L$1^(A12:A$114-A12), (B12:B$114)/B12) + (1 + N$1 * L$1^N$1) * L$1^(110-A12) * B$115/B12</f>
        <v>17.381086268777771</v>
      </c>
      <c r="H12" s="25" cm="1">
        <f t="array" ref="H12">SUMPRODUCT(L$1^(A12:A$114+1-A12), C12:C$114/B12) + L$1^(111-A12+N$1) * B$115/B12</f>
        <v>0.33149668188457176</v>
      </c>
      <c r="I12" s="25" cm="1">
        <f t="array" ref="I12">SUMPRODUCT(L$2^(A12:A$114+1-A12), C12:C$114/B12) + L$2^(111-A12+N$1) * B$115/B12</f>
        <v>0.18998485565410494</v>
      </c>
      <c r="J12" s="11">
        <f t="shared" si="0"/>
        <v>66226.685885490529</v>
      </c>
      <c r="K12" s="11">
        <f t="shared" si="1"/>
        <v>50326.838313721906</v>
      </c>
      <c r="L12" s="2"/>
    </row>
    <row r="13" spans="1:16" ht="14" x14ac:dyDescent="0.15">
      <c r="A13" s="7">
        <v>8</v>
      </c>
      <c r="B13" s="11">
        <f t="shared" si="4"/>
        <v>85498.042424174084</v>
      </c>
      <c r="C13" s="46">
        <f t="shared" si="2"/>
        <v>1619.7811628487955</v>
      </c>
      <c r="D13" s="10">
        <f t="shared" si="3"/>
        <v>1.8945242685355468E-2</v>
      </c>
      <c r="E13" s="37">
        <f>Females!E13 * EXP(-0.019048)</f>
        <v>0.98105475731464453</v>
      </c>
      <c r="G13" s="11" cm="1">
        <f t="array" ref="G13">SUMPRODUCT(L$1^(A13:A$114-A13), (B13:B$114)/B13) + (1 + N$1 * L$1^N$1) * L$1^(110-A13) * B$115/B13</f>
        <v>17.365458854363439</v>
      </c>
      <c r="H13" s="25" cm="1">
        <f t="array" ref="H13">SUMPRODUCT(L$1^(A13:A$114+1-A13), C13:C$114/B13) + L$1^(111-A13+N$1) * B$115/B13</f>
        <v>0.33209773627998529</v>
      </c>
      <c r="I13" s="25" cm="1">
        <f t="array" ref="I13">SUMPRODUCT(L$2^(A13:A$114+1-A13), C13:C$114/B13) + L$2^(111-A13+N$1) * B$115/B13</f>
        <v>0.19013823555439843</v>
      </c>
      <c r="J13" s="11">
        <f t="shared" si="0"/>
        <v>62472.58214618804</v>
      </c>
      <c r="K13" s="11">
        <f t="shared" si="1"/>
        <v>45648.103855401416</v>
      </c>
      <c r="L13" s="2"/>
    </row>
    <row r="14" spans="1:16" ht="14" x14ac:dyDescent="0.15">
      <c r="A14" s="7">
        <v>9</v>
      </c>
      <c r="B14" s="11">
        <f t="shared" si="4"/>
        <v>83878.261261325286</v>
      </c>
      <c r="C14" s="46">
        <f t="shared" si="2"/>
        <v>1588.6002416098365</v>
      </c>
      <c r="D14" s="10">
        <f t="shared" si="3"/>
        <v>1.8939355891754883E-2</v>
      </c>
      <c r="E14" s="37">
        <f>Females!E14 * EXP(-0.019048)</f>
        <v>0.98106064410824512</v>
      </c>
      <c r="G14" s="11" cm="1">
        <f t="array" ref="G14">SUMPRODUCT(L$1^(A14:A$114-A14), (B14:B$114)/B14) + (1 + N$1 * L$1^N$1) * L$1^(110-A14) * B$115/B14</f>
        <v>17.348753554924432</v>
      </c>
      <c r="H14" s="25" cm="1">
        <f t="array" ref="H14">SUMPRODUCT(L$1^(A14:A$114+1-A14), C14:C$114/B14) + L$1^(111-A14+N$1) * B$115/B14</f>
        <v>0.33274024779142308</v>
      </c>
      <c r="I14" s="25" cm="1">
        <f t="array" ref="I14">SUMPRODUCT(L$2^(A14:A$114+1-A14), C14:C$114/B14) + L$2^(111-A14+N$1) * B$115/B14</f>
        <v>0.19031381428835023</v>
      </c>
      <c r="J14" s="11">
        <f t="shared" si="0"/>
        <v>58931.753765622787</v>
      </c>
      <c r="K14" s="11">
        <f t="shared" si="1"/>
        <v>41404.668500124375</v>
      </c>
      <c r="L14" s="2"/>
    </row>
    <row r="15" spans="1:16" ht="14" x14ac:dyDescent="0.15">
      <c r="A15" s="7">
        <v>10</v>
      </c>
      <c r="B15" s="11">
        <f t="shared" si="4"/>
        <v>82289.661019715451</v>
      </c>
      <c r="C15" s="46">
        <f t="shared" si="2"/>
        <v>1558.1902280976699</v>
      </c>
      <c r="D15" s="10">
        <f t="shared" si="3"/>
        <v>1.8935431362687827E-2</v>
      </c>
      <c r="E15" s="37">
        <f>Females!E15 * EXP(-0.019048)</f>
        <v>0.98106456863731217</v>
      </c>
      <c r="G15" s="11" cm="1">
        <f t="array" ref="G15">SUMPRODUCT(L$1^(A15:A$114-A15), (B15:B$114)/B15) + (1 + N$1 * L$1^N$1) * L$1^(110-A15) * B$115/B15</f>
        <v>17.330940548100745</v>
      </c>
      <c r="H15" s="25" cm="1">
        <f t="array" ref="H15">SUMPRODUCT(L$1^(A15:A$114+1-A15), C15:C$114/B15) + L$1^(111-A15+N$1) * B$115/B15</f>
        <v>0.33342536343271501</v>
      </c>
      <c r="I15" s="25" cm="1">
        <f t="array" ref="I15">SUMPRODUCT(L$2^(A15:A$114+1-A15), C15:C$114/B15) + L$2^(111-A15+N$1) * B$115/B15</f>
        <v>0.19051224484946613</v>
      </c>
      <c r="J15" s="11">
        <f t="shared" si="0"/>
        <v>55591.946449740753</v>
      </c>
      <c r="K15" s="11">
        <f t="shared" si="1"/>
        <v>37555.927096727421</v>
      </c>
      <c r="L15" s="2"/>
    </row>
    <row r="16" spans="1:16" ht="14" x14ac:dyDescent="0.15">
      <c r="A16" s="15">
        <v>11</v>
      </c>
      <c r="B16" s="17">
        <f t="shared" si="4"/>
        <v>80731.470791617787</v>
      </c>
      <c r="C16" s="47">
        <f t="shared" si="2"/>
        <v>1528.7644322344527</v>
      </c>
      <c r="D16" s="16">
        <f t="shared" si="3"/>
        <v>1.8936412494954591E-2</v>
      </c>
      <c r="E16" s="43">
        <f>Females!E16 * EXP(-0.019048)</f>
        <v>0.98106358750504541</v>
      </c>
      <c r="G16" s="17" cm="1">
        <f t="array" ref="G16">SUMPRODUCT(L$1^(A16:A$114-A16), (B16:B$114)/B16) + (1 + N$1 * L$1^N$1) * L$1^(110-A16) * B$115/B16</f>
        <v>17.311988133070187</v>
      </c>
      <c r="H16" s="26" cm="1">
        <f t="array" ref="H16">SUMPRODUCT(L$1^(A16:A$114+1-A16), C16:C$114/B16) + L$1^(111-A16+N$1) * B$115/B16</f>
        <v>0.33415430246623179</v>
      </c>
      <c r="I16" s="26" cm="1">
        <f t="array" ref="I16">SUMPRODUCT(L$2^(A16:A$114+1-A16), C16:C$114/B16) + L$2^(111-A16+N$1) * B$115/B16</f>
        <v>0.190734247926623</v>
      </c>
      <c r="J16" s="17">
        <f t="shared" si="0"/>
        <v>52441.624003291799</v>
      </c>
      <c r="K16" s="17">
        <f t="shared" si="1"/>
        <v>34065.078972748917</v>
      </c>
      <c r="L16" s="2"/>
    </row>
    <row r="17" spans="1:12" ht="14" x14ac:dyDescent="0.15">
      <c r="A17" s="7">
        <v>12</v>
      </c>
      <c r="B17" s="11">
        <f t="shared" si="4"/>
        <v>79202.70635938333</v>
      </c>
      <c r="C17" s="46">
        <f t="shared" si="2"/>
        <v>1500.3590766538155</v>
      </c>
      <c r="D17" s="10">
        <f t="shared" si="3"/>
        <v>1.894328042082194E-2</v>
      </c>
      <c r="E17" s="37">
        <f>Females!E17 * EXP(-0.019048)</f>
        <v>0.98105671957917806</v>
      </c>
      <c r="G17" s="11" cm="1">
        <f t="array" ref="G17">SUMPRODUCT(L$1^(A17:A$114-A17), (B17:B$114)/B17) + (1 + N$1 * L$1^N$1) * L$1^(110-A17) * B$115/B17</f>
        <v>17.291914483887368</v>
      </c>
      <c r="H17" s="25" cm="1">
        <f t="array" ref="H17">SUMPRODUCT(L$1^(A17:A$114+1-A17), C17:C$114/B17) + L$1^(111-A17+N$1) * B$115/B17</f>
        <v>0.33492636588985319</v>
      </c>
      <c r="I17" s="25" cm="1">
        <f t="array" ref="I17">SUMPRODUCT(L$2^(A17:A$114+1-A17), C17:C$114/B17) + L$2^(111-A17+N$1) * B$115/B17</f>
        <v>0.19097819188148946</v>
      </c>
      <c r="J17" s="11">
        <f t="shared" si="0"/>
        <v>49469.776710827064</v>
      </c>
      <c r="K17" s="11">
        <f t="shared" si="1"/>
        <v>30898.676576967209</v>
      </c>
      <c r="L17" s="2"/>
    </row>
    <row r="18" spans="1:12" ht="14" x14ac:dyDescent="0.15">
      <c r="A18" s="7">
        <v>13</v>
      </c>
      <c r="B18" s="11">
        <f t="shared" si="4"/>
        <v>77702.347282729519</v>
      </c>
      <c r="C18" s="46">
        <f t="shared" si="2"/>
        <v>1473.1571344147953</v>
      </c>
      <c r="D18" s="10">
        <f t="shared" si="3"/>
        <v>1.8958978537090165E-2</v>
      </c>
      <c r="E18" s="37">
        <f>Females!E18 * EXP(-0.019048)</f>
        <v>0.98104102146290983</v>
      </c>
      <c r="G18" s="11" cm="1">
        <f t="array" ref="G18">SUMPRODUCT(L$1^(A18:A$114-A18), (B18:B$114)/B18) + (1 + N$1 * L$1^N$1) * L$1^(110-A18) * B$115/B18</f>
        <v>17.270755834087531</v>
      </c>
      <c r="H18" s="25" cm="1">
        <f t="array" ref="H18">SUMPRODUCT(L$1^(A18:A$114+1-A18), C18:C$114/B18) + L$1^(111-A18+N$1) * B$115/B18</f>
        <v>0.33574016010604552</v>
      </c>
      <c r="I18" s="25" cm="1">
        <f t="array" ref="I18">SUMPRODUCT(L$2^(A18:A$114+1-A18), C18:C$114/B18) + L$2^(111-A18+N$1) * B$115/B18</f>
        <v>0.19124147276487299</v>
      </c>
      <c r="J18" s="11">
        <f t="shared" si="0"/>
        <v>46666.016209844624</v>
      </c>
      <c r="K18" s="11">
        <f t="shared" si="1"/>
        <v>28026.400038773514</v>
      </c>
      <c r="L18" s="2"/>
    </row>
    <row r="19" spans="1:12" ht="14" x14ac:dyDescent="0.15">
      <c r="A19" s="7">
        <v>14</v>
      </c>
      <c r="B19" s="11">
        <f t="shared" si="4"/>
        <v>76229.190148314723</v>
      </c>
      <c r="C19" s="46">
        <f t="shared" si="2"/>
        <v>1447.2469347110068</v>
      </c>
      <c r="D19" s="10">
        <f t="shared" si="3"/>
        <v>1.8985469108292796E-2</v>
      </c>
      <c r="E19" s="37">
        <f>Females!E19 * EXP(-0.019048)</f>
        <v>0.9810145308917072</v>
      </c>
      <c r="G19" s="11" cm="1">
        <f t="array" ref="G19">SUMPRODUCT(L$1^(A19:A$114-A19), (B19:B$114)/B19) + (1 + N$1 * L$1^N$1) * L$1^(110-A19) * B$115/B19</f>
        <v>17.248601941453884</v>
      </c>
      <c r="H19" s="25" cm="1">
        <f t="array" ref="H19">SUMPRODUCT(L$1^(A19:A$114+1-A19), C19:C$114/B19) + L$1^(111-A19+N$1) * B$115/B19</f>
        <v>0.33659223289235474</v>
      </c>
      <c r="I19" s="25" cm="1">
        <f t="array" ref="I19">SUMPRODUCT(L$2^(A19:A$114+1-A19), C19:C$114/B19) + L$2^(111-A19+N$1) * B$115/B19</f>
        <v>0.19151879920905024</v>
      </c>
      <c r="J19" s="11">
        <f t="shared" si="0"/>
        <v>44020.457894337189</v>
      </c>
      <c r="K19" s="11">
        <f t="shared" si="1"/>
        <v>25420.717568386186</v>
      </c>
      <c r="L19" s="2"/>
    </row>
    <row r="20" spans="1:12" ht="14" x14ac:dyDescent="0.15">
      <c r="A20" s="12">
        <v>15</v>
      </c>
      <c r="B20" s="14">
        <f t="shared" si="4"/>
        <v>74781.943213603721</v>
      </c>
      <c r="C20" s="48">
        <f t="shared" si="2"/>
        <v>1422.8518537932152</v>
      </c>
      <c r="D20" s="13">
        <f t="shared" si="3"/>
        <v>1.9026676663496778E-2</v>
      </c>
      <c r="E20" s="44">
        <f>Females!E20 * EXP(-0.019048)</f>
        <v>0.98097332333650322</v>
      </c>
      <c r="G20" s="14" cm="1">
        <f t="array" ref="G20">SUMPRODUCT(L$1^(A20:A$114-A20), (B20:B$114)/B20) + (1 + N$1 * L$1^N$1) * L$1^(110-A20) * B$115/B20</f>
        <v>17.22558176967252</v>
      </c>
      <c r="H20" s="27" cm="1">
        <f t="array" ref="H20">SUMPRODUCT(L$1^(A20:A$114+1-A20), C20:C$114/B20) + L$1^(111-A20+N$1) * B$115/B20</f>
        <v>0.33747762410697929</v>
      </c>
      <c r="I20" s="27" cm="1">
        <f t="array" ref="I20">SUMPRODUCT(L$2^(A20:A$114+1-A20), C20:C$114/B20) + L$2^(111-A20+N$1) * B$115/B20</f>
        <v>0.19180272890064548</v>
      </c>
      <c r="J20" s="14">
        <f t="shared" si="0"/>
        <v>41523.758510433989</v>
      </c>
      <c r="K20" s="14">
        <f t="shared" si="1"/>
        <v>23056.669120082242</v>
      </c>
      <c r="L20" s="2"/>
    </row>
    <row r="21" spans="1:12" ht="14" x14ac:dyDescent="0.15">
      <c r="A21" s="7">
        <v>16</v>
      </c>
      <c r="B21" s="11">
        <f t="shared" si="4"/>
        <v>73359.091359810511</v>
      </c>
      <c r="C21" s="46">
        <f t="shared" si="2"/>
        <v>1400.0982099266591</v>
      </c>
      <c r="D21" s="10">
        <f t="shared" si="3"/>
        <v>1.9085544599502735E-2</v>
      </c>
      <c r="E21" s="37">
        <f>Females!E21 * EXP(-0.019048)</f>
        <v>0.98091445540049726</v>
      </c>
      <c r="G21" s="11" cm="1">
        <f t="array" ref="G21">SUMPRODUCT(L$1^(A21:A$114-A21), (B21:B$114)/B21) + (1 + N$1 * L$1^N$1) * L$1^(110-A21) * B$115/B21</f>
        <v>17.2019000303344</v>
      </c>
      <c r="H21" s="25" cm="1">
        <f t="array" ref="H21">SUMPRODUCT(L$1^(A21:A$114+1-A21), C21:C$114/B21) + L$1^(111-A21+N$1) * B$115/B21</f>
        <v>0.33838846022716251</v>
      </c>
      <c r="I21" s="25" cm="1">
        <f t="array" ref="I21">SUMPRODUCT(L$2^(A21:A$114+1-A21), C21:C$114/B21) + L$2^(111-A21+N$1) * B$115/B21</f>
        <v>0.19208183386125086</v>
      </c>
      <c r="J21" s="11">
        <f t="shared" si="0"/>
        <v>39167.01863788734</v>
      </c>
      <c r="K21" s="11">
        <f t="shared" si="1"/>
        <v>20911.591468007773</v>
      </c>
      <c r="L21" s="2"/>
    </row>
    <row r="22" spans="1:12" ht="14" x14ac:dyDescent="0.15">
      <c r="A22" s="7">
        <v>17</v>
      </c>
      <c r="B22" s="11">
        <f t="shared" si="4"/>
        <v>71958.993149883856</v>
      </c>
      <c r="C22" s="46">
        <f t="shared" si="2"/>
        <v>1375.3534092191819</v>
      </c>
      <c r="D22" s="10">
        <f t="shared" si="3"/>
        <v>1.9113016302972019E-2</v>
      </c>
      <c r="E22" s="37">
        <f>Females!E22 * EXP(-0.019048)</f>
        <v>0.98088698369702798</v>
      </c>
      <c r="G22" s="11" cm="1">
        <f t="array" ref="G22">SUMPRODUCT(L$1^(A22:A$114-A22), (B22:B$114)/B22) + (1 + N$1 * L$1^N$1) * L$1^(110-A22) * B$115/B22</f>
        <v>17.177824160689006</v>
      </c>
      <c r="H22" s="25" cm="1">
        <f t="array" ref="H22">SUMPRODUCT(L$1^(A22:A$114+1-A22), C22:C$114/B22) + L$1^(111-A22+N$1) * B$115/B22</f>
        <v>0.33931445520481351</v>
      </c>
      <c r="I22" s="25" cm="1">
        <f t="array" ref="I22">SUMPRODUCT(L$2^(A22:A$114+1-A22), C22:C$114/B22) + L$2^(111-A22+N$1) * B$115/B22</f>
        <v>0.19234110157729711</v>
      </c>
      <c r="J22" s="11">
        <f t="shared" si="0"/>
        <v>36941.821881581141</v>
      </c>
      <c r="K22" s="11">
        <f t="shared" si="1"/>
        <v>18964.943007025267</v>
      </c>
      <c r="L22" s="2"/>
    </row>
    <row r="23" spans="1:12" ht="14" x14ac:dyDescent="0.15">
      <c r="A23" s="7">
        <v>18</v>
      </c>
      <c r="B23" s="11">
        <f t="shared" si="4"/>
        <v>70583.639740664672</v>
      </c>
      <c r="C23" s="46">
        <f t="shared" si="2"/>
        <v>1350.1050353832559</v>
      </c>
      <c r="D23" s="10">
        <f t="shared" si="3"/>
        <v>1.9127733286973481E-2</v>
      </c>
      <c r="E23" s="37">
        <f>Females!E23 * EXP(-0.019048)</f>
        <v>0.98087226671302652</v>
      </c>
      <c r="G23" s="11" cm="1">
        <f t="array" ref="G23">SUMPRODUCT(L$1^(A23:A$114-A23), (B23:B$114)/B23) + (1 + N$1 * L$1^N$1) * L$1^(110-A23) * B$115/B23</f>
        <v>17.152778461492343</v>
      </c>
      <c r="H23" s="25" cm="1">
        <f t="array" ref="H23">SUMPRODUCT(L$1^(A23:A$114+1-A23), C23:C$114/B23) + L$1^(111-A23+N$1) * B$115/B23</f>
        <v>0.34027775131852384</v>
      </c>
      <c r="I23" s="25" cm="1">
        <f t="array" ref="I23">SUMPRODUCT(L$2^(A23:A$114+1-A23), C23:C$114/B23) + L$2^(111-A23+N$1) * B$115/B23</f>
        <v>0.19260436961959551</v>
      </c>
      <c r="J23" s="11">
        <f t="shared" si="0"/>
        <v>34842.069459324026</v>
      </c>
      <c r="K23" s="11">
        <f t="shared" si="1"/>
        <v>17199.025279351936</v>
      </c>
      <c r="L23" s="2"/>
    </row>
    <row r="24" spans="1:12" ht="14" x14ac:dyDescent="0.15">
      <c r="A24" s="7">
        <v>19</v>
      </c>
      <c r="B24" s="11">
        <f t="shared" si="4"/>
        <v>69233.534705281418</v>
      </c>
      <c r="C24" s="46">
        <f t="shared" si="2"/>
        <v>1324.280586357045</v>
      </c>
      <c r="D24" s="10">
        <f t="shared" si="3"/>
        <v>1.9127733286973481E-2</v>
      </c>
      <c r="E24" s="37">
        <f>Females!E24 * EXP(-0.019048)</f>
        <v>0.98087226671302652</v>
      </c>
      <c r="G24" s="11" cm="1">
        <f t="array" ref="G24">SUMPRODUCT(L$1^(A24:A$114-A24), (B24:B$114)/B24) + (1 + N$1 * L$1^N$1) * L$1^(110-A24) * B$115/B24</f>
        <v>17.12648034819696</v>
      </c>
      <c r="H24" s="25" cm="1">
        <f t="array" ref="H24">SUMPRODUCT(L$1^(A24:A$114+1-A24), C24:C$114/B24) + L$1^(111-A24+N$1) * B$115/B24</f>
        <v>0.34128921720470273</v>
      </c>
      <c r="I24" s="25" cm="1">
        <f t="array" ref="I24">SUMPRODUCT(L$2^(A24:A$114+1-A24), C24:C$114/B24) + L$2^(111-A24+N$1) * B$115/B24</f>
        <v>0.19288255903857993</v>
      </c>
      <c r="J24" s="11">
        <f t="shared" si="0"/>
        <v>32861.172738019108</v>
      </c>
      <c r="K24" s="11">
        <f t="shared" si="1"/>
        <v>15597.306685477604</v>
      </c>
      <c r="L24" s="2"/>
    </row>
    <row r="25" spans="1:12" ht="14" x14ac:dyDescent="0.15">
      <c r="A25" s="7">
        <v>20</v>
      </c>
      <c r="B25" s="11">
        <f t="shared" si="4"/>
        <v>67909.254118924378</v>
      </c>
      <c r="C25" s="46">
        <f t="shared" si="2"/>
        <v>1298.8168445832348</v>
      </c>
      <c r="D25" s="10">
        <f t="shared" si="3"/>
        <v>1.9125771022439952E-2</v>
      </c>
      <c r="E25" s="37">
        <f>Females!E25 * EXP(-0.019048)</f>
        <v>0.98087422897756005</v>
      </c>
      <c r="G25" s="11" cm="1">
        <f t="array" ref="G25">SUMPRODUCT(L$1^(A25:A$114-A25), (B25:B$114)/B25) + (1 + N$1 * L$1^N$1) * L$1^(110-A25) * B$115/B25</f>
        <v>17.098596964442134</v>
      </c>
      <c r="H25" s="25" cm="1">
        <f t="array" ref="H25">SUMPRODUCT(L$1^(A25:A$114+1-A25), C25:C$114/B25) + L$1^(111-A25+N$1) * B$115/B25</f>
        <v>0.34236165503103805</v>
      </c>
      <c r="I25" s="25" cm="1">
        <f t="array" ref="I25">SUMPRODUCT(L$2^(A25:A$114+1-A25), C25:C$114/B25) + L$2^(111-A25+N$1) * B$115/B25</f>
        <v>0.1931893162849459</v>
      </c>
      <c r="J25" s="11">
        <f t="shared" si="0"/>
        <v>30992.897106143373</v>
      </c>
      <c r="K25" s="11">
        <f t="shared" si="1"/>
        <v>14144.753664203643</v>
      </c>
      <c r="L25" s="2"/>
    </row>
    <row r="26" spans="1:12" ht="14" x14ac:dyDescent="0.15">
      <c r="A26" s="15">
        <v>21</v>
      </c>
      <c r="B26" s="17">
        <f t="shared" si="4"/>
        <v>66610.437274341137</v>
      </c>
      <c r="C26" s="47">
        <f t="shared" si="2"/>
        <v>1273.8452637150215</v>
      </c>
      <c r="D26" s="16">
        <f t="shared" si="3"/>
        <v>1.9123808757906424E-2</v>
      </c>
      <c r="E26" s="43">
        <f>Females!E26 * EXP(-0.019048)</f>
        <v>0.98087619124209358</v>
      </c>
      <c r="G26" s="17" cm="1">
        <f t="array" ref="G26">SUMPRODUCT(L$1^(A26:A$114-A26), (B26:B$114)/B26) + (1 + N$1 * L$1^N$1) * L$1^(110-A26) * B$115/B26</f>
        <v>17.06899860186137</v>
      </c>
      <c r="H26" s="26" cm="1">
        <f t="array" ref="H26">SUMPRODUCT(L$1^(A26:A$114+1-A26), C26:C$114/B26) + L$1^(111-A26+N$1) * B$115/B26</f>
        <v>0.3435000535808222</v>
      </c>
      <c r="I26" s="26" cm="1">
        <f t="array" ref="I26">SUMPRODUCT(L$2^(A26:A$114+1-A26), C26:C$114/B26) + L$2^(111-A26+N$1) * B$115/B26</f>
        <v>0.19352918841514427</v>
      </c>
      <c r="J26" s="17">
        <f t="shared" si="0"/>
        <v>29230.89812766272</v>
      </c>
      <c r="K26" s="17">
        <f t="shared" si="1"/>
        <v>12827.500318466404</v>
      </c>
      <c r="L26" s="2"/>
    </row>
    <row r="27" spans="1:12" ht="14" x14ac:dyDescent="0.15">
      <c r="A27" s="7">
        <v>22</v>
      </c>
      <c r="B27" s="11">
        <f t="shared" si="4"/>
        <v>65336.592010626118</v>
      </c>
      <c r="C27" s="46">
        <f t="shared" si="2"/>
        <v>1249.4203866659486</v>
      </c>
      <c r="D27" s="10">
        <f t="shared" si="3"/>
        <v>1.912282762563966E-2</v>
      </c>
      <c r="E27" s="37">
        <f>Females!E27 * EXP(-0.019048)</f>
        <v>0.98087717237436034</v>
      </c>
      <c r="G27" s="11" cm="1">
        <f t="array" ref="G27">SUMPRODUCT(L$1^(A27:A$114-A27), (B27:B$114)/B27) + (1 + N$1 * L$1^N$1) * L$1^(110-A27) * B$115/B27</f>
        <v>17.037582005914054</v>
      </c>
      <c r="H27" s="25" cm="1">
        <f t="array" ref="H27">SUMPRODUCT(L$1^(A27:A$114+1-A27), C27:C$114/B27) + L$1^(111-A27+N$1) * B$115/B27</f>
        <v>0.34470838418250183</v>
      </c>
      <c r="I27" s="25" cm="1">
        <f t="array" ref="I27">SUMPRODUCT(L$2^(A27:A$114+1-A27), C27:C$114/B27) + L$2^(111-A27+N$1) * B$115/B27</f>
        <v>0.19390557455683041</v>
      </c>
      <c r="J27" s="11">
        <f t="shared" si="0"/>
        <v>27569.126944276391</v>
      </c>
      <c r="K27" s="11">
        <f t="shared" si="1"/>
        <v>11632.941619391704</v>
      </c>
      <c r="L27" s="2"/>
    </row>
    <row r="28" spans="1:12" ht="14" x14ac:dyDescent="0.15">
      <c r="A28" s="7">
        <v>23</v>
      </c>
      <c r="B28" s="11">
        <f t="shared" si="4"/>
        <v>64087.171623960166</v>
      </c>
      <c r="C28" s="46">
        <f t="shared" si="2"/>
        <v>1225.5279359797755</v>
      </c>
      <c r="D28" s="10">
        <f t="shared" si="3"/>
        <v>1.912282762563966E-2</v>
      </c>
      <c r="E28" s="37">
        <f>Females!E28 * EXP(-0.019048)</f>
        <v>0.98087717237436034</v>
      </c>
      <c r="G28" s="11" cm="1">
        <f t="array" ref="G28">SUMPRODUCT(L$1^(A28:A$114-A28), (B28:B$114)/B28) + (1 + N$1 * L$1^N$1) * L$1^(110-A28) * B$115/B28</f>
        <v>17.004254718025905</v>
      </c>
      <c r="H28" s="25" cm="1">
        <f t="array" ref="H28">SUMPRODUCT(L$1^(A28:A$114+1-A28), C28:C$114/B28) + L$1^(111-A28+N$1) * B$115/B28</f>
        <v>0.34599020293504917</v>
      </c>
      <c r="I28" s="25" cm="1">
        <f t="array" ref="I28">SUMPRODUCT(L$2^(A28:A$114+1-A28), C28:C$114/B28) + L$2^(111-A28+N$1) * B$115/B28</f>
        <v>0.1943214167719278</v>
      </c>
      <c r="J28" s="11">
        <f t="shared" si="0"/>
        <v>26001.853155703477</v>
      </c>
      <c r="K28" s="11">
        <f t="shared" si="1"/>
        <v>10549.636540333713</v>
      </c>
      <c r="L28" s="2"/>
    </row>
    <row r="29" spans="1:12" ht="14" x14ac:dyDescent="0.15">
      <c r="A29" s="7">
        <v>24</v>
      </c>
      <c r="B29" s="11">
        <f t="shared" si="4"/>
        <v>62861.643687980388</v>
      </c>
      <c r="C29" s="46">
        <f t="shared" si="2"/>
        <v>1202.2774032705206</v>
      </c>
      <c r="D29" s="10">
        <f t="shared" si="3"/>
        <v>1.9125771022439952E-2</v>
      </c>
      <c r="E29" s="37">
        <f>Females!E29 * EXP(-0.019048)</f>
        <v>0.98087422897756005</v>
      </c>
      <c r="G29" s="11" cm="1">
        <f t="array" ref="G29">SUMPRODUCT(L$1^(A29:A$114-A29), (B29:B$114)/B29) + (1 + N$1 * L$1^N$1) * L$1^(110-A29) * B$115/B29</f>
        <v>16.968918612364693</v>
      </c>
      <c r="H29" s="25" cm="1">
        <f t="array" ref="H29">SUMPRODUCT(L$1^(A29:A$114+1-A29), C29:C$114/B29) + L$1^(111-A29+N$1) * B$115/B29</f>
        <v>0.3473492839088908</v>
      </c>
      <c r="I29" s="25" cm="1">
        <f t="array" ref="I29">SUMPRODUCT(L$2^(A29:A$114+1-A29), C29:C$114/B29) + L$2^(111-A29+N$1) * B$115/B29</f>
        <v>0.19477996036180517</v>
      </c>
      <c r="J29" s="11">
        <f t="shared" si="0"/>
        <v>24523.677115249771</v>
      </c>
      <c r="K29" s="11">
        <f t="shared" si="1"/>
        <v>9567.2130725404586</v>
      </c>
      <c r="L29" s="2"/>
    </row>
    <row r="30" spans="1:12" ht="14" x14ac:dyDescent="0.15">
      <c r="A30" s="12">
        <v>25</v>
      </c>
      <c r="B30" s="14">
        <f t="shared" si="4"/>
        <v>61659.366284709868</v>
      </c>
      <c r="C30" s="48">
        <f t="shared" si="2"/>
        <v>1179.5854009191657</v>
      </c>
      <c r="D30" s="13">
        <f t="shared" si="3"/>
        <v>1.9130676683773773E-2</v>
      </c>
      <c r="E30" s="44">
        <f>Females!E30 * EXP(-0.019048)</f>
        <v>0.98086932331622623</v>
      </c>
      <c r="G30" s="14" cm="1">
        <f t="array" ref="G30">SUMPRODUCT(L$1^(A30:A$114-A30), (B30:B$114)/B30) + (1 + N$1 * L$1^N$1) * L$1^(110-A30) * B$115/B30</f>
        <v>16.931503414225439</v>
      </c>
      <c r="H30" s="27" cm="1">
        <f t="array" ref="H30">SUMPRODUCT(L$1^(A30:A$114+1-A30), C30:C$114/B30) + L$1^(111-A30+N$1) * B$115/B30</f>
        <v>0.34878832997725084</v>
      </c>
      <c r="I30" s="27" cm="1">
        <f t="array" ref="I30">SUMPRODUCT(L$2^(A30:A$114+1-A30), C30:C$114/B30) + L$2^(111-A30+N$1) * B$115/B30</f>
        <v>0.19528317540216533</v>
      </c>
      <c r="J30" s="14">
        <f t="shared" si="0"/>
        <v>23129.464309726205</v>
      </c>
      <c r="K30" s="14">
        <f t="shared" si="1"/>
        <v>8676.2506897116837</v>
      </c>
      <c r="L30" s="2"/>
    </row>
    <row r="31" spans="1:12" ht="14" x14ac:dyDescent="0.15">
      <c r="A31" s="7">
        <v>26</v>
      </c>
      <c r="B31" s="11">
        <f t="shared" si="4"/>
        <v>60479.7808837907</v>
      </c>
      <c r="C31" s="46">
        <f t="shared" si="2"/>
        <v>1157.4938433093835</v>
      </c>
      <c r="D31" s="10">
        <f t="shared" si="3"/>
        <v>1.9138525741907997E-2</v>
      </c>
      <c r="E31" s="37">
        <f>Females!E31 * EXP(-0.019048)</f>
        <v>0.980861474258092</v>
      </c>
      <c r="G31" s="11" cm="1">
        <f t="array" ref="G31">SUMPRODUCT(L$1^(A31:A$114-A31), (B31:B$114)/B31) + (1 + N$1 * L$1^N$1) * L$1^(110-A31) * B$115/B31</f>
        <v>16.891917360385001</v>
      </c>
      <c r="H31" s="25" cm="1">
        <f t="array" ref="H31">SUMPRODUCT(L$1^(A31:A$114+1-A31), C31:C$114/B31) + L$1^(111-A31+N$1) * B$115/B31</f>
        <v>0.35031087049481446</v>
      </c>
      <c r="I31" s="25" cm="1">
        <f t="array" ref="I31">SUMPRODUCT(L$2^(A31:A$114+1-A31), C31:C$114/B31) + L$2^(111-A31+N$1) * B$115/B31</f>
        <v>0.19583404360305445</v>
      </c>
      <c r="J31" s="11">
        <f t="shared" si="0"/>
        <v>21814.405775142252</v>
      </c>
      <c r="K31" s="11">
        <f t="shared" si="1"/>
        <v>7868.2212860016989</v>
      </c>
      <c r="L31" s="2"/>
    </row>
    <row r="32" spans="1:12" ht="14" x14ac:dyDescent="0.15">
      <c r="A32" s="7">
        <v>27</v>
      </c>
      <c r="B32" s="11">
        <f t="shared" si="4"/>
        <v>59322.287040481315</v>
      </c>
      <c r="C32" s="46">
        <f t="shared" si="2"/>
        <v>1136.0395537125441</v>
      </c>
      <c r="D32" s="10">
        <f t="shared" si="3"/>
        <v>1.9150299329109055E-2</v>
      </c>
      <c r="E32" s="37">
        <f>Females!E32 * EXP(-0.019048)</f>
        <v>0.98084970067089094</v>
      </c>
      <c r="G32" s="11" cm="1">
        <f t="array" ref="G32">SUMPRODUCT(L$1^(A32:A$114-A32), (B32:B$114)/B32) + (1 + N$1 * L$1^N$1) * L$1^(110-A32) * B$115/B32</f>
        <v>16.850079739650916</v>
      </c>
      <c r="H32" s="25" cm="1">
        <f t="array" ref="H32">SUMPRODUCT(L$1^(A32:A$114+1-A32), C32:C$114/B32) + L$1^(111-A32+N$1) * B$115/B32</f>
        <v>0.3519200097381654</v>
      </c>
      <c r="I32" s="25" cm="1">
        <f t="array" ref="I32">SUMPRODUCT(L$2^(A32:A$114+1-A32), C32:C$114/B32) + L$2^(111-A32+N$1) * B$115/B32</f>
        <v>0.19643505314029436</v>
      </c>
      <c r="J32" s="11">
        <f t="shared" si="0"/>
        <v>20573.95212372141</v>
      </c>
      <c r="K32" s="11">
        <f t="shared" si="1"/>
        <v>7135.387509593681</v>
      </c>
      <c r="L32" s="2"/>
    </row>
    <row r="33" spans="1:13" ht="14" x14ac:dyDescent="0.15">
      <c r="A33" s="7">
        <v>28</v>
      </c>
      <c r="B33" s="11">
        <f t="shared" si="4"/>
        <v>58186.247486768771</v>
      </c>
      <c r="C33" s="46">
        <f t="shared" si="2"/>
        <v>1115.1974706875005</v>
      </c>
      <c r="D33" s="10">
        <f t="shared" si="3"/>
        <v>1.9165997445377281E-2</v>
      </c>
      <c r="E33" s="37">
        <f>Females!E33 * EXP(-0.019048)</f>
        <v>0.98083400255462272</v>
      </c>
      <c r="G33" s="11" cm="1">
        <f t="array" ref="G33">SUMPRODUCT(L$1^(A33:A$114-A33), (B33:B$114)/B33) + (1 + N$1 * L$1^N$1) * L$1^(110-A33) * B$115/B33</f>
        <v>16.805921353661038</v>
      </c>
      <c r="H33" s="25" cm="1">
        <f t="array" ref="H33">SUMPRODUCT(L$1^(A33:A$114+1-A33), C33:C$114/B33) + L$1^(111-A33+N$1) * B$115/B33</f>
        <v>0.35361840918271548</v>
      </c>
      <c r="I33" s="25" cm="1">
        <f t="array" ref="I33">SUMPRODUCT(L$2^(A33:A$114+1-A33), C33:C$114/B33) + L$2^(111-A33+N$1) * B$115/B33</f>
        <v>0.19708815123785892</v>
      </c>
      <c r="J33" s="11">
        <f t="shared" si="0"/>
        <v>19403.802675162868</v>
      </c>
      <c r="K33" s="11">
        <f t="shared" si="1"/>
        <v>6470.731049330414</v>
      </c>
      <c r="L33" s="2"/>
    </row>
    <row r="34" spans="1:13" ht="14" x14ac:dyDescent="0.15">
      <c r="A34" s="7">
        <v>29</v>
      </c>
      <c r="B34" s="11">
        <f t="shared" si="4"/>
        <v>57071.050016081273</v>
      </c>
      <c r="C34" s="46">
        <f t="shared" si="2"/>
        <v>1094.9994780352592</v>
      </c>
      <c r="D34" s="10">
        <f t="shared" si="3"/>
        <v>1.9186601222979327E-2</v>
      </c>
      <c r="E34" s="37">
        <f>Females!E34 * EXP(-0.019048)</f>
        <v>0.98081339877702067</v>
      </c>
      <c r="G34" s="11" cm="1">
        <f t="array" ref="G34">SUMPRODUCT(L$1^(A34:A$114-A34), (B34:B$114)/B34) + (1 + N$1 * L$1^N$1) * L$1^(110-A34) * B$115/B34</f>
        <v>16.759368216225784</v>
      </c>
      <c r="H34" s="25" cm="1">
        <f t="array" ref="H34">SUMPRODUCT(L$1^(A34:A$114+1-A34), C34:C$114/B34) + L$1^(111-A34+N$1) * B$115/B34</f>
        <v>0.35540891445108069</v>
      </c>
      <c r="I34" s="25" cm="1">
        <f t="array" ref="I34">SUMPRODUCT(L$2^(A34:A$114+1-A34), C34:C$114/B34) + L$2^(111-A34+N$1) * B$115/B34</f>
        <v>0.19779549488312811</v>
      </c>
      <c r="J34" s="11">
        <f t="shared" si="0"/>
        <v>18299.912925634701</v>
      </c>
      <c r="K34" s="11">
        <f t="shared" si="1"/>
        <v>5867.8929683517217</v>
      </c>
      <c r="L34" s="2"/>
    </row>
    <row r="35" spans="1:13" ht="14" x14ac:dyDescent="0.15">
      <c r="A35" s="7">
        <v>30</v>
      </c>
      <c r="B35" s="11">
        <f t="shared" si="4"/>
        <v>55976.050538046016</v>
      </c>
      <c r="C35" s="46">
        <f t="shared" si="2"/>
        <v>1075.3082375351999</v>
      </c>
      <c r="D35" s="10">
        <f t="shared" si="3"/>
        <v>1.9210148397381666E-2</v>
      </c>
      <c r="E35" s="37">
        <f>Females!E35 * EXP(-0.019048)</f>
        <v>0.98078985160261833</v>
      </c>
      <c r="G35" s="11" cm="1">
        <f t="array" ref="G35">SUMPRODUCT(L$1^(A35:A$114-A35), (B35:B$114)/B35) + (1 + N$1 * L$1^N$1) * L$1^(110-A35) * B$115/B35</f>
        <v>16.71035791855132</v>
      </c>
      <c r="H35" s="25" cm="1">
        <f t="array" ref="H35">SUMPRODUCT(L$1^(A35:A$114+1-A35), C35:C$114/B35) + L$1^(111-A35+N$1) * B$115/B35</f>
        <v>0.35729392588142428</v>
      </c>
      <c r="I35" s="25" cm="1">
        <f t="array" ref="I35">SUMPRODUCT(L$2^(A35:A$114+1-A35), C35:C$114/B35) + L$2^(111-A35+N$1) * B$115/B35</f>
        <v>0.19855867210362865</v>
      </c>
      <c r="J35" s="11">
        <f t="shared" si="0"/>
        <v>17258.461340303173</v>
      </c>
      <c r="K35" s="11">
        <f t="shared" si="1"/>
        <v>5321.1058117130478</v>
      </c>
      <c r="L35" s="2"/>
    </row>
    <row r="36" spans="1:13" ht="14" x14ac:dyDescent="0.15">
      <c r="A36" s="15">
        <v>31</v>
      </c>
      <c r="B36" s="17">
        <f t="shared" si="4"/>
        <v>54900.742300510814</v>
      </c>
      <c r="C36" s="47">
        <f t="shared" si="2"/>
        <v>1056.1057587422106</v>
      </c>
      <c r="D36" s="16">
        <f t="shared" si="3"/>
        <v>1.9236638968584296E-2</v>
      </c>
      <c r="E36" s="43">
        <f>Females!E36 * EXP(-0.019048)</f>
        <v>0.9807633610314157</v>
      </c>
      <c r="G36" s="17" cm="1">
        <f t="array" ref="G36">SUMPRODUCT(L$1^(A36:A$114-A36), (B36:B$114)/B36) + (1 + N$1 * L$1^N$1) * L$1^(110-A36) * B$115/B36</f>
        <v>16.658790064554299</v>
      </c>
      <c r="H36" s="26" cm="1">
        <f t="array" ref="H36">SUMPRODUCT(L$1^(A36:A$114+1-A36), C36:C$114/B36) + L$1^(111-A36+N$1) * B$115/B36</f>
        <v>0.35927730486150039</v>
      </c>
      <c r="I36" s="26" cm="1">
        <f t="array" ref="I36">SUMPRODUCT(L$2^(A36:A$114+1-A36), C36:C$114/B36) + L$2^(111-A36+N$1) * B$115/B36</f>
        <v>0.19938105092581404</v>
      </c>
      <c r="J36" s="17">
        <f t="shared" si="0"/>
        <v>16275.888208505265</v>
      </c>
      <c r="K36" s="17">
        <f t="shared" si="1"/>
        <v>4825.1540120486952</v>
      </c>
      <c r="L36" s="2"/>
    </row>
    <row r="37" spans="1:13" ht="14" x14ac:dyDescent="0.15">
      <c r="A37" s="7">
        <v>32</v>
      </c>
      <c r="B37" s="11">
        <f t="shared" si="4"/>
        <v>53844.636541768603</v>
      </c>
      <c r="C37" s="46">
        <f t="shared" si="2"/>
        <v>1037.3218661474341</v>
      </c>
      <c r="D37" s="10">
        <f t="shared" si="3"/>
        <v>1.9265091804320345E-2</v>
      </c>
      <c r="E37" s="37">
        <f>Females!E37 * EXP(-0.019048)</f>
        <v>0.98073490819567966</v>
      </c>
      <c r="G37" s="11" cm="1">
        <f t="array" ref="G37">SUMPRODUCT(L$1^(A37:A$114-A37), (B37:B$114)/B37) + (1 + N$1 * L$1^N$1) * L$1^(110-A37) * B$115/B37</f>
        <v>16.604557545879636</v>
      </c>
      <c r="H37" s="25" cm="1">
        <f t="array" ref="H37">SUMPRODUCT(L$1^(A37:A$114+1-A37), C37:C$114/B37) + L$1^(111-A37+N$1) * B$115/B37</f>
        <v>0.36136317094335613</v>
      </c>
      <c r="I37" s="25" cm="1">
        <f t="array" ref="I37">SUMPRODUCT(L$2^(A37:A$114+1-A37), C37:C$114/B37) + L$2^(111-A37+N$1) * B$115/B37</f>
        <v>0.20026635732621398</v>
      </c>
      <c r="J37" s="11">
        <f t="shared" ref="J37:J68" si="5">B37*L$1^A37</f>
        <v>15348.841176101163</v>
      </c>
      <c r="K37" s="11">
        <f t="shared" ref="K37:K68" si="6">B37*L$2^A37</f>
        <v>4375.3090480317114</v>
      </c>
      <c r="L37" s="2"/>
    </row>
    <row r="38" spans="1:13" ht="14" x14ac:dyDescent="0.15">
      <c r="A38" s="7">
        <v>33</v>
      </c>
      <c r="B38" s="11">
        <f t="shared" si="4"/>
        <v>52807.314675621172</v>
      </c>
      <c r="C38" s="46">
        <f t="shared" si="2"/>
        <v>1019.0475268570116</v>
      </c>
      <c r="D38" s="10">
        <f t="shared" si="3"/>
        <v>1.9297469169123671E-2</v>
      </c>
      <c r="E38" s="37">
        <f>Females!E38 * EXP(-0.019048)</f>
        <v>0.98070253083087633</v>
      </c>
      <c r="G38" s="11" cm="1">
        <f t="array" ref="G38">SUMPRODUCT(L$1^(A38:A$114-A38), (B38:B$114)/B38) + (1 + N$1 * L$1^N$1) * L$1^(110-A38) * B$115/B38</f>
        <v>16.547529523112267</v>
      </c>
      <c r="H38" s="25" cm="1">
        <f t="array" ref="H38">SUMPRODUCT(L$1^(A38:A$114+1-A38), C38:C$114/B38) + L$1^(111-A38+N$1) * B$115/B38</f>
        <v>0.36355655641211215</v>
      </c>
      <c r="I38" s="25" cm="1">
        <f t="array" ref="I38">SUMPRODUCT(L$2^(A38:A$114+1-A38), C38:C$114/B38) + L$2^(111-A38+N$1) * B$115/B38</f>
        <v>0.20121951266400551</v>
      </c>
      <c r="J38" s="11">
        <f t="shared" si="5"/>
        <v>14474.177251686193</v>
      </c>
      <c r="K38" s="11">
        <f t="shared" si="6"/>
        <v>3967.2876456630052</v>
      </c>
      <c r="L38" s="2"/>
    </row>
    <row r="39" spans="1:13" ht="14" x14ac:dyDescent="0.15">
      <c r="A39" s="7">
        <v>34</v>
      </c>
      <c r="B39" s="11">
        <f t="shared" si="4"/>
        <v>51788.267148764164</v>
      </c>
      <c r="C39" s="46">
        <f t="shared" si="2"/>
        <v>1001.2116896634312</v>
      </c>
      <c r="D39" s="10">
        <f t="shared" si="3"/>
        <v>1.9332789930727068E-2</v>
      </c>
      <c r="E39" s="37">
        <f>Females!E39 * EXP(-0.019048)</f>
        <v>0.98066721006927293</v>
      </c>
      <c r="G39" s="11" cm="1">
        <f t="array" ref="G39">SUMPRODUCT(L$1^(A39:A$114-A39), (B39:B$114)/B39) + (1 + N$1 * L$1^N$1) * L$1^(110-A39) * B$115/B39</f>
        <v>16.487599649954618</v>
      </c>
      <c r="H39" s="25" cm="1">
        <f t="array" ref="H39">SUMPRODUCT(L$1^(A39:A$114+1-A39), C39:C$114/B39) + L$1^(111-A39+N$1) * B$115/B39</f>
        <v>0.3658615515099029</v>
      </c>
      <c r="I39" s="25" cm="1">
        <f t="array" ref="I39">SUMPRODUCT(L$2^(A39:A$114+1-A39), C39:C$114/B39) + L$2^(111-A39+N$1) * B$115/B39</f>
        <v>0.20224436003058388</v>
      </c>
      <c r="J39" s="11">
        <f t="shared" si="5"/>
        <v>13648.906021560912</v>
      </c>
      <c r="K39" s="11">
        <f t="shared" si="6"/>
        <v>3597.1977021410667</v>
      </c>
      <c r="L39" s="2"/>
    </row>
    <row r="40" spans="1:13" ht="14" x14ac:dyDescent="0.15">
      <c r="A40" s="12">
        <v>35</v>
      </c>
      <c r="B40" s="14">
        <f t="shared" si="4"/>
        <v>50787.055459100731</v>
      </c>
      <c r="C40" s="48">
        <f t="shared" si="2"/>
        <v>983.7987983259294</v>
      </c>
      <c r="D40" s="13">
        <f t="shared" si="3"/>
        <v>1.9371054089130868E-2</v>
      </c>
      <c r="E40" s="44">
        <f>Females!E40 * EXP(-0.019048)</f>
        <v>0.98062894591086913</v>
      </c>
      <c r="G40" s="14" cm="1">
        <f t="array" ref="G40">SUMPRODUCT(L$1^(A40:A$114-A40), (B40:B$114)/B40) + (1 + N$1 * L$1^N$1) * L$1^(110-A40) * B$115/B40</f>
        <v>16.424637706419318</v>
      </c>
      <c r="H40" s="27" cm="1">
        <f t="array" ref="H40">SUMPRODUCT(L$1^(A40:A$114+1-A40), C40:C$114/B40) + L$1^(111-A40+N$1) * B$115/B40</f>
        <v>0.36828316469769595</v>
      </c>
      <c r="I40" s="27" cm="1">
        <f t="array" ref="I40">SUMPRODUCT(L$2^(A40:A$114+1-A40), C40:C$114/B40) + L$2^(111-A40+N$1) * B$115/B40</f>
        <v>0.20334595449996351</v>
      </c>
      <c r="J40" s="14">
        <f t="shared" si="5"/>
        <v>12870.225566020998</v>
      </c>
      <c r="K40" s="14">
        <f t="shared" si="6"/>
        <v>3261.5142701796217</v>
      </c>
      <c r="L40" s="2"/>
    </row>
    <row r="41" spans="1:13" ht="14" x14ac:dyDescent="0.15">
      <c r="A41" s="7">
        <v>36</v>
      </c>
      <c r="B41" s="11">
        <f t="shared" si="4"/>
        <v>49803.256660774801</v>
      </c>
      <c r="C41" s="46">
        <f t="shared" si="2"/>
        <v>966.84271262102811</v>
      </c>
      <c r="D41" s="10">
        <f t="shared" si="3"/>
        <v>1.9413242776601725E-2</v>
      </c>
      <c r="E41" s="37">
        <f>Females!E41 * EXP(-0.019048)</f>
        <v>0.98058675722339828</v>
      </c>
      <c r="G41" s="11" cm="1">
        <f t="array" ref="G41">SUMPRODUCT(L$1^(A41:A$114-A41), (B41:B$114)/B41) + (1 + N$1 * L$1^N$1) * L$1^(110-A41) * B$115/B41</f>
        <v>16.358504693919301</v>
      </c>
      <c r="H41" s="25" cm="1">
        <f t="array" ref="H41">SUMPRODUCT(L$1^(A41:A$114+1-A41), C41:C$114/B41) + L$1^(111-A41+N$1) * B$115/B41</f>
        <v>0.37082674207490196</v>
      </c>
      <c r="I41" s="25" cm="1">
        <f t="array" ref="I41">SUMPRODUCT(L$2^(A41:A$114+1-A41), C41:C$114/B41) + L$2^(111-A41+N$1) * B$115/B41</f>
        <v>0.20452988985729953</v>
      </c>
      <c r="J41" s="11">
        <f t="shared" si="5"/>
        <v>12135.495894656045</v>
      </c>
      <c r="K41" s="11">
        <f t="shared" si="6"/>
        <v>2957.0407737051592</v>
      </c>
      <c r="L41" s="2"/>
    </row>
    <row r="42" spans="1:13" ht="14" x14ac:dyDescent="0.15">
      <c r="A42" s="7">
        <v>37</v>
      </c>
      <c r="B42" s="11">
        <f t="shared" si="4"/>
        <v>48836.413948153771</v>
      </c>
      <c r="C42" s="46">
        <f t="shared" si="2"/>
        <v>950.37307942697191</v>
      </c>
      <c r="D42" s="10">
        <f t="shared" si="3"/>
        <v>1.9460337125406402E-2</v>
      </c>
      <c r="E42" s="37">
        <f>Females!E42 * EXP(-0.019048)</f>
        <v>0.9805396628745936</v>
      </c>
      <c r="G42" s="11" cm="1">
        <f t="array" ref="G42">SUMPRODUCT(L$1^(A42:A$114-A42), (B42:B$114)/B42) + (1 + N$1 * L$1^N$1) * L$1^(110-A42) * B$115/B42</f>
        <v>16.289068523528027</v>
      </c>
      <c r="H42" s="25" cm="1">
        <f t="array" ref="H42">SUMPRODUCT(L$1^(A42:A$114+1-A42), C42:C$114/B42) + L$1^(111-A42+N$1) * B$115/B42</f>
        <v>0.37349736398475325</v>
      </c>
      <c r="I42" s="25" cm="1">
        <f t="array" ref="I42">SUMPRODUCT(L$2^(A42:A$114+1-A42), C42:C$114/B42) + L$2^(111-A42+N$1) * B$115/B42</f>
        <v>0.20580156177560707</v>
      </c>
      <c r="J42" s="11">
        <f t="shared" si="5"/>
        <v>11442.217852537146</v>
      </c>
      <c r="K42" s="11">
        <f t="shared" si="6"/>
        <v>2680.8755762434448</v>
      </c>
      <c r="L42" s="2"/>
    </row>
    <row r="43" spans="1:13" ht="14" x14ac:dyDescent="0.15">
      <c r="A43" s="7">
        <v>38</v>
      </c>
      <c r="B43" s="11">
        <f t="shared" si="4"/>
        <v>47886.040868726799</v>
      </c>
      <c r="C43" s="46">
        <f t="shared" si="2"/>
        <v>934.36857351707863</v>
      </c>
      <c r="D43" s="10">
        <f t="shared" si="3"/>
        <v>1.9512337135544899E-2</v>
      </c>
      <c r="E43" s="37">
        <f>Females!E43 * EXP(-0.019048)</f>
        <v>0.9804876628644551</v>
      </c>
      <c r="G43" s="11" cm="1">
        <f t="array" ref="G43">SUMPRODUCT(L$1^(A43:A$114-A43), (B43:B$114)/B43) + (1 + N$1 * L$1^N$1) * L$1^(110-A43) * B$115/B43</f>
        <v>16.216204062418193</v>
      </c>
      <c r="H43" s="25" cm="1">
        <f t="array" ref="H43">SUMPRODUCT(L$1^(A43:A$114+1-A43), C43:C$114/B43) + L$1^(111-A43+N$1) * B$115/B43</f>
        <v>0.37629984322819537</v>
      </c>
      <c r="I43" s="25" cm="1">
        <f t="array" ref="I43">SUMPRODUCT(L$2^(A43:A$114+1-A43), C43:C$114/B43) + L$2^(111-A43+N$1) * B$115/B43</f>
        <v>0.20716615531448443</v>
      </c>
      <c r="J43" s="11">
        <f t="shared" si="5"/>
        <v>10788.027341985027</v>
      </c>
      <c r="K43" s="11">
        <f t="shared" si="6"/>
        <v>2430.3853862227061</v>
      </c>
      <c r="L43" s="2"/>
    </row>
    <row r="44" spans="1:13" ht="14" x14ac:dyDescent="0.15">
      <c r="A44" s="7">
        <v>39</v>
      </c>
      <c r="B44" s="11">
        <f t="shared" si="4"/>
        <v>46951.672295209719</v>
      </c>
      <c r="C44" s="46">
        <f t="shared" si="2"/>
        <v>918.76260953978976</v>
      </c>
      <c r="D44" s="10">
        <f t="shared" si="3"/>
        <v>1.9568261674750342E-2</v>
      </c>
      <c r="E44" s="37">
        <f>Females!E44 * EXP(-0.019048)</f>
        <v>0.98043173832524966</v>
      </c>
      <c r="G44" s="11" cm="1">
        <f t="array" ref="G44">SUMPRODUCT(L$1^(A44:A$114-A44), (B44:B$114)/B44) + (1 + N$1 * L$1^N$1) * L$1^(110-A44) * B$115/B44</f>
        <v>16.139776994932554</v>
      </c>
      <c r="H44" s="25" cm="1">
        <f t="array" ref="H44">SUMPRODUCT(L$1^(A44:A$114+1-A44), C44:C$114/B44) + L$1^(111-A44+N$1) * B$115/B44</f>
        <v>0.37923934579193397</v>
      </c>
      <c r="I44" s="25" cm="1">
        <f t="array" ref="I44">SUMPRODUCT(L$2^(A44:A$114+1-A44), C44:C$114/B44) + L$2^(111-A44+N$1) * B$115/B44</f>
        <v>0.2086294241122747</v>
      </c>
      <c r="J44" s="11">
        <f t="shared" si="5"/>
        <v>10170.699726404557</v>
      </c>
      <c r="K44" s="11">
        <f t="shared" si="6"/>
        <v>2203.1831427491002</v>
      </c>
      <c r="L44" s="2"/>
    </row>
    <row r="45" spans="1:13" ht="14" x14ac:dyDescent="0.15">
      <c r="A45" s="7">
        <v>40</v>
      </c>
      <c r="B45" s="11">
        <f t="shared" si="4"/>
        <v>46032.909685669933</v>
      </c>
      <c r="C45" s="46">
        <f t="shared" si="2"/>
        <v>903.62937787995975</v>
      </c>
      <c r="D45" s="10">
        <f t="shared" si="3"/>
        <v>1.9630073007556592E-2</v>
      </c>
      <c r="E45" s="37">
        <f>Females!E45 * EXP(-0.019048)</f>
        <v>0.98036992699244341</v>
      </c>
      <c r="G45" s="11" cm="1">
        <f t="array" ref="G45">SUMPRODUCT(L$1^(A45:A$114-A45), (B45:B$114)/B45) + (1 + N$1 * L$1^N$1) * L$1^(110-A45) * B$115/B45</f>
        <v>16.059627059427651</v>
      </c>
      <c r="H45" s="25" cm="1">
        <f t="array" ref="H45">SUMPRODUCT(L$1^(A45:A$114+1-A45), C45:C$114/B45) + L$1^(111-A45+N$1) * B$115/B45</f>
        <v>0.38232203558521555</v>
      </c>
      <c r="I45" s="25" cm="1">
        <f t="array" ref="I45">SUMPRODUCT(L$2^(A45:A$114+1-A45), C45:C$114/B45) + L$2^(111-A45+N$1) * B$115/B45</f>
        <v>0.21019854354890249</v>
      </c>
      <c r="J45" s="11">
        <f t="shared" si="5"/>
        <v>9588.150781483615</v>
      </c>
      <c r="K45" s="11">
        <f t="shared" si="6"/>
        <v>1997.1067663594552</v>
      </c>
      <c r="L45" s="2"/>
      <c r="M45" s="65"/>
    </row>
    <row r="46" spans="1:13" ht="14" x14ac:dyDescent="0.15">
      <c r="A46" s="15">
        <v>41</v>
      </c>
      <c r="B46" s="17">
        <f t="shared" si="4"/>
        <v>45129.280307789973</v>
      </c>
      <c r="C46" s="47">
        <f t="shared" si="2"/>
        <v>888.94623494331938</v>
      </c>
      <c r="D46" s="16">
        <f t="shared" si="3"/>
        <v>1.9697771133963204E-2</v>
      </c>
      <c r="E46" s="43">
        <f>Females!E46 * EXP(-0.019048)</f>
        <v>0.9803022288660368</v>
      </c>
      <c r="G46" s="17" cm="1">
        <f t="array" ref="G46">SUMPRODUCT(L$1^(A46:A$114-A46), (B46:B$114)/B46) + (1 + N$1 * L$1^N$1) * L$1^(110-A46) * B$115/B46</f>
        <v>15.975614623198734</v>
      </c>
      <c r="H46" s="26" cm="1">
        <f t="array" ref="H46">SUMPRODUCT(L$1^(A46:A$114+1-A46), C46:C$114/B46) + L$1^(111-A46+N$1) * B$115/B46</f>
        <v>0.38555328309655645</v>
      </c>
      <c r="I46" s="26" cm="1">
        <f t="array" ref="I46">SUMPRODUCT(L$2^(A46:A$114+1-A46), C46:C$114/B46) + L$2^(111-A46+N$1) * B$115/B46</f>
        <v>0.21187988939254498</v>
      </c>
      <c r="J46" s="17">
        <f t="shared" si="5"/>
        <v>9038.3987323419533</v>
      </c>
      <c r="K46" s="17">
        <f t="shared" si="6"/>
        <v>1810.1917665790809</v>
      </c>
      <c r="L46" s="2"/>
    </row>
    <row r="47" spans="1:13" ht="14" x14ac:dyDescent="0.15">
      <c r="A47" s="7">
        <v>42</v>
      </c>
      <c r="B47" s="11">
        <f t="shared" si="4"/>
        <v>44240.334072846657</v>
      </c>
      <c r="C47" s="46">
        <f t="shared" si="2"/>
        <v>874.69139690084978</v>
      </c>
      <c r="D47" s="10">
        <f t="shared" si="3"/>
        <v>1.9771356053970401E-2</v>
      </c>
      <c r="E47" s="37">
        <f>Females!E47 * EXP(-0.019048)</f>
        <v>0.9802286439460296</v>
      </c>
      <c r="G47" s="11" cm="1">
        <f t="array" ref="G47">SUMPRODUCT(L$1^(A47:A$114-A47), (B47:B$114)/B47) + (1 + N$1 * L$1^N$1) * L$1^(110-A47) * B$115/B47</f>
        <v>15.887589306149609</v>
      </c>
      <c r="H47" s="25" cm="1">
        <f t="array" ref="H47">SUMPRODUCT(L$1^(A47:A$114+1-A47), C47:C$114/B47) + L$1^(111-A47+N$1) * B$115/B47</f>
        <v>0.38893887217567374</v>
      </c>
      <c r="I47" s="25" cm="1">
        <f t="array" ref="I47">SUMPRODUCT(L$2^(A47:A$114+1-A47), C47:C$114/B47) + L$2^(111-A47+N$1) * B$115/B47</f>
        <v>0.21368054775854098</v>
      </c>
      <c r="J47" s="11">
        <f t="shared" si="5"/>
        <v>8519.5792525911311</v>
      </c>
      <c r="K47" s="11">
        <f t="shared" si="6"/>
        <v>1640.6573811505375</v>
      </c>
      <c r="L47" s="2"/>
    </row>
    <row r="48" spans="1:13" ht="14" x14ac:dyDescent="0.15">
      <c r="A48" s="7">
        <v>43</v>
      </c>
      <c r="B48" s="11">
        <f t="shared" si="4"/>
        <v>43365.642675945805</v>
      </c>
      <c r="C48" s="46">
        <f t="shared" si="2"/>
        <v>860.88645122184164</v>
      </c>
      <c r="D48" s="10">
        <f t="shared" si="3"/>
        <v>1.9851808899845058E-2</v>
      </c>
      <c r="E48" s="37">
        <f>Females!E48 * EXP(-0.019048)</f>
        <v>0.98014819110015494</v>
      </c>
      <c r="G48" s="11" cm="1">
        <f t="array" ref="G48">SUMPRODUCT(L$1^(A48:A$114-A48), (B48:B$114)/B48) + (1 + N$1 * L$1^N$1) * L$1^(110-A48) * B$115/B48</f>
        <v>15.795389141115624</v>
      </c>
      <c r="H48" s="25" cm="1">
        <f t="array" ref="H48">SUMPRODUCT(L$1^(A48:A$114+1-A48), C48:C$114/B48) + L$1^(111-A48+N$1) * B$115/B48</f>
        <v>0.39248503232875609</v>
      </c>
      <c r="I48" s="25" cm="1">
        <f t="array" ref="I48">SUMPRODUCT(L$2^(A48:A$114+1-A48), C48:C$114/B48) + L$2^(111-A48+N$1) * B$115/B48</f>
        <v>0.21560839474234358</v>
      </c>
      <c r="J48" s="11">
        <f t="shared" si="5"/>
        <v>8029.9380939982038</v>
      </c>
      <c r="K48" s="11">
        <f t="shared" si="6"/>
        <v>1486.8892010958166</v>
      </c>
      <c r="L48" s="2"/>
    </row>
    <row r="49" spans="1:12" ht="14" x14ac:dyDescent="0.15">
      <c r="A49" s="7">
        <v>44</v>
      </c>
      <c r="B49" s="11">
        <f t="shared" si="4"/>
        <v>42504.756224723962</v>
      </c>
      <c r="C49" s="46">
        <f t="shared" si="2"/>
        <v>847.50784602396845</v>
      </c>
      <c r="D49" s="10">
        <f t="shared" si="3"/>
        <v>1.9939129671587064E-2</v>
      </c>
      <c r="E49" s="37">
        <f>Females!E49 * EXP(-0.019048)</f>
        <v>0.98006087032841294</v>
      </c>
      <c r="G49" s="11" cm="1">
        <f t="array" ref="G49">SUMPRODUCT(L$1^(A49:A$114-A49), (B49:B$114)/B49) + (1 + N$1 * L$1^N$1) * L$1^(110-A49) * B$115/B49</f>
        <v>15.69885538378546</v>
      </c>
      <c r="H49" s="25" cm="1">
        <f t="array" ref="H49">SUMPRODUCT(L$1^(A49:A$114+1-A49), C49:C$114/B49) + L$1^(111-A49+N$1) * B$115/B49</f>
        <v>0.39619786910608101</v>
      </c>
      <c r="I49" s="25" cm="1">
        <f t="array" ref="I49">SUMPRODUCT(L$2^(A49:A$114+1-A49), C49:C$114/B49) + L$2^(111-A49+N$1) * B$115/B49</f>
        <v>0.21767140192749976</v>
      </c>
      <c r="J49" s="11">
        <f t="shared" si="5"/>
        <v>7567.8166321909275</v>
      </c>
      <c r="K49" s="11">
        <f t="shared" si="6"/>
        <v>1347.4221161431387</v>
      </c>
      <c r="L49" s="2"/>
    </row>
    <row r="50" spans="1:12" ht="14" x14ac:dyDescent="0.15">
      <c r="A50" s="12">
        <v>45</v>
      </c>
      <c r="B50" s="14">
        <f t="shared" si="4"/>
        <v>41657.248378699995</v>
      </c>
      <c r="C50" s="48">
        <f t="shared" si="2"/>
        <v>834.53291915518832</v>
      </c>
      <c r="D50" s="13">
        <f t="shared" si="3"/>
        <v>2.0033318369196418E-2</v>
      </c>
      <c r="E50" s="44">
        <f>Females!E50 * EXP(-0.019048)</f>
        <v>0.97996668163080358</v>
      </c>
      <c r="G50" s="14" cm="1">
        <f t="array" ref="G50">SUMPRODUCT(L$1^(A50:A$114-A50), (B50:B$114)/B50) + (1 + N$1 * L$1^N$1) * L$1^(110-A50) * B$115/B50</f>
        <v>15.59781648461728</v>
      </c>
      <c r="H50" s="27" cm="1">
        <f t="array" ref="H50">SUMPRODUCT(L$1^(A50:A$114+1-A50), C50:C$114/B50) + L$1^(111-A50+N$1) * B$115/B50</f>
        <v>0.40008398056678285</v>
      </c>
      <c r="I50" s="27" cm="1">
        <f t="array" ref="I50">SUMPRODUCT(L$2^(A50:A$114+1-A50), C50:C$114/B50) + L$2^(111-A50+N$1) * B$115/B50</f>
        <v>0.21987844344911542</v>
      </c>
      <c r="J50" s="14">
        <f t="shared" si="5"/>
        <v>7131.6547644527673</v>
      </c>
      <c r="K50" s="14">
        <f t="shared" si="6"/>
        <v>1220.9279695330958</v>
      </c>
      <c r="L50" s="2"/>
    </row>
    <row r="51" spans="1:12" ht="14" x14ac:dyDescent="0.15">
      <c r="A51" s="7">
        <v>46</v>
      </c>
      <c r="B51" s="11">
        <f t="shared" si="4"/>
        <v>40822.715459544808</v>
      </c>
      <c r="C51" s="46">
        <f t="shared" si="2"/>
        <v>821.97991376501921</v>
      </c>
      <c r="D51" s="10">
        <f t="shared" si="3"/>
        <v>2.0135356124939774E-2</v>
      </c>
      <c r="E51" s="37">
        <f>Females!E51 * EXP(-0.019048)</f>
        <v>0.97986464387506023</v>
      </c>
      <c r="G51" s="11" cm="1">
        <f t="array" ref="G51">SUMPRODUCT(L$1^(A51:A$114-A51), (B51:B$114)/B51) + (1 + N$1 * L$1^N$1) * L$1^(110-A51) * B$115/B51</f>
        <v>15.492087056202182</v>
      </c>
      <c r="H51" s="25" cm="1">
        <f t="array" ref="H51">SUMPRODUCT(L$1^(A51:A$114+1-A51), C51:C$114/B51) + L$1^(111-A51+N$1) * B$115/B51</f>
        <v>0.40415049699564054</v>
      </c>
      <c r="I51" s="25" cm="1">
        <f t="array" ref="I51">SUMPRODUCT(L$2^(A51:A$114+1-A51), C51:C$114/B51) + L$2^(111-A51+N$1) * B$115/B51</f>
        <v>0.22223939869357393</v>
      </c>
      <c r="J51" s="11">
        <f t="shared" si="5"/>
        <v>6719.9846673627771</v>
      </c>
      <c r="K51" s="11">
        <f t="shared" si="6"/>
        <v>1106.2025987551615</v>
      </c>
      <c r="L51" s="2"/>
    </row>
    <row r="52" spans="1:12" ht="14" x14ac:dyDescent="0.15">
      <c r="A52" s="7">
        <v>47</v>
      </c>
      <c r="B52" s="11">
        <f t="shared" si="4"/>
        <v>40000.735545779789</v>
      </c>
      <c r="C52" s="46">
        <f t="shared" si="2"/>
        <v>809.82460885569856</v>
      </c>
      <c r="D52" s="10">
        <f t="shared" si="3"/>
        <v>2.0245242938817354E-2</v>
      </c>
      <c r="E52" s="37">
        <f>Females!E52 * EXP(-0.019048)</f>
        <v>0.97975475706118265</v>
      </c>
      <c r="G52" s="11" cm="1">
        <f t="array" ref="G52">SUMPRODUCT(L$1^(A52:A$114-A52), (B52:B$114)/B52) + (1 + N$1 * L$1^N$1) * L$1^(110-A52) * B$115/B52</f>
        <v>15.381482159460415</v>
      </c>
      <c r="H52" s="25" cm="1">
        <f t="array" ref="H52">SUMPRODUCT(L$1^(A52:A$114+1-A52), C52:C$114/B52) + L$1^(111-A52+N$1) * B$115/B52</f>
        <v>0.40840453143398908</v>
      </c>
      <c r="I52" s="25" cm="1">
        <f t="array" ref="I52">SUMPRODUCT(L$2^(A52:A$114+1-A52), C52:C$114/B52) + L$2^(111-A52+N$1) * B$115/B52</f>
        <v>0.22476449056377218</v>
      </c>
      <c r="J52" s="11">
        <f t="shared" si="5"/>
        <v>6331.4186374339351</v>
      </c>
      <c r="K52" s="11">
        <f t="shared" si="6"/>
        <v>1002.15312082368</v>
      </c>
      <c r="L52" s="2"/>
    </row>
    <row r="53" spans="1:12" ht="14" x14ac:dyDescent="0.15">
      <c r="A53" s="7">
        <v>48</v>
      </c>
      <c r="B53" s="11">
        <f t="shared" si="4"/>
        <v>39190.91093692409</v>
      </c>
      <c r="C53" s="46">
        <f t="shared" si="2"/>
        <v>798.04368898566929</v>
      </c>
      <c r="D53" s="10">
        <f t="shared" si="3"/>
        <v>2.0362978810828936E-2</v>
      </c>
      <c r="E53" s="37">
        <f>Females!E53 * EXP(-0.019048)</f>
        <v>0.97963702118917106</v>
      </c>
      <c r="G53" s="11" cm="1">
        <f t="array" ref="G53">SUMPRODUCT(L$1^(A53:A$114-A53), (B53:B$114)/B53) + (1 + N$1 * L$1^N$1) * L$1^(110-A53) * B$115/B53</f>
        <v>15.265801301850509</v>
      </c>
      <c r="H53" s="25" cm="1">
        <f t="array" ref="H53">SUMPRODUCT(L$1^(A53:A$114+1-A53), C53:C$114/B53) + L$1^(111-A53+N$1) * B$115/B53</f>
        <v>0.41285379513321596</v>
      </c>
      <c r="I53" s="25" cm="1">
        <f t="array" ref="I53">SUMPRODUCT(L$2^(A53:A$114+1-A53), C53:C$114/B53) + L$2^(111-A53+N$1) * B$115/B53</f>
        <v>0.22746511660064506</v>
      </c>
      <c r="J53" s="11">
        <f t="shared" si="5"/>
        <v>5964.6514701651231</v>
      </c>
      <c r="K53" s="11">
        <f t="shared" si="6"/>
        <v>907.78872728431077</v>
      </c>
      <c r="L53" s="2"/>
    </row>
    <row r="54" spans="1:12" ht="14" x14ac:dyDescent="0.15">
      <c r="A54" s="7">
        <v>49</v>
      </c>
      <c r="B54" s="11">
        <f t="shared" si="4"/>
        <v>38392.867247938419</v>
      </c>
      <c r="C54" s="46">
        <f t="shared" si="2"/>
        <v>786.65237628903833</v>
      </c>
      <c r="D54" s="10">
        <f t="shared" si="3"/>
        <v>2.0489544873241505E-2</v>
      </c>
      <c r="E54" s="37">
        <f>Females!E54 * EXP(-0.019048)</f>
        <v>0.97951045512675849</v>
      </c>
      <c r="G54" s="11" cm="1">
        <f t="array" ref="G54">SUMPRODUCT(L$1^(A54:A$114-A54), (B54:B$114)/B54) + (1 + N$1 * L$1^N$1) * L$1^(110-A54) * B$115/B54</f>
        <v>15.144827148237761</v>
      </c>
      <c r="H54" s="25" cm="1">
        <f t="array" ref="H54">SUMPRODUCT(L$1^(A54:A$114+1-A54), C54:C$114/B54) + L$1^(111-A54+N$1) * B$115/B54</f>
        <v>0.41750664713674163</v>
      </c>
      <c r="I54" s="25" cm="1">
        <f t="array" ref="I54">SUMPRODUCT(L$2^(A54:A$114+1-A54), C54:C$114/B54) + L$2^(111-A54+N$1) * B$115/B54</f>
        <v>0.23035398461207451</v>
      </c>
      <c r="J54" s="11">
        <f t="shared" si="5"/>
        <v>5618.4551910232412</v>
      </c>
      <c r="K54" s="11">
        <f t="shared" si="6"/>
        <v>822.21102502395593</v>
      </c>
      <c r="L54" s="2"/>
    </row>
    <row r="55" spans="1:12" ht="14" x14ac:dyDescent="0.15">
      <c r="A55" s="7">
        <v>50</v>
      </c>
      <c r="B55" s="11">
        <f t="shared" si="4"/>
        <v>37606.214871649383</v>
      </c>
      <c r="C55" s="46">
        <f t="shared" si="2"/>
        <v>775.66286437238216</v>
      </c>
      <c r="D55" s="10">
        <f t="shared" si="3"/>
        <v>2.0625922258321716E-2</v>
      </c>
      <c r="E55" s="37">
        <f>Females!E55 * EXP(-0.019048)</f>
        <v>0.97937407774167828</v>
      </c>
      <c r="G55" s="11" cm="1">
        <f t="array" ref="G55">SUMPRODUCT(L$1^(A55:A$114-A55), (B55:B$114)/B55) + (1 + N$1 * L$1^N$1) * L$1^(110-A55) * B$115/B55</f>
        <v>15.018339168481431</v>
      </c>
      <c r="H55" s="25" cm="1">
        <f t="array" ref="H55">SUMPRODUCT(L$1^(A55:A$114+1-A55), C55:C$114/B55) + L$1^(111-A55+N$1) * B$115/B55</f>
        <v>0.42237156937281506</v>
      </c>
      <c r="I55" s="25" cm="1">
        <f t="array" ref="I55">SUMPRODUCT(L$2^(A55:A$114+1-A55), C55:C$114/B55) + L$2^(111-A55+N$1) * B$115/B55</f>
        <v>0.23344449636689898</v>
      </c>
      <c r="J55" s="11">
        <f t="shared" si="5"/>
        <v>5291.6688473735321</v>
      </c>
      <c r="K55" s="11">
        <f t="shared" si="6"/>
        <v>744.60456299135876</v>
      </c>
      <c r="L55" s="2"/>
    </row>
    <row r="56" spans="1:12" ht="14" x14ac:dyDescent="0.15">
      <c r="A56" s="15">
        <v>51</v>
      </c>
      <c r="B56" s="17">
        <f t="shared" si="4"/>
        <v>36830.552007277001</v>
      </c>
      <c r="C56" s="47">
        <f t="shared" si="2"/>
        <v>765.0121775937771</v>
      </c>
      <c r="D56" s="16">
        <f t="shared" si="3"/>
        <v>2.0771129833802804E-2</v>
      </c>
      <c r="E56" s="43">
        <f>Females!E56 * EXP(-0.019048)</f>
        <v>0.9792288701661972</v>
      </c>
      <c r="G56" s="17" cm="1">
        <f t="array" ref="G56">SUMPRODUCT(L$1^(A56:A$114-A56), (B56:B$114)/B56) + (1 + N$1 * L$1^N$1) * L$1^(110-A56) * B$115/B56</f>
        <v>14.886112535098258</v>
      </c>
      <c r="H56" s="26" cm="1">
        <f t="array" ref="H56">SUMPRODUCT(L$1^(A56:A$114+1-A56), C56:C$114/B56) + L$1^(111-A56+N$1) * B$115/B56</f>
        <v>0.42745720905207363</v>
      </c>
      <c r="I56" s="26" cm="1">
        <f t="array" ref="I56">SUMPRODUCT(L$2^(A56:A$114+1-A56), C56:C$114/B56) + L$2^(111-A56+N$1) * B$115/B56</f>
        <v>0.23675084963120108</v>
      </c>
      <c r="J56" s="17">
        <f t="shared" si="5"/>
        <v>4983.1954779911748</v>
      </c>
      <c r="K56" s="17">
        <f t="shared" si="6"/>
        <v>674.22929656241445</v>
      </c>
      <c r="L56" s="2"/>
    </row>
    <row r="57" spans="1:12" ht="14" x14ac:dyDescent="0.15">
      <c r="A57" s="7">
        <v>52</v>
      </c>
      <c r="B57" s="11">
        <f t="shared" si="4"/>
        <v>36065.539829683221</v>
      </c>
      <c r="C57" s="46">
        <f t="shared" si="2"/>
        <v>754.71285057406908</v>
      </c>
      <c r="D57" s="10">
        <f t="shared" si="3"/>
        <v>2.0926148731951422E-2</v>
      </c>
      <c r="E57" s="37">
        <f>Females!E57 * EXP(-0.019048)</f>
        <v>0.97907385126804858</v>
      </c>
      <c r="G57" s="11" cm="1">
        <f t="array" ref="G57">SUMPRODUCT(L$1^(A57:A$114-A57), (B57:B$114)/B57) + (1 + N$1 * L$1^N$1) * L$1^(110-A57) * B$115/B57</f>
        <v>14.747887318774747</v>
      </c>
      <c r="H57" s="25" cm="1">
        <f t="array" ref="H57">SUMPRODUCT(L$1^(A57:A$114+1-A57), C57:C$114/B57) + L$1^(111-A57+N$1) * B$115/B57</f>
        <v>0.43277356345552614</v>
      </c>
      <c r="I57" s="25" cm="1">
        <f t="array" ref="I57">SUMPRODUCT(L$2^(A57:A$114+1-A57), C57:C$114/B57) + L$2^(111-A57+N$1) * B$115/B57</f>
        <v>0.24028967721036334</v>
      </c>
      <c r="J57" s="11">
        <f t="shared" si="5"/>
        <v>4692.0085362794225</v>
      </c>
      <c r="K57" s="11">
        <f t="shared" si="6"/>
        <v>610.41493371464753</v>
      </c>
      <c r="L57" s="2"/>
    </row>
    <row r="58" spans="1:12" ht="14" x14ac:dyDescent="0.15">
      <c r="A58" s="7">
        <v>53</v>
      </c>
      <c r="B58" s="11">
        <f t="shared" si="4"/>
        <v>35310.826979109152</v>
      </c>
      <c r="C58" s="46">
        <f t="shared" si="2"/>
        <v>744.73990862121229</v>
      </c>
      <c r="D58" s="10">
        <f t="shared" si="3"/>
        <v>2.1090978952767681E-2</v>
      </c>
      <c r="E58" s="37">
        <f>Females!E58 * EXP(-0.019048)</f>
        <v>0.97890902104723232</v>
      </c>
      <c r="G58" s="11" cm="1">
        <f t="array" ref="G58">SUMPRODUCT(L$1^(A58:A$114-A58), (B58:B$114)/B58) + (1 + N$1 * L$1^N$1) * L$1^(110-A58) * B$115/B58</f>
        <v>14.603395640694441</v>
      </c>
      <c r="H58" s="25" cm="1">
        <f t="array" ref="H58">SUMPRODUCT(L$1^(A58:A$114+1-A58), C58:C$114/B58) + L$1^(111-A58+N$1) * B$115/B58</f>
        <v>0.43833093561427533</v>
      </c>
      <c r="I58" s="25" cm="1">
        <f t="array" ref="I58">SUMPRODUCT(L$2^(A58:A$114+1-A58), C58:C$114/B58) + L$2^(111-A58+N$1) * B$115/B58</f>
        <v>0.24407879531178769</v>
      </c>
      <c r="J58" s="11">
        <f t="shared" si="5"/>
        <v>4417.1373728823601</v>
      </c>
      <c r="K58" s="11">
        <f t="shared" si="6"/>
        <v>552.55297709276113</v>
      </c>
      <c r="L58" s="2"/>
    </row>
    <row r="59" spans="1:12" ht="14" x14ac:dyDescent="0.15">
      <c r="A59" s="7">
        <v>54</v>
      </c>
      <c r="B59" s="11">
        <f t="shared" si="4"/>
        <v>34566.087070487942</v>
      </c>
      <c r="C59" s="46">
        <f t="shared" si="2"/>
        <v>735.13711748810636</v>
      </c>
      <c r="D59" s="10">
        <f t="shared" si="3"/>
        <v>2.1267582760785109E-2</v>
      </c>
      <c r="E59" s="37">
        <f>Females!E59 * EXP(-0.019048)</f>
        <v>0.97873241723921489</v>
      </c>
      <c r="G59" s="11" cm="1">
        <f t="array" ref="G59">SUMPRODUCT(L$1^(A59:A$114-A59), (B59:B$114)/B59) + (1 + N$1 * L$1^N$1) * L$1^(110-A59) * B$115/B59</f>
        <v>14.452345582827775</v>
      </c>
      <c r="H59" s="25" cm="1">
        <f t="array" ref="H59">SUMPRODUCT(L$1^(A59:A$114+1-A59), C59:C$114/B59) + L$1^(111-A59+N$1) * B$115/B59</f>
        <v>0.44414055314452056</v>
      </c>
      <c r="I59" s="25" cm="1">
        <f t="array" ref="I59">SUMPRODUCT(L$2^(A59:A$114+1-A59), C59:C$114/B59) + L$2^(111-A59+N$1) * B$115/B59</f>
        <v>0.24813812196418797</v>
      </c>
      <c r="J59" s="11">
        <f t="shared" si="5"/>
        <v>4157.6688668455899</v>
      </c>
      <c r="K59" s="11">
        <f t="shared" si="6"/>
        <v>500.09161786483787</v>
      </c>
      <c r="L59" s="2"/>
    </row>
    <row r="60" spans="1:12" ht="14" x14ac:dyDescent="0.15">
      <c r="A60" s="12">
        <v>55</v>
      </c>
      <c r="B60" s="14">
        <f t="shared" si="4"/>
        <v>33830.949952999836</v>
      </c>
      <c r="C60" s="48">
        <f t="shared" si="2"/>
        <v>725.84232159470946</v>
      </c>
      <c r="D60" s="13">
        <f t="shared" si="3"/>
        <v>2.1454979023737053E-2</v>
      </c>
      <c r="E60" s="44">
        <f>Females!E60 * EXP(-0.019048)</f>
        <v>0.97854502097626295</v>
      </c>
      <c r="G60" s="14" cm="1">
        <f t="array" ref="G60">SUMPRODUCT(L$1^(A60:A$114-A60), (B60:B$114)/B60) + (1 + N$1 * L$1^N$1) * L$1^(110-A60) * B$115/B60</f>
        <v>14.294447756828967</v>
      </c>
      <c r="H60" s="27" cm="1">
        <f t="array" ref="H60">SUMPRODUCT(L$1^(A60:A$114+1-A60), C60:C$114/B60) + L$1^(111-A60+N$1) * B$115/B60</f>
        <v>0.45021354636690109</v>
      </c>
      <c r="I60" s="27" cm="1">
        <f t="array" ref="I60">SUMPRODUCT(L$2^(A60:A$114+1-A60), C60:C$114/B60) + L$2^(111-A60+N$1) * B$115/B60</f>
        <v>0.25248842850505238</v>
      </c>
      <c r="J60" s="14">
        <f t="shared" si="5"/>
        <v>3912.7358655077037</v>
      </c>
      <c r="K60" s="14">
        <f t="shared" si="6"/>
        <v>452.52947299733944</v>
      </c>
      <c r="L60" s="2"/>
    </row>
    <row r="61" spans="1:12" ht="14" x14ac:dyDescent="0.15">
      <c r="A61" s="7">
        <v>56</v>
      </c>
      <c r="B61" s="11">
        <f t="shared" si="4"/>
        <v>33105.107631405124</v>
      </c>
      <c r="C61" s="46">
        <f t="shared" si="2"/>
        <v>717.09029256164342</v>
      </c>
      <c r="D61" s="10">
        <f t="shared" si="3"/>
        <v>2.1661016799757404E-2</v>
      </c>
      <c r="E61" s="37">
        <f>Females!E61 * EXP(-0.019048)</f>
        <v>0.9783389832002426</v>
      </c>
      <c r="G61" s="11" cm="1">
        <f t="array" ref="G61">SUMPRODUCT(L$1^(A61:A$114-A61), (B61:B$114)/B61) + (1 + N$1 * L$1^N$1) * L$1^(110-A61) * B$115/B61</f>
        <v>14.129371026085387</v>
      </c>
      <c r="H61" s="25" cm="1">
        <f t="array" ref="H61">SUMPRODUCT(L$1^(A61:A$114+1-A61), C61:C$114/B61) + L$1^(111-A61+N$1) * B$115/B61</f>
        <v>0.456562651304602</v>
      </c>
      <c r="I61" s="25" cm="1">
        <f t="array" ref="I61">SUMPRODUCT(L$2^(A61:A$114+1-A61), C61:C$114/B61) + L$2^(111-A61+N$1) * B$115/B61</f>
        <v>0.25715373319898754</v>
      </c>
      <c r="J61" s="11">
        <f t="shared" si="5"/>
        <v>3681.5271149882801</v>
      </c>
      <c r="K61" s="11">
        <f t="shared" si="6"/>
        <v>409.41240999127098</v>
      </c>
      <c r="L61" s="2"/>
    </row>
    <row r="62" spans="1:12" ht="14" x14ac:dyDescent="0.15">
      <c r="A62" s="7">
        <v>57</v>
      </c>
      <c r="B62" s="11">
        <f t="shared" si="4"/>
        <v>32388.017338843481</v>
      </c>
      <c r="C62" s="46">
        <f t="shared" si="2"/>
        <v>709.08851982915337</v>
      </c>
      <c r="D62" s="10">
        <f t="shared" si="3"/>
        <v>2.1893545146980387E-2</v>
      </c>
      <c r="E62" s="37">
        <f>Females!E62 * EXP(-0.019048)</f>
        <v>0.97810645485301961</v>
      </c>
      <c r="G62" s="11" cm="1">
        <f t="array" ref="G62">SUMPRODUCT(L$1^(A62:A$114-A62), (B62:B$114)/B62) + (1 + N$1 * L$1^N$1) * L$1^(110-A62) * B$115/B62</f>
        <v>13.956865771067864</v>
      </c>
      <c r="H62" s="25" cm="1">
        <f t="array" ref="H62">SUMPRODUCT(L$1^(A62:A$114+1-A62), C62:C$114/B62) + L$1^(111-A62+N$1) * B$115/B62</f>
        <v>0.46319746870832457</v>
      </c>
      <c r="I62" s="25" cm="1">
        <f t="array" ref="I62">SUMPRODUCT(L$2^(A62:A$114+1-A62), C62:C$114/B62) + L$2^(111-A62+N$1) * B$115/B62</f>
        <v>0.26215500499561811</v>
      </c>
      <c r="J62" s="11">
        <f t="shared" si="5"/>
        <v>3463.2514368286124</v>
      </c>
      <c r="K62" s="11">
        <f t="shared" si="6"/>
        <v>370.32555556621759</v>
      </c>
      <c r="L62" s="2"/>
    </row>
    <row r="63" spans="1:12" ht="14" x14ac:dyDescent="0.15">
      <c r="A63" s="7">
        <v>58</v>
      </c>
      <c r="B63" s="11">
        <f t="shared" si="4"/>
        <v>31678.928819014327</v>
      </c>
      <c r="C63" s="46">
        <f t="shared" si="2"/>
        <v>701.95598750209649</v>
      </c>
      <c r="D63" s="10">
        <f t="shared" si="3"/>
        <v>2.2158450859006584E-2</v>
      </c>
      <c r="E63" s="37">
        <f>Females!E63 * EXP(-0.019048)</f>
        <v>0.97784154914099342</v>
      </c>
      <c r="G63" s="11" cm="1">
        <f t="array" ref="G63">SUMPRODUCT(L$1^(A63:A$114-A63), (B63:B$114)/B63) + (1 + N$1 * L$1^N$1) * L$1^(110-A63) * B$115/B63</f>
        <v>13.776762575332851</v>
      </c>
      <c r="H63" s="25" cm="1">
        <f t="array" ref="H63">SUMPRODUCT(L$1^(A63:A$114+1-A63), C63:C$114/B63) + L$1^(111-A63+N$1) * B$115/B63</f>
        <v>0.47012451459465787</v>
      </c>
      <c r="I63" s="25" cm="1">
        <f t="array" ref="I63">SUMPRODUCT(L$2^(A63:A$114+1-A63), C63:C$114/B63) + L$2^(111-A63+N$1) * B$115/B63</f>
        <v>0.26751005164933606</v>
      </c>
      <c r="J63" s="11">
        <f t="shared" si="5"/>
        <v>3257.1428703279421</v>
      </c>
      <c r="K63" s="11">
        <f t="shared" si="6"/>
        <v>334.89073252251097</v>
      </c>
      <c r="L63" s="2"/>
    </row>
    <row r="64" spans="1:12" ht="14" x14ac:dyDescent="0.15">
      <c r="A64" s="7">
        <v>59</v>
      </c>
      <c r="B64" s="11">
        <f t="shared" si="4"/>
        <v>30976.97283151223</v>
      </c>
      <c r="C64" s="46">
        <f t="shared" si="2"/>
        <v>695.82340759506064</v>
      </c>
      <c r="D64" s="10">
        <f t="shared" si="3"/>
        <v>2.2462601861703346E-2</v>
      </c>
      <c r="E64" s="37">
        <f>Females!E64 * EXP(-0.019048)</f>
        <v>0.97753739813829665</v>
      </c>
      <c r="G64" s="11" cm="1">
        <f t="array" ref="G64">SUMPRODUCT(L$1^(A64:A$114-A64), (B64:B$114)/B64) + (1 + N$1 * L$1^N$1) * L$1^(110-A64) * B$115/B64</f>
        <v>13.588943004129003</v>
      </c>
      <c r="H64" s="25" cm="1">
        <f t="array" ref="H64">SUMPRODUCT(L$1^(A64:A$114+1-A64), C64:C$114/B64) + L$1^(111-A64+N$1) * B$115/B64</f>
        <v>0.47734834414582089</v>
      </c>
      <c r="I64" s="25" cm="1">
        <f t="array" ref="I64">SUMPRODUCT(L$2^(A64:A$114+1-A64), C64:C$114/B64) + L$2^(111-A64+N$1) * B$115/B64</f>
        <v>0.27323488272678303</v>
      </c>
      <c r="J64" s="11">
        <f t="shared" si="5"/>
        <v>3062.4707981682855</v>
      </c>
      <c r="K64" s="11">
        <f t="shared" si="6"/>
        <v>302.76449027623352</v>
      </c>
      <c r="L64" s="2"/>
    </row>
    <row r="65" spans="1:12" ht="14" x14ac:dyDescent="0.15">
      <c r="A65" s="7">
        <v>60</v>
      </c>
      <c r="B65" s="11">
        <f t="shared" si="4"/>
        <v>30281.14942391717</v>
      </c>
      <c r="C65" s="46">
        <f t="shared" si="2"/>
        <v>690.41357901862727</v>
      </c>
      <c r="D65" s="10">
        <f t="shared" si="3"/>
        <v>2.2800111361470088E-2</v>
      </c>
      <c r="E65" s="37">
        <f>Females!E65 * EXP(-0.019048)</f>
        <v>0.97719988863852991</v>
      </c>
      <c r="G65" s="11" cm="1">
        <f t="array" ref="G65">SUMPRODUCT(L$1^(A65:A$114-A65), (B65:B$114)/B65) + (1 + N$1 * L$1^N$1) * L$1^(110-A65) * B$115/B65</f>
        <v>13.393350217831683</v>
      </c>
      <c r="H65" s="25" cm="1">
        <f t="array" ref="H65">SUMPRODUCT(L$1^(A65:A$114+1-A65), C65:C$114/B65) + L$1^(111-A65+N$1) * B$115/B65</f>
        <v>0.48487114350063404</v>
      </c>
      <c r="I65" s="25" cm="1">
        <f t="array" ref="I65">SUMPRODUCT(L$2^(A65:A$114+1-A65), C65:C$114/B65) + L$2^(111-A65+N$1) * B$115/B65</f>
        <v>0.27934301829847025</v>
      </c>
      <c r="J65" s="11">
        <f t="shared" si="5"/>
        <v>2878.5382076114788</v>
      </c>
      <c r="K65" s="11">
        <f t="shared" si="6"/>
        <v>273.63499636954219</v>
      </c>
      <c r="L65" s="2"/>
    </row>
    <row r="66" spans="1:12" ht="14" x14ac:dyDescent="0.15">
      <c r="A66" s="15">
        <v>61</v>
      </c>
      <c r="B66" s="17">
        <f t="shared" si="4"/>
        <v>29590.735844898543</v>
      </c>
      <c r="C66" s="47">
        <f t="shared" si="2"/>
        <v>685.41407005337578</v>
      </c>
      <c r="D66" s="16">
        <f t="shared" si="3"/>
        <v>2.3163130300172696E-2</v>
      </c>
      <c r="E66" s="43">
        <f>Females!E66 * EXP(-0.019048)</f>
        <v>0.9768368696998273</v>
      </c>
      <c r="G66" s="17" cm="1">
        <f t="array" ref="G66">SUMPRODUCT(L$1^(A66:A$114-A66), (B66:B$114)/B66) + (1 + N$1 * L$1^N$1) * L$1^(110-A66) * B$115/B66</f>
        <v>13.189813441856284</v>
      </c>
      <c r="H66" s="26" cm="1">
        <f t="array" ref="H66">SUMPRODUCT(L$1^(A66:A$114+1-A66), C66:C$114/B66) + L$1^(111-A66+N$1) * B$115/B66</f>
        <v>0.49269948091171495</v>
      </c>
      <c r="I66" s="26" cm="1">
        <f t="array" ref="I66">SUMPRODUCT(L$2^(A66:A$114+1-A66), C66:C$114/B66) + L$2^(111-A66+N$1) * B$115/B66</f>
        <v>0.28585481893508824</v>
      </c>
      <c r="J66" s="17">
        <f t="shared" si="5"/>
        <v>2704.7184768458555</v>
      </c>
      <c r="K66" s="17">
        <f t="shared" si="6"/>
        <v>247.22271447847737</v>
      </c>
      <c r="L66" s="2"/>
    </row>
    <row r="67" spans="1:12" ht="14" x14ac:dyDescent="0.15">
      <c r="A67" s="7">
        <v>62</v>
      </c>
      <c r="B67" s="11">
        <f t="shared" si="4"/>
        <v>28905.321774845168</v>
      </c>
      <c r="C67" s="46">
        <f t="shared" si="2"/>
        <v>680.68319258182976</v>
      </c>
      <c r="D67" s="10">
        <f t="shared" si="3"/>
        <v>2.3548715281010768E-2</v>
      </c>
      <c r="E67" s="37">
        <f>Females!E67 * EXP(-0.019048)</f>
        <v>0.97645128471898923</v>
      </c>
      <c r="G67" s="11" cm="1">
        <f t="array" ref="G67">SUMPRODUCT(L$1^(A67:A$114-A67), (B67:B$114)/B67) + (1 + N$1 * L$1^N$1) * L$1^(110-A67) * B$115/B67</f>
        <v>12.978017489681962</v>
      </c>
      <c r="H67" s="25" cm="1">
        <f t="array" ref="H67">SUMPRODUCT(L$1^(A67:A$114+1-A67), C67:C$114/B67) + L$1^(111-A67+N$1) * B$115/B67</f>
        <v>0.50084547893687814</v>
      </c>
      <c r="I67" s="25" cm="1">
        <f t="array" ref="I67">SUMPRODUCT(L$2^(A67:A$114+1-A67), C67:C$114/B67) + L$2^(111-A67+N$1) * B$115/B67</f>
        <v>0.29279959707899761</v>
      </c>
      <c r="J67" s="11">
        <f t="shared" si="5"/>
        <v>2540.4507022513367</v>
      </c>
      <c r="K67" s="11">
        <f t="shared" si="6"/>
        <v>223.27686994253884</v>
      </c>
      <c r="L67" s="2"/>
    </row>
    <row r="68" spans="1:12" ht="14" x14ac:dyDescent="0.15">
      <c r="A68" s="7">
        <v>63</v>
      </c>
      <c r="B68" s="11">
        <f t="shared" si="4"/>
        <v>28224.638582263338</v>
      </c>
      <c r="C68" s="46">
        <f t="shared" si="2"/>
        <v>676.42312192624343</v>
      </c>
      <c r="D68" s="10">
        <f t="shared" si="3"/>
        <v>2.3965696494385402E-2</v>
      </c>
      <c r="E68" s="37">
        <f>Females!E68 * EXP(-0.019048)</f>
        <v>0.9760343035056146</v>
      </c>
      <c r="G68" s="11" cm="1">
        <f t="array" ref="G68">SUMPRODUCT(L$1^(A68:A$114-A68), (B68:B$114)/B68) + (1 + N$1 * L$1^N$1) * L$1^(110-A68) * B$115/B68</f>
        <v>12.757562393759613</v>
      </c>
      <c r="H68" s="25" cm="1">
        <f t="array" ref="H68">SUMPRODUCT(L$1^(A68:A$114+1-A68), C68:C$114/B68) + L$1^(111-A68+N$1) * B$115/B68</f>
        <v>0.50932452094265868</v>
      </c>
      <c r="I68" s="25" cm="1">
        <f t="array" ref="I68">SUMPRODUCT(L$2^(A68:A$114+1-A68), C68:C$114/B68) + L$2^(111-A68+N$1) * B$115/B68</f>
        <v>0.30021295840068069</v>
      </c>
      <c r="J68" s="11">
        <f t="shared" si="5"/>
        <v>2385.217646133246</v>
      </c>
      <c r="K68" s="11">
        <f t="shared" si="6"/>
        <v>201.57080852757645</v>
      </c>
      <c r="L68" s="2"/>
    </row>
    <row r="69" spans="1:12" ht="14" x14ac:dyDescent="0.15">
      <c r="A69" s="7">
        <v>64</v>
      </c>
      <c r="B69" s="11">
        <f t="shared" si="4"/>
        <v>27548.215460337095</v>
      </c>
      <c r="C69" s="46">
        <f t="shared" si="2"/>
        <v>672.96959581808426</v>
      </c>
      <c r="D69" s="10">
        <f t="shared" si="3"/>
        <v>2.4428790924297838E-2</v>
      </c>
      <c r="E69" s="37">
        <f>Females!E69 * EXP(-0.019048)</f>
        <v>0.97557120907570216</v>
      </c>
      <c r="G69" s="11" cm="1">
        <f t="array" ref="G69">SUMPRODUCT(L$1^(A69:A$114-A69), (B69:B$114)/B69) + (1 + N$1 * L$1^N$1) * L$1^(110-A69) * B$115/B69</f>
        <v>12.528109765805645</v>
      </c>
      <c r="H69" s="25" cm="1">
        <f t="array" ref="H69">SUMPRODUCT(L$1^(A69:A$114+1-A69), C69:C$114/B69) + L$1^(111-A69+N$1) * B$115/B69</f>
        <v>0.51814962186220992</v>
      </c>
      <c r="I69" s="25" cm="1">
        <f t="array" ref="I69">SUMPRODUCT(L$2^(A69:A$114+1-A69), C69:C$114/B69) + L$2^(111-A69+N$1) * B$115/B69</f>
        <v>0.30812916946833624</v>
      </c>
      <c r="J69" s="11">
        <f t="shared" ref="J69:J100" si="7">B69*L$1^A69</f>
        <v>2238.5136961086196</v>
      </c>
      <c r="K69" s="11">
        <f t="shared" ref="K69:K100" si="8">B69*L$2^A69</f>
        <v>181.89721126874696</v>
      </c>
      <c r="L69" s="2"/>
    </row>
    <row r="70" spans="1:12" ht="14" x14ac:dyDescent="0.15">
      <c r="A70" s="12">
        <v>65</v>
      </c>
      <c r="B70" s="14">
        <f t="shared" si="4"/>
        <v>26875.245864519009</v>
      </c>
      <c r="C70" s="48">
        <f t="shared" ref="C70:C114" si="9">B70*D70</f>
        <v>670.63673369219953</v>
      </c>
      <c r="D70" s="13">
        <f t="shared" ref="D70:D114" si="10">1-E70</f>
        <v>2.4953696687016413E-2</v>
      </c>
      <c r="E70" s="44">
        <f>Females!E70 * EXP(-0.019048)</f>
        <v>0.97504630331298359</v>
      </c>
      <c r="G70" s="14" cm="1">
        <f t="array" ref="G70">SUMPRODUCT(L$1^(A70:A$114-A70), (B70:B$114)/B70) + (1 + N$1 * L$1^N$1) * L$1^(110-A70) * B$115/B70</f>
        <v>12.289450575111768</v>
      </c>
      <c r="H70" s="27" cm="1">
        <f t="array" ref="H70">SUMPRODUCT(L$1^(A70:A$114+1-A70), C70:C$114/B70) + L$1^(111-A70+N$1) * B$115/B70</f>
        <v>0.52732882133720316</v>
      </c>
      <c r="I70" s="27" cm="1">
        <f t="array" ref="I70">SUMPRODUCT(L$2^(A70:A$114+1-A70), C70:C$114/B70) + L$2^(111-A70+N$1) * B$115/B70</f>
        <v>0.31657731993266414</v>
      </c>
      <c r="J70" s="14">
        <f t="shared" si="7"/>
        <v>2099.8360702357741</v>
      </c>
      <c r="K70" s="14">
        <f t="shared" si="8"/>
        <v>164.06590451641074</v>
      </c>
      <c r="L70" s="2"/>
    </row>
    <row r="71" spans="1:12" ht="14" x14ac:dyDescent="0.15">
      <c r="A71" s="7">
        <v>66</v>
      </c>
      <c r="B71" s="11">
        <f t="shared" ref="B71:B115" si="11">B70*E70</f>
        <v>26204.609130826808</v>
      </c>
      <c r="C71" s="46">
        <f t="shared" si="9"/>
        <v>669.61079264930265</v>
      </c>
      <c r="D71" s="10">
        <f t="shared" si="10"/>
        <v>2.555316850200906E-2</v>
      </c>
      <c r="E71" s="37">
        <f>Females!E71 * EXP(-0.019048)</f>
        <v>0.97444683149799094</v>
      </c>
      <c r="G71" s="11" cm="1">
        <f t="array" ref="G71">SUMPRODUCT(L$1^(A71:A$114-A71), (B71:B$114)/B71) + (1 + N$1 * L$1^N$1) * L$1^(110-A71) * B$115/B71</f>
        <v>12.041508755248776</v>
      </c>
      <c r="H71" s="25" cm="1">
        <f t="array" ref="H71">SUMPRODUCT(L$1^(A71:A$114+1-A71), C71:C$114/B71) + L$1^(111-A71+N$1) * B$115/B71</f>
        <v>0.53686504499842735</v>
      </c>
      <c r="I71" s="25" cm="1">
        <f t="array" ref="I71">SUMPRODUCT(L$2^(A71:A$114+1-A71), C71:C$114/B71) + L$2^(111-A71+N$1) * B$115/B71</f>
        <v>0.32558077649595674</v>
      </c>
      <c r="J71" s="11">
        <f t="shared" si="7"/>
        <v>1968.6898056217822</v>
      </c>
      <c r="K71" s="11">
        <f t="shared" si="8"/>
        <v>147.90297124484763</v>
      </c>
      <c r="L71" s="2"/>
    </row>
    <row r="72" spans="1:12" ht="14" x14ac:dyDescent="0.15">
      <c r="A72" s="7">
        <v>67</v>
      </c>
      <c r="B72" s="11">
        <f t="shared" si="11"/>
        <v>25534.998338177506</v>
      </c>
      <c r="C72" s="46">
        <f t="shared" si="9"/>
        <v>670.06241600571445</v>
      </c>
      <c r="D72" s="10">
        <f t="shared" si="10"/>
        <v>2.6240942221010477E-2</v>
      </c>
      <c r="E72" s="37">
        <f>Females!E72 * EXP(-0.019048)</f>
        <v>0.97375905777898952</v>
      </c>
      <c r="G72" s="11" cm="1">
        <f t="array" ref="G72">SUMPRODUCT(L$1^(A72:A$114-A72), (B72:B$114)/B72) + (1 + N$1 * L$1^N$1) * L$1^(110-A72) * B$115/B72</f>
        <v>11.784295186024631</v>
      </c>
      <c r="H72" s="25" cm="1">
        <f t="array" ref="H72">SUMPRODUCT(L$1^(A72:A$114+1-A72), C72:C$114/B72) + L$1^(111-A72+N$1) * B$115/B72</f>
        <v>0.54675787439045542</v>
      </c>
      <c r="I72" s="25" cm="1">
        <f t="array" ref="I72">SUMPRODUCT(L$2^(A72:A$114+1-A72), C72:C$114/B72) + L$2^(111-A72+N$1) * B$115/B72</f>
        <v>0.33515938355913388</v>
      </c>
      <c r="J72" s="11">
        <f t="shared" si="7"/>
        <v>1844.5995608562896</v>
      </c>
      <c r="K72" s="11">
        <f t="shared" si="8"/>
        <v>133.25035290188632</v>
      </c>
      <c r="L72" s="2"/>
    </row>
    <row r="73" spans="1:12" ht="14" x14ac:dyDescent="0.15">
      <c r="A73" s="7">
        <v>68</v>
      </c>
      <c r="B73" s="11">
        <f t="shared" si="11"/>
        <v>24864.93592217179</v>
      </c>
      <c r="C73" s="46">
        <f t="shared" si="9"/>
        <v>672.14235436390686</v>
      </c>
      <c r="D73" s="10">
        <f t="shared" si="10"/>
        <v>2.7031734828022014E-2</v>
      </c>
      <c r="E73" s="37">
        <f>Females!E73 * EXP(-0.019048)</f>
        <v>0.97296826517197799</v>
      </c>
      <c r="G73" s="11" cm="1">
        <f t="array" ref="G73">SUMPRODUCT(L$1^(A73:A$114-A73), (B73:B$114)/B73) + (1 + N$1 * L$1^N$1) * L$1^(110-A73) * B$115/B73</f>
        <v>11.517907745112032</v>
      </c>
      <c r="H73" s="25" cm="1">
        <f t="array" ref="H73">SUMPRODUCT(L$1^(A73:A$114+1-A73), C73:C$114/B73) + L$1^(111-A73+N$1) * B$115/B73</f>
        <v>0.55700354498593674</v>
      </c>
      <c r="I73" s="25" cm="1">
        <f t="array" ref="I73">SUMPRODUCT(L$2^(A73:A$114+1-A73), C73:C$114/B73) + L$2^(111-A73+N$1) * B$115/B73</f>
        <v>0.34532921090719149</v>
      </c>
      <c r="J73" s="11">
        <f t="shared" si="7"/>
        <v>1727.1110868836136</v>
      </c>
      <c r="K73" s="11">
        <f t="shared" si="8"/>
        <v>119.9646247138116</v>
      </c>
      <c r="L73" s="2"/>
    </row>
    <row r="74" spans="1:12" ht="14" x14ac:dyDescent="0.15">
      <c r="A74" s="7">
        <v>69</v>
      </c>
      <c r="B74" s="11">
        <f t="shared" si="11"/>
        <v>24192.793567807883</v>
      </c>
      <c r="C74" s="46">
        <f t="shared" si="9"/>
        <v>675.92928608715022</v>
      </c>
      <c r="D74" s="10">
        <f t="shared" si="10"/>
        <v>2.7939282174778479E-2</v>
      </c>
      <c r="E74" s="37">
        <f>Females!E74 * EXP(-0.019048)</f>
        <v>0.97206071782522152</v>
      </c>
      <c r="G74" s="11" cm="1">
        <f t="array" ref="G74">SUMPRODUCT(L$1^(A74:A$114-A74), (B74:B$114)/B74) + (1 + N$1 * L$1^N$1) * L$1^(110-A74) * B$115/B74</f>
        <v>11.242529120909245</v>
      </c>
      <c r="H74" s="25" cm="1">
        <f t="array" ref="H74">SUMPRODUCT(L$1^(A74:A$114+1-A74), C74:C$114/B74) + L$1^(111-A74+N$1) * B$115/B74</f>
        <v>0.56759503030629543</v>
      </c>
      <c r="I74" s="25" cm="1">
        <f t="array" ref="I74">SUMPRODUCT(L$2^(A74:A$114+1-A74), C74:C$114/B74) + L$2^(111-A74+N$1) * B$115/B74</f>
        <v>0.35610240548591215</v>
      </c>
      <c r="J74" s="11">
        <f t="shared" si="7"/>
        <v>1615.7925749658064</v>
      </c>
      <c r="K74" s="11">
        <f t="shared" si="8"/>
        <v>107.91584022726023</v>
      </c>
      <c r="L74" s="2"/>
    </row>
    <row r="75" spans="1:12" ht="14" x14ac:dyDescent="0.15">
      <c r="A75" s="7">
        <v>70</v>
      </c>
      <c r="B75" s="11">
        <f t="shared" si="11"/>
        <v>23516.864281720733</v>
      </c>
      <c r="C75" s="46">
        <f t="shared" si="9"/>
        <v>681.47877750009741</v>
      </c>
      <c r="D75" s="10">
        <f t="shared" si="10"/>
        <v>2.8978301245281224E-2</v>
      </c>
      <c r="E75" s="37">
        <f>Females!E75 * EXP(-0.019048)</f>
        <v>0.97102169875471878</v>
      </c>
      <c r="G75" s="11" cm="1">
        <f t="array" ref="G75">SUMPRODUCT(L$1^(A75:A$114-A75), (B75:B$114)/B75) + (1 + N$1 * L$1^N$1) * L$1^(110-A75) * B$115/B75</f>
        <v>10.958400118850301</v>
      </c>
      <c r="H75" s="25" cm="1">
        <f t="array" ref="H75">SUMPRODUCT(L$1^(A75:A$114+1-A75), C75:C$114/B75) + L$1^(111-A75+N$1) * B$115/B75</f>
        <v>0.57852306860206004</v>
      </c>
      <c r="I75" s="25" cm="1">
        <f t="array" ref="I75">SUMPRODUCT(L$2^(A75:A$114+1-A75), C75:C$114/B75) + L$2^(111-A75+N$1) * B$115/B75</f>
        <v>0.36748844290096416</v>
      </c>
      <c r="J75" s="11">
        <f t="shared" si="7"/>
        <v>1510.2389329595428</v>
      </c>
      <c r="K75" s="11">
        <f t="shared" si="8"/>
        <v>96.98663934543498</v>
      </c>
      <c r="L75" s="2"/>
    </row>
    <row r="76" spans="1:12" ht="14" x14ac:dyDescent="0.15">
      <c r="A76" s="15">
        <v>71</v>
      </c>
      <c r="B76" s="17">
        <f t="shared" si="11"/>
        <v>22835.385504220634</v>
      </c>
      <c r="C76" s="47">
        <f t="shared" si="9"/>
        <v>688.72814311176023</v>
      </c>
      <c r="D76" s="16">
        <f t="shared" si="10"/>
        <v>3.0160565626731528E-2</v>
      </c>
      <c r="E76" s="43">
        <f>Females!E76 * EXP(-0.019048)</f>
        <v>0.96983943437326847</v>
      </c>
      <c r="G76" s="17" cm="1">
        <f t="array" ref="G76">SUMPRODUCT(L$1^(A76:A$114-A76), (B76:B$114)/B76) + (1 + N$1 * L$1^N$1) * L$1^(110-A76) * B$115/B76</f>
        <v>10.665813273674779</v>
      </c>
      <c r="H76" s="26" cm="1">
        <f t="array" ref="H76">SUMPRODUCT(L$1^(A76:A$114+1-A76), C76:C$114/B76) + L$1^(111-A76+N$1) * B$115/B76</f>
        <v>0.58977640853474111</v>
      </c>
      <c r="I76" s="26" cm="1">
        <f t="array" ref="I76">SUMPRODUCT(L$2^(A76:A$114+1-A76), C76:C$114/B76) + L$2^(111-A76+N$1) * B$115/B76</f>
        <v>0.37949429870514628</v>
      </c>
      <c r="J76" s="17">
        <f t="shared" si="7"/>
        <v>1410.0718982768165</v>
      </c>
      <c r="K76" s="17">
        <f t="shared" si="8"/>
        <v>87.071127305580163</v>
      </c>
      <c r="L76" s="2"/>
    </row>
    <row r="77" spans="1:12" ht="14" x14ac:dyDescent="0.15">
      <c r="A77" s="7">
        <v>72</v>
      </c>
      <c r="B77" s="11">
        <f t="shared" si="11"/>
        <v>22146.657361108875</v>
      </c>
      <c r="C77" s="46">
        <f t="shared" si="9"/>
        <v>697.65898254103024</v>
      </c>
      <c r="D77" s="10">
        <f t="shared" si="10"/>
        <v>3.1501773435397507E-2</v>
      </c>
      <c r="E77" s="37">
        <f>Females!E77 * EXP(-0.019048)</f>
        <v>0.96849822656460249</v>
      </c>
      <c r="G77" s="11" cm="1">
        <f t="array" ref="G77">SUMPRODUCT(L$1^(A77:A$114-A77), (B77:B$114)/B77) + (1 + N$1 * L$1^N$1) * L$1^(110-A77) * B$115/B77</f>
        <v>10.365061935347974</v>
      </c>
      <c r="H77" s="25" cm="1">
        <f t="array" ref="H77">SUMPRODUCT(L$1^(A77:A$114+1-A77), C77:C$114/B77) + L$1^(111-A77+N$1) * B$115/B77</f>
        <v>0.60134376741061324</v>
      </c>
      <c r="I77" s="25" cm="1">
        <f t="array" ref="I77">SUMPRODUCT(L$2^(A77:A$114+1-A77), C77:C$114/B77) + L$2^(111-A77+N$1) * B$115/B77</f>
        <v>0.39212724743298688</v>
      </c>
      <c r="J77" s="11">
        <f t="shared" si="7"/>
        <v>1314.9455117792581</v>
      </c>
      <c r="K77" s="11">
        <f t="shared" si="8"/>
        <v>78.074161294643787</v>
      </c>
      <c r="L77" s="2"/>
    </row>
    <row r="78" spans="1:12" ht="14" x14ac:dyDescent="0.15">
      <c r="A78" s="7">
        <v>73</v>
      </c>
      <c r="B78" s="11">
        <f t="shared" si="11"/>
        <v>21448.998378567845</v>
      </c>
      <c r="C78" s="46">
        <f t="shared" si="9"/>
        <v>708.11076041667502</v>
      </c>
      <c r="D78" s="10">
        <f t="shared" si="10"/>
        <v>3.3013698258480439E-2</v>
      </c>
      <c r="E78" s="37">
        <f>Females!E78 * EXP(-0.019048)</f>
        <v>0.96698630174151956</v>
      </c>
      <c r="G78" s="11" cm="1">
        <f t="array" ref="G78">SUMPRODUCT(L$1^(A78:A$114-A78), (B78:B$114)/B78) + (1 + N$1 * L$1^N$1) * L$1^(110-A78) * B$115/B78</f>
        <v>10.056460761223933</v>
      </c>
      <c r="H78" s="25" cm="1">
        <f t="array" ref="H78">SUMPRODUCT(L$1^(A78:A$114+1-A78), C78:C$114/B78) + L$1^(111-A78+N$1) * B$115/B78</f>
        <v>0.61321304302050272</v>
      </c>
      <c r="I78" s="25" cm="1">
        <f t="array" ref="I78">SUMPRODUCT(L$2^(A78:A$114+1-A78), C78:C$114/B78) + L$2^(111-A78+N$1) * B$115/B78</f>
        <v>0.40539367715809832</v>
      </c>
      <c r="J78" s="11">
        <f t="shared" si="7"/>
        <v>1224.5407655647068</v>
      </c>
      <c r="K78" s="11">
        <f t="shared" si="8"/>
        <v>69.910028434154242</v>
      </c>
      <c r="L78" s="2"/>
    </row>
    <row r="79" spans="1:12" ht="14" x14ac:dyDescent="0.15">
      <c r="A79" s="7">
        <v>74</v>
      </c>
      <c r="B79" s="11">
        <f t="shared" si="11"/>
        <v>20740.88761815117</v>
      </c>
      <c r="C79" s="46">
        <f t="shared" si="9"/>
        <v>719.93813400313047</v>
      </c>
      <c r="D79" s="10">
        <f t="shared" si="10"/>
        <v>3.4711057079981678E-2</v>
      </c>
      <c r="E79" s="37">
        <f>Females!E79 * EXP(-0.019048)</f>
        <v>0.96528894292001832</v>
      </c>
      <c r="G79" s="11" cm="1">
        <f t="array" ref="G79">SUMPRODUCT(L$1^(A79:A$114-A79), (B79:B$114)/B79) + (1 + N$1 * L$1^N$1) * L$1^(110-A79) * B$115/B79</f>
        <v>9.7402819199299966</v>
      </c>
      <c r="H79" s="25" cm="1">
        <f t="array" ref="H79">SUMPRODUCT(L$1^(A79:A$114+1-A79), C79:C$114/B79) + L$1^(111-A79+N$1) * B$115/B79</f>
        <v>0.62537376733645766</v>
      </c>
      <c r="I79" s="25" cm="1">
        <f t="array" ref="I79">SUMPRODUCT(L$2^(A79:A$114+1-A79), C79:C$114/B79) + L$2^(111-A79+N$1) * B$115/B79</f>
        <v>0.41930284040786792</v>
      </c>
      <c r="J79" s="11">
        <f t="shared" si="7"/>
        <v>1138.5712944472546</v>
      </c>
      <c r="K79" s="11">
        <f t="shared" si="8"/>
        <v>62.501885956164273</v>
      </c>
      <c r="L79" s="2"/>
    </row>
    <row r="80" spans="1:12" ht="14" x14ac:dyDescent="0.15">
      <c r="A80" s="12">
        <v>75</v>
      </c>
      <c r="B80" s="14">
        <f t="shared" si="11"/>
        <v>20020.949484148041</v>
      </c>
      <c r="C80" s="48">
        <f t="shared" si="9"/>
        <v>732.8989818705702</v>
      </c>
      <c r="D80" s="13">
        <f t="shared" si="10"/>
        <v>3.6606604619369154E-2</v>
      </c>
      <c r="E80" s="44">
        <f>Females!E80 * EXP(-0.019048)</f>
        <v>0.96339339538063085</v>
      </c>
      <c r="G80" s="14" cm="1">
        <f t="array" ref="G80">SUMPRODUCT(L$1^(A80:A$114-A80), (B80:B$114)/B80) + (1 + N$1 * L$1^N$1) * L$1^(110-A80) * B$115/B80</f>
        <v>9.4167588507023439</v>
      </c>
      <c r="H80" s="27" cm="1">
        <f t="array" ref="H80">SUMPRODUCT(L$1^(A80:A$114+1-A80), C80:C$114/B80) + L$1^(111-A80+N$1) * B$115/B80</f>
        <v>0.63781696192178194</v>
      </c>
      <c r="I80" s="27" cm="1">
        <f t="array" ref="I80">SUMPRODUCT(L$2^(A80:A$114+1-A80), C80:C$114/B80) + L$2^(111-A80+N$1) * B$115/B80</f>
        <v>0.43386687289535208</v>
      </c>
      <c r="J80" s="14">
        <f t="shared" si="7"/>
        <v>1056.7791165923725</v>
      </c>
      <c r="K80" s="14">
        <f t="shared" si="8"/>
        <v>55.780676243651385</v>
      </c>
      <c r="L80" s="2"/>
    </row>
    <row r="81" spans="1:12" ht="14" x14ac:dyDescent="0.15">
      <c r="A81" s="7">
        <v>76</v>
      </c>
      <c r="B81" s="11">
        <f t="shared" si="11"/>
        <v>19288.050502277471</v>
      </c>
      <c r="C81" s="46">
        <f t="shared" si="9"/>
        <v>746.98400488794209</v>
      </c>
      <c r="D81" s="10">
        <f t="shared" si="10"/>
        <v>3.8727812580112264E-2</v>
      </c>
      <c r="E81" s="37">
        <f>Females!E81 * EXP(-0.019048)</f>
        <v>0.96127218741988774</v>
      </c>
      <c r="G81" s="11" cm="1">
        <f t="array" ref="G81">SUMPRODUCT(L$1^(A81:A$114-A81), (B81:B$114)/B81) + (1 + N$1 * L$1^N$1) * L$1^(110-A81) * B$115/B81</f>
        <v>9.0860382131559145</v>
      </c>
      <c r="H81" s="25" cm="1">
        <f t="array" ref="H81">SUMPRODUCT(L$1^(A81:A$114+1-A81), C81:C$114/B81) + L$1^(111-A81+N$1) * B$115/B81</f>
        <v>0.65053698601667265</v>
      </c>
      <c r="I81" s="25" cm="1">
        <f t="array" ref="I81">SUMPRODUCT(L$2^(A81:A$114+1-A81), C81:C$114/B81) + L$2^(111-A81+N$1) * B$115/B81</f>
        <v>0.44910397681655356</v>
      </c>
      <c r="J81" s="11">
        <f t="shared" si="7"/>
        <v>978.93655894352798</v>
      </c>
      <c r="K81" s="11">
        <f t="shared" si="8"/>
        <v>49.684481400701728</v>
      </c>
      <c r="L81" s="2"/>
    </row>
    <row r="82" spans="1:12" ht="14" x14ac:dyDescent="0.15">
      <c r="A82" s="7">
        <v>77</v>
      </c>
      <c r="B82" s="11">
        <f t="shared" si="11"/>
        <v>18541.066497389529</v>
      </c>
      <c r="C82" s="46">
        <f t="shared" si="9"/>
        <v>763.24198503069044</v>
      </c>
      <c r="D82" s="10">
        <f t="shared" si="10"/>
        <v>4.1164945130753416E-2</v>
      </c>
      <c r="E82" s="37">
        <f>Females!E82 * EXP(-0.019048)</f>
        <v>0.95883505486924658</v>
      </c>
      <c r="G82" s="11" cm="1">
        <f t="array" ref="G82">SUMPRODUCT(L$1^(A82:A$114-A82), (B82:B$114)/B82) + (1 + N$1 * L$1^N$1) * L$1^(110-A82) * B$115/B82</f>
        <v>8.7482815499465367</v>
      </c>
      <c r="H82" s="25" cm="1">
        <f t="array" ref="H82">SUMPRODUCT(L$1^(A82:A$114+1-A82), C82:C$114/B82) + L$1^(111-A82+N$1) * B$115/B82</f>
        <v>0.66352762643554986</v>
      </c>
      <c r="I82" s="25" cm="1">
        <f t="array" ref="I82">SUMPRODUCT(L$2^(A82:A$114+1-A82), C82:C$114/B82) + L$2^(111-A82+N$1) * B$115/B82</f>
        <v>0.46503274992747762</v>
      </c>
      <c r="J82" s="11">
        <f t="shared" si="7"/>
        <v>904.83123784706038</v>
      </c>
      <c r="K82" s="11">
        <f t="shared" si="8"/>
        <v>44.15709145421161</v>
      </c>
      <c r="L82" s="2"/>
    </row>
    <row r="83" spans="1:12" ht="14" x14ac:dyDescent="0.15">
      <c r="A83" s="7">
        <v>78</v>
      </c>
      <c r="B83" s="11">
        <f t="shared" si="11"/>
        <v>17777.824512358839</v>
      </c>
      <c r="C83" s="46">
        <f t="shared" si="9"/>
        <v>782.6154314221792</v>
      </c>
      <c r="D83" s="10">
        <f t="shared" si="10"/>
        <v>4.4022002291569384E-2</v>
      </c>
      <c r="E83" s="37">
        <f>Females!E83 * EXP(-0.019048)</f>
        <v>0.95597799770843062</v>
      </c>
      <c r="G83" s="11" cm="1">
        <f t="array" ref="G83">SUMPRODUCT(L$1^(A83:A$114-A83), (B83:B$114)/B83) + (1 + N$1 * L$1^N$1) * L$1^(110-A83) * B$115/B83</f>
        <v>8.4041700092444724</v>
      </c>
      <c r="H83" s="25" cm="1">
        <f t="array" ref="H83">SUMPRODUCT(L$1^(A83:A$114+1-A83), C83:C$114/B83) + L$1^(111-A83+N$1) * B$115/B83</f>
        <v>0.67676268516351568</v>
      </c>
      <c r="I83" s="25" cm="1">
        <f t="array" ref="I83">SUMPRODUCT(L$2^(A83:A$114+1-A83), C83:C$114/B83) + L$2^(111-A83+N$1) * B$115/B83</f>
        <v>0.48164121122353293</v>
      </c>
      <c r="J83" s="11">
        <f t="shared" si="7"/>
        <v>834.21529768124458</v>
      </c>
      <c r="K83" s="11">
        <f t="shared" si="8"/>
        <v>39.145125006809657</v>
      </c>
      <c r="L83" s="2"/>
    </row>
    <row r="84" spans="1:12" ht="14" x14ac:dyDescent="0.15">
      <c r="A84" s="7">
        <v>79</v>
      </c>
      <c r="B84" s="11">
        <f t="shared" si="11"/>
        <v>16995.20908093666</v>
      </c>
      <c r="C84" s="46">
        <f t="shared" si="9"/>
        <v>805.59027645211063</v>
      </c>
      <c r="D84" s="10">
        <f t="shared" si="10"/>
        <v>4.7401021818303635E-2</v>
      </c>
      <c r="E84" s="37">
        <f>Females!E84 * EXP(-0.019048)</f>
        <v>0.95259897818169637</v>
      </c>
      <c r="G84" s="11" cm="1">
        <f t="array" ref="G84">SUMPRODUCT(L$1^(A84:A$114-A84), (B84:B$114)/B84) + (1 + N$1 * L$1^N$1) * L$1^(110-A84) * B$115/B84</f>
        <v>8.0549310005802273</v>
      </c>
      <c r="H84" s="25" cm="1">
        <f t="array" ref="H84">SUMPRODUCT(L$1^(A84:A$114+1-A84), C84:C$114/B84) + L$1^(111-A84+N$1) * B$115/B84</f>
        <v>0.69019495413086562</v>
      </c>
      <c r="I84" s="25" cm="1">
        <f t="array" ref="I84">SUMPRODUCT(L$2^(A84:A$114+1-A84), C84:C$114/B84) + L$2^(111-A84+N$1) * B$115/B84</f>
        <v>0.49888295851058145</v>
      </c>
      <c r="J84" s="11">
        <f t="shared" si="7"/>
        <v>766.81872109140261</v>
      </c>
      <c r="K84" s="11">
        <f t="shared" si="8"/>
        <v>34.598630014844773</v>
      </c>
      <c r="L84" s="2"/>
    </row>
    <row r="85" spans="1:12" ht="14" x14ac:dyDescent="0.15">
      <c r="A85" s="7">
        <v>80</v>
      </c>
      <c r="B85" s="11">
        <f t="shared" si="11"/>
        <v>16189.618804484549</v>
      </c>
      <c r="C85" s="46">
        <f t="shared" si="9"/>
        <v>832.18006804099082</v>
      </c>
      <c r="D85" s="10">
        <f t="shared" si="10"/>
        <v>5.1402079202165996E-2</v>
      </c>
      <c r="E85" s="37">
        <f>Females!E85 * EXP(-0.019048)</f>
        <v>0.948597920797834</v>
      </c>
      <c r="G85" s="11" cm="1">
        <f t="array" ref="G85">SUMPRODUCT(L$1^(A85:A$114-A85), (B85:B$114)/B85) + (1 + N$1 * L$1^N$1) * L$1^(110-A85) * B$115/B85</f>
        <v>7.7022214054946962</v>
      </c>
      <c r="H85" s="25" cm="1">
        <f t="array" ref="H85">SUMPRODUCT(L$1^(A85:A$114+1-A85), C85:C$114/B85) + L$1^(111-A85+N$1) * B$115/B85</f>
        <v>0.70376070711040162</v>
      </c>
      <c r="I85" s="25" cm="1">
        <f t="array" ref="I85">SUMPRODUCT(L$2^(A85:A$114+1-A85), C85:C$114/B85) + L$2^(111-A85+N$1) * B$115/B85</f>
        <v>0.51668204289513942</v>
      </c>
      <c r="J85" s="11">
        <f t="shared" si="7"/>
        <v>702.37570207910119</v>
      </c>
      <c r="K85" s="11">
        <f t="shared" si="8"/>
        <v>30.47209652239987</v>
      </c>
      <c r="L85" s="2"/>
    </row>
    <row r="86" spans="1:12" ht="14" x14ac:dyDescent="0.15">
      <c r="A86" s="15">
        <v>81</v>
      </c>
      <c r="B86" s="17">
        <f t="shared" si="11"/>
        <v>15357.438736443559</v>
      </c>
      <c r="C86" s="47">
        <f t="shared" si="9"/>
        <v>861.87981671989996</v>
      </c>
      <c r="D86" s="16">
        <f t="shared" si="10"/>
        <v>5.612132540529946E-2</v>
      </c>
      <c r="E86" s="43">
        <f>Females!E86 * EXP(-0.019048)</f>
        <v>0.94387867459470054</v>
      </c>
      <c r="G86" s="17" cm="1">
        <f t="array" ref="G86">SUMPRODUCT(L$1^(A86:A$114-A86), (B86:B$114)/B86) + (1 + N$1 * L$1^N$1) * L$1^(110-A86) * B$115/B86</f>
        <v>7.348013430023113</v>
      </c>
      <c r="H86" s="26" cm="1">
        <f t="array" ref="H86">SUMPRODUCT(L$1^(A86:A$114+1-A86), C86:C$114/B86) + L$1^(111-A86+N$1) * B$115/B86</f>
        <v>0.71738409000548786</v>
      </c>
      <c r="I86" s="26" cm="1">
        <f t="array" ref="I86">SUMPRODUCT(L$2^(A86:A$114+1-A86), C86:C$114/B86) + L$2^(111-A86+N$1) * B$115/B86</f>
        <v>0.53493815163164715</v>
      </c>
      <c r="J86" s="17">
        <f t="shared" si="7"/>
        <v>640.64627943380208</v>
      </c>
      <c r="K86" s="17">
        <f t="shared" si="8"/>
        <v>26.725006844951391</v>
      </c>
      <c r="L86" s="2"/>
    </row>
    <row r="87" spans="1:12" ht="14" x14ac:dyDescent="0.15">
      <c r="A87" s="7">
        <v>82</v>
      </c>
      <c r="B87" s="11">
        <f t="shared" si="11"/>
        <v>14495.558919723659</v>
      </c>
      <c r="C87" s="46">
        <f t="shared" si="9"/>
        <v>893.69395662070531</v>
      </c>
      <c r="D87" s="10">
        <f t="shared" si="10"/>
        <v>6.1652949125313383E-2</v>
      </c>
      <c r="E87" s="37">
        <f>Females!E87 * EXP(-0.019048)</f>
        <v>0.93834705087468662</v>
      </c>
      <c r="G87" s="11" cm="1">
        <f t="array" ref="G87">SUMPRODUCT(L$1^(A87:A$114-A87), (B87:B$114)/B87) + (1 + N$1 * L$1^N$1) * L$1^(110-A87) * B$115/B87</f>
        <v>6.994473066211496</v>
      </c>
      <c r="H87" s="25" cm="1">
        <f t="array" ref="H87">SUMPRODUCT(L$1^(A87:A$114+1-A87), C87:C$114/B87) + L$1^(111-A87+N$1) * B$115/B87</f>
        <v>0.7309817954057225</v>
      </c>
      <c r="I87" s="25" cm="1">
        <f t="array" ref="I87">SUMPRODUCT(L$2^(A87:A$114+1-A87), C87:C$114/B87) + L$2^(111-A87+N$1) * B$115/B87</f>
        <v>0.5535327722324449</v>
      </c>
      <c r="J87" s="11">
        <f t="shared" si="7"/>
        <v>581.43496261154144</v>
      </c>
      <c r="K87" s="11">
        <f t="shared" si="8"/>
        <v>23.322082136970241</v>
      </c>
      <c r="L87" s="2"/>
    </row>
    <row r="88" spans="1:12" ht="14" x14ac:dyDescent="0.15">
      <c r="A88" s="7">
        <v>83</v>
      </c>
      <c r="B88" s="11">
        <f t="shared" si="11"/>
        <v>13601.864963102953</v>
      </c>
      <c r="C88" s="46">
        <f t="shared" si="9"/>
        <v>926.11309776108055</v>
      </c>
      <c r="D88" s="10">
        <f t="shared" si="10"/>
        <v>6.808721453074984E-2</v>
      </c>
      <c r="E88" s="37">
        <f>Females!E88 * EXP(-0.019048)</f>
        <v>0.93191278546925016</v>
      </c>
      <c r="G88" s="11" cm="1">
        <f t="array" ref="G88">SUMPRODUCT(L$1^(A88:A$114-A88), (B88:B$114)/B88) + (1 + N$1 * L$1^N$1) * L$1^(110-A88) * B$115/B88</f>
        <v>6.6438659161859723</v>
      </c>
      <c r="H88" s="25" cm="1">
        <f t="array" ref="H88">SUMPRODUCT(L$1^(A88:A$114+1-A88), C88:C$114/B88) + L$1^(111-A88+N$1) * B$115/B88</f>
        <v>0.74446668473616784</v>
      </c>
      <c r="I88" s="25" cm="1">
        <f t="array" ref="I88">SUMPRODUCT(L$2^(A88:A$114+1-A88), C88:C$114/B88) + L$2^(111-A88+N$1) * B$115/B88</f>
        <v>0.57233418788995583</v>
      </c>
      <c r="J88" s="11">
        <f t="shared" si="7"/>
        <v>524.6036369634362</v>
      </c>
      <c r="K88" s="11">
        <f t="shared" si="8"/>
        <v>20.233179542791451</v>
      </c>
      <c r="L88" s="2"/>
    </row>
    <row r="89" spans="1:12" ht="14" x14ac:dyDescent="0.15">
      <c r="A89" s="7">
        <v>84</v>
      </c>
      <c r="B89" s="11">
        <f t="shared" si="11"/>
        <v>12675.751865341872</v>
      </c>
      <c r="C89" s="46">
        <f t="shared" si="9"/>
        <v>957.10212382636928</v>
      </c>
      <c r="D89" s="10">
        <f t="shared" si="10"/>
        <v>7.5506536732017016E-2</v>
      </c>
      <c r="E89" s="37">
        <f>Females!E89 * EXP(-0.019048)</f>
        <v>0.92449346326798298</v>
      </c>
      <c r="G89" s="11" cm="1">
        <f t="array" ref="G89">SUMPRODUCT(L$1^(A89:A$114-A89), (B89:B$114)/B89) + (1 + N$1 * L$1^N$1) * L$1^(110-A89) * B$115/B89</f>
        <v>6.2984655263398448</v>
      </c>
      <c r="H89" s="25" cm="1">
        <f t="array" ref="H89">SUMPRODUCT(L$1^(A89:A$114+1-A89), C89:C$114/B89) + L$1^(111-A89+N$1) * B$115/B89</f>
        <v>0.75775131386279881</v>
      </c>
      <c r="I89" s="25" cm="1">
        <f t="array" ref="I89">SUMPRODUCT(L$2^(A89:A$114+1-A89), C89:C$114/B89) + L$2^(111-A89+N$1) * B$115/B89</f>
        <v>0.59120279459799951</v>
      </c>
      <c r="J89" s="11">
        <f t="shared" si="7"/>
        <v>470.08157364412978</v>
      </c>
      <c r="K89" s="11">
        <f t="shared" si="8"/>
        <v>17.43302395212854</v>
      </c>
      <c r="L89" s="2"/>
    </row>
    <row r="90" spans="1:12" ht="14" x14ac:dyDescent="0.15">
      <c r="A90" s="12">
        <v>85</v>
      </c>
      <c r="B90" s="14">
        <f t="shared" si="11"/>
        <v>11718.649741515503</v>
      </c>
      <c r="C90" s="48">
        <f t="shared" si="9"/>
        <v>984.25393209545177</v>
      </c>
      <c r="D90" s="13">
        <f t="shared" si="10"/>
        <v>8.3990387442722914E-2</v>
      </c>
      <c r="E90" s="44">
        <f>Females!E90 * EXP(-0.019048)</f>
        <v>0.91600961255727709</v>
      </c>
      <c r="G90" s="14" cm="1">
        <f t="array" ref="G90">SUMPRODUCT(L$1^(A90:A$114-A90), (B90:B$114)/B90) + (1 + N$1 * L$1^N$1) * L$1^(110-A90) * B$115/B90</f>
        <v>5.9604576628533072</v>
      </c>
      <c r="H90" s="27" cm="1">
        <f t="array" ref="H90">SUMPRODUCT(L$1^(A90:A$114+1-A90), C90:C$114/B90) + L$1^(111-A90+N$1) * B$115/B90</f>
        <v>0.77075161479940657</v>
      </c>
      <c r="I90" s="27" cm="1">
        <f t="array" ref="I90">SUMPRODUCT(L$2^(A90:A$114+1-A90), C90:C$114/B90) + L$2^(111-A90+N$1) * B$115/B90</f>
        <v>0.6099971804145794</v>
      </c>
      <c r="J90" s="14">
        <f t="shared" si="7"/>
        <v>417.87244426608163</v>
      </c>
      <c r="K90" s="14">
        <f t="shared" si="8"/>
        <v>14.900810548018685</v>
      </c>
      <c r="L90" s="2"/>
    </row>
    <row r="91" spans="1:12" ht="14" x14ac:dyDescent="0.15">
      <c r="A91" s="7">
        <v>86</v>
      </c>
      <c r="B91" s="11">
        <f t="shared" si="11"/>
        <v>10734.395809420052</v>
      </c>
      <c r="C91" s="46">
        <f t="shared" si="9"/>
        <v>1004.8404389548886</v>
      </c>
      <c r="D91" s="10">
        <f t="shared" si="10"/>
        <v>9.3609408186074439E-2</v>
      </c>
      <c r="E91" s="37">
        <f>Females!E91 * EXP(-0.019048)</f>
        <v>0.90639059181392556</v>
      </c>
      <c r="G91" s="11" cm="1">
        <f t="array" ref="G91">SUMPRODUCT(L$1^(A91:A$114-A91), (B91:B$114)/B91) + (1 + N$1 * L$1^N$1) * L$1^(110-A91) * B$115/B91</f>
        <v>5.6319015637457186</v>
      </c>
      <c r="H91" s="25" cm="1">
        <f t="array" ref="H91">SUMPRODUCT(L$1^(A91:A$114+1-A91), C91:C$114/B91) + L$1^(111-A91+N$1) * B$115/B91</f>
        <v>0.78338838600756455</v>
      </c>
      <c r="I91" s="25" cm="1">
        <f t="array" ref="I91">SUMPRODUCT(L$2^(A91:A$114+1-A91), C91:C$114/B91) + L$2^(111-A91+N$1) * B$115/B91</f>
        <v>0.62857698762160463</v>
      </c>
      <c r="J91" s="11">
        <f t="shared" si="7"/>
        <v>368.05305362551513</v>
      </c>
      <c r="K91" s="11">
        <f t="shared" si="8"/>
        <v>12.619531894304716</v>
      </c>
      <c r="L91" s="2"/>
    </row>
    <row r="92" spans="1:12" ht="14" x14ac:dyDescent="0.15">
      <c r="A92" s="7">
        <v>87</v>
      </c>
      <c r="B92" s="11">
        <f t="shared" si="11"/>
        <v>9729.5553704651629</v>
      </c>
      <c r="C92" s="46">
        <f t="shared" si="9"/>
        <v>1016.022357528271</v>
      </c>
      <c r="D92" s="10">
        <f t="shared" si="10"/>
        <v>0.10442639142714449</v>
      </c>
      <c r="E92" s="37">
        <f>Females!E92 * EXP(-0.019048)</f>
        <v>0.89557360857285551</v>
      </c>
      <c r="G92" s="11" cm="1">
        <f t="array" ref="G92">SUMPRODUCT(L$1^(A92:A$114-A92), (B92:B$114)/B92) + (1 + N$1 * L$1^N$1) * L$1^(110-A92) * B$115/B92</f>
        <v>5.3146818488650807</v>
      </c>
      <c r="H92" s="25" cm="1">
        <f t="array" ref="H92">SUMPRODUCT(L$1^(A92:A$114+1-A92), C92:C$114/B92) + L$1^(111-A92+N$1) * B$115/B92</f>
        <v>0.79558914200405961</v>
      </c>
      <c r="I92" s="25" cm="1">
        <f t="array" ref="I92">SUMPRODUCT(L$2^(A92:A$114+1-A92), C92:C$114/B92) + L$2^(111-A92+N$1) * B$115/B92</f>
        <v>0.64680664927489384</v>
      </c>
      <c r="J92" s="11">
        <f t="shared" si="7"/>
        <v>320.76906259091652</v>
      </c>
      <c r="K92" s="11">
        <f t="shared" si="8"/>
        <v>10.575281973089458</v>
      </c>
      <c r="L92" s="2"/>
    </row>
    <row r="93" spans="1:12" ht="14" x14ac:dyDescent="0.15">
      <c r="A93" s="7">
        <v>88</v>
      </c>
      <c r="B93" s="11">
        <f t="shared" si="11"/>
        <v>8713.5330129368922</v>
      </c>
      <c r="C93" s="46">
        <f t="shared" si="9"/>
        <v>1015.0770883992838</v>
      </c>
      <c r="D93" s="10">
        <f t="shared" si="10"/>
        <v>0.11649431830833823</v>
      </c>
      <c r="E93" s="37">
        <f>Females!E93 * EXP(-0.019048)</f>
        <v>0.88350568169166177</v>
      </c>
      <c r="G93" s="11" cm="1">
        <f t="array" ref="G93">SUMPRODUCT(L$1^(A93:A$114-A93), (B93:B$114)/B93) + (1 + N$1 * L$1^N$1) * L$1^(110-A93) * B$115/B93</f>
        <v>5.0104972722123708</v>
      </c>
      <c r="H93" s="25" cm="1">
        <f t="array" ref="H93">SUMPRODUCT(L$1^(A93:A$114+1-A93), C93:C$114/B93) + L$1^(111-A93+N$1) * B$115/B93</f>
        <v>0.80728854595123156</v>
      </c>
      <c r="I93" s="25" cm="1">
        <f t="array" ref="I93">SUMPRODUCT(L$2^(A93:A$114+1-A93), C93:C$114/B93) + L$2^(111-A93+N$1) * B$115/B93</f>
        <v>0.66455696631904948</v>
      </c>
      <c r="J93" s="11">
        <f t="shared" si="7"/>
        <v>276.22337202219154</v>
      </c>
      <c r="K93" s="11">
        <f t="shared" si="8"/>
        <v>8.7564195990340181</v>
      </c>
      <c r="L93" s="2"/>
    </row>
    <row r="94" spans="1:12" ht="14" x14ac:dyDescent="0.15">
      <c r="A94" s="7">
        <v>89</v>
      </c>
      <c r="B94" s="11">
        <f t="shared" si="11"/>
        <v>7698.4559245376086</v>
      </c>
      <c r="C94" s="46">
        <f t="shared" si="9"/>
        <v>999.70855999032574</v>
      </c>
      <c r="D94" s="10">
        <f t="shared" si="10"/>
        <v>0.12985832091392679</v>
      </c>
      <c r="E94" s="37">
        <f>Females!E94 * EXP(-0.019048)</f>
        <v>0.87014167908607321</v>
      </c>
      <c r="G94" s="11" cm="1">
        <f t="array" ref="G94">SUMPRODUCT(L$1^(A94:A$114-A94), (B94:B$114)/B94) + (1 + N$1 * L$1^N$1) * L$1^(110-A94) * B$115/B94</f>
        <v>4.7208719191423292</v>
      </c>
      <c r="H94" s="25" cm="1">
        <f t="array" ref="H94">SUMPRODUCT(L$1^(A94:A$114+1-A94), C94:C$114/B94) + L$1^(111-A94+N$1) * B$115/B94</f>
        <v>0.81842797897625175</v>
      </c>
      <c r="I94" s="25" cm="1">
        <f t="array" ref="I94">SUMPRODUCT(L$2^(A94:A$114+1-A94), C94:C$114/B94) + L$2^(111-A94+N$1) * B$115/B94</f>
        <v>0.6817052894432224</v>
      </c>
      <c r="J94" s="11">
        <f t="shared" si="7"/>
        <v>234.65857557464986</v>
      </c>
      <c r="K94" s="11">
        <f t="shared" si="8"/>
        <v>7.1526871921438406</v>
      </c>
      <c r="L94" s="2"/>
    </row>
    <row r="95" spans="1:12" ht="14" x14ac:dyDescent="0.15">
      <c r="A95" s="7">
        <v>90</v>
      </c>
      <c r="B95" s="11">
        <f t="shared" si="11"/>
        <v>6698.7473645472828</v>
      </c>
      <c r="C95" s="46">
        <f t="shared" si="9"/>
        <v>968.29598913651012</v>
      </c>
      <c r="D95" s="10">
        <f t="shared" si="10"/>
        <v>0.14454881434417999</v>
      </c>
      <c r="E95" s="37">
        <f>Females!E95 * EXP(-0.019048)</f>
        <v>0.85545118565582001</v>
      </c>
      <c r="G95" s="11" cm="1">
        <f t="array" ref="G95">SUMPRODUCT(L$1^(A95:A$114-A95), (B95:B$114)/B95) + (1 + N$1 * L$1^N$1) * L$1^(110-A95) * B$115/B95</f>
        <v>4.4472146190864583</v>
      </c>
      <c r="H95" s="25" cm="1">
        <f t="array" ref="H95">SUMPRODUCT(L$1^(A95:A$114+1-A95), C95:C$114/B95) + L$1^(111-A95+N$1) * B$115/B95</f>
        <v>0.82895325503655626</v>
      </c>
      <c r="I95" s="25" cm="1">
        <f t="array" ref="I95">SUMPRODUCT(L$2^(A95:A$114+1-A95), C95:C$114/B95) + L$2^(111-A95+N$1) * B$115/B95</f>
        <v>0.69813242457929925</v>
      </c>
      <c r="J95" s="11">
        <f t="shared" si="7"/>
        <v>196.33289131006921</v>
      </c>
      <c r="K95" s="11">
        <f t="shared" si="8"/>
        <v>5.7543003359370291</v>
      </c>
      <c r="L95" s="2"/>
    </row>
    <row r="96" spans="1:12" ht="14" x14ac:dyDescent="0.15">
      <c r="A96" s="15">
        <v>91</v>
      </c>
      <c r="B96" s="17">
        <f t="shared" si="11"/>
        <v>5730.4513754107729</v>
      </c>
      <c r="C96" s="47">
        <f t="shared" si="9"/>
        <v>920.23257037182691</v>
      </c>
      <c r="D96" s="16">
        <f t="shared" si="10"/>
        <v>0.16058640237669974</v>
      </c>
      <c r="E96" s="43">
        <f>Females!E96 * EXP(-0.019048)</f>
        <v>0.83941359762330026</v>
      </c>
      <c r="G96" s="17" cm="1">
        <f t="array" ref="G96">SUMPRODUCT(L$1^(A96:A$114-A96), (B96:B$114)/B96) + (1 + N$1 * L$1^N$1) * L$1^(110-A96) * B$115/B96</f>
        <v>4.1908916183235485</v>
      </c>
      <c r="H96" s="26" cm="1">
        <f t="array" ref="H96">SUMPRODUCT(L$1^(A96:A$114+1-A96), C96:C$114/B96) + L$1^(111-A96+N$1) * B$115/B96</f>
        <v>0.83881182576622315</v>
      </c>
      <c r="I96" s="26" cm="1">
        <f t="array" ref="I96">SUMPRODUCT(L$2^(A96:A$114+1-A96), C96:C$114/B96) + L$2^(111-A96+N$1) * B$115/B96</f>
        <v>0.71371835859075838</v>
      </c>
      <c r="J96" s="17">
        <f t="shared" si="7"/>
        <v>161.49346601387882</v>
      </c>
      <c r="K96" s="17">
        <f t="shared" si="8"/>
        <v>4.5511492649750505</v>
      </c>
      <c r="L96" s="2"/>
    </row>
    <row r="97" spans="1:12" ht="14" x14ac:dyDescent="0.15">
      <c r="A97" s="7">
        <v>92</v>
      </c>
      <c r="B97" s="11">
        <f t="shared" si="11"/>
        <v>4810.2188050389459</v>
      </c>
      <c r="C97" s="46">
        <f t="shared" si="9"/>
        <v>855.74005869208816</v>
      </c>
      <c r="D97" s="10">
        <f t="shared" si="10"/>
        <v>0.17790044348827905</v>
      </c>
      <c r="E97" s="37">
        <f>Females!E97 * EXP(-0.019048)</f>
        <v>0.82209955651172095</v>
      </c>
      <c r="G97" s="11" cm="1">
        <f t="array" ref="G97">SUMPRODUCT(L$1^(A97:A$114-A97), (B97:B$114)/B97) + (1 + N$1 * L$1^N$1) * L$1^(110-A97) * B$115/B97</f>
        <v>3.9533875701471897</v>
      </c>
      <c r="H97" s="25" cm="1">
        <f t="array" ref="H97">SUMPRODUCT(L$1^(A97:A$114+1-A97), C97:C$114/B97) + L$1^(111-A97+N$1) * B$115/B97</f>
        <v>0.84794658847019755</v>
      </c>
      <c r="I97" s="25" cm="1">
        <f t="array" ref="I97">SUMPRODUCT(L$2^(A97:A$114+1-A97), C97:C$114/B97) + L$2^(111-A97+N$1) * B$115/B97</f>
        <v>0.72833151143380337</v>
      </c>
      <c r="J97" s="11">
        <f t="shared" si="7"/>
        <v>130.34597240323669</v>
      </c>
      <c r="K97" s="11">
        <f t="shared" si="8"/>
        <v>3.5320789366062728</v>
      </c>
      <c r="L97" s="2"/>
    </row>
    <row r="98" spans="1:12" ht="14" x14ac:dyDescent="0.15">
      <c r="A98" s="7">
        <v>93</v>
      </c>
      <c r="B98" s="11">
        <f t="shared" si="11"/>
        <v>3954.4787463468579</v>
      </c>
      <c r="C98" s="46">
        <f t="shared" si="9"/>
        <v>775.50608888950035</v>
      </c>
      <c r="D98" s="10">
        <f t="shared" si="10"/>
        <v>0.19610829609488023</v>
      </c>
      <c r="E98" s="37">
        <f>Females!E98 * EXP(-0.019048)</f>
        <v>0.80389170390511977</v>
      </c>
      <c r="G98" s="11" cm="1">
        <f t="array" ref="G98">SUMPRODUCT(L$1^(A98:A$114-A98), (B98:B$114)/B98) + (1 + N$1 * L$1^N$1) * L$1^(110-A98) * B$115/B98</f>
        <v>3.7361935651516025</v>
      </c>
      <c r="H98" s="25" cm="1">
        <f t="array" ref="H98">SUMPRODUCT(L$1^(A98:A$114+1-A98), C98:C$114/B98) + L$1^(111-A98+N$1) * B$115/B98</f>
        <v>0.85630019253110956</v>
      </c>
      <c r="I98" s="25" cm="1">
        <f t="array" ref="I98">SUMPRODUCT(L$2^(A98:A$114+1-A98), C98:C$114/B98) + L$2^(111-A98+N$1) * B$115/B98</f>
        <v>0.74183584512106182</v>
      </c>
      <c r="J98" s="11">
        <f t="shared" si="7"/>
        <v>103.03592894787489</v>
      </c>
      <c r="K98" s="11">
        <f t="shared" si="8"/>
        <v>2.684652854427152</v>
      </c>
      <c r="L98" s="2"/>
    </row>
    <row r="99" spans="1:12" ht="14" x14ac:dyDescent="0.15">
      <c r="A99" s="7">
        <v>94</v>
      </c>
      <c r="B99" s="11">
        <f t="shared" si="11"/>
        <v>3178.9726574573574</v>
      </c>
      <c r="C99" s="46">
        <f t="shared" si="9"/>
        <v>682.7679843261385</v>
      </c>
      <c r="D99" s="10">
        <f t="shared" si="10"/>
        <v>0.21477629973459345</v>
      </c>
      <c r="E99" s="37">
        <f>Females!E99 * EXP(-0.019048)</f>
        <v>0.78522370026540655</v>
      </c>
      <c r="G99" s="11" cm="1">
        <f t="array" ref="G99">SUMPRODUCT(L$1^(A99:A$114-A99), (B99:B$114)/B99) + (1 + N$1 * L$1^N$1) * L$1^(110-A99) * B$115/B99</f>
        <v>3.5398316638101885</v>
      </c>
      <c r="H99" s="25" cm="1">
        <f t="array" ref="H99">SUMPRODUCT(L$1^(A99:A$114+1-A99), C99:C$114/B99) + L$1^(111-A99+N$1) * B$115/B99</f>
        <v>0.8638525572089204</v>
      </c>
      <c r="I99" s="25" cm="1">
        <f t="array" ref="I99">SUMPRODUCT(L$2^(A99:A$114+1-A99), C99:C$114/B99) + L$2^(111-A99+N$1) * B$115/B99</f>
        <v>0.75415799297714237</v>
      </c>
      <c r="J99" s="11">
        <f t="shared" si="7"/>
        <v>79.643969697455745</v>
      </c>
      <c r="K99" s="11">
        <f t="shared" si="8"/>
        <v>1.9953496279023539</v>
      </c>
      <c r="L99" s="2"/>
    </row>
    <row r="100" spans="1:12" ht="14" x14ac:dyDescent="0.15">
      <c r="A100" s="12">
        <v>95</v>
      </c>
      <c r="B100" s="14">
        <f t="shared" si="11"/>
        <v>2496.2046731312189</v>
      </c>
      <c r="C100" s="48">
        <f t="shared" si="9"/>
        <v>582.87905473660942</v>
      </c>
      <c r="D100" s="13">
        <f t="shared" si="10"/>
        <v>0.2335061147071128</v>
      </c>
      <c r="E100" s="44">
        <f>Females!E100 * EXP(-0.019048)</f>
        <v>0.7664938852928872</v>
      </c>
      <c r="G100" s="14" cm="1">
        <f t="array" ref="G100">SUMPRODUCT(L$1^(A100:A$114-A100), (B100:B$114)/B100) + (1 + N$1 * L$1^N$1) * L$1^(110-A100) * B$115/B100</f>
        <v>3.3639139132832989</v>
      </c>
      <c r="H100" s="27" cm="1">
        <f t="array" ref="H100">SUMPRODUCT(L$1^(A100:A$114+1-A100), C100:C$114/B100) + L$1^(111-A100+N$1) * B$115/B100</f>
        <v>0.87061860146556436</v>
      </c>
      <c r="I100" s="27" cm="1">
        <f t="array" ref="I100">SUMPRODUCT(L$2^(A100:A$114+1-A100), C100:C$114/B100) + L$2^(111-A100+N$1) * B$115/B100</f>
        <v>0.76528635759003671</v>
      </c>
      <c r="J100" s="14">
        <f t="shared" si="7"/>
        <v>60.133012105444344</v>
      </c>
      <c r="K100" s="14">
        <f t="shared" si="8"/>
        <v>1.4485908081959029</v>
      </c>
      <c r="L100" s="2"/>
    </row>
    <row r="101" spans="1:12" ht="14" x14ac:dyDescent="0.15">
      <c r="A101" s="7">
        <v>96</v>
      </c>
      <c r="B101" s="11">
        <f t="shared" si="11"/>
        <v>1913.3256183946096</v>
      </c>
      <c r="C101" s="46">
        <f t="shared" si="9"/>
        <v>482.02752623030153</v>
      </c>
      <c r="D101" s="10">
        <f t="shared" si="10"/>
        <v>0.2519317786769355</v>
      </c>
      <c r="E101" s="37">
        <f>Females!E101 * EXP(-0.019048)</f>
        <v>0.7480682213230645</v>
      </c>
      <c r="G101" s="11" cm="1">
        <f t="array" ref="G101">SUMPRODUCT(L$1^(A101:A$114-A101), (B101:B$114)/B101) + (1 + N$1 * L$1^N$1) * L$1^(110-A101) * B$115/B101</f>
        <v>3.2074234602344127</v>
      </c>
      <c r="H101" s="25" cm="1">
        <f t="array" ref="H101">SUMPRODUCT(L$1^(A101:A$114+1-A101), C101:C$114/B101) + L$1^(111-A101+N$1) * B$115/B101</f>
        <v>0.87663743143928441</v>
      </c>
      <c r="I101" s="25" cm="1">
        <f t="array" ref="I101">SUMPRODUCT(L$2^(A101:A$114+1-A101), C101:C$114/B101) + L$2^(111-A101+N$1) * B$115/B101</f>
        <v>0.77525420758602526</v>
      </c>
      <c r="J101" s="11">
        <f t="shared" ref="J101:J115" si="12">B101*L$1^A101</f>
        <v>44.318832772179093</v>
      </c>
      <c r="K101" s="11">
        <f t="shared" ref="K101:K132" si="13">B101*L$2^A101</f>
        <v>1.0265680443543281</v>
      </c>
      <c r="L101" s="2"/>
    </row>
    <row r="102" spans="1:12" ht="14" x14ac:dyDescent="0.15">
      <c r="A102" s="7">
        <v>97</v>
      </c>
      <c r="B102" s="11">
        <f t="shared" si="11"/>
        <v>1431.2980921643079</v>
      </c>
      <c r="C102" s="46">
        <f t="shared" si="9"/>
        <v>386.05070587344085</v>
      </c>
      <c r="D102" s="10">
        <f t="shared" si="10"/>
        <v>0.26972068780562841</v>
      </c>
      <c r="E102" s="37">
        <f>Females!E102 * EXP(-0.019048)</f>
        <v>0.73027931219437159</v>
      </c>
      <c r="G102" s="11" cm="1">
        <f t="array" ref="G102">SUMPRODUCT(L$1^(A102:A$114-A102), (B102:B$114)/B102) + (1 + N$1 * L$1^N$1) * L$1^(110-A102) * B$115/B102</f>
        <v>3.068865022208112</v>
      </c>
      <c r="H102" s="25" cm="1">
        <f t="array" ref="H102">SUMPRODUCT(L$1^(A102:A$114+1-A102), C102:C$114/B102) + L$1^(111-A102+N$1) * B$115/B102</f>
        <v>0.88196655226581033</v>
      </c>
      <c r="I102" s="25" cm="1">
        <f t="array" ref="I102">SUMPRODUCT(L$2^(A102:A$114+1-A102), C102:C$114/B102) + L$2^(111-A102+N$1) * B$115/B102</f>
        <v>0.7841305853236944</v>
      </c>
      <c r="J102" s="11">
        <f t="shared" si="12"/>
        <v>31.878375387498409</v>
      </c>
      <c r="K102" s="11">
        <f t="shared" si="13"/>
        <v>0.71000640810580506</v>
      </c>
      <c r="L102" s="2"/>
    </row>
    <row r="103" spans="1:12" ht="14" x14ac:dyDescent="0.15">
      <c r="A103" s="7">
        <v>98</v>
      </c>
      <c r="B103" s="11">
        <f t="shared" si="11"/>
        <v>1045.2473862908671</v>
      </c>
      <c r="C103" s="46">
        <f t="shared" si="9"/>
        <v>299.53927745888467</v>
      </c>
      <c r="D103" s="10">
        <f t="shared" si="10"/>
        <v>0.28657261561956215</v>
      </c>
      <c r="E103" s="37">
        <f>Females!E103 * EXP(-0.019048)</f>
        <v>0.71342738438043785</v>
      </c>
      <c r="G103" s="11" cm="1">
        <f t="array" ref="G103">SUMPRODUCT(L$1^(A103:A$114-A103), (B103:B$114)/B103) + (1 + N$1 * L$1^N$1) * L$1^(110-A103) * B$115/B103</f>
        <v>2.9462968307717312</v>
      </c>
      <c r="H103" s="25" cm="1">
        <f t="array" ref="H103">SUMPRODUCT(L$1^(A103:A$114+1-A103), C103:C$114/B103) + L$1^(111-A103+N$1) * B$115/B103</f>
        <v>0.88668063813160447</v>
      </c>
      <c r="I103" s="25" cm="1">
        <f t="array" ref="I103">SUMPRODUCT(L$2^(A103:A$114+1-A103), C103:C$114/B103) + L$2^(111-A103+N$1) * B$115/B103</f>
        <v>0.79201881201111413</v>
      </c>
      <c r="J103" s="11">
        <f t="shared" si="12"/>
        <v>22.384728896015694</v>
      </c>
      <c r="K103" s="11">
        <f t="shared" si="13"/>
        <v>0.47938516213489601</v>
      </c>
      <c r="L103" s="2"/>
    </row>
    <row r="104" spans="1:12" ht="14" x14ac:dyDescent="0.15">
      <c r="A104" s="7">
        <v>99</v>
      </c>
      <c r="B104" s="11">
        <f t="shared" si="11"/>
        <v>745.70810883198249</v>
      </c>
      <c r="C104" s="46">
        <f t="shared" si="9"/>
        <v>225.36549572550291</v>
      </c>
      <c r="D104" s="10">
        <f t="shared" si="10"/>
        <v>0.30221676961310961</v>
      </c>
      <c r="E104" s="37">
        <f>Females!E104 * EXP(-0.019048)</f>
        <v>0.69778323038689039</v>
      </c>
      <c r="G104" s="11" cm="1">
        <f t="array" ref="G104">SUMPRODUCT(L$1^(A104:A$114-A104), (B104:B$114)/B104) + (1 + N$1 * L$1^N$1) * L$1^(110-A104) * B$115/B104</f>
        <v>2.8372175617570852</v>
      </c>
      <c r="H104" s="25" cm="1">
        <f t="array" ref="H104">SUMPRODUCT(L$1^(A104:A$114+1-A104), C104:C$114/B104) + L$1^(111-A104+N$1) * B$115/B104</f>
        <v>0.89087587882438746</v>
      </c>
      <c r="I104" s="25" cm="1">
        <f t="array" ref="I104">SUMPRODUCT(L$2^(A104:A$114+1-A104), C104:C$114/B104) + L$2^(111-A104+N$1) * B$115/B104</f>
        <v>0.79906511010469494</v>
      </c>
      <c r="J104" s="11">
        <f t="shared" si="12"/>
        <v>15.355652486874694</v>
      </c>
      <c r="K104" s="11">
        <f t="shared" si="13"/>
        <v>0.31620423662415953</v>
      </c>
      <c r="L104" s="2"/>
    </row>
    <row r="105" spans="1:12" ht="14" x14ac:dyDescent="0.15">
      <c r="A105" s="7">
        <v>100</v>
      </c>
      <c r="B105" s="11">
        <f t="shared" si="11"/>
        <v>520.34261310647958</v>
      </c>
      <c r="C105" s="46">
        <f t="shared" si="9"/>
        <v>164.64100670124051</v>
      </c>
      <c r="D105" s="10">
        <f t="shared" si="10"/>
        <v>0.31640884785184686</v>
      </c>
      <c r="E105" s="37">
        <f>Females!E105 * EXP(-0.019048)</f>
        <v>0.68359115214815314</v>
      </c>
      <c r="G105" s="11" cm="1">
        <f t="array" ref="G105">SUMPRODUCT(L$1^(A105:A$114-A105), (B105:B$114)/B105) + (1 + N$1 * L$1^N$1) * L$1^(110-A105) * B$115/B105</f>
        <v>2.7382519112245869</v>
      </c>
      <c r="H105" s="25" cm="1">
        <f t="array" ref="H105">SUMPRODUCT(L$1^(A105:A$114+1-A105), C105:C$114/B105) + L$1^(111-A105+N$1) * B$115/B105</f>
        <v>0.89468206912640991</v>
      </c>
      <c r="I105" s="25" cm="1">
        <f t="array" ref="I105">SUMPRODUCT(L$2^(A105:A$114+1-A105), C105:C$114/B105) + L$2^(111-A105+N$1) * B$115/B105</f>
        <v>0.80548231743043608</v>
      </c>
      <c r="J105" s="11">
        <f t="shared" si="12"/>
        <v>10.302804612490297</v>
      </c>
      <c r="K105" s="11">
        <f t="shared" si="13"/>
        <v>0.20399594461319037</v>
      </c>
      <c r="L105" s="2"/>
    </row>
    <row r="106" spans="1:12" ht="14" x14ac:dyDescent="0.15">
      <c r="A106" s="15">
        <v>101</v>
      </c>
      <c r="B106" s="17">
        <f t="shared" si="11"/>
        <v>355.70160640523903</v>
      </c>
      <c r="C106" s="47">
        <f t="shared" si="9"/>
        <v>117.96835114517778</v>
      </c>
      <c r="D106" s="16">
        <f t="shared" si="10"/>
        <v>0.33164975648375439</v>
      </c>
      <c r="E106" s="43">
        <f>Females!E106 * EXP(-0.019048)</f>
        <v>0.66835024351624561</v>
      </c>
      <c r="G106" s="17" cm="1">
        <f t="array" ref="G106">SUMPRODUCT(L$1^(A106:A$114-A106), (B106:B$114)/B106) + (1 + N$1 * L$1^N$1) * L$1^(110-A106) * B$115/B106</f>
        <v>2.6445368433934537</v>
      </c>
      <c r="H106" s="26" cm="1">
        <f t="array" ref="H106">SUMPRODUCT(L$1^(A106:A$114+1-A106), C106:C$114/B106) + L$1^(111-A106+N$1) * B$115/B106</f>
        <v>0.89828620822543281</v>
      </c>
      <c r="I106" s="26" cm="1">
        <f t="array" ref="I106">SUMPRODUCT(L$2^(A106:A$114+1-A106), C106:C$114/B106) + L$2^(111-A106+N$1) * B$115/B106</f>
        <v>0.81159743647570237</v>
      </c>
      <c r="J106" s="17">
        <f t="shared" si="12"/>
        <v>6.7720250725091793</v>
      </c>
      <c r="K106" s="17">
        <f t="shared" si="13"/>
        <v>0.1289292000847648</v>
      </c>
      <c r="L106" s="2"/>
    </row>
    <row r="107" spans="1:12" ht="14" x14ac:dyDescent="0.15">
      <c r="A107" s="7">
        <v>102</v>
      </c>
      <c r="B107" s="11">
        <f t="shared" si="11"/>
        <v>237.73325526006127</v>
      </c>
      <c r="C107" s="46">
        <f t="shared" si="9"/>
        <v>82.348024180253461</v>
      </c>
      <c r="D107" s="10">
        <f t="shared" si="10"/>
        <v>0.34638832539507891</v>
      </c>
      <c r="E107" s="37">
        <f>Females!E107 * EXP(-0.019048)</f>
        <v>0.65361167460492109</v>
      </c>
      <c r="G107" s="11" cm="1">
        <f t="array" ref="G107">SUMPRODUCT(L$1^(A107:A$114-A107), (B107:B$114)/B107) + (1 + N$1 * L$1^N$1) * L$1^(110-A107) * B$115/B107</f>
        <v>2.5590150280054753</v>
      </c>
      <c r="H107" s="25" cm="1">
        <f t="array" ref="H107">SUMPRODUCT(L$1^(A107:A$114+1-A107), C107:C$114/B107) + L$1^(111-A107+N$1) * B$115/B107</f>
        <v>0.90157504379819864</v>
      </c>
      <c r="I107" s="25" cm="1">
        <f t="array" ref="I107">SUMPRODUCT(L$2^(A107:A$114+1-A107), C107:C$114/B107) + L$2^(111-A107+N$1) * B$115/B107</f>
        <v>0.81719732446703219</v>
      </c>
      <c r="J107" s="11">
        <f t="shared" si="12"/>
        <v>4.352004429143876</v>
      </c>
      <c r="K107" s="11">
        <f t="shared" si="13"/>
        <v>7.9668881539392847E-2</v>
      </c>
      <c r="L107" s="2"/>
    </row>
    <row r="108" spans="1:12" ht="14" x14ac:dyDescent="0.15">
      <c r="A108" s="7">
        <v>103</v>
      </c>
      <c r="B108" s="11">
        <f t="shared" si="11"/>
        <v>155.38523107980782</v>
      </c>
      <c r="C108" s="46">
        <f t="shared" si="9"/>
        <v>56.047468664097799</v>
      </c>
      <c r="D108" s="10">
        <f t="shared" si="10"/>
        <v>0.36070010177036138</v>
      </c>
      <c r="E108" s="37">
        <f>Females!E108 * EXP(-0.019048)</f>
        <v>0.63929989822963862</v>
      </c>
      <c r="G108" s="11" cm="1">
        <f t="array" ref="G108">SUMPRODUCT(L$1^(A108:A$114-A108), (B108:B$114)/B108) + (1 + N$1 * L$1^N$1) * L$1^(110-A108) * B$115/B108</f>
        <v>2.4806405578751995</v>
      </c>
      <c r="H108" s="25" cm="1">
        <f t="array" ref="H108">SUMPRODUCT(L$1^(A108:A$114+1-A108), C108:C$114/B108) + L$1^(111-A108+N$1) * B$115/B108</f>
        <v>0.90458867723320846</v>
      </c>
      <c r="I108" s="25" cm="1">
        <f t="array" ref="I108">SUMPRODUCT(L$2^(A108:A$114+1-A108), C108:C$114/B108) + L$2^(111-A108+N$1) * B$115/B108</f>
        <v>0.82234195261789544</v>
      </c>
      <c r="J108" s="11">
        <f t="shared" si="12"/>
        <v>2.7351162527122721</v>
      </c>
      <c r="K108" s="11">
        <f t="shared" si="13"/>
        <v>4.8143963643549961E-2</v>
      </c>
      <c r="L108" s="2"/>
    </row>
    <row r="109" spans="1:12" ht="14" x14ac:dyDescent="0.15">
      <c r="A109" s="7">
        <v>104</v>
      </c>
      <c r="B109" s="11">
        <f t="shared" si="11"/>
        <v>99.337762415710017</v>
      </c>
      <c r="C109" s="46">
        <f t="shared" si="9"/>
        <v>37.20937214043083</v>
      </c>
      <c r="D109" s="10">
        <f t="shared" si="10"/>
        <v>0.37457429315466706</v>
      </c>
      <c r="E109" s="37">
        <f>Females!E109 * EXP(-0.019048)</f>
        <v>0.62542570684533294</v>
      </c>
      <c r="G109" s="11" cm="1">
        <f t="array" ref="G109">SUMPRODUCT(L$1^(A109:A$114-A109), (B109:B$114)/B109) + (1 + N$1 * L$1^N$1) * L$1^(110-A109) * B$115/B109</f>
        <v>2.4086757786985951</v>
      </c>
      <c r="H109" s="25" cm="1">
        <f t="array" ref="H109">SUMPRODUCT(L$1^(A109:A$114+1-A109), C109:C$114/B109) + L$1^(111-A109+N$1) * B$115/B109</f>
        <v>0.90735525558274321</v>
      </c>
      <c r="I109" s="25" cm="1">
        <f t="array" ref="I109">SUMPRODUCT(L$2^(A109:A$114+1-A109), C109:C$114/B109) + L$2^(111-A109+N$1) * B$115/B109</f>
        <v>0.8270687288475489</v>
      </c>
      <c r="J109" s="11">
        <f t="shared" si="12"/>
        <v>1.6813072519280632</v>
      </c>
      <c r="K109" s="11">
        <f t="shared" si="13"/>
        <v>2.8456389661328501E-2</v>
      </c>
      <c r="L109" s="2"/>
    </row>
    <row r="110" spans="1:12" ht="14" x14ac:dyDescent="0.15">
      <c r="A110" s="12">
        <v>105</v>
      </c>
      <c r="B110" s="14">
        <f t="shared" si="11"/>
        <v>62.128390275279187</v>
      </c>
      <c r="C110" s="48">
        <f t="shared" si="9"/>
        <v>24.106126861169773</v>
      </c>
      <c r="D110" s="13">
        <f t="shared" si="10"/>
        <v>0.3880050127543957</v>
      </c>
      <c r="E110" s="44">
        <f>Females!E110 * EXP(-0.019048)</f>
        <v>0.6119949872456043</v>
      </c>
      <c r="G110" s="14" cm="1">
        <f t="array" ref="G110">SUMPRODUCT(L$1^(A110:A$114-A110), (B110:B$114)/B110) + (1 + N$1 * L$1^N$1) * L$1^(110-A110) * B$115/B110</f>
        <v>2.3424409866939451</v>
      </c>
      <c r="H110" s="27" cm="1">
        <f t="array" ref="H110">SUMPRODUCT(L$1^(A110:A$114+1-A110), C110:C$114/B110) + L$1^(111-A110+N$1) * B$115/B110</f>
        <v>0.90990051483783607</v>
      </c>
      <c r="I110" s="27" cm="1">
        <f t="array" ref="I110">SUMPRODUCT(L$2^(A110:A$114+1-A110), C110:C$114/B110) + L$2^(111-A110+N$1) * B$115/B110</f>
        <v>0.83140689337771823</v>
      </c>
      <c r="J110" s="14">
        <f t="shared" si="12"/>
        <v>1.0110892081358589</v>
      </c>
      <c r="K110" s="14">
        <f t="shared" si="13"/>
        <v>1.6454657561208029E-2</v>
      </c>
      <c r="L110" s="2"/>
    </row>
    <row r="111" spans="1:12" ht="14" x14ac:dyDescent="0.15">
      <c r="A111" s="7">
        <v>106</v>
      </c>
      <c r="B111" s="11">
        <f t="shared" si="11"/>
        <v>38.02226341410941</v>
      </c>
      <c r="C111" s="46">
        <f t="shared" si="9"/>
        <v>15.246558748655531</v>
      </c>
      <c r="D111" s="10">
        <f t="shared" si="10"/>
        <v>0.40099029830501343</v>
      </c>
      <c r="E111" s="37">
        <f>Females!E111 * EXP(-0.019048)</f>
        <v>0.59900970169498657</v>
      </c>
      <c r="G111" s="11" cm="1">
        <f t="array" ref="G111">SUMPRODUCT(L$1^(A111:A$114-A111), (B111:B$114)/B111) + (1 + N$1 * L$1^N$1) * L$1^(110-A111) * B$115/B111</f>
        <v>2.2812909505113446</v>
      </c>
      <c r="H111" s="25" cm="1">
        <f t="array" ref="H111">SUMPRODUCT(L$1^(A111:A$114+1-A111), C111:C$114/B111) + L$1^(111-A111+N$1) * B$115/B111</f>
        <v>0.91224852214827346</v>
      </c>
      <c r="I111" s="25" cm="1">
        <f t="array" ref="I111">SUMPRODUCT(L$2^(A111:A$114+1-A111), C111:C$114/B111) + L$2^(111-A111+N$1) * B$115/B111</f>
        <v>0.83537397164623028</v>
      </c>
      <c r="J111" s="11">
        <f t="shared" si="12"/>
        <v>0.59498223753583923</v>
      </c>
      <c r="K111" s="11">
        <f t="shared" si="13"/>
        <v>9.3104363390368802E-3</v>
      </c>
      <c r="L111" s="2"/>
    </row>
    <row r="112" spans="1:12" ht="14" x14ac:dyDescent="0.15">
      <c r="A112" s="7">
        <v>107</v>
      </c>
      <c r="B112" s="11">
        <f t="shared" si="11"/>
        <v>22.77570466545388</v>
      </c>
      <c r="C112" s="46">
        <f t="shared" si="9"/>
        <v>9.4183511783392273</v>
      </c>
      <c r="D112" s="10">
        <f t="shared" si="10"/>
        <v>0.41352622527745342</v>
      </c>
      <c r="E112" s="37">
        <f>Females!E112 * EXP(-0.019048)</f>
        <v>0.58647377472254658</v>
      </c>
      <c r="G112" s="11" cm="1">
        <f t="array" ref="G112">SUMPRODUCT(L$1^(A112:A$114-A112), (B112:B$114)/B112) + (1 + N$1 * L$1^N$1) * L$1^(110-A112) * B$115/B112</f>
        <v>2.2245759705747203</v>
      </c>
      <c r="H112" s="25" cm="1">
        <f t="array" ref="H112">SUMPRODUCT(L$1^(A112:A$114+1-A112), C112:C$114/B112) + L$1^(111-A112+N$1) * B$115/B112</f>
        <v>0.91442286022956987</v>
      </c>
      <c r="I112" s="25" cm="1">
        <f t="array" ref="I112">SUMPRODUCT(L$2^(A112:A$114+1-A112), C112:C$114/B112) + L$2^(111-A112+N$1) * B$115/B112</f>
        <v>0.83896836396056562</v>
      </c>
      <c r="J112" s="11">
        <f t="shared" si="12"/>
        <v>0.34269243521169107</v>
      </c>
      <c r="K112" s="11">
        <f t="shared" si="13"/>
        <v>5.1562885485360978E-3</v>
      </c>
      <c r="L112" s="2"/>
    </row>
    <row r="113" spans="1:12" ht="14" x14ac:dyDescent="0.15">
      <c r="A113" s="7">
        <v>108</v>
      </c>
      <c r="B113" s="11">
        <f t="shared" si="11"/>
        <v>13.357353487114652</v>
      </c>
      <c r="C113" s="46">
        <f t="shared" si="9"/>
        <v>5.6850605337115017</v>
      </c>
      <c r="D113" s="10">
        <f t="shared" si="10"/>
        <v>0.42561279367171578</v>
      </c>
      <c r="E113" s="37">
        <f>Females!E113 * EXP(-0.019048)</f>
        <v>0.57438720632828422</v>
      </c>
      <c r="G113" s="11" cm="1">
        <f t="array" ref="G113">SUMPRODUCT(L$1^(A113:A$114-A113), (B113:B$114)/B113) + (1 + N$1 * L$1^N$1) * L$1^(110-A113) * B$115/B113</f>
        <v>2.1715532122475794</v>
      </c>
      <c r="H113" s="25" cm="1">
        <f t="array" ref="H113">SUMPRODUCT(L$1^(A113:A$114+1-A113), C113:C$114/B113) + L$1^(111-A113+N$1) * B$115/B113</f>
        <v>0.91644941773495536</v>
      </c>
      <c r="I113" s="25" cm="1">
        <f t="array" ref="I113">SUMPRODUCT(L$2^(A113:A$114+1-A113), C113:C$114/B113) + L$2^(111-A113+N$1) * B$115/B113</f>
        <v>0.84215523092392897</v>
      </c>
      <c r="J113" s="11">
        <f t="shared" si="12"/>
        <v>0.1932501211994829</v>
      </c>
      <c r="K113" s="11">
        <f t="shared" si="13"/>
        <v>2.7958838837080311E-3</v>
      </c>
      <c r="L113" s="2"/>
    </row>
    <row r="114" spans="1:12" ht="14" x14ac:dyDescent="0.15">
      <c r="A114" s="7">
        <v>109</v>
      </c>
      <c r="B114" s="11">
        <f t="shared" si="11"/>
        <v>7.6722929534031508</v>
      </c>
      <c r="C114" s="46">
        <f t="shared" si="9"/>
        <v>3.3546950655665992</v>
      </c>
      <c r="D114" s="10">
        <f t="shared" si="10"/>
        <v>0.43724804122326666</v>
      </c>
      <c r="E114" s="37">
        <f>Females!E114 * EXP(-0.019048)</f>
        <v>0.56275195877673334</v>
      </c>
      <c r="G114" s="11" cm="1">
        <f t="array" ref="G114">SUMPRODUCT(L$1^(A114:A$114-A114), (B114:B$114)/B114) + (1 + N$1 * L$1^N$1) * L$1^(110-A114) * B$115/B114</f>
        <v>2.121243870534804</v>
      </c>
      <c r="H114" s="25" cm="1">
        <f t="array" ref="H114">SUMPRODUCT(L$1^(A114:A$114+1-A114), C114:C$114/B114) + L$1^(111-A114+N$1) * B$115/B114</f>
        <v>0.91836063714684246</v>
      </c>
      <c r="I114" s="25" cm="1">
        <f t="array" ref="I114">SUMPRODUCT(L$2^(A114:A$114+1-A114), C114:C$114/B114) + L$2^(111-A114+N$1) * B$115/B114</f>
        <v>0.84483480611902739</v>
      </c>
      <c r="J114" s="11">
        <f t="shared" si="12"/>
        <v>0.10673115119074354</v>
      </c>
      <c r="K114" s="11">
        <f t="shared" si="13"/>
        <v>1.4847632518318501E-3</v>
      </c>
      <c r="L114" s="2"/>
    </row>
    <row r="115" spans="1:12" ht="14" x14ac:dyDescent="0.15">
      <c r="A115" s="12">
        <v>110</v>
      </c>
      <c r="B115" s="22">
        <f t="shared" si="11"/>
        <v>4.317597887836552</v>
      </c>
      <c r="C115" s="14"/>
      <c r="D115" s="59"/>
      <c r="E115" s="59"/>
      <c r="G115" s="14">
        <f>1 + N$1 * L$1^N$1</f>
        <v>2.0721271728506467</v>
      </c>
      <c r="H115" s="27">
        <f>L$1^(111-A115+N$1)</f>
        <v>0.92020474266336683</v>
      </c>
      <c r="I115" s="27">
        <f>L$2^(111-A115+N$1)</f>
        <v>0.84677676842015315</v>
      </c>
      <c r="J115" s="14">
        <f t="shared" si="12"/>
        <v>5.7753042687583273E-2</v>
      </c>
      <c r="K115" s="14">
        <f t="shared" si="13"/>
        <v>7.72516113432032E-4</v>
      </c>
      <c r="L1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5"/>
  <sheetViews>
    <sheetView tabSelected="1" zoomScale="130" zoomScaleNormal="130" workbookViewId="0">
      <selection activeCell="P5" sqref="P5:Q15"/>
    </sheetView>
  </sheetViews>
  <sheetFormatPr baseColWidth="10" defaultRowHeight="13" x14ac:dyDescent="0.15"/>
  <cols>
    <col min="14" max="14" width="10.83203125" customWidth="1"/>
    <col min="16" max="16" width="10.83203125" customWidth="1"/>
    <col min="18" max="19" width="10.83203125" customWidth="1"/>
  </cols>
  <sheetData>
    <row r="1" spans="1:19" ht="18" x14ac:dyDescent="0.25">
      <c r="A1" s="1" t="s">
        <v>0</v>
      </c>
      <c r="H1" s="53" t="s">
        <v>18</v>
      </c>
      <c r="I1" s="49">
        <v>0.04</v>
      </c>
      <c r="J1" s="53" t="s">
        <v>19</v>
      </c>
      <c r="K1" s="51">
        <f>1+I1</f>
        <v>1.04</v>
      </c>
      <c r="L1" s="53" t="s">
        <v>34</v>
      </c>
      <c r="M1" s="52">
        <f>K1^-1</f>
        <v>0.96153846153846145</v>
      </c>
      <c r="N1" s="53" t="s">
        <v>63</v>
      </c>
      <c r="O1" s="24">
        <v>1.1336978613273301</v>
      </c>
      <c r="P1" s="53" t="s">
        <v>64</v>
      </c>
      <c r="Q1" s="54"/>
      <c r="S1" s="24">
        <f>Females!H115 * EXP(-1/120 - 1/121 * (O1-1)) - O1</f>
        <v>-3.9968028886505635E-14</v>
      </c>
    </row>
    <row r="2" spans="1:19" ht="15" x14ac:dyDescent="0.15">
      <c r="A2" s="1" t="s">
        <v>52</v>
      </c>
      <c r="H2" s="53" t="s">
        <v>37</v>
      </c>
      <c r="I2" s="50">
        <f>K2-1</f>
        <v>8.1600000000000117E-2</v>
      </c>
      <c r="J2" s="53" t="s">
        <v>36</v>
      </c>
      <c r="K2" s="52">
        <f>K1^2</f>
        <v>1.0816000000000001</v>
      </c>
      <c r="L2" s="53" t="s">
        <v>35</v>
      </c>
      <c r="M2" s="52">
        <f>K2^-1</f>
        <v>0.92455621301775137</v>
      </c>
      <c r="N2" s="53" t="s">
        <v>66</v>
      </c>
      <c r="O2" s="20">
        <v>1489.9555396999999</v>
      </c>
      <c r="P2" s="53"/>
      <c r="Q2" s="64"/>
      <c r="R2" s="55"/>
    </row>
    <row r="3" spans="1:19" ht="22" x14ac:dyDescent="0.25">
      <c r="A3" s="18" t="s">
        <v>1</v>
      </c>
      <c r="B3" s="19" t="s">
        <v>57</v>
      </c>
      <c r="C3" s="19" t="s">
        <v>56</v>
      </c>
      <c r="D3" s="19" t="s">
        <v>55</v>
      </c>
      <c r="E3" s="19" t="s">
        <v>54</v>
      </c>
      <c r="F3" s="19" t="s">
        <v>53</v>
      </c>
      <c r="H3" s="19" t="s">
        <v>58</v>
      </c>
      <c r="I3" s="19" t="s">
        <v>59</v>
      </c>
      <c r="J3" s="19" t="s">
        <v>60</v>
      </c>
      <c r="K3" s="19" t="s">
        <v>61</v>
      </c>
      <c r="L3" s="19" t="s">
        <v>62</v>
      </c>
      <c r="M3" s="4"/>
      <c r="N3" s="19" t="s">
        <v>65</v>
      </c>
      <c r="P3" s="67" t="s">
        <v>68</v>
      </c>
      <c r="Q3" s="67" t="s">
        <v>67</v>
      </c>
    </row>
    <row r="4" spans="1:19" ht="14" x14ac:dyDescent="0.15">
      <c r="A4" s="6"/>
      <c r="B4" s="7"/>
      <c r="C4" s="7"/>
      <c r="D4" s="8"/>
      <c r="E4" s="8"/>
      <c r="F4" s="8"/>
      <c r="H4" s="7"/>
      <c r="I4" s="36"/>
      <c r="J4" s="15"/>
      <c r="K4" s="15"/>
      <c r="L4" s="15"/>
      <c r="M4" s="2"/>
      <c r="N4" s="7"/>
      <c r="P4" s="40"/>
      <c r="Q4" s="66"/>
    </row>
    <row r="5" spans="1:19" ht="14" x14ac:dyDescent="0.15">
      <c r="A5" s="7">
        <v>0</v>
      </c>
      <c r="B5" s="11">
        <v>100000</v>
      </c>
      <c r="C5" s="46">
        <f>B5*D5</f>
        <v>335.2</v>
      </c>
      <c r="D5" s="10">
        <f>Females!D5</f>
        <v>3.3519999999999999E-3</v>
      </c>
      <c r="E5" s="37">
        <f>1-D5</f>
        <v>0.99664799999999998</v>
      </c>
      <c r="F5" s="10"/>
      <c r="H5" s="11" cm="1">
        <f t="array" ref="H5">SUMPRODUCT(M$1^(A5:A$114-A5), (B5:B$114)/B5) + (1 + O$1 * M$1^O$1) * M$1^(110-A5) * B$115/B5</f>
        <v>11.746532766502414</v>
      </c>
      <c r="I5" s="25" cm="1">
        <f t="array" ref="I5">SUMPRODUCT(M$1^(A5:A$114+1-A5), C5:C$114/B5) + M$1^(111-A5+O$1) * B$115/B5</f>
        <v>0.54821027815110768</v>
      </c>
      <c r="J5" s="25" cm="1">
        <f t="array" ref="J5">SUMPRODUCT(M$2^(A5:A$114+1-A5), C5:C$114/B5) + M$2^(111-A5+O$1) * B$115/B5</f>
        <v>0.39447910647349282</v>
      </c>
      <c r="K5" s="11">
        <f t="shared" ref="K5:K36" si="0">B5*M$1^A5</f>
        <v>100000</v>
      </c>
      <c r="L5" s="11">
        <f t="shared" ref="L5:L36" si="1">B5*M$2^A5</f>
        <v>100000</v>
      </c>
      <c r="M5" s="2"/>
      <c r="N5" s="11" cm="1">
        <f t="array" ref="N5">SUM((B5:B$114)/B5) + (1 + O$1) * B$115/B5</f>
        <v>24.392346904738055</v>
      </c>
      <c r="P5" s="68">
        <v>0</v>
      </c>
      <c r="Q5" s="14">
        <f>100000*I$1/LOG(K$1, EXP(1)) * (I55 - K$65/K55 * I$65) - O$2 * 1.04^P5 * (N55 - B$65/B55 * N$65)</f>
        <v>-2.8895919967908412E-7</v>
      </c>
    </row>
    <row r="6" spans="1:19" ht="14" x14ac:dyDescent="0.15">
      <c r="A6" s="15">
        <v>1</v>
      </c>
      <c r="B6" s="17">
        <f>B5*E5</f>
        <v>99664.8</v>
      </c>
      <c r="C6" s="47">
        <f t="shared" ref="C6:C69" si="2">B6*D6</f>
        <v>8690.9170712656851</v>
      </c>
      <c r="D6" s="16">
        <f t="shared" ref="D6:D69" si="3">1-E6</f>
        <v>8.720147004023171E-2</v>
      </c>
      <c r="E6" s="43">
        <f>EXP(-F6)</f>
        <v>0.91279852995976829</v>
      </c>
      <c r="F6" s="16">
        <f>Females!F6 + 1/(A6+10)</f>
        <v>9.124009090909091E-2</v>
      </c>
      <c r="H6" s="17" cm="1">
        <f t="array" ref="H6">SUMPRODUCT(M$1^(A6:A$114-A6), (B6:B$114)/B6) + (1 + O$1 * M$1^O$1) * M$1^(110-A6) * B$115/B6</f>
        <v>11.213983349349537</v>
      </c>
      <c r="I6" s="26" cm="1">
        <f t="array" ref="I6">SUMPRODUCT(M$1^(A6:A$114+1-A6), C6:C$114/B6) + M$1^(111-A6+O$1) * B$115/B6</f>
        <v>0.56869294803897907</v>
      </c>
      <c r="J6" s="26" cm="1">
        <f t="array" ref="J6">SUMPRODUCT(M$2^(A6:A$114+1-A6), C6:C$114/B6) + M$2^(111-A6+O$1) * B$115/B6</f>
        <v>0.42474033115175069</v>
      </c>
      <c r="K6" s="17">
        <f t="shared" si="0"/>
        <v>95831.538461538454</v>
      </c>
      <c r="L6" s="17">
        <f t="shared" si="1"/>
        <v>92145.710059171586</v>
      </c>
      <c r="M6" s="2"/>
      <c r="N6" s="17" cm="1">
        <f t="array" ref="N6">SUM((B6:B$114)/B6) + (1 + O$1) * B$115/B6</f>
        <v>23.471021769710124</v>
      </c>
      <c r="P6" s="69">
        <v>1</v>
      </c>
      <c r="Q6" s="11">
        <f t="shared" ref="Q6:Q14" si="4">100000*I$1/LOG(K$1, EXP(1)) * (I56 - K$65/K56 * I$65) - O$2 * 1.04^P6 * (N56 - B$65/B56 * N$65)</f>
        <v>-314.44127932177616</v>
      </c>
    </row>
    <row r="7" spans="1:19" ht="14" x14ac:dyDescent="0.15">
      <c r="A7" s="7">
        <v>2</v>
      </c>
      <c r="B7" s="11">
        <f t="shared" ref="B7:B70" si="5">B6*E6</f>
        <v>90973.882928734311</v>
      </c>
      <c r="C7" s="46">
        <f t="shared" si="2"/>
        <v>7291.6962671926267</v>
      </c>
      <c r="D7" s="10">
        <f t="shared" si="3"/>
        <v>8.0151533961727028E-2</v>
      </c>
      <c r="E7" s="37">
        <f t="shared" ref="E7:E70" si="6">EXP(-F7)</f>
        <v>0.91984846603827297</v>
      </c>
      <c r="F7" s="10">
        <f>Females!F7 + 1/(A7+10)</f>
        <v>8.3546333333333334E-2</v>
      </c>
      <c r="H7" s="11" cm="1">
        <f t="array" ref="H7">SUMPRODUCT(M$1^(A7:A$114-A7), (B7:B$114)/B7) + (1 + O$1 * M$1^O$1) * M$1^(110-A7) * B$115/B7</f>
        <v>11.637335441142424</v>
      </c>
      <c r="I7" s="25" cm="1">
        <f t="array" ref="I7">SUMPRODUCT(M$1^(A7:A$114+1-A7), C7:C$114/B7) + M$1^(111-A7+O$1) * B$115/B7</f>
        <v>0.55241017526893998</v>
      </c>
      <c r="J7" s="25" cm="1">
        <f t="array" ref="J7">SUMPRODUCT(M$2^(A7:A$114+1-A7), C7:C$114/B7) + M$2^(111-A7+O$1) * B$115/B7</f>
        <v>0.40775446050499925</v>
      </c>
      <c r="K7" s="11">
        <f t="shared" si="0"/>
        <v>84110.468684110849</v>
      </c>
      <c r="L7" s="11">
        <f t="shared" si="1"/>
        <v>77764.856401729703</v>
      </c>
      <c r="M7" s="2"/>
      <c r="N7" s="11" cm="1">
        <f t="array" ref="N7">SUM((B7:B$114)/B7) + (1 + O$1) * B$115/B7</f>
        <v>24.617723442982033</v>
      </c>
      <c r="P7" s="69">
        <v>2</v>
      </c>
      <c r="Q7" s="11">
        <f t="shared" si="4"/>
        <v>-571.14299334166935</v>
      </c>
    </row>
    <row r="8" spans="1:19" ht="14" x14ac:dyDescent="0.15">
      <c r="A8" s="7">
        <v>3</v>
      </c>
      <c r="B8" s="11">
        <f t="shared" si="5"/>
        <v>83682.18666154168</v>
      </c>
      <c r="C8" s="46">
        <f t="shared" si="2"/>
        <v>6205.8888970944699</v>
      </c>
      <c r="D8" s="10">
        <f t="shared" si="3"/>
        <v>7.4160214314124118E-2</v>
      </c>
      <c r="E8" s="37">
        <f t="shared" si="6"/>
        <v>0.92583978568587588</v>
      </c>
      <c r="F8" s="10">
        <f>Females!F8 + 1/(A8+10)</f>
        <v>7.7054076923076933E-2</v>
      </c>
      <c r="H8" s="11" cm="1">
        <f t="array" ref="H8">SUMPRODUCT(M$1^(A8:A$114-A8), (B8:B$114)/B8) + (1 + O$1 * M$1^O$1) * M$1^(110-A8) * B$115/B8</f>
        <v>12.026794920292687</v>
      </c>
      <c r="I8" s="25" cm="1">
        <f t="array" ref="I8">SUMPRODUCT(M$1^(A8:A$114+1-A8), C8:C$114/B8) + M$1^(111-A8+O$1) * B$115/B8</f>
        <v>0.53743096452302186</v>
      </c>
      <c r="J8" s="25" cm="1">
        <f t="array" ref="J8">SUMPRODUCT(M$2^(A8:A$114+1-A8), C8:C$114/B8) + M$2^(111-A8+O$1) * B$115/B8</f>
        <v>0.39232080483294035</v>
      </c>
      <c r="K8" s="11">
        <f t="shared" si="0"/>
        <v>74393.159227730343</v>
      </c>
      <c r="L8" s="11">
        <f t="shared" si="1"/>
        <v>66135.247663477829</v>
      </c>
      <c r="M8" s="2"/>
      <c r="N8" s="11" cm="1">
        <f t="array" ref="N8">SUM((B8:B$114)/B8) + (1 + O$1) * B$115/B8</f>
        <v>25.675667585447012</v>
      </c>
      <c r="P8" s="69">
        <v>3</v>
      </c>
      <c r="Q8" s="11">
        <f t="shared" si="4"/>
        <v>-765.93462276621722</v>
      </c>
    </row>
    <row r="9" spans="1:19" ht="14" x14ac:dyDescent="0.15">
      <c r="A9" s="7">
        <v>4</v>
      </c>
      <c r="B9" s="11">
        <f t="shared" si="5"/>
        <v>77476.297764447212</v>
      </c>
      <c r="C9" s="46">
        <f t="shared" si="2"/>
        <v>5348.3580317794613</v>
      </c>
      <c r="D9" s="10">
        <f t="shared" si="3"/>
        <v>6.903218385628318E-2</v>
      </c>
      <c r="E9" s="37">
        <f t="shared" si="6"/>
        <v>0.93096781614371682</v>
      </c>
      <c r="F9" s="10">
        <f>Females!F9 + 1/(A9+10)</f>
        <v>7.1530571428571429E-2</v>
      </c>
      <c r="H9" s="11" cm="1">
        <f t="array" ref="H9">SUMPRODUCT(M$1^(A9:A$114-A9), (B9:B$114)/B9) + (1 + O$1 * M$1^O$1) * M$1^(110-A9) * B$115/B9</f>
        <v>12.386448383840868</v>
      </c>
      <c r="I9" s="25" cm="1">
        <f t="array" ref="I9">SUMPRODUCT(M$1^(A9:A$114+1-A9), C9:C$114/B9) + M$1^(111-A9+O$1) * B$115/B9</f>
        <v>0.52359813899193641</v>
      </c>
      <c r="J9" s="25" cm="1">
        <f t="array" ref="J9">SUMPRODUCT(M$2^(A9:A$114+1-A9), C9:C$114/B9) + M$2^(111-A9+O$1) * B$115/B9</f>
        <v>0.37822307229297741</v>
      </c>
      <c r="K9" s="11">
        <f t="shared" si="0"/>
        <v>66227.064034516428</v>
      </c>
      <c r="L9" s="11">
        <f t="shared" si="1"/>
        <v>56611.171896298663</v>
      </c>
      <c r="M9" s="2"/>
      <c r="N9" s="11" cm="1">
        <f t="array" ref="N9">SUM((B9:B$114)/B9) + (1 + O$1) * B$115/B9</f>
        <v>26.652200485386246</v>
      </c>
      <c r="P9" s="69">
        <v>4</v>
      </c>
      <c r="Q9" s="11">
        <f t="shared" si="4"/>
        <v>-894.49311386145018</v>
      </c>
    </row>
    <row r="10" spans="1:19" ht="14" x14ac:dyDescent="0.15">
      <c r="A10" s="12">
        <v>5</v>
      </c>
      <c r="B10" s="14">
        <f t="shared" si="5"/>
        <v>72127.939732667757</v>
      </c>
      <c r="C10" s="48">
        <f t="shared" si="2"/>
        <v>4658.7654558282493</v>
      </c>
      <c r="D10" s="13">
        <f t="shared" si="3"/>
        <v>6.459030263577914E-2</v>
      </c>
      <c r="E10" s="44">
        <f t="shared" si="6"/>
        <v>0.93540969736422086</v>
      </c>
      <c r="F10" s="13">
        <f>Females!F10 + 1/(A10+10)</f>
        <v>6.6770666666666673E-2</v>
      </c>
      <c r="H10" s="14" cm="1">
        <f t="array" ref="H10">SUMPRODUCT(M$1^(A10:A$114-A10), (B10:B$114)/B10) + (1 + O$1 * M$1^O$1) * M$1^(110-A10) * B$115/B10</f>
        <v>12.719995378837496</v>
      </c>
      <c r="I10" s="27" cm="1">
        <f t="array" ref="I10">SUMPRODUCT(M$1^(A10:A$114+1-A10), C10:C$114/B10) + M$1^(111-A10+O$1) * B$115/B10</f>
        <v>0.51076940840447349</v>
      </c>
      <c r="J10" s="27" cm="1">
        <f t="array" ref="J10">SUMPRODUCT(M$2^(A10:A$114+1-A10), C10:C$114/B10) + M$2^(111-A10+O$1) * B$115/B10</f>
        <v>0.36526922331685208</v>
      </c>
      <c r="K10" s="14">
        <f t="shared" si="0"/>
        <v>59283.90882098447</v>
      </c>
      <c r="L10" s="14">
        <f t="shared" si="1"/>
        <v>48727.051654616975</v>
      </c>
      <c r="M10" s="2"/>
      <c r="N10" s="14" cm="1">
        <f t="array" ref="N10">SUM((B10:B$114)/B10) + (1 + O$1) * B$115/B10</f>
        <v>27.554336509336675</v>
      </c>
      <c r="P10" s="69">
        <v>5</v>
      </c>
      <c r="Q10" s="11">
        <f t="shared" si="4"/>
        <v>-952.01876133518454</v>
      </c>
    </row>
    <row r="11" spans="1:19" ht="14" x14ac:dyDescent="0.15">
      <c r="A11" s="7">
        <v>6</v>
      </c>
      <c r="B11" s="11">
        <f t="shared" si="5"/>
        <v>67469.174276839505</v>
      </c>
      <c r="C11" s="46">
        <f t="shared" si="2"/>
        <v>4093.9616991078628</v>
      </c>
      <c r="D11" s="10">
        <f t="shared" si="3"/>
        <v>6.0678995155765802E-2</v>
      </c>
      <c r="E11" s="37">
        <f t="shared" si="6"/>
        <v>0.9393210048442342</v>
      </c>
      <c r="F11" s="10">
        <f>Females!F11 + 1/(A11+10)</f>
        <v>6.2598000000000001E-2</v>
      </c>
      <c r="H11" s="11" cm="1">
        <f t="array" ref="H11">SUMPRODUCT(M$1^(A11:A$114-A11), (B11:B$114)/B11) + (1 + O$1 * M$1^O$1) * M$1^(110-A11) * B$115/B11</f>
        <v>13.030434929567591</v>
      </c>
      <c r="I11" s="25" cm="1">
        <f t="array" ref="I11">SUMPRODUCT(M$1^(A11:A$114+1-A11), C11:C$114/B11) + M$1^(111-A11+O$1) * B$115/B11</f>
        <v>0.49882942567270544</v>
      </c>
      <c r="J11" s="25" cm="1">
        <f t="array" ref="J11">SUMPRODUCT(M$2^(A11:A$114+1-A11), C11:C$114/B11) + M$2^(111-A11+O$1) * B$115/B11</f>
        <v>0.35330496384093735</v>
      </c>
      <c r="K11" s="11">
        <f t="shared" si="0"/>
        <v>53321.868470004934</v>
      </c>
      <c r="L11" s="11">
        <f t="shared" si="1"/>
        <v>42141.047190917168</v>
      </c>
      <c r="M11" s="2"/>
      <c r="N11" s="11" cm="1">
        <f t="array" ref="N11">SUM((B11:B$114)/B11) + (1 + O$1) * B$115/B11</f>
        <v>28.387920912260139</v>
      </c>
      <c r="P11" s="69">
        <v>6</v>
      </c>
      <c r="Q11" s="11">
        <f t="shared" si="4"/>
        <v>-933.40458375822254</v>
      </c>
    </row>
    <row r="12" spans="1:19" ht="14" x14ac:dyDescent="0.15">
      <c r="A12" s="7">
        <v>7</v>
      </c>
      <c r="B12" s="11">
        <f t="shared" si="5"/>
        <v>63375.21257773164</v>
      </c>
      <c r="C12" s="46">
        <f t="shared" si="2"/>
        <v>3625.8640902068446</v>
      </c>
      <c r="D12" s="10">
        <f t="shared" si="3"/>
        <v>5.7212653697368054E-2</v>
      </c>
      <c r="E12" s="37">
        <f t="shared" si="6"/>
        <v>0.94278734630263195</v>
      </c>
      <c r="F12" s="10">
        <f>Females!F12 + 1/(A12+10)</f>
        <v>5.8914529411764706E-2</v>
      </c>
      <c r="H12" s="11" cm="1">
        <f t="array" ref="H12">SUMPRODUCT(M$1^(A12:A$114-A12), (B12:B$114)/B12) + (1 + O$1 * M$1^O$1) * M$1^(110-A12) * B$115/B12</f>
        <v>13.319889858978591</v>
      </c>
      <c r="I12" s="25" cm="1">
        <f t="array" ref="I12">SUMPRODUCT(M$1^(A12:A$114+1-A12), C12:C$114/B12) + M$1^(111-A12+O$1) * B$115/B12</f>
        <v>0.48769654376015403</v>
      </c>
      <c r="J12" s="25" cm="1">
        <f t="array" ref="J12">SUMPRODUCT(M$2^(A12:A$114+1-A12), C12:C$114/B12) + M$2^(111-A12+O$1) * B$115/B12</f>
        <v>0.3422212982322248</v>
      </c>
      <c r="K12" s="11">
        <f t="shared" si="0"/>
        <v>48159.952953285698</v>
      </c>
      <c r="L12" s="11">
        <f t="shared" si="1"/>
        <v>36597.606132175111</v>
      </c>
      <c r="M12" s="2"/>
      <c r="N12" s="11" cm="1">
        <f t="array" ref="N12">SUM((B12:B$114)/B12) + (1 + O$1) * B$115/B12</f>
        <v>29.157147312810078</v>
      </c>
      <c r="P12" s="69">
        <v>7</v>
      </c>
      <c r="Q12" s="11">
        <f t="shared" si="4"/>
        <v>-833.517423183147</v>
      </c>
    </row>
    <row r="13" spans="1:19" ht="14" x14ac:dyDescent="0.15">
      <c r="A13" s="7">
        <v>8</v>
      </c>
      <c r="B13" s="11">
        <f t="shared" si="5"/>
        <v>59749.348487524796</v>
      </c>
      <c r="C13" s="46">
        <f t="shared" si="2"/>
        <v>3233.5775284041529</v>
      </c>
      <c r="D13" s="10">
        <f t="shared" si="3"/>
        <v>5.4119042470886503E-2</v>
      </c>
      <c r="E13" s="37">
        <f t="shared" si="6"/>
        <v>0.9458809575291135</v>
      </c>
      <c r="F13" s="10">
        <f>Females!F13 + 1/(A13+10)</f>
        <v>5.5638555555555552E-2</v>
      </c>
      <c r="H13" s="11" cm="1">
        <f t="array" ref="H13">SUMPRODUCT(M$1^(A13:A$114-A13), (B13:B$114)/B13) + (1 + O$1 * M$1^O$1) * M$1^(110-A13) * B$115/B13</f>
        <v>13.5902178827344</v>
      </c>
      <c r="I13" s="25" cm="1">
        <f t="array" ref="I13">SUMPRODUCT(M$1^(A13:A$114+1-A13), C13:C$114/B13) + M$1^(111-A13+O$1) * B$115/B13</f>
        <v>0.4772993120643203</v>
      </c>
      <c r="J13" s="25" cm="1">
        <f t="array" ref="J13">SUMPRODUCT(M$2^(A13:A$114+1-A13), C13:C$114/B13) + M$2^(111-A13+O$1) * B$115/B13</f>
        <v>0.33192416476297881</v>
      </c>
      <c r="K13" s="11">
        <f t="shared" si="0"/>
        <v>43658.263695084446</v>
      </c>
      <c r="L13" s="11">
        <f t="shared" si="1"/>
        <v>31900.665649391922</v>
      </c>
      <c r="M13" s="2"/>
      <c r="N13" s="11" cm="1">
        <f t="array" ref="N13">SUM((B13:B$114)/B13) + (1 + O$1) * B$115/B13</f>
        <v>29.865851958275758</v>
      </c>
      <c r="P13" s="69">
        <v>8</v>
      </c>
      <c r="Q13" s="11">
        <f t="shared" si="4"/>
        <v>-647.59357793003073</v>
      </c>
    </row>
    <row r="14" spans="1:19" ht="14" x14ac:dyDescent="0.15">
      <c r="A14" s="7">
        <v>9</v>
      </c>
      <c r="B14" s="11">
        <f t="shared" si="5"/>
        <v>56515.770959120644</v>
      </c>
      <c r="C14" s="46">
        <f t="shared" si="2"/>
        <v>2901.6677910282806</v>
      </c>
      <c r="D14" s="10">
        <f t="shared" si="3"/>
        <v>5.1342620684182716E-2</v>
      </c>
      <c r="E14" s="37">
        <f t="shared" si="6"/>
        <v>0.94865737931581728</v>
      </c>
      <c r="F14" s="10">
        <f>Females!F14 + 1/(A14+10)</f>
        <v>5.2707578947368418E-2</v>
      </c>
      <c r="H14" s="11" cm="1">
        <f t="array" ref="H14">SUMPRODUCT(M$1^(A14:A$114-A14), (B14:B$114)/B14) + (1 + O$1 * M$1^O$1) * M$1^(110-A14) * B$115/B14</f>
        <v>13.84299630288387</v>
      </c>
      <c r="I14" s="25" cm="1">
        <f t="array" ref="I14">SUMPRODUCT(M$1^(A14:A$114+1-A14), C14:C$114/B14) + M$1^(111-A14+O$1) * B$115/B14</f>
        <v>0.46757706512174257</v>
      </c>
      <c r="J14" s="25" cm="1">
        <f t="array" ref="J14">SUMPRODUCT(M$2^(A14:A$114+1-A14), C14:C$114/B14) + M$2^(111-A14+O$1) * B$115/B14</f>
        <v>0.32233457255890174</v>
      </c>
      <c r="K14" s="11">
        <f t="shared" si="0"/>
        <v>39707.231026889429</v>
      </c>
      <c r="L14" s="11">
        <f t="shared" si="1"/>
        <v>27897.773826056702</v>
      </c>
      <c r="M14" s="2"/>
      <c r="N14" s="11" cm="1">
        <f t="array" ref="N14">SUM((B14:B$114)/B14) + (1 + O$1) * B$115/B14</f>
        <v>30.517425822463817</v>
      </c>
      <c r="P14" s="69">
        <v>9</v>
      </c>
      <c r="Q14" s="11">
        <f t="shared" si="4"/>
        <v>-371.13560572666893</v>
      </c>
    </row>
    <row r="15" spans="1:19" ht="14" x14ac:dyDescent="0.15">
      <c r="A15" s="7">
        <v>10</v>
      </c>
      <c r="B15" s="11">
        <f t="shared" si="5"/>
        <v>53614.103168092362</v>
      </c>
      <c r="C15" s="46">
        <f t="shared" si="2"/>
        <v>2618.360493315678</v>
      </c>
      <c r="D15" s="10">
        <f t="shared" si="3"/>
        <v>4.883715922854337E-2</v>
      </c>
      <c r="E15" s="37">
        <f t="shared" si="6"/>
        <v>0.95116284077145663</v>
      </c>
      <c r="F15" s="10">
        <f>Females!F15 + 1/(A15+10)</f>
        <v>5.0070000000000003E-2</v>
      </c>
      <c r="H15" s="11" cm="1">
        <f t="array" ref="H15">SUMPRODUCT(M$1^(A15:A$114-A15), (B15:B$114)/B15) + (1 + O$1 * M$1^O$1) * M$1^(110-A15) * B$115/B15</f>
        <v>14.079599701877877</v>
      </c>
      <c r="I15" s="25" cm="1">
        <f t="array" ref="I15">SUMPRODUCT(M$1^(A15:A$114+1-A15), C15:C$114/B15) + M$1^(111-A15+O$1) * B$115/B15</f>
        <v>0.45847693437657289</v>
      </c>
      <c r="J15" s="25" cm="1">
        <f t="array" ref="J15">SUMPRODUCT(M$2^(A15:A$114+1-A15), C15:C$114/B15) + M$2^(111-A15+O$1) * B$115/B15</f>
        <v>0.31338443096277574</v>
      </c>
      <c r="K15" s="11">
        <f t="shared" si="0"/>
        <v>36219.767044092907</v>
      </c>
      <c r="L15" s="11">
        <f t="shared" si="1"/>
        <v>24468.776818206683</v>
      </c>
      <c r="M15" s="2"/>
      <c r="N15" s="11" cm="1">
        <f t="array" ref="N15">SUM((B15:B$114)/B15) + (1 + O$1) * B$115/B15</f>
        <v>31.114948838275144</v>
      </c>
      <c r="P15" s="68">
        <v>10</v>
      </c>
      <c r="Q15" s="14">
        <f>100000*I$1/LOG(K$1, EXP(1)) * (I65 - K$65/K65 * I$65) - O$2 * 1.04^P15 * (N65 - B$65/B65 * N$65)</f>
        <v>0</v>
      </c>
    </row>
    <row r="16" spans="1:19" ht="14" x14ac:dyDescent="0.15">
      <c r="A16" s="15">
        <v>11</v>
      </c>
      <c r="B16" s="17">
        <f t="shared" si="5"/>
        <v>50995.742674776688</v>
      </c>
      <c r="C16" s="47">
        <f t="shared" si="2"/>
        <v>2374.8122848472299</v>
      </c>
      <c r="D16" s="16">
        <f t="shared" si="3"/>
        <v>4.6568834186659469E-2</v>
      </c>
      <c r="E16" s="43">
        <f t="shared" si="6"/>
        <v>0.95343116581334053</v>
      </c>
      <c r="F16" s="16">
        <f>Females!F16 + 1/(A16+10)</f>
        <v>4.7688047619047616E-2</v>
      </c>
      <c r="H16" s="17" cm="1">
        <f t="array" ref="H16">SUMPRODUCT(M$1^(A16:A$114-A16), (B16:B$114)/B16) + (1 + O$1 * M$1^O$1) * M$1^(110-A16) * B$115/B16</f>
        <v>14.301214373471767</v>
      </c>
      <c r="I16" s="26" cm="1">
        <f t="array" ref="I16">SUMPRODUCT(M$1^(A16:A$114+1-A16), C16:C$114/B16) + M$1^(111-A16+O$1) * B$115/B16</f>
        <v>0.44995329314586452</v>
      </c>
      <c r="J16" s="26" cm="1">
        <f t="array" ref="J16">SUMPRODUCT(M$2^(A16:A$114+1-A16), C16:C$114/B16) + M$2^(111-A16+O$1) * B$115/B16</f>
        <v>0.30501553347635901</v>
      </c>
      <c r="K16" s="17">
        <f t="shared" si="0"/>
        <v>33125.862032442114</v>
      </c>
      <c r="L16" s="17">
        <f t="shared" si="1"/>
        <v>21517.928317870032</v>
      </c>
      <c r="M16" s="2"/>
      <c r="N16" s="17" cm="1">
        <f t="array" ref="N16">SUM((B16:B$114)/B16) + (1 + O$1) * B$115/B16</f>
        <v>31.66119148835746</v>
      </c>
    </row>
    <row r="17" spans="1:14" ht="14" x14ac:dyDescent="0.15">
      <c r="A17" s="7">
        <v>12</v>
      </c>
      <c r="B17" s="11">
        <f t="shared" si="5"/>
        <v>48620.930389929461</v>
      </c>
      <c r="C17" s="46">
        <f t="shared" si="2"/>
        <v>2163.9115461158099</v>
      </c>
      <c r="D17" s="10">
        <f t="shared" si="3"/>
        <v>4.4505761793567133E-2</v>
      </c>
      <c r="E17" s="37">
        <f t="shared" si="6"/>
        <v>0.95549423820643287</v>
      </c>
      <c r="F17" s="10">
        <f>Females!F17 + 1/(A17+10)</f>
        <v>4.5526545454545458E-2</v>
      </c>
      <c r="H17" s="11" cm="1">
        <f t="array" ref="H17">SUMPRODUCT(M$1^(A17:A$114-A17), (B17:B$114)/B17) + (1 + O$1 * M$1^O$1) * M$1^(110-A17) * B$115/B17</f>
        <v>14.508926752577826</v>
      </c>
      <c r="I17" s="25" cm="1">
        <f t="array" ref="I17">SUMPRODUCT(M$1^(A17:A$114+1-A17), C17:C$114/B17) + M$1^(111-A17+O$1) * B$115/B17</f>
        <v>0.44196435547140112</v>
      </c>
      <c r="J17" s="25" cm="1">
        <f t="array" ref="J17">SUMPRODUCT(M$2^(A17:A$114+1-A17), C17:C$114/B17) + M$2^(111-A17+O$1) * B$115/B17</f>
        <v>0.29717506305729557</v>
      </c>
      <c r="K17" s="11">
        <f t="shared" si="0"/>
        <v>30368.489669387651</v>
      </c>
      <c r="L17" s="11">
        <f t="shared" si="1"/>
        <v>18968.069047702218</v>
      </c>
      <c r="M17" s="2"/>
      <c r="N17" s="11" cm="1">
        <f t="array" ref="N17">SUM((B17:B$114)/B17) + (1 + O$1) * B$115/B17</f>
        <v>32.158788791219528</v>
      </c>
    </row>
    <row r="18" spans="1:14" ht="14" x14ac:dyDescent="0.15">
      <c r="A18" s="7">
        <v>13</v>
      </c>
      <c r="B18" s="11">
        <f t="shared" si="5"/>
        <v>46457.018843813654</v>
      </c>
      <c r="C18" s="46">
        <f t="shared" si="2"/>
        <v>1980.2814037999146</v>
      </c>
      <c r="D18" s="10">
        <f t="shared" si="3"/>
        <v>4.2626097263311902E-2</v>
      </c>
      <c r="E18" s="37">
        <f t="shared" si="6"/>
        <v>0.9573739027366881</v>
      </c>
      <c r="F18" s="10">
        <f>Females!F18 + 1/(A18+10)</f>
        <v>4.3561260869565216E-2</v>
      </c>
      <c r="H18" s="11" cm="1">
        <f t="array" ref="H18">SUMPRODUCT(M$1^(A18:A$114-A18), (B18:B$114)/B18) + (1 + O$1 * M$1^O$1) * M$1^(110-A18) * B$115/B18</f>
        <v>14.703682409485769</v>
      </c>
      <c r="I18" s="25" cm="1">
        <f t="array" ref="I18">SUMPRODUCT(M$1^(A18:A$114+1-A18), C18:C$114/B18) + M$1^(111-A18+O$1) * B$115/B18</f>
        <v>0.43447375326506188</v>
      </c>
      <c r="J18" s="25" cm="1">
        <f t="array" ref="J18">SUMPRODUCT(M$2^(A18:A$114+1-A18), C18:C$114/B18) + M$2^(111-A18+O$1) * B$115/B18</f>
        <v>0.28981732734360677</v>
      </c>
      <c r="K18" s="11">
        <f t="shared" si="0"/>
        <v>27900.881636664879</v>
      </c>
      <c r="L18" s="11">
        <f t="shared" si="1"/>
        <v>16756.546491291832</v>
      </c>
      <c r="M18" s="2"/>
      <c r="N18" s="11" cm="1">
        <f t="array" ref="N18">SUM((B18:B$114)/B18) + (1 + O$1) * B$115/B18</f>
        <v>32.610127351168558</v>
      </c>
    </row>
    <row r="19" spans="1:14" ht="14" x14ac:dyDescent="0.15">
      <c r="A19" s="7">
        <v>14</v>
      </c>
      <c r="B19" s="11">
        <f t="shared" si="5"/>
        <v>44476.737440013741</v>
      </c>
      <c r="C19" s="46">
        <f t="shared" si="2"/>
        <v>1819.5563784697115</v>
      </c>
      <c r="D19" s="10">
        <f t="shared" si="3"/>
        <v>4.0910293407284359E-2</v>
      </c>
      <c r="E19" s="37">
        <f t="shared" si="6"/>
        <v>0.95908970659271564</v>
      </c>
      <c r="F19" s="10">
        <f>Females!F19 + 1/(A19+10)</f>
        <v>4.1770666666666664E-2</v>
      </c>
      <c r="H19" s="11" cm="1">
        <f t="array" ref="H19">SUMPRODUCT(M$1^(A19:A$114-A19), (B19:B$114)/B19) + (1 + O$1 * M$1^O$1) * M$1^(110-A19) * B$115/B19</f>
        <v>14.886377898045707</v>
      </c>
      <c r="I19" s="25" cm="1">
        <f t="array" ref="I19">SUMPRODUCT(M$1^(A19:A$114+1-A19), C19:C$114/B19) + M$1^(111-A19+O$1) * B$115/B19</f>
        <v>0.42744700368640054</v>
      </c>
      <c r="J19" s="25" cm="1">
        <f t="array" ref="J19">SUMPRODUCT(M$2^(A19:A$114+1-A19), C19:C$114/B19) + M$2^(111-A19+O$1) * B$115/B19</f>
        <v>0.28289921337664031</v>
      </c>
      <c r="K19" s="11">
        <f t="shared" si="0"/>
        <v>25684.207636815623</v>
      </c>
      <c r="L19" s="11">
        <f t="shared" si="1"/>
        <v>14831.989932282562</v>
      </c>
      <c r="M19" s="2"/>
      <c r="N19" s="11" cm="1">
        <f t="array" ref="N19">SUM((B19:B$114)/B19) + (1 + O$1) * B$115/B19</f>
        <v>33.017536054419132</v>
      </c>
    </row>
    <row r="20" spans="1:14" ht="14" x14ac:dyDescent="0.15">
      <c r="A20" s="12">
        <v>15</v>
      </c>
      <c r="B20" s="14">
        <f t="shared" si="5"/>
        <v>42657.181061544026</v>
      </c>
      <c r="C20" s="48">
        <f t="shared" si="2"/>
        <v>1678.2674738982971</v>
      </c>
      <c r="D20" s="13">
        <f t="shared" si="3"/>
        <v>3.9343140642063568E-2</v>
      </c>
      <c r="E20" s="44">
        <f t="shared" si="6"/>
        <v>0.96065685935793643</v>
      </c>
      <c r="F20" s="13">
        <f>Females!F20 + 1/(A20+10)</f>
        <v>4.0138E-2</v>
      </c>
      <c r="H20" s="14" cm="1">
        <f t="array" ref="H20">SUMPRODUCT(M$1^(A20:A$114-A20), (B20:B$114)/B20) + (1 + O$1 * M$1^O$1) * M$1^(110-A20) * B$115/B20</f>
        <v>15.057854249394399</v>
      </c>
      <c r="I20" s="27" cm="1">
        <f t="array" ref="I20">SUMPRODUCT(M$1^(A20:A$114+1-A20), C20:C$114/B20) + M$1^(111-A20+O$1) * B$115/B20</f>
        <v>0.42085175938394093</v>
      </c>
      <c r="J20" s="27" cm="1">
        <f t="array" ref="J20">SUMPRODUCT(M$2^(A20:A$114+1-A20), C20:C$114/B20) + M$2^(111-A20+O$1) * B$115/B20</f>
        <v>0.27638029473029785</v>
      </c>
      <c r="K20" s="14">
        <f t="shared" si="0"/>
        <v>23686.018429288346</v>
      </c>
      <c r="L20" s="14">
        <f t="shared" si="1"/>
        <v>13152.005244396258</v>
      </c>
      <c r="M20" s="2"/>
      <c r="N20" s="14" cm="1">
        <f t="array" ref="N20">SUM((B20:B$114)/B20) + (1 + O$1) * B$115/B20</f>
        <v>33.383254803312795</v>
      </c>
    </row>
    <row r="21" spans="1:14" ht="14" x14ac:dyDescent="0.15">
      <c r="A21" s="7">
        <v>16</v>
      </c>
      <c r="B21" s="11">
        <f t="shared" si="5"/>
        <v>40978.913587645729</v>
      </c>
      <c r="C21" s="46">
        <f t="shared" si="2"/>
        <v>1553.7968755046277</v>
      </c>
      <c r="D21" s="10">
        <f t="shared" si="3"/>
        <v>3.7916985577994056E-2</v>
      </c>
      <c r="E21" s="37">
        <f t="shared" si="6"/>
        <v>0.96208301442200594</v>
      </c>
      <c r="F21" s="10">
        <f>Females!F21 + 1/(A21+10)</f>
        <v>3.8654538461538462E-2</v>
      </c>
      <c r="H21" s="11" cm="1">
        <f t="array" ref="H21">SUMPRODUCT(M$1^(A21:A$114-A21), (B21:B$114)/B21) + (1 + O$1 * M$1^O$1) * M$1^(110-A21) * B$115/B21</f>
        <v>15.218928878665059</v>
      </c>
      <c r="I21" s="25" cm="1">
        <f t="array" ref="I21">SUMPRODUCT(M$1^(A21:A$114+1-A21), C21:C$114/B21) + M$1^(111-A21+O$1) * B$115/B21</f>
        <v>0.41465658131403033</v>
      </c>
      <c r="J21" s="25" cm="1">
        <f t="array" ref="J21">SUMPRODUCT(M$2^(A21:A$114+1-A21), C21:C$114/B21) + M$2^(111-A21+O$1) * B$115/B21</f>
        <v>0.27022113422656019</v>
      </c>
      <c r="K21" s="11">
        <f t="shared" si="0"/>
        <v>21878.976995167635</v>
      </c>
      <c r="L21" s="11">
        <f t="shared" si="1"/>
        <v>11681.364693362442</v>
      </c>
      <c r="M21" s="2"/>
      <c r="N21" s="11" cm="1">
        <f t="array" ref="N21">SUM((B21:B$114)/B21) + (1 + O$1) * B$115/B21</f>
        <v>33.709492091646986</v>
      </c>
    </row>
    <row r="22" spans="1:14" ht="14" x14ac:dyDescent="0.15">
      <c r="A22" s="7">
        <v>17</v>
      </c>
      <c r="B22" s="11">
        <f t="shared" si="5"/>
        <v>39425.116712141098</v>
      </c>
      <c r="C22" s="46">
        <f t="shared" si="2"/>
        <v>1442.5966258281967</v>
      </c>
      <c r="D22" s="10">
        <f t="shared" si="3"/>
        <v>3.6590801654721394E-2</v>
      </c>
      <c r="E22" s="37">
        <f t="shared" si="6"/>
        <v>0.96340919834527861</v>
      </c>
      <c r="F22" s="10">
        <f>Females!F22 + 1/(A22+10)</f>
        <v>3.7277037037037032E-2</v>
      </c>
      <c r="H22" s="11" cm="1">
        <f t="array" ref="H22">SUMPRODUCT(M$1^(A22:A$114-A22), (B22:B$114)/B22) + (1 + O$1 * M$1^O$1) * M$1^(110-A22) * B$115/B22</f>
        <v>15.370488629503267</v>
      </c>
      <c r="I22" s="25" cm="1">
        <f t="array" ref="I22">SUMPRODUCT(M$1^(A22:A$114+1-A22), C22:C$114/B22) + M$1^(111-A22+O$1) * B$115/B22</f>
        <v>0.40882736010561127</v>
      </c>
      <c r="J22" s="25" cm="1">
        <f t="array" ref="J22">SUMPRODUCT(M$2^(A22:A$114+1-A22), C22:C$114/B22) + M$2^(111-A22+O$1) * B$115/B22</f>
        <v>0.26437863405608825</v>
      </c>
      <c r="K22" s="11">
        <f t="shared" si="0"/>
        <v>20239.800134596731</v>
      </c>
      <c r="L22" s="11">
        <f t="shared" si="1"/>
        <v>10390.571890489024</v>
      </c>
      <c r="M22" s="2"/>
      <c r="N22" s="11" cm="1">
        <f t="array" ref="N22">SUM((B22:B$114)/B22) + (1 + O$1) * B$115/B22</f>
        <v>33.998617168496608</v>
      </c>
    </row>
    <row r="23" spans="1:14" ht="14" x14ac:dyDescent="0.15">
      <c r="A23" s="7">
        <v>18</v>
      </c>
      <c r="B23" s="11">
        <f t="shared" si="5"/>
        <v>37982.520086312899</v>
      </c>
      <c r="C23" s="46">
        <f t="shared" si="2"/>
        <v>1342.1085931272501</v>
      </c>
      <c r="D23" s="10">
        <f t="shared" si="3"/>
        <v>3.5334901161834242E-2</v>
      </c>
      <c r="E23" s="37">
        <f t="shared" si="6"/>
        <v>0.96466509883816576</v>
      </c>
      <c r="F23" s="10">
        <f>Females!F23 + 1/(A23+10)</f>
        <v>3.5974285714285716E-2</v>
      </c>
      <c r="H23" s="11" cm="1">
        <f t="array" ref="H23">SUMPRODUCT(M$1^(A23:A$114-A23), (B23:B$114)/B23) + (1 + O$1 * M$1^O$1) * M$1^(110-A23) * B$115/B23</f>
        <v>15.512939050564375</v>
      </c>
      <c r="I23" s="25" cm="1">
        <f t="array" ref="I23">SUMPRODUCT(M$1^(A23:A$114+1-A23), C23:C$114/B23) + M$1^(111-A23+O$1) * B$115/B23</f>
        <v>0.40334849773340753</v>
      </c>
      <c r="J23" s="25" cm="1">
        <f t="array" ref="J23">SUMPRODUCT(M$2^(A23:A$114+1-A23), C23:C$114/B23) + M$2^(111-A23+O$1) * B$115/B23</f>
        <v>0.25883199928819273</v>
      </c>
      <c r="K23" s="11">
        <f t="shared" si="0"/>
        <v>18749.240021481241</v>
      </c>
      <c r="L23" s="11">
        <f t="shared" si="1"/>
        <v>9255.1521221939838</v>
      </c>
      <c r="M23" s="2"/>
      <c r="N23" s="11" cm="1">
        <f t="array" ref="N23">SUM((B23:B$114)/B23) + (1 + O$1) * B$115/B23</f>
        <v>34.251922469885088</v>
      </c>
    </row>
    <row r="24" spans="1:14" ht="14" x14ac:dyDescent="0.15">
      <c r="A24" s="7">
        <v>19</v>
      </c>
      <c r="B24" s="11">
        <f t="shared" si="5"/>
        <v>36640.411493185646</v>
      </c>
      <c r="C24" s="46">
        <f t="shared" si="2"/>
        <v>1251.3416195570187</v>
      </c>
      <c r="D24" s="10">
        <f t="shared" si="3"/>
        <v>3.4151953227647081E-2</v>
      </c>
      <c r="E24" s="37">
        <f t="shared" si="6"/>
        <v>0.96584804677235292</v>
      </c>
      <c r="F24" s="10">
        <f>Females!F24 + 1/(A24+10)</f>
        <v>3.4748758620689657E-2</v>
      </c>
      <c r="H24" s="11" cm="1">
        <f t="array" ref="H24">SUMPRODUCT(M$1^(A24:A$114-A24), (B24:B$114)/B24) + (1 + O$1 * M$1^O$1) * M$1^(110-A24) * B$115/B24</f>
        <v>15.646317702138681</v>
      </c>
      <c r="I24" s="25" cm="1">
        <f t="array" ref="I24">SUMPRODUCT(M$1^(A24:A$114+1-A24), C24:C$114/B24) + M$1^(111-A24+O$1) * B$115/B24</f>
        <v>0.39821854957080294</v>
      </c>
      <c r="J24" s="25" cm="1">
        <f t="array" ref="J24">SUMPRODUCT(M$2^(A24:A$114+1-A24), C24:C$114/B24) + M$2^(111-A24+O$1) * B$115/B24</f>
        <v>0.25357794074118656</v>
      </c>
      <c r="K24" s="11">
        <f t="shared" si="0"/>
        <v>17391.093729291053</v>
      </c>
      <c r="L24" s="11">
        <f t="shared" si="1"/>
        <v>8254.5508845400491</v>
      </c>
      <c r="M24" s="2"/>
      <c r="N24" s="11" cm="1">
        <f t="array" ref="N24">SUM((B24:B$114)/B24) + (1 + O$1) * B$115/B24</f>
        <v>34.469913454869889</v>
      </c>
    </row>
    <row r="25" spans="1:14" ht="14" x14ac:dyDescent="0.15">
      <c r="A25" s="7">
        <v>20</v>
      </c>
      <c r="B25" s="11">
        <f t="shared" si="5"/>
        <v>35389.069873628629</v>
      </c>
      <c r="C25" s="46">
        <f t="shared" si="2"/>
        <v>1169.2269419043196</v>
      </c>
      <c r="D25" s="10">
        <f t="shared" si="3"/>
        <v>3.3039210865940527E-2</v>
      </c>
      <c r="E25" s="37">
        <f t="shared" si="6"/>
        <v>0.96696078913405947</v>
      </c>
      <c r="F25" s="10">
        <f>Females!F25 + 1/(A25+10)</f>
        <v>3.3597333333333333E-2</v>
      </c>
      <c r="H25" s="11" cm="1">
        <f t="array" ref="H25">SUMPRODUCT(M$1^(A25:A$114-A25), (B25:B$114)/B25) + (1 + O$1 * M$1^O$1) * M$1^(110-A25) * B$115/B25</f>
        <v>15.770773116047312</v>
      </c>
      <c r="I25" s="25" cm="1">
        <f t="array" ref="I25">SUMPRODUCT(M$1^(A25:A$114+1-A25), C25:C$114/B25) + M$1^(111-A25+O$1) * B$115/B25</f>
        <v>0.39343180285537371</v>
      </c>
      <c r="J25" s="25" cm="1">
        <f t="array" ref="J25">SUMPRODUCT(M$2^(A25:A$114+1-A25), C25:C$114/B25) + M$2^(111-A25+O$1) * B$115/B25</f>
        <v>0.24860841027782846</v>
      </c>
      <c r="K25" s="11">
        <f t="shared" si="0"/>
        <v>16151.109528529494</v>
      </c>
      <c r="L25" s="11">
        <f t="shared" si="1"/>
        <v>7371.1555554881697</v>
      </c>
      <c r="M25" s="2"/>
      <c r="N25" s="11" cm="1">
        <f t="array" ref="N25">SUM((B25:B$114)/B25) + (1 + O$1) * B$115/B25</f>
        <v>34.6533945652412</v>
      </c>
    </row>
    <row r="26" spans="1:14" ht="14" x14ac:dyDescent="0.15">
      <c r="A26" s="15">
        <v>21</v>
      </c>
      <c r="B26" s="17">
        <f t="shared" si="5"/>
        <v>34219.842931724306</v>
      </c>
      <c r="C26" s="47">
        <f t="shared" si="2"/>
        <v>1094.9313861038604</v>
      </c>
      <c r="D26" s="16">
        <f t="shared" si="3"/>
        <v>3.1996972875897645E-2</v>
      </c>
      <c r="E26" s="43">
        <f t="shared" si="6"/>
        <v>0.96800302712410236</v>
      </c>
      <c r="F26" s="16">
        <f>Females!F26 + 1/(A26+10)</f>
        <v>3.252006451612903E-2</v>
      </c>
      <c r="H26" s="17" cm="1">
        <f t="array" ref="H26">SUMPRODUCT(M$1^(A26:A$114-A26), (B26:B$114)/B26) + (1 + O$1 * M$1^O$1) * M$1^(110-A26) * B$115/B26</f>
        <v>15.886480830774907</v>
      </c>
      <c r="I26" s="26" cm="1">
        <f t="array" ref="I26">SUMPRODUCT(M$1^(A26:A$114+1-A26), C26:C$114/B26) + M$1^(111-A26+O$1) * B$115/B26</f>
        <v>0.38898150610686355</v>
      </c>
      <c r="J26" s="26" cm="1">
        <f t="array" ref="J26">SUMPRODUCT(M$2^(A26:A$114+1-A26), C26:C$114/B26) + M$2^(111-A26+O$1) * B$115/B26</f>
        <v>0.24391438447237765</v>
      </c>
      <c r="K26" s="17">
        <f t="shared" si="0"/>
        <v>15016.816937593756</v>
      </c>
      <c r="L26" s="17">
        <f t="shared" si="1"/>
        <v>6589.8838690502453</v>
      </c>
      <c r="M26" s="2"/>
      <c r="N26" s="17" cm="1">
        <f t="array" ref="N26">SUM((B26:B$114)/B26) + (1 + O$1) * B$115/B26</f>
        <v>34.803267043929203</v>
      </c>
    </row>
    <row r="27" spans="1:14" ht="14" x14ac:dyDescent="0.15">
      <c r="A27" s="7">
        <v>22</v>
      </c>
      <c r="B27" s="11">
        <f t="shared" si="5"/>
        <v>33124.911545620445</v>
      </c>
      <c r="C27" s="46">
        <f t="shared" si="2"/>
        <v>1027.4928003764949</v>
      </c>
      <c r="D27" s="10">
        <f t="shared" si="3"/>
        <v>3.1018733407375487E-2</v>
      </c>
      <c r="E27" s="37">
        <f t="shared" si="6"/>
        <v>0.96898126659262451</v>
      </c>
      <c r="F27" s="10">
        <f>Females!F27 + 1/(A27+10)</f>
        <v>3.1510000000000003E-2</v>
      </c>
      <c r="H27" s="11" cm="1">
        <f t="array" ref="H27">SUMPRODUCT(M$1^(A27:A$114-A27), (B27:B$114)/B27) + (1 + O$1 * M$1^O$1) * M$1^(110-A27) * B$115/B27</f>
        <v>15.993689720167621</v>
      </c>
      <c r="I27" s="25" cm="1">
        <f t="array" ref="I27">SUMPRODUCT(M$1^(A27:A$114+1-A27), C27:C$114/B27) + M$1^(111-A27+O$1) * B$115/B27</f>
        <v>0.38485808725418275</v>
      </c>
      <c r="J27" s="25" cm="1">
        <f t="array" ref="J27">SUMPRODUCT(M$2^(A27:A$114+1-A27), C27:C$114/B27) + M$2^(111-A27+O$1) * B$115/B27</f>
        <v>0.23948357481707086</v>
      </c>
      <c r="K27" s="11">
        <f t="shared" si="0"/>
        <v>13977.234858999273</v>
      </c>
      <c r="L27" s="11">
        <f t="shared" si="1"/>
        <v>5897.7695392353262</v>
      </c>
      <c r="M27" s="2"/>
      <c r="N27" s="11" cm="1">
        <f t="array" ref="N27">SUM((B27:B$114)/B27) + (1 + O$1) * B$115/B27</f>
        <v>34.920621213713929</v>
      </c>
    </row>
    <row r="28" spans="1:14" ht="14" x14ac:dyDescent="0.15">
      <c r="A28" s="7">
        <v>23</v>
      </c>
      <c r="B28" s="11">
        <f t="shared" si="5"/>
        <v>32097.418745243951</v>
      </c>
      <c r="C28" s="46">
        <f t="shared" si="2"/>
        <v>966.1548657017305</v>
      </c>
      <c r="D28" s="10">
        <f t="shared" si="3"/>
        <v>3.0100702906051935E-2</v>
      </c>
      <c r="E28" s="37">
        <f t="shared" si="6"/>
        <v>0.96989929709394807</v>
      </c>
      <c r="F28" s="10">
        <f>Females!F28 + 1/(A28+10)</f>
        <v>3.0563030303030304E-2</v>
      </c>
      <c r="H28" s="11" cm="1">
        <f t="array" ref="H28">SUMPRODUCT(M$1^(A28:A$114-A28), (B28:B$114)/B28) + (1 + O$1 * M$1^O$1) * M$1^(110-A28) * B$115/B28</f>
        <v>16.092609678418128</v>
      </c>
      <c r="I28" s="25" cm="1">
        <f t="array" ref="I28">SUMPRODUCT(M$1^(A28:A$114+1-A28), C28:C$114/B28) + M$1^(111-A28+O$1) * B$115/B28</f>
        <v>0.38105347344367824</v>
      </c>
      <c r="J28" s="25" cm="1">
        <f t="array" ref="J28">SUMPRODUCT(M$2^(A28:A$114+1-A28), C28:C$114/B28) + M$2^(111-A28+O$1) * B$115/B28</f>
        <v>0.23530558223952341</v>
      </c>
      <c r="K28" s="11">
        <f t="shared" si="0"/>
        <v>13022.768016476633</v>
      </c>
      <c r="L28" s="11">
        <f t="shared" si="1"/>
        <v>5283.6799169745227</v>
      </c>
      <c r="M28" s="2"/>
      <c r="N28" s="11" cm="1">
        <f t="array" ref="N28">SUM((B28:B$114)/B28) + (1 + O$1) * B$115/B28</f>
        <v>35.006477816639467</v>
      </c>
    </row>
    <row r="29" spans="1:14" ht="14" x14ac:dyDescent="0.15">
      <c r="A29" s="7">
        <v>24</v>
      </c>
      <c r="B29" s="11">
        <f t="shared" si="5"/>
        <v>31131.263879542221</v>
      </c>
      <c r="C29" s="46">
        <f t="shared" si="2"/>
        <v>910.18010658820526</v>
      </c>
      <c r="D29" s="10">
        <f t="shared" si="3"/>
        <v>2.9236850457148522E-2</v>
      </c>
      <c r="E29" s="37">
        <f t="shared" si="6"/>
        <v>0.97076314954285148</v>
      </c>
      <c r="F29" s="10">
        <f>Females!F29 + 1/(A29+10)</f>
        <v>2.9672764705882353E-2</v>
      </c>
      <c r="H29" s="11" cm="1">
        <f t="array" ref="H29">SUMPRODUCT(M$1^(A29:A$114-A29), (B29:B$114)/B29) + (1 + O$1 * M$1^O$1) * M$1^(110-A29) * B$115/B29</f>
        <v>16.183447201771145</v>
      </c>
      <c r="I29" s="25" cm="1">
        <f t="array" ref="I29">SUMPRODUCT(M$1^(A29:A$114+1-A29), C29:C$114/B29) + M$1^(111-A29+O$1) * B$115/B29</f>
        <v>0.37755972251199887</v>
      </c>
      <c r="J29" s="25" cm="1">
        <f t="array" ref="J29">SUMPRODUCT(M$2^(A29:A$114+1-A29), C29:C$114/B29) + M$2^(111-A29+O$1) * B$115/B29</f>
        <v>0.23137022113181291</v>
      </c>
      <c r="K29" s="11">
        <f t="shared" si="0"/>
        <v>12144.974562882919</v>
      </c>
      <c r="L29" s="11">
        <f t="shared" si="1"/>
        <v>4738.0153823437495</v>
      </c>
      <c r="M29" s="2"/>
      <c r="N29" s="11" cm="1">
        <f t="array" ref="N29">SUM((B29:B$114)/B29) + (1 + O$1) * B$115/B29</f>
        <v>35.061864585870985</v>
      </c>
    </row>
    <row r="30" spans="1:14" ht="14" x14ac:dyDescent="0.15">
      <c r="A30" s="12">
        <v>25</v>
      </c>
      <c r="B30" s="14">
        <f t="shared" si="5"/>
        <v>30221.083772954014</v>
      </c>
      <c r="C30" s="48">
        <f t="shared" si="2"/>
        <v>859.02302043739189</v>
      </c>
      <c r="D30" s="13">
        <f t="shared" si="3"/>
        <v>2.8424626558434807E-2</v>
      </c>
      <c r="E30" s="44">
        <f t="shared" si="6"/>
        <v>0.97157537344156519</v>
      </c>
      <c r="F30" s="13">
        <f>Females!F30 + 1/(A30+10)</f>
        <v>2.8836428571428572E-2</v>
      </c>
      <c r="H30" s="14" cm="1">
        <f t="array" ref="H30">SUMPRODUCT(M$1^(A30:A$114-A30), (B30:B$114)/B30) + (1 + O$1 * M$1^O$1) * M$1^(110-A30) * B$115/B30</f>
        <v>16.266362291644615</v>
      </c>
      <c r="I30" s="27" cm="1">
        <f t="array" ref="I30">SUMPRODUCT(M$1^(A30:A$114+1-A30), C30:C$114/B30) + M$1^(111-A30+O$1) * B$115/B30</f>
        <v>0.37437068055835565</v>
      </c>
      <c r="J30" s="27" cm="1">
        <f t="array" ref="J30">SUMPRODUCT(M$2^(A30:A$114+1-A30), C30:C$114/B30) + M$2^(111-A30+O$1) * B$115/B30</f>
        <v>0.22766952044182892</v>
      </c>
      <c r="K30" s="14">
        <f t="shared" si="0"/>
        <v>11336.436305559651</v>
      </c>
      <c r="L30" s="14">
        <f t="shared" si="1"/>
        <v>4252.4877358972781</v>
      </c>
      <c r="M30" s="2"/>
      <c r="N30" s="14" cm="1">
        <f t="array" ref="N30">SUM((B30:B$114)/B30) + (1 + O$1) * B$115/B30</f>
        <v>35.087718978528656</v>
      </c>
    </row>
    <row r="31" spans="1:14" ht="14" x14ac:dyDescent="0.15">
      <c r="A31" s="7">
        <v>26</v>
      </c>
      <c r="B31" s="11">
        <f t="shared" si="5"/>
        <v>29362.060752516623</v>
      </c>
      <c r="C31" s="46">
        <f t="shared" si="2"/>
        <v>812.12708774244072</v>
      </c>
      <c r="D31" s="10">
        <f t="shared" si="3"/>
        <v>2.765906298565346E-2</v>
      </c>
      <c r="E31" s="37">
        <f t="shared" si="6"/>
        <v>0.97234093701434654</v>
      </c>
      <c r="F31" s="10">
        <f>Females!F31 + 1/(A31+10)</f>
        <v>2.8048777777777777E-2</v>
      </c>
      <c r="H31" s="11" cm="1">
        <f t="array" ref="H31">SUMPRODUCT(M$1^(A31:A$114-A31), (B31:B$114)/B31) + (1 + O$1 * M$1^O$1) * M$1^(110-A31) * B$115/B31</f>
        <v>16.341518339508742</v>
      </c>
      <c r="I31" s="25" cm="1">
        <f t="array" ref="I31">SUMPRODUCT(M$1^(A31:A$114+1-A31), C31:C$114/B31) + M$1^(111-A31+O$1) * B$115/B31</f>
        <v>0.37148006329532862</v>
      </c>
      <c r="J31" s="25" cm="1">
        <f t="array" ref="J31">SUMPRODUCT(M$2^(A31:A$114+1-A31), C31:C$114/B31) + M$2^(111-A31+O$1) * B$115/B31</f>
        <v>0.22419539719277179</v>
      </c>
      <c r="K31" s="11">
        <f t="shared" si="0"/>
        <v>10590.579170260224</v>
      </c>
      <c r="L31" s="11">
        <f t="shared" si="1"/>
        <v>3819.907877274476</v>
      </c>
      <c r="M31" s="2"/>
      <c r="N31" s="11" cm="1">
        <f t="array" ref="N31">SUM((B31:B$114)/B31) + (1 + O$1) * B$115/B31</f>
        <v>35.084996913601671</v>
      </c>
    </row>
    <row r="32" spans="1:14" ht="14" x14ac:dyDescent="0.15">
      <c r="A32" s="7">
        <v>27</v>
      </c>
      <c r="B32" s="11">
        <f t="shared" si="5"/>
        <v>28549.933664774184</v>
      </c>
      <c r="C32" s="46">
        <f t="shared" si="2"/>
        <v>769.09335510843982</v>
      </c>
      <c r="D32" s="10">
        <f t="shared" si="3"/>
        <v>2.6938533873280823E-2</v>
      </c>
      <c r="E32" s="37">
        <f t="shared" si="6"/>
        <v>0.97306146612671918</v>
      </c>
      <c r="F32" s="10">
        <f>Females!F32 + 1/(A32+10)</f>
        <v>2.7308027027027029E-2</v>
      </c>
      <c r="H32" s="11" cm="1">
        <f t="array" ref="H32">SUMPRODUCT(M$1^(A32:A$114-A32), (B32:B$114)/B32) + (1 + O$1 * M$1^O$1) * M$1^(110-A32) * B$115/B32</f>
        <v>16.409037679808897</v>
      </c>
      <c r="I32" s="25" cm="1">
        <f t="array" ref="I32">SUMPRODUCT(M$1^(A32:A$114+1-A32), C32:C$114/B32) + M$1^(111-A32+O$1) * B$115/B32</f>
        <v>0.36888316555183359</v>
      </c>
      <c r="J32" s="25" cm="1">
        <f t="array" ref="J32">SUMPRODUCT(M$2^(A32:A$114+1-A32), C32:C$114/B32) + M$2^(111-A32+O$1) * B$115/B32</f>
        <v>0.22094171955538977</v>
      </c>
      <c r="K32" s="11">
        <f t="shared" si="0"/>
        <v>9901.5900710917758</v>
      </c>
      <c r="L32" s="11">
        <f t="shared" si="1"/>
        <v>3434.0355073017258</v>
      </c>
      <c r="M32" s="2"/>
      <c r="N32" s="11" cm="1">
        <f t="array" ref="N32">SUM((B32:B$114)/B32) + (1 + O$1) * B$115/B32</f>
        <v>35.054573571963829</v>
      </c>
    </row>
    <row r="33" spans="1:14" ht="14" x14ac:dyDescent="0.15">
      <c r="A33" s="7">
        <v>28</v>
      </c>
      <c r="B33" s="11">
        <f t="shared" si="5"/>
        <v>27780.840309665746</v>
      </c>
      <c r="C33" s="46">
        <f t="shared" si="2"/>
        <v>729.52048550040263</v>
      </c>
      <c r="D33" s="10">
        <f t="shared" si="3"/>
        <v>2.6259842300255465E-2</v>
      </c>
      <c r="E33" s="37">
        <f t="shared" si="6"/>
        <v>0.97374015769974454</v>
      </c>
      <c r="F33" s="10">
        <f>Females!F33 + 1/(A33+10)</f>
        <v>2.6610789473684209E-2</v>
      </c>
      <c r="H33" s="11" cm="1">
        <f t="array" ref="H33">SUMPRODUCT(M$1^(A33:A$114-A33), (B33:B$114)/B33) + (1 + O$1 * M$1^O$1) * M$1^(110-A33) * B$115/B33</f>
        <v>16.469051282844969</v>
      </c>
      <c r="I33" s="25" cm="1">
        <f t="array" ref="I33">SUMPRODUCT(M$1^(A33:A$114+1-A33), C33:C$114/B33) + M$1^(111-A33+O$1) * B$115/B33</f>
        <v>0.36657495000852741</v>
      </c>
      <c r="J33" s="25" cm="1">
        <f t="array" ref="J33">SUMPRODUCT(M$2^(A33:A$114+1-A33), C33:C$114/B33) + M$2^(111-A33+O$1) * B$115/B33</f>
        <v>0.21790199014027789</v>
      </c>
      <c r="K33" s="11">
        <f t="shared" si="0"/>
        <v>9264.284376502239</v>
      </c>
      <c r="L33" s="11">
        <f t="shared" si="1"/>
        <v>3089.4301270952565</v>
      </c>
      <c r="M33" s="2"/>
      <c r="N33" s="11" cm="1">
        <f t="array" ref="N33">SUM((B33:B$114)/B33) + (1 + O$1) * B$115/B33</f>
        <v>34.997350894510689</v>
      </c>
    </row>
    <row r="34" spans="1:14" ht="14" x14ac:dyDescent="0.15">
      <c r="A34" s="7">
        <v>29</v>
      </c>
      <c r="B34" s="11">
        <f t="shared" si="5"/>
        <v>27051.319824165344</v>
      </c>
      <c r="C34" s="46">
        <f t="shared" si="2"/>
        <v>693.08428116193363</v>
      </c>
      <c r="D34" s="10">
        <f t="shared" si="3"/>
        <v>2.5621089309764145E-2</v>
      </c>
      <c r="E34" s="37">
        <f t="shared" si="6"/>
        <v>0.97437891069023586</v>
      </c>
      <c r="F34" s="10">
        <f>Females!F34 + 1/(A34+10)</f>
        <v>2.5955025641025638E-2</v>
      </c>
      <c r="H34" s="11" cm="1">
        <f t="array" ref="H34">SUMPRODUCT(M$1^(A34:A$114-A34), (B34:B$114)/B34) + (1 + O$1 * M$1^O$1) * M$1^(110-A34) * B$115/B34</f>
        <v>16.521669777040753</v>
      </c>
      <c r="I34" s="25" cm="1">
        <f t="array" ref="I34">SUMPRODUCT(M$1^(A34:A$114+1-A34), C34:C$114/B34) + M$1^(111-A34+O$1) * B$115/B34</f>
        <v>0.36455116172591001</v>
      </c>
      <c r="J34" s="25" cm="1">
        <f t="array" ref="J34">SUMPRODUCT(M$2^(A34:A$114+1-A34), C34:C$114/B34) + M$2^(111-A34+O$1) * B$115/B34</f>
        <v>0.21507067217006498</v>
      </c>
      <c r="K34" s="11">
        <f t="shared" si="0"/>
        <v>8674.0439709140082</v>
      </c>
      <c r="L34" s="11">
        <f t="shared" si="1"/>
        <v>2781.3444703772893</v>
      </c>
      <c r="M34" s="2"/>
      <c r="N34" s="11" cm="1">
        <f t="array" ref="N34">SUM((B34:B$114)/B34) + (1 + O$1) * B$115/B34</f>
        <v>34.914192072371982</v>
      </c>
    </row>
    <row r="35" spans="1:14" ht="14" x14ac:dyDescent="0.15">
      <c r="A35" s="7">
        <v>30</v>
      </c>
      <c r="B35" s="11">
        <f t="shared" si="5"/>
        <v>26358.235543003411</v>
      </c>
      <c r="C35" s="46">
        <f t="shared" si="2"/>
        <v>659.44910482103126</v>
      </c>
      <c r="D35" s="10">
        <f t="shared" si="3"/>
        <v>2.5018712035756008E-2</v>
      </c>
      <c r="E35" s="37">
        <f t="shared" si="6"/>
        <v>0.97498128796424399</v>
      </c>
      <c r="F35" s="10">
        <f>Females!F35 + 1/(A35+10)</f>
        <v>2.5337000000000002E-2</v>
      </c>
      <c r="H35" s="11" cm="1">
        <f t="array" ref="H35">SUMPRODUCT(M$1^(A35:A$114-A35), (B35:B$114)/B35) + (1 + O$1 * M$1^O$1) * M$1^(110-A35) * B$115/B35</f>
        <v>16.567001185080315</v>
      </c>
      <c r="I35" s="25" cm="1">
        <f t="array" ref="I35">SUMPRODUCT(M$1^(A35:A$114+1-A35), C35:C$114/B35) + M$1^(111-A35+O$1) * B$115/B35</f>
        <v>0.36280764598523568</v>
      </c>
      <c r="J35" s="25" cm="1">
        <f t="array" ref="J35">SUMPRODUCT(M$2^(A35:A$114+1-A35), C35:C$114/B35) + M$2^(111-A35+O$1) * B$115/B35</f>
        <v>0.21244235424055188</v>
      </c>
      <c r="K35" s="11">
        <f t="shared" si="0"/>
        <v>8126.7360727484593</v>
      </c>
      <c r="L35" s="11">
        <f t="shared" si="1"/>
        <v>2505.6244409213514</v>
      </c>
      <c r="M35" s="2"/>
      <c r="N35" s="11" cm="1">
        <f t="array" ref="N35">SUM((B35:B$114)/B35) + (1 + O$1) * B$115/B35</f>
        <v>34.805958647388699</v>
      </c>
    </row>
    <row r="36" spans="1:14" ht="14" x14ac:dyDescent="0.15">
      <c r="A36" s="15">
        <v>31</v>
      </c>
      <c r="B36" s="17">
        <f t="shared" si="5"/>
        <v>25698.786438182378</v>
      </c>
      <c r="C36" s="47">
        <f t="shared" si="2"/>
        <v>628.29470011536296</v>
      </c>
      <c r="D36" s="16">
        <f t="shared" si="3"/>
        <v>2.4448419057713333E-2</v>
      </c>
      <c r="E36" s="43">
        <f t="shared" si="6"/>
        <v>0.97555158094228667</v>
      </c>
      <c r="F36" s="16">
        <f>Females!F36 + 1/(A36+10)</f>
        <v>2.4752243902439026E-2</v>
      </c>
      <c r="H36" s="17" cm="1">
        <f t="array" ref="H36">SUMPRODUCT(M$1^(A36:A$114-A36), (B36:B$114)/B36) + (1 + O$1 * M$1^O$1) * M$1^(110-A36) * B$115/B36</f>
        <v>16.605119946750445</v>
      </c>
      <c r="I36" s="26" cm="1">
        <f t="array" ref="I36">SUMPRODUCT(M$1^(A36:A$114+1-A36), C36:C$114/B36) + M$1^(111-A36+O$1) * B$115/B36</f>
        <v>0.36134153971764138</v>
      </c>
      <c r="J36" s="26" cm="1">
        <f t="array" ref="J36">SUMPRODUCT(M$2^(A36:A$114+1-A36), C36:C$114/B36) + M$2^(111-A36+O$1) * B$115/B36</f>
        <v>0.21001319803620092</v>
      </c>
      <c r="K36" s="17">
        <f t="shared" si="0"/>
        <v>7618.6688491863224</v>
      </c>
      <c r="L36" s="17">
        <f t="shared" si="1"/>
        <v>2258.6325301074221</v>
      </c>
      <c r="M36" s="2"/>
      <c r="N36" s="17" cm="1">
        <f t="array" ref="N36">SUM((B36:B$114)/B36) + (1 + O$1) * B$115/B36</f>
        <v>34.673443546773456</v>
      </c>
    </row>
    <row r="37" spans="1:14" ht="14" x14ac:dyDescent="0.15">
      <c r="A37" s="7">
        <v>32</v>
      </c>
      <c r="B37" s="11">
        <f t="shared" si="5"/>
        <v>25070.491738067016</v>
      </c>
      <c r="C37" s="46">
        <f t="shared" si="2"/>
        <v>599.41196777357618</v>
      </c>
      <c r="D37" s="10">
        <f t="shared" si="3"/>
        <v>2.3909063054532331E-2</v>
      </c>
      <c r="E37" s="37">
        <f t="shared" si="6"/>
        <v>0.97609093694546767</v>
      </c>
      <c r="F37" s="10">
        <f>Females!F37 + 1/(A37+10)</f>
        <v>2.419952380952381E-2</v>
      </c>
      <c r="H37" s="11" cm="1">
        <f t="array" ref="H37">SUMPRODUCT(M$1^(A37:A$114-A37), (B37:B$114)/B37) + (1 + O$1 * M$1^O$1) * M$1^(110-A37) * B$115/B37</f>
        <v>16.636049863139526</v>
      </c>
      <c r="I37" s="25" cm="1">
        <f t="array" ref="I37">SUMPRODUCT(M$1^(A37:A$114+1-A37), C37:C$114/B37) + M$1^(111-A37+O$1) * B$115/B37</f>
        <v>0.36015192749651137</v>
      </c>
      <c r="J37" s="25" cm="1">
        <f t="array" ref="J37">SUMPRODUCT(M$2^(A37:A$114+1-A37), C37:C$114/B37) + M$2^(111-A37+O$1) * B$115/B37</f>
        <v>0.20778179226817667</v>
      </c>
      <c r="K37" s="11">
        <f t="shared" ref="K37:K68" si="7">B37*M$1^A37</f>
        <v>7146.5427312494885</v>
      </c>
      <c r="L37" s="11">
        <f t="shared" ref="L37:L68" si="8">B37*M$2^A37</f>
        <v>2037.1787495506403</v>
      </c>
      <c r="M37" s="2"/>
      <c r="N37" s="11" cm="1">
        <f t="array" ref="N37">SUM((B37:B$114)/B37) + (1 + O$1) * B$115/B37</f>
        <v>34.517337888221398</v>
      </c>
    </row>
    <row r="38" spans="1:14" ht="14" x14ac:dyDescent="0.15">
      <c r="A38" s="7">
        <v>33</v>
      </c>
      <c r="B38" s="11">
        <f t="shared" si="5"/>
        <v>24471.07977029344</v>
      </c>
      <c r="C38" s="46">
        <f t="shared" si="2"/>
        <v>572.59187834546071</v>
      </c>
      <c r="D38" s="10">
        <f t="shared" si="3"/>
        <v>2.3398717331654328E-2</v>
      </c>
      <c r="E38" s="37">
        <f t="shared" si="6"/>
        <v>0.97660128266834567</v>
      </c>
      <c r="F38" s="10">
        <f>Females!F38 + 1/(A38+10)</f>
        <v>2.3676813953488373E-2</v>
      </c>
      <c r="H38" s="11" cm="1">
        <f t="array" ref="H38">SUMPRODUCT(M$1^(A38:A$114-A38), (B38:B$114)/B38) + (1 + O$1 * M$1^O$1) * M$1^(110-A38) * B$115/B38</f>
        <v>16.659812361902496</v>
      </c>
      <c r="I38" s="25" cm="1">
        <f t="array" ref="I38">SUMPRODUCT(M$1^(A38:A$114+1-A38), C38:C$114/B38) + M$1^(111-A38+O$1) * B$115/B38</f>
        <v>0.35923798518111827</v>
      </c>
      <c r="J38" s="25" cm="1">
        <f t="array" ref="J38">SUMPRODUCT(M$2^(A38:A$114+1-A38), C38:C$114/B38) + M$2^(111-A38+O$1) * B$115/B38</f>
        <v>0.20574694002506388</v>
      </c>
      <c r="K38" s="11">
        <f t="shared" si="7"/>
        <v>6707.380375448206</v>
      </c>
      <c r="L38" s="11">
        <f t="shared" si="8"/>
        <v>1838.4538779348009</v>
      </c>
      <c r="M38" s="2"/>
      <c r="N38" s="11" cm="1">
        <f t="array" ref="N38">SUM((B38:B$114)/B38) + (1 + O$1) * B$115/B38</f>
        <v>34.338335312393042</v>
      </c>
    </row>
    <row r="39" spans="1:14" ht="14" x14ac:dyDescent="0.15">
      <c r="A39" s="7">
        <v>34</v>
      </c>
      <c r="B39" s="11">
        <f t="shared" si="5"/>
        <v>23898.487891947978</v>
      </c>
      <c r="C39" s="46">
        <f t="shared" si="2"/>
        <v>547.67221609824378</v>
      </c>
      <c r="D39" s="10">
        <f t="shared" si="3"/>
        <v>2.2916605375805754E-2</v>
      </c>
      <c r="E39" s="37">
        <f t="shared" si="6"/>
        <v>0.97708339462419425</v>
      </c>
      <c r="F39" s="10">
        <f>Females!F39 + 1/(A39+10)</f>
        <v>2.3183272727272729E-2</v>
      </c>
      <c r="H39" s="11" cm="1">
        <f t="array" ref="H39">SUMPRODUCT(M$1^(A39:A$114-A39), (B39:B$114)/B39) + (1 + O$1 * M$1^O$1) * M$1^(110-A39) * B$115/B39</f>
        <v>16.676411495057824</v>
      </c>
      <c r="I39" s="25" cm="1">
        <f t="array" ref="I39">SUMPRODUCT(M$1^(A39:A$114+1-A39), C39:C$114/B39) + M$1^(111-A39+O$1) * B$115/B39</f>
        <v>0.35859955692444018</v>
      </c>
      <c r="J39" s="25" cm="1">
        <f t="array" ref="J39">SUMPRODUCT(M$2^(A39:A$114+1-A39), C39:C$114/B39) + M$2^(111-A39+O$1) * B$115/B39</f>
        <v>0.20390836724620803</v>
      </c>
      <c r="K39" s="11">
        <f t="shared" si="7"/>
        <v>6298.4964211607758</v>
      </c>
      <c r="L39" s="11">
        <f t="shared" si="8"/>
        <v>1659.9818928603181</v>
      </c>
      <c r="M39" s="2"/>
      <c r="N39" s="11" cm="1">
        <f t="array" ref="N39">SUM((B39:B$114)/B39) + (1 + O$1) * B$115/B39</f>
        <v>34.137099657808662</v>
      </c>
    </row>
    <row r="40" spans="1:14" ht="14" x14ac:dyDescent="0.15">
      <c r="A40" s="12">
        <v>35</v>
      </c>
      <c r="B40" s="14">
        <f t="shared" si="5"/>
        <v>23350.815675849735</v>
      </c>
      <c r="C40" s="48">
        <f t="shared" si="2"/>
        <v>524.440031309294</v>
      </c>
      <c r="D40" s="13">
        <f t="shared" si="3"/>
        <v>2.2459173957322998E-2</v>
      </c>
      <c r="E40" s="44">
        <f t="shared" si="6"/>
        <v>0.977540826042677</v>
      </c>
      <c r="F40" s="13">
        <f>Females!F40 + 1/(A40+10)</f>
        <v>2.2715222222222223E-2</v>
      </c>
      <c r="H40" s="14" cm="1">
        <f t="array" ref="H40">SUMPRODUCT(M$1^(A40:A$114-A40), (B40:B$114)/B40) + (1 + O$1 * M$1^O$1) * M$1^(110-A40) * B$115/B40</f>
        <v>16.685851017999099</v>
      </c>
      <c r="I40" s="27" cm="1">
        <f t="array" ref="I40">SUMPRODUCT(M$1^(A40:A$114+1-A40), C40:C$114/B40) + M$1^(111-A40+O$1) * B$115/B40</f>
        <v>0.35823649828809079</v>
      </c>
      <c r="J40" s="27" cm="1">
        <f t="array" ref="J40">SUMPRODUCT(M$2^(A40:A$114+1-A40), C40:C$114/B40) + M$2^(111-A40+O$1) * B$115/B40</f>
        <v>0.20226593321003628</v>
      </c>
      <c r="K40" s="14">
        <f t="shared" si="7"/>
        <v>5917.4579463616437</v>
      </c>
      <c r="L40" s="14">
        <f t="shared" si="8"/>
        <v>1499.5753909861826</v>
      </c>
      <c r="M40" s="2"/>
      <c r="N40" s="14" cm="1">
        <f t="array" ref="N40">SUM((B40:B$114)/B40) + (1 + O$1) * B$115/B40</f>
        <v>33.914300294248498</v>
      </c>
    </row>
    <row r="41" spans="1:14" ht="14" x14ac:dyDescent="0.15">
      <c r="A41" s="7">
        <v>36</v>
      </c>
      <c r="B41" s="11">
        <f t="shared" si="5"/>
        <v>22826.37564454044</v>
      </c>
      <c r="C41" s="46">
        <f t="shared" si="2"/>
        <v>502.79465078871499</v>
      </c>
      <c r="D41" s="10">
        <f t="shared" si="3"/>
        <v>2.202691564435777E-2</v>
      </c>
      <c r="E41" s="37">
        <f t="shared" si="6"/>
        <v>0.97797308435564223</v>
      </c>
      <c r="F41" s="10">
        <f>Females!F41 + 1/(A41+10)</f>
        <v>2.2273130434782608E-2</v>
      </c>
      <c r="H41" s="11" cm="1">
        <f t="array" ref="H41">SUMPRODUCT(M$1^(A41:A$114-A41), (B41:B$114)/B41) + (1 + O$1 * M$1^O$1) * M$1^(110-A41) * B$115/B41</f>
        <v>16.688085677975423</v>
      </c>
      <c r="I41" s="25" cm="1">
        <f t="array" ref="I41">SUMPRODUCT(M$1^(A41:A$114+1-A41), C41:C$114/B41) + M$1^(111-A41+O$1) * B$115/B41</f>
        <v>0.35815054976231442</v>
      </c>
      <c r="J41" s="25" cm="1">
        <f t="array" ref="J41">SUMPRODUCT(M$2^(A41:A$114+1-A41), C41:C$114/B41) + M$2^(111-A41+O$1) * B$115/B41</f>
        <v>0.20082195461581853</v>
      </c>
      <c r="K41" s="11">
        <f t="shared" si="7"/>
        <v>5562.0737778453495</v>
      </c>
      <c r="L41" s="11">
        <f t="shared" si="8"/>
        <v>1355.3034083005762</v>
      </c>
      <c r="M41" s="2"/>
      <c r="N41" s="11" cm="1">
        <f t="array" ref="N41">SUM((B41:B$114)/B41) + (1 + O$1) * B$115/B41</f>
        <v>33.670512184635399</v>
      </c>
    </row>
    <row r="42" spans="1:14" ht="14" x14ac:dyDescent="0.15">
      <c r="A42" s="7">
        <v>37</v>
      </c>
      <c r="B42" s="11">
        <f t="shared" si="5"/>
        <v>22323.580993751726</v>
      </c>
      <c r="C42" s="46">
        <f t="shared" si="2"/>
        <v>482.60217266672788</v>
      </c>
      <c r="D42" s="10">
        <f t="shared" si="3"/>
        <v>2.161849269621241E-2</v>
      </c>
      <c r="E42" s="37">
        <f t="shared" si="6"/>
        <v>0.97838150730378759</v>
      </c>
      <c r="F42" s="10">
        <f>Females!F42 + 1/(A42+10)</f>
        <v>2.185559574468085E-2</v>
      </c>
      <c r="H42" s="11" cm="1">
        <f t="array" ref="H42">SUMPRODUCT(M$1^(A42:A$114-A42), (B42:B$114)/B42) + (1 + O$1 * M$1^O$1) * M$1^(110-A42) * B$115/B42</f>
        <v>16.683086033849609</v>
      </c>
      <c r="I42" s="25" cm="1">
        <f t="array" ref="I42">SUMPRODUCT(M$1^(A42:A$114+1-A42), C42:C$114/B42) + M$1^(111-A42+O$1) * B$115/B42</f>
        <v>0.35834284369835201</v>
      </c>
      <c r="J42" s="25" cm="1">
        <f t="array" ref="J42">SUMPRODUCT(M$2^(A42:A$114+1-A42), C42:C$114/B42) + M$2^(111-A42+O$1) * B$115/B42</f>
        <v>0.19957820270351448</v>
      </c>
      <c r="K42" s="11">
        <f t="shared" si="7"/>
        <v>5230.3446614740906</v>
      </c>
      <c r="L42" s="11">
        <f t="shared" si="8"/>
        <v>1225.453267800877</v>
      </c>
      <c r="M42" s="2"/>
      <c r="N42" s="11" cm="1">
        <f t="array" ref="N42">SUM((B42:B$114)/B42) + (1 + O$1) * B$115/B42</f>
        <v>33.406351061451815</v>
      </c>
    </row>
    <row r="43" spans="1:14" ht="14" x14ac:dyDescent="0.15">
      <c r="A43" s="7">
        <v>38</v>
      </c>
      <c r="B43" s="11">
        <f t="shared" si="5"/>
        <v>21840.978821084998</v>
      </c>
      <c r="C43" s="46">
        <f t="shared" si="2"/>
        <v>463.78521604762295</v>
      </c>
      <c r="D43" s="10">
        <f t="shared" si="3"/>
        <v>2.1234635125413459E-2</v>
      </c>
      <c r="E43" s="37">
        <f t="shared" si="6"/>
        <v>0.97876536487458654</v>
      </c>
      <c r="F43" s="10">
        <f>Females!F43 + 1/(A43+10)</f>
        <v>2.1463333333333331E-2</v>
      </c>
      <c r="H43" s="11" cm="1">
        <f t="array" ref="H43">SUMPRODUCT(M$1^(A43:A$114-A43), (B43:B$114)/B43) + (1 + O$1 * M$1^O$1) * M$1^(110-A43) * B$115/B43</f>
        <v>16.670807198872385</v>
      </c>
      <c r="I43" s="25" cm="1">
        <f t="array" ref="I43">SUMPRODUCT(M$1^(A43:A$114+1-A43), C43:C$114/B43) + M$1^(111-A43+O$1) * B$115/B43</f>
        <v>0.35881510650943838</v>
      </c>
      <c r="J43" s="25" cm="1">
        <f t="array" ref="J43">SUMPRODUCT(M$2^(A43:A$114+1-A43), C43:C$114/B43) + M$2^(111-A43+O$1) * B$115/B43</f>
        <v>0.19853737003186811</v>
      </c>
      <c r="K43" s="11">
        <f t="shared" si="7"/>
        <v>4920.4543207801335</v>
      </c>
      <c r="L43" s="11">
        <f t="shared" si="8"/>
        <v>1108.5066709332229</v>
      </c>
      <c r="M43" s="2"/>
      <c r="N43" s="11" cm="1">
        <f t="array" ref="N43">SUM((B43:B$114)/B43) + (1 + O$1) * B$115/B43</f>
        <v>33.122407587973385</v>
      </c>
    </row>
    <row r="44" spans="1:14" ht="14" x14ac:dyDescent="0.15">
      <c r="A44" s="7">
        <v>39</v>
      </c>
      <c r="B44" s="11">
        <f t="shared" si="5"/>
        <v>21377.193605037377</v>
      </c>
      <c r="C44" s="46">
        <f t="shared" si="2"/>
        <v>446.19030916201376</v>
      </c>
      <c r="D44" s="10">
        <f t="shared" si="3"/>
        <v>2.0872258417347744E-2</v>
      </c>
      <c r="E44" s="37">
        <f t="shared" si="6"/>
        <v>0.97912774158265226</v>
      </c>
      <c r="F44" s="10">
        <f>Females!F44 + 1/(A44+10)</f>
        <v>2.1093163265306122E-2</v>
      </c>
      <c r="H44" s="11" cm="1">
        <f t="array" ref="H44">SUMPRODUCT(M$1^(A44:A$114-A44), (B44:B$114)/B44) + (1 + O$1 * M$1^O$1) * M$1^(110-A44) * B$115/B44</f>
        <v>16.651222112784485</v>
      </c>
      <c r="I44" s="25" cm="1">
        <f t="array" ref="I44">SUMPRODUCT(M$1^(A44:A$114+1-A44), C44:C$114/B44) + M$1^(111-A44+O$1) * B$115/B44</f>
        <v>0.35956837897456345</v>
      </c>
      <c r="J44" s="25" cm="1">
        <f t="array" ref="J44">SUMPRODUCT(M$2^(A44:A$114+1-A44), C44:C$114/B44) + M$2^(111-A44+O$1) * B$115/B44</f>
        <v>0.19770150359361108</v>
      </c>
      <c r="K44" s="11">
        <f t="shared" si="7"/>
        <v>4630.7406429106768</v>
      </c>
      <c r="L44" s="11">
        <f t="shared" si="8"/>
        <v>1003.1138463774679</v>
      </c>
      <c r="M44" s="2"/>
      <c r="N44" s="11" cm="1">
        <f t="array" ref="N44">SUM((B44:B$114)/B44) + (1 + O$1) * B$115/B44</f>
        <v>32.81931374031543</v>
      </c>
    </row>
    <row r="45" spans="1:14" ht="14" x14ac:dyDescent="0.15">
      <c r="A45" s="7">
        <v>40</v>
      </c>
      <c r="B45" s="11">
        <f t="shared" si="5"/>
        <v>20931.003295875362</v>
      </c>
      <c r="C45" s="46">
        <f t="shared" si="2"/>
        <v>429.74076563377861</v>
      </c>
      <c r="D45" s="10">
        <f t="shared" si="3"/>
        <v>2.0531302755012359E-2</v>
      </c>
      <c r="E45" s="37">
        <f t="shared" si="6"/>
        <v>0.97946869724498764</v>
      </c>
      <c r="F45" s="10">
        <f>Females!F45 + 1/(A45+10)</f>
        <v>2.0745E-2</v>
      </c>
      <c r="H45" s="11" cm="1">
        <f t="array" ref="H45">SUMPRODUCT(M$1^(A45:A$114-A45), (B45:B$114)/B45) + (1 + O$1 * M$1^O$1) * M$1^(110-A45) * B$115/B45</f>
        <v>16.624256780821522</v>
      </c>
      <c r="I45" s="25" cm="1">
        <f t="array" ref="I45">SUMPRODUCT(M$1^(A45:A$114+1-A45), C45:C$114/B45) + M$1^(111-A45+O$1) * B$115/B45</f>
        <v>0.36060550704598121</v>
      </c>
      <c r="J45" s="25" cm="1">
        <f t="array" ref="J45">SUMPRODUCT(M$2^(A45:A$114+1-A45), C45:C$114/B45) + M$2^(111-A45+O$1) * B$115/B45</f>
        <v>0.19707509007721558</v>
      </c>
      <c r="K45" s="11">
        <f t="shared" si="7"/>
        <v>4359.6986803347399</v>
      </c>
      <c r="L45" s="11">
        <f t="shared" si="8"/>
        <v>908.07747314520839</v>
      </c>
      <c r="M45" s="2"/>
      <c r="N45" s="11" cm="1">
        <f t="array" ref="N45">SUM((B45:B$114)/B45) + (1 + O$1) * B$115/B45</f>
        <v>32.497612302234465</v>
      </c>
    </row>
    <row r="46" spans="1:14" ht="14" x14ac:dyDescent="0.15">
      <c r="A46" s="15">
        <v>41</v>
      </c>
      <c r="B46" s="17">
        <f t="shared" si="5"/>
        <v>20501.262530241584</v>
      </c>
      <c r="C46" s="47">
        <f t="shared" si="2"/>
        <v>414.36721739958733</v>
      </c>
      <c r="D46" s="16">
        <f t="shared" si="3"/>
        <v>2.021179021479047E-2</v>
      </c>
      <c r="E46" s="43">
        <f t="shared" si="6"/>
        <v>0.97978820978520953</v>
      </c>
      <c r="F46" s="16">
        <f>Females!F46 + 1/(A46+10)</f>
        <v>2.0418843137254901E-2</v>
      </c>
      <c r="H46" s="17" cm="1">
        <f t="array" ref="H46">SUMPRODUCT(M$1^(A46:A$114-A46), (B46:B$114)/B46) + (1 + O$1 * M$1^O$1) * M$1^(110-A46) * B$115/B46</f>
        <v>16.58983803949997</v>
      </c>
      <c r="I46" s="26" cm="1">
        <f t="array" ref="I46">SUMPRODUCT(M$1^(A46:A$114+1-A46), C46:C$114/B46) + M$1^(111-A46+O$1) * B$115/B46</f>
        <v>0.36192930470358847</v>
      </c>
      <c r="J46" s="26" cm="1">
        <f t="array" ref="J46">SUMPRODUCT(M$2^(A46:A$114+1-A46), C46:C$114/B46) + M$2^(111-A46+O$1) * B$115/B46</f>
        <v>0.19666285937908257</v>
      </c>
      <c r="K46" s="17">
        <f t="shared" si="7"/>
        <v>4105.9503719309223</v>
      </c>
      <c r="L46" s="17">
        <f t="shared" si="8"/>
        <v>822.33123115667308</v>
      </c>
      <c r="M46" s="2"/>
      <c r="N46" s="17" cm="1">
        <f t="array" ref="N46">SUM((B46:B$114)/B46) + (1 + O$1) * B$115/B46</f>
        <v>32.15785495833584</v>
      </c>
    </row>
    <row r="47" spans="1:14" ht="14" x14ac:dyDescent="0.15">
      <c r="A47" s="7">
        <v>42</v>
      </c>
      <c r="B47" s="11">
        <f t="shared" si="5"/>
        <v>20086.895312841996</v>
      </c>
      <c r="C47" s="46">
        <f t="shared" si="2"/>
        <v>399.98706816277962</v>
      </c>
      <c r="D47" s="10">
        <f t="shared" si="3"/>
        <v>1.991283679897804E-2</v>
      </c>
      <c r="E47" s="37">
        <f t="shared" si="6"/>
        <v>0.98008716320102196</v>
      </c>
      <c r="F47" s="10">
        <f>Females!F47 + 1/(A47+10)</f>
        <v>2.011376923076923E-2</v>
      </c>
      <c r="H47" s="11" cm="1">
        <f t="array" ref="H47">SUMPRODUCT(M$1^(A47:A$114-A47), (B47:B$114)/B47) + (1 + O$1 * M$1^O$1) * M$1^(110-A47) * B$115/B47</f>
        <v>16.547894125644046</v>
      </c>
      <c r="I47" s="25" cm="1">
        <f t="array" ref="I47">SUMPRODUCT(M$1^(A47:A$114+1-A47), C47:C$114/B47) + M$1^(111-A47+O$1) * B$115/B47</f>
        <v>0.36354253206927983</v>
      </c>
      <c r="J47" s="25" cm="1">
        <f t="array" ref="J47">SUMPRODUCT(M$2^(A47:A$114+1-A47), C47:C$114/B47) + M$2^(111-A47+O$1) * B$115/B47</f>
        <v>0.19646976414609546</v>
      </c>
      <c r="K47" s="11">
        <f t="shared" si="7"/>
        <v>3868.2324657510699</v>
      </c>
      <c r="L47" s="11">
        <f t="shared" si="8"/>
        <v>744.92459765667877</v>
      </c>
      <c r="M47" s="2"/>
      <c r="N47" s="11" cm="1">
        <f t="array" ref="N47">SUM((B47:B$114)/B47) + (1 + O$1) * B$115/B47</f>
        <v>31.800602055791526</v>
      </c>
    </row>
    <row r="48" spans="1:14" ht="14" x14ac:dyDescent="0.15">
      <c r="A48" s="7">
        <v>43</v>
      </c>
      <c r="B48" s="11">
        <f t="shared" si="5"/>
        <v>19686.908244679216</v>
      </c>
      <c r="C48" s="46">
        <f t="shared" si="2"/>
        <v>386.52536204150738</v>
      </c>
      <c r="D48" s="10">
        <f t="shared" si="3"/>
        <v>1.9633624398385341E-2</v>
      </c>
      <c r="E48" s="37">
        <f t="shared" si="6"/>
        <v>0.98036637560161466</v>
      </c>
      <c r="F48" s="10">
        <f>Females!F48 + 1/(A48+10)</f>
        <v>1.9828924528301886E-2</v>
      </c>
      <c r="H48" s="11" cm="1">
        <f t="array" ref="H48">SUMPRODUCT(M$1^(A48:A$114-A48), (B48:B$114)/B48) + (1 + O$1 * M$1^O$1) * M$1^(110-A48) * B$115/B48</f>
        <v>16.498338614963874</v>
      </c>
      <c r="I48" s="25" cm="1">
        <f t="array" ref="I48">SUMPRODUCT(M$1^(A48:A$114+1-A48), C48:C$114/B48) + M$1^(111-A48+O$1) * B$115/B48</f>
        <v>0.36544851315393628</v>
      </c>
      <c r="J48" s="25" cm="1">
        <f t="array" ref="J48">SUMPRODUCT(M$2^(A48:A$114+1-A48), C48:C$114/B48) + M$2^(111-A48+O$1) * B$115/B48</f>
        <v>0.19650176773301703</v>
      </c>
      <c r="K48" s="11">
        <f t="shared" si="7"/>
        <v>3645.3894076539041</v>
      </c>
      <c r="L48" s="11">
        <f t="shared" si="8"/>
        <v>675.01020313978995</v>
      </c>
      <c r="M48" s="2"/>
      <c r="N48" s="11" cm="1">
        <f t="array" ref="N48">SUM((B48:B$114)/B48) + (1 + O$1) * B$115/B48</f>
        <v>31.426390643863712</v>
      </c>
    </row>
    <row r="49" spans="1:16" ht="14" x14ac:dyDescent="0.15">
      <c r="A49" s="7">
        <v>44</v>
      </c>
      <c r="B49" s="11">
        <f t="shared" si="5"/>
        <v>19300.38288263771</v>
      </c>
      <c r="C49" s="46">
        <f t="shared" si="2"/>
        <v>373.95178909498998</v>
      </c>
      <c r="D49" s="10">
        <f t="shared" si="3"/>
        <v>1.9375355990030152E-2</v>
      </c>
      <c r="E49" s="37">
        <f t="shared" si="6"/>
        <v>0.98062464400996985</v>
      </c>
      <c r="F49" s="10">
        <f>Females!F49 + 1/(A49+10)</f>
        <v>1.9565518518518517E-2</v>
      </c>
      <c r="H49" s="11" cm="1">
        <f t="array" ref="H49">SUMPRODUCT(M$1^(A49:A$114-A49), (B49:B$114)/B49) + (1 + O$1 * M$1^O$1) * M$1^(110-A49) * B$115/B49</f>
        <v>16.441069951701703</v>
      </c>
      <c r="I49" s="25" cm="1">
        <f t="array" ref="I49">SUMPRODUCT(M$1^(A49:A$114+1-A49), C49:C$114/B49) + M$1^(111-A49+O$1) * B$115/B49</f>
        <v>0.36765115394795561</v>
      </c>
      <c r="J49" s="25" cm="1">
        <f t="array" ref="J49">SUMPRODUCT(M$2^(A49:A$114+1-A49), C49:C$114/B49) + M$2^(111-A49+O$1) * B$115/B49</f>
        <v>0.19676591566420129</v>
      </c>
      <c r="K49" s="11">
        <f t="shared" si="7"/>
        <v>3436.3626934982453</v>
      </c>
      <c r="L49" s="11">
        <f t="shared" si="8"/>
        <v>611.8318290923313</v>
      </c>
      <c r="M49" s="2"/>
      <c r="N49" s="11" cm="1">
        <f t="array" ref="N49">SUM((B49:B$114)/B49) + (1 + O$1) * B$115/B49</f>
        <v>31.035734599926638</v>
      </c>
    </row>
    <row r="50" spans="1:16" ht="14" x14ac:dyDescent="0.15">
      <c r="A50" s="12">
        <v>45</v>
      </c>
      <c r="B50" s="14">
        <f t="shared" si="5"/>
        <v>18926.43109354272</v>
      </c>
      <c r="C50" s="48">
        <f t="shared" si="2"/>
        <v>362.16421345463232</v>
      </c>
      <c r="D50" s="13">
        <f t="shared" si="3"/>
        <v>1.9135367448023244E-2</v>
      </c>
      <c r="E50" s="44">
        <f t="shared" si="6"/>
        <v>0.98086463255197676</v>
      </c>
      <c r="F50" s="13">
        <f>Females!F50 + 1/(A50+10)</f>
        <v>1.9320818181818182E-2</v>
      </c>
      <c r="H50" s="14" cm="1">
        <f t="array" ref="H50">SUMPRODUCT(M$1^(A50:A$114-A50), (B50:B$114)/B50) + (1 + O$1 * M$1^O$1) * M$1^(110-A50) * B$115/B50</f>
        <v>16.376003650186185</v>
      </c>
      <c r="I50" s="27" cm="1">
        <f t="array" ref="I50">SUMPRODUCT(M$1^(A50:A$114+1-A50), C50:C$114/B50) + M$1^(111-A50+O$1) * B$115/B50</f>
        <v>0.37015370389993313</v>
      </c>
      <c r="J50" s="27" cm="1">
        <f t="array" ref="J50">SUMPRODUCT(M$2^(A50:A$114+1-A50), C50:C$114/B50) + M$2^(111-A50+O$1) * B$115/B50</f>
        <v>0.19726881184764844</v>
      </c>
      <c r="K50" s="14">
        <f t="shared" si="7"/>
        <v>3240.1749451931319</v>
      </c>
      <c r="L50" s="14">
        <f t="shared" si="8"/>
        <v>554.71280473154218</v>
      </c>
      <c r="M50" s="2"/>
      <c r="N50" s="14" cm="1">
        <f t="array" ref="N50">SUM((B50:B$114)/B50) + (1 + O$1) * B$115/B50</f>
        <v>30.629185982012991</v>
      </c>
    </row>
    <row r="51" spans="1:16" ht="14" x14ac:dyDescent="0.15">
      <c r="A51" s="7">
        <v>46</v>
      </c>
      <c r="B51" s="11">
        <f t="shared" si="5"/>
        <v>18564.266880088089</v>
      </c>
      <c r="C51" s="46">
        <f t="shared" si="2"/>
        <v>351.14248817328945</v>
      </c>
      <c r="D51" s="10">
        <f t="shared" si="3"/>
        <v>1.8914966609854256E-2</v>
      </c>
      <c r="E51" s="37">
        <f t="shared" si="6"/>
        <v>0.98108503339014574</v>
      </c>
      <c r="F51" s="10">
        <f>Females!F51 + 1/(A51+10)</f>
        <v>1.9096142857142857E-2</v>
      </c>
      <c r="H51" s="11" cm="1">
        <f t="array" ref="H51">SUMPRODUCT(M$1^(A51:A$114-A51), (B51:B$114)/B51) + (1 + O$1 * M$1^O$1) * M$1^(110-A51) * B$115/B51</f>
        <v>16.30300784175358</v>
      </c>
      <c r="I51" s="25" cm="1">
        <f t="array" ref="I51">SUMPRODUCT(M$1^(A51:A$114+1-A51), C51:C$114/B51) + M$1^(111-A51+O$1) * B$115/B51</f>
        <v>0.37296123488122779</v>
      </c>
      <c r="J51" s="25" cm="1">
        <f t="array" ref="J51">SUMPRODUCT(M$2^(A51:A$114+1-A51), C51:C$114/B51) + M$2^(111-A51+O$1) * B$115/B51</f>
        <v>0.19801976032212659</v>
      </c>
      <c r="K51" s="11">
        <f t="shared" si="7"/>
        <v>3055.9355836740215</v>
      </c>
      <c r="L51" s="11">
        <f t="shared" si="8"/>
        <v>503.04934484548863</v>
      </c>
      <c r="M51" s="2"/>
      <c r="N51" s="11" cm="1">
        <f t="array" ref="N51">SUM((B51:B$114)/B51) + (1 + O$1) * B$115/B51</f>
        <v>30.207212084836712</v>
      </c>
    </row>
    <row r="52" spans="1:16" ht="14" x14ac:dyDescent="0.15">
      <c r="A52" s="7">
        <v>47</v>
      </c>
      <c r="B52" s="11">
        <f t="shared" si="5"/>
        <v>18213.1243919148</v>
      </c>
      <c r="C52" s="46">
        <f t="shared" si="2"/>
        <v>340.85000708241313</v>
      </c>
      <c r="D52" s="10">
        <f t="shared" si="3"/>
        <v>1.8714526939360487E-2</v>
      </c>
      <c r="E52" s="37">
        <f t="shared" si="6"/>
        <v>0.98128547306063951</v>
      </c>
      <c r="F52" s="10">
        <f>Females!F52 + 1/(A52+10)</f>
        <v>1.8891859649122805E-2</v>
      </c>
      <c r="H52" s="11" cm="1">
        <f t="array" ref="H52">SUMPRODUCT(M$1^(A52:A$114-A52), (B52:B$114)/B52) + (1 + O$1 * M$1^O$1) * M$1^(110-A52) * B$115/B52</f>
        <v>16.221966102600597</v>
      </c>
      <c r="I52" s="25" cm="1">
        <f t="array" ref="I52">SUMPRODUCT(M$1^(A52:A$114+1-A52), C52:C$114/B52) + M$1^(111-A52+O$1) * B$115/B52</f>
        <v>0.37607822473008562</v>
      </c>
      <c r="J52" s="25" cm="1">
        <f t="array" ref="J52">SUMPRODUCT(M$2^(A52:A$114+1-A52), C52:C$114/B52) + M$2^(111-A52+O$1) * B$115/B52</f>
        <v>0.19902781054545771</v>
      </c>
      <c r="K52" s="11">
        <f t="shared" si="7"/>
        <v>2882.8198693720792</v>
      </c>
      <c r="L52" s="11">
        <f t="shared" si="8"/>
        <v>456.30009549244369</v>
      </c>
      <c r="M52" s="2"/>
      <c r="N52" s="11" cm="1">
        <f t="array" ref="N52">SUM((B52:B$114)/B52) + (1 + O$1) * B$115/B52</f>
        <v>29.770316629855202</v>
      </c>
    </row>
    <row r="53" spans="1:16" ht="14" x14ac:dyDescent="0.15">
      <c r="A53" s="7">
        <v>48</v>
      </c>
      <c r="B53" s="11">
        <f t="shared" si="5"/>
        <v>17872.274384832388</v>
      </c>
      <c r="C53" s="46">
        <f t="shared" si="2"/>
        <v>331.2003999991029</v>
      </c>
      <c r="D53" s="10">
        <f t="shared" si="3"/>
        <v>1.8531519428785281E-2</v>
      </c>
      <c r="E53" s="37">
        <f t="shared" si="6"/>
        <v>0.98146848057121472</v>
      </c>
      <c r="F53" s="10">
        <f>Females!F53 + 1/(A53+10)</f>
        <v>1.8705379310344827E-2</v>
      </c>
      <c r="H53" s="11" cm="1">
        <f t="array" ref="H53">SUMPRODUCT(M$1^(A53:A$114-A53), (B53:B$114)/B53) + (1 + O$1 * M$1^O$1) * M$1^(110-A53) * B$115/B53</f>
        <v>16.132761751101903</v>
      </c>
      <c r="I53" s="25" cm="1">
        <f t="array" ref="I53">SUMPRODUCT(M$1^(A53:A$114+1-A53), C53:C$114/B53) + M$1^(111-A53+O$1) * B$115/B53</f>
        <v>0.37950916120095812</v>
      </c>
      <c r="J53" s="25" cm="1">
        <f t="array" ref="J53">SUMPRODUCT(M$2^(A53:A$114+1-A53), C53:C$114/B53) + M$2^(111-A53+O$1) * B$115/B53</f>
        <v>0.20030251985036807</v>
      </c>
      <c r="K53" s="11">
        <f t="shared" si="7"/>
        <v>2720.0665954474916</v>
      </c>
      <c r="L53" s="11">
        <f t="shared" si="8"/>
        <v>413.97989558331881</v>
      </c>
      <c r="M53" s="2"/>
      <c r="N53" s="11" cm="1">
        <f t="array" ref="N53">SUM((B53:B$114)/B53) + (1 + O$1) * B$115/B53</f>
        <v>29.319007994809397</v>
      </c>
    </row>
    <row r="54" spans="1:16" ht="14" x14ac:dyDescent="0.15">
      <c r="A54" s="7">
        <v>49</v>
      </c>
      <c r="B54" s="11">
        <f t="shared" si="5"/>
        <v>17541.073984833285</v>
      </c>
      <c r="C54" s="46">
        <f t="shared" si="2"/>
        <v>322.166315802523</v>
      </c>
      <c r="D54" s="10">
        <f t="shared" si="3"/>
        <v>1.8366396269754115E-2</v>
      </c>
      <c r="E54" s="37">
        <f t="shared" si="6"/>
        <v>0.98163360373024589</v>
      </c>
      <c r="F54" s="10">
        <f>Females!F54 + 1/(A54+10)</f>
        <v>1.853715254237288E-2</v>
      </c>
      <c r="H54" s="11" cm="1">
        <f t="array" ref="H54">SUMPRODUCT(M$1^(A54:A$114-A54), (B54:B$114)/B54) + (1 + O$1 * M$1^O$1) * M$1^(110-A54) * B$115/B54</f>
        <v>16.035229386058759</v>
      </c>
      <c r="I54" s="25" cm="1">
        <f t="array" ref="I54">SUMPRODUCT(M$1^(A54:A$114+1-A54), C54:C$114/B54) + M$1^(111-A54+O$1) * B$115/B54</f>
        <v>0.38326040587802385</v>
      </c>
      <c r="J54" s="25" cm="1">
        <f t="array" ref="J54">SUMPRODUCT(M$2^(A54:A$114+1-A54), C54:C$114/B54) + M$2^(111-A54+O$1) * B$115/B54</f>
        <v>0.20185639168572134</v>
      </c>
      <c r="K54" s="11">
        <f t="shared" si="7"/>
        <v>2566.9804120061217</v>
      </c>
      <c r="L54" s="11">
        <f t="shared" si="8"/>
        <v>375.65478837388127</v>
      </c>
      <c r="M54" s="2"/>
      <c r="N54" s="11" cm="1">
        <f t="array" ref="N54">SUM((B54:B$114)/B54) + (1 + O$1) * B$115/B54</f>
        <v>28.853711102701659</v>
      </c>
    </row>
    <row r="55" spans="1:16" ht="14" x14ac:dyDescent="0.15">
      <c r="A55" s="7">
        <v>50</v>
      </c>
      <c r="B55" s="11">
        <f t="shared" si="5"/>
        <v>17218.907669030763</v>
      </c>
      <c r="C55" s="46">
        <f t="shared" si="2"/>
        <v>313.73928920470803</v>
      </c>
      <c r="D55" s="10">
        <f t="shared" si="3"/>
        <v>1.8220626722389999E-2</v>
      </c>
      <c r="E55" s="37">
        <f t="shared" si="6"/>
        <v>0.98177937327761</v>
      </c>
      <c r="F55" s="10">
        <f>Females!F55 + 1/(A55+10)</f>
        <v>1.8388666666666668E-2</v>
      </c>
      <c r="H55" s="11" cm="1">
        <f t="array" ref="H55">SUMPRODUCT(M$1^(A55:A$114-A55), (B55:B$114)/B55) + (1 + O$1 * M$1^O$1) * M$1^(110-A55) * B$115/B55</f>
        <v>15.929200571456883</v>
      </c>
      <c r="I55" s="25" cm="1">
        <f t="array" ref="I55">SUMPRODUCT(M$1^(A55:A$114+1-A55), C55:C$114/B55) + M$1^(111-A55+O$1) * B$115/B55</f>
        <v>0.38733843706910936</v>
      </c>
      <c r="J55" s="25" cm="1">
        <f t="array" ref="J55">SUMPRODUCT(M$2^(A55:A$114+1-A55), C55:C$114/B55) + M$2^(111-A55+O$1) * B$115/B55</f>
        <v>0.20370276263736356</v>
      </c>
      <c r="K55" s="11">
        <f t="shared" si="7"/>
        <v>2422.9175312908847</v>
      </c>
      <c r="L55" s="11">
        <f t="shared" si="8"/>
        <v>340.93506256469664</v>
      </c>
      <c r="M55" s="2"/>
      <c r="N55" s="11" cm="1">
        <f t="array" ref="N55">SUM((B55:B$114)/B55) + (1 + O$1) * B$115/B55</f>
        <v>28.374854932488539</v>
      </c>
      <c r="P55" s="65"/>
    </row>
    <row r="56" spans="1:16" ht="14" x14ac:dyDescent="0.15">
      <c r="A56" s="15">
        <v>51</v>
      </c>
      <c r="B56" s="17">
        <f t="shared" si="5"/>
        <v>16905.168379826056</v>
      </c>
      <c r="C56" s="47">
        <f t="shared" si="2"/>
        <v>305.87787387455859</v>
      </c>
      <c r="D56" s="16">
        <f t="shared" si="3"/>
        <v>1.8093749024090222E-2</v>
      </c>
      <c r="E56" s="43">
        <f t="shared" si="6"/>
        <v>0.98190625097590978</v>
      </c>
      <c r="F56" s="16">
        <f>Females!F56 + 1/(A56+10)</f>
        <v>1.825944262295082E-2</v>
      </c>
      <c r="H56" s="17" cm="1">
        <f t="array" ref="H56">SUMPRODUCT(M$1^(A56:A$114-A56), (B56:B$114)/B56) + (1 + O$1 * M$1^O$1) * M$1^(110-A56) * B$115/B56</f>
        <v>15.814519042584216</v>
      </c>
      <c r="I56" s="26" cm="1">
        <f t="array" ref="I56">SUMPRODUCT(M$1^(A56:A$114+1-A56), C56:C$114/B56) + M$1^(111-A56+O$1) * B$115/B56</f>
        <v>0.3917492649549994</v>
      </c>
      <c r="J56" s="26" cm="1">
        <f t="array" ref="J56">SUMPRODUCT(M$2^(A56:A$114+1-A56), C56:C$114/B56) + M$2^(111-A56+O$1) * B$115/B56</f>
        <v>0.20585509010183184</v>
      </c>
      <c r="K56" s="17">
        <f t="shared" si="7"/>
        <v>2287.2792840135567</v>
      </c>
      <c r="L56" s="17">
        <f t="shared" si="8"/>
        <v>309.47024043373767</v>
      </c>
      <c r="M56" s="2"/>
      <c r="N56" s="17" cm="1">
        <f t="array" ref="N56">SUM((B56:B$114)/B56) + (1 + O$1) * B$115/B56</f>
        <v>27.882898823896927</v>
      </c>
    </row>
    <row r="57" spans="1:16" ht="14" x14ac:dyDescent="0.15">
      <c r="A57" s="7">
        <v>52</v>
      </c>
      <c r="B57" s="11">
        <f t="shared" si="5"/>
        <v>16599.2905059515</v>
      </c>
      <c r="C57" s="46">
        <f t="shared" si="2"/>
        <v>298.52742359069441</v>
      </c>
      <c r="D57" s="10">
        <f t="shared" si="3"/>
        <v>1.798434839631613E-2</v>
      </c>
      <c r="E57" s="37">
        <f t="shared" si="6"/>
        <v>0.98201565160368387</v>
      </c>
      <c r="F57" s="10">
        <f>Females!F57 + 1/(A57+10)</f>
        <v>1.8148032258064516E-2</v>
      </c>
      <c r="H57" s="11" cm="1">
        <f t="array" ref="H57">SUMPRODUCT(M$1^(A57:A$114-A57), (B57:B$114)/B57) + (1 + O$1 * M$1^O$1) * M$1^(110-A57) * B$115/B57</f>
        <v>15.691008982756323</v>
      </c>
      <c r="I57" s="25" cm="1">
        <f t="array" ref="I57">SUMPRODUCT(M$1^(A57:A$114+1-A57), C57:C$114/B57) + M$1^(111-A57+O$1) * B$115/B57</f>
        <v>0.39649965171538654</v>
      </c>
      <c r="J57" s="25" cm="1">
        <f t="array" ref="J57">SUMPRODUCT(M$2^(A57:A$114+1-A57), C57:C$114/B57) + M$2^(111-A57+O$1) * B$115/B57</f>
        <v>0.20832856112968137</v>
      </c>
      <c r="K57" s="11">
        <f t="shared" si="7"/>
        <v>2159.5132949044369</v>
      </c>
      <c r="L57" s="11">
        <f t="shared" si="8"/>
        <v>280.94560241577733</v>
      </c>
      <c r="M57" s="2"/>
      <c r="N57" s="11" cm="1">
        <f t="array" ref="N57">SUM((B57:B$114)/B57) + (1 + O$1) * B$115/B57</f>
        <v>27.378274450517246</v>
      </c>
    </row>
    <row r="58" spans="1:16" ht="14" x14ac:dyDescent="0.15">
      <c r="A58" s="7">
        <v>53</v>
      </c>
      <c r="B58" s="11">
        <f t="shared" si="5"/>
        <v>16300.763082360805</v>
      </c>
      <c r="C58" s="46">
        <f t="shared" si="2"/>
        <v>291.68557273105534</v>
      </c>
      <c r="D58" s="10">
        <f t="shared" si="3"/>
        <v>1.789398270849607E-2</v>
      </c>
      <c r="E58" s="37">
        <f t="shared" si="6"/>
        <v>0.98210601729150393</v>
      </c>
      <c r="F58" s="10">
        <f>Females!F58 + 1/(A58+10)</f>
        <v>1.8056015873015873E-2</v>
      </c>
      <c r="H58" s="11" cm="1">
        <f t="array" ref="H58">SUMPRODUCT(M$1^(A58:A$114-A58), (B58:B$114)/B58) + (1 + O$1 * M$1^O$1) * M$1^(110-A58) * B$115/B58</f>
        <v>15.558458072552837</v>
      </c>
      <c r="I58" s="25" cm="1">
        <f t="array" ref="I58">SUMPRODUCT(M$1^(A58:A$114+1-A58), C58:C$114/B58) + M$1^(111-A58+O$1) * B$115/B58</f>
        <v>0.40159776348131537</v>
      </c>
      <c r="J58" s="25" cm="1">
        <f t="array" ref="J58">SUMPRODUCT(M$2^(A58:A$114+1-A58), C58:C$114/B58) + M$2^(111-A58+O$1) * B$115/B58</f>
        <v>0.21114105766333133</v>
      </c>
      <c r="K58" s="11">
        <f t="shared" si="7"/>
        <v>2039.1113994638451</v>
      </c>
      <c r="L58" s="11">
        <f t="shared" si="8"/>
        <v>255.07856769741031</v>
      </c>
      <c r="M58" s="2"/>
      <c r="N58" s="11" cm="1">
        <f t="array" ref="N58">SUM((B58:B$114)/B58) + (1 + O$1) * B$115/B58</f>
        <v>26.861358479816598</v>
      </c>
    </row>
    <row r="59" spans="1:16" ht="14" x14ac:dyDescent="0.15">
      <c r="A59" s="7">
        <v>54</v>
      </c>
      <c r="B59" s="11">
        <f t="shared" si="5"/>
        <v>16009.077509629749</v>
      </c>
      <c r="C59" s="46">
        <f t="shared" si="2"/>
        <v>285.30239026282834</v>
      </c>
      <c r="D59" s="10">
        <f t="shared" si="3"/>
        <v>1.7821288584005779E-2</v>
      </c>
      <c r="E59" s="37">
        <f t="shared" si="6"/>
        <v>0.98217871141599422</v>
      </c>
      <c r="F59" s="10">
        <f>Females!F59 + 1/(A59+10)</f>
        <v>1.7982000000000001E-2</v>
      </c>
      <c r="H59" s="11" cm="1">
        <f t="array" ref="H59">SUMPRODUCT(M$1^(A59:A$114-A59), (B59:B$114)/B59) + (1 + O$1 * M$1^O$1) * M$1^(110-A59) * B$115/B59</f>
        <v>15.416661876495697</v>
      </c>
      <c r="I59" s="25" cm="1">
        <f t="array" ref="I59">SUMPRODUCT(M$1^(A59:A$114+1-A59), C59:C$114/B59) + M$1^(111-A59+O$1) * B$115/B59</f>
        <v>0.40705146315523966</v>
      </c>
      <c r="J59" s="25" cm="1">
        <f t="array" ref="J59">SUMPRODUCT(M$2^(A59:A$114+1-A59), C59:C$114/B59) + M$2^(111-A59+O$1) * B$115/B59</f>
        <v>0.21431106372876507</v>
      </c>
      <c r="K59" s="11">
        <f t="shared" si="7"/>
        <v>1925.5995916741745</v>
      </c>
      <c r="L59" s="11">
        <f t="shared" si="8"/>
        <v>231.61445656224566</v>
      </c>
      <c r="M59" s="2"/>
      <c r="N59" s="11" cm="1">
        <f t="array" ref="N59">SUM((B59:B$114)/B59) + (1 + O$1) * B$115/B59</f>
        <v>26.33255272291094</v>
      </c>
    </row>
    <row r="60" spans="1:16" ht="14" x14ac:dyDescent="0.15">
      <c r="A60" s="12">
        <v>55</v>
      </c>
      <c r="B60" s="14">
        <f t="shared" si="5"/>
        <v>15723.775119366921</v>
      </c>
      <c r="C60" s="48">
        <f t="shared" si="2"/>
        <v>279.36257487071759</v>
      </c>
      <c r="D60" s="13">
        <f t="shared" si="3"/>
        <v>1.7766889487412452E-2</v>
      </c>
      <c r="E60" s="44">
        <f t="shared" si="6"/>
        <v>0.98223311051258755</v>
      </c>
      <c r="F60" s="13">
        <f>Females!F60 + 1/(A60+10)</f>
        <v>1.7926615384615385E-2</v>
      </c>
      <c r="H60" s="14" cm="1">
        <f t="array" ref="H60">SUMPRODUCT(M$1^(A60:A$114-A60), (B60:B$114)/B60) + (1 + O$1 * M$1^O$1) * M$1^(110-A60) * B$115/B60</f>
        <v>15.265377041149515</v>
      </c>
      <c r="I60" s="27" cm="1">
        <f t="array" ref="I60">SUMPRODUCT(M$1^(A60:A$114+1-A60), C60:C$114/B60) + M$1^(111-A60+O$1) * B$115/B60</f>
        <v>0.41287011048409089</v>
      </c>
      <c r="J60" s="27" cm="1">
        <f t="array" ref="J60">SUMPRODUCT(M$2^(A60:A$114+1-A60), C60:C$114/B60) + M$2^(111-A60+O$1) * B$115/B60</f>
        <v>0.21786010576073064</v>
      </c>
      <c r="K60" s="14">
        <f t="shared" si="7"/>
        <v>1818.5412746670243</v>
      </c>
      <c r="L60" s="14">
        <f t="shared" si="8"/>
        <v>210.32432367938438</v>
      </c>
      <c r="M60" s="2"/>
      <c r="N60" s="14" cm="1">
        <f t="array" ref="N60">SUM((B60:B$114)/B60) + (1 + O$1) * B$115/B60</f>
        <v>25.792203016077714</v>
      </c>
    </row>
    <row r="61" spans="1:16" ht="14" x14ac:dyDescent="0.15">
      <c r="A61" s="7">
        <v>56</v>
      </c>
      <c r="B61" s="11">
        <f t="shared" si="5"/>
        <v>15444.412544496203</v>
      </c>
      <c r="C61" s="46">
        <f t="shared" si="2"/>
        <v>273.89703158685285</v>
      </c>
      <c r="D61" s="10">
        <f t="shared" si="3"/>
        <v>1.7734376804410035E-2</v>
      </c>
      <c r="E61" s="37">
        <f t="shared" si="6"/>
        <v>0.98226562319558997</v>
      </c>
      <c r="F61" s="10">
        <f>Females!F61 + 1/(A61+10)</f>
        <v>1.7893515151515153E-2</v>
      </c>
      <c r="H61" s="11" cm="1">
        <f t="array" ref="H61">SUMPRODUCT(M$1^(A61:A$114-A61), (B61:B$114)/B61) + (1 + O$1 * M$1^O$1) * M$1^(110-A61) * B$115/B61</f>
        <v>15.104349429895711</v>
      </c>
      <c r="I61" s="25" cm="1">
        <f t="array" ref="I61">SUMPRODUCT(M$1^(A61:A$114+1-A61), C61:C$114/B61) + M$1^(111-A61+O$1) * B$115/B61</f>
        <v>0.41906347995256993</v>
      </c>
      <c r="J61" s="25" cm="1">
        <f t="array" ref="J61">SUMPRODUCT(M$2^(A61:A$114+1-A61), C61:C$114/B61) + M$2^(111-A61+O$1) * B$115/B61</f>
        <v>0.22181150133464345</v>
      </c>
      <c r="K61" s="11">
        <f t="shared" si="7"/>
        <v>1717.5302430881893</v>
      </c>
      <c r="L61" s="11">
        <f t="shared" si="8"/>
        <v>191.00177021455062</v>
      </c>
      <c r="M61" s="2"/>
      <c r="N61" s="11" cm="1">
        <f t="array" ref="N61">SUM((B61:B$114)/B61) + (1 + O$1) * B$115/B61</f>
        <v>25.240650870687585</v>
      </c>
    </row>
    <row r="62" spans="1:16" ht="14" x14ac:dyDescent="0.15">
      <c r="A62" s="7">
        <v>57</v>
      </c>
      <c r="B62" s="11">
        <f t="shared" si="5"/>
        <v>15170.515512909349</v>
      </c>
      <c r="C62" s="46">
        <f t="shared" si="2"/>
        <v>268.99281765621896</v>
      </c>
      <c r="D62" s="10">
        <f t="shared" si="3"/>
        <v>1.7731290504091279E-2</v>
      </c>
      <c r="E62" s="37">
        <f t="shared" si="6"/>
        <v>0.98226870949590872</v>
      </c>
      <c r="F62" s="10">
        <f>Females!F62 + 1/(A62+10)</f>
        <v>1.7890373134328359E-2</v>
      </c>
      <c r="H62" s="11" cm="1">
        <f t="array" ref="H62">SUMPRODUCT(M$1^(A62:A$114-A62), (B62:B$114)/B62) + (1 + O$1 * M$1^O$1) * M$1^(110-A62) * B$115/B62</f>
        <v>14.933357190462049</v>
      </c>
      <c r="I62" s="25" cm="1">
        <f t="array" ref="I62">SUMPRODUCT(M$1^(A62:A$114+1-A62), C62:C$114/B62) + M$1^(111-A62+O$1) * B$115/B62</f>
        <v>0.42564010433969129</v>
      </c>
      <c r="J62" s="25" cm="1">
        <f t="array" ref="J62">SUMPRODUCT(M$2^(A62:A$114+1-A62), C62:C$114/B62) + M$2^(111-A62+O$1) * B$115/B62</f>
        <v>0.22618825070588891</v>
      </c>
      <c r="K62" s="11">
        <f t="shared" si="7"/>
        <v>1622.1835717156666</v>
      </c>
      <c r="L62" s="11">
        <f t="shared" si="8"/>
        <v>173.4601265266794</v>
      </c>
      <c r="M62" s="2"/>
      <c r="N62" s="11" cm="1">
        <f t="array" ref="N62">SUM((B62:B$114)/B62) + (1 + O$1) * B$115/B62</f>
        <v>24.678305234612449</v>
      </c>
    </row>
    <row r="63" spans="1:16" ht="14" x14ac:dyDescent="0.15">
      <c r="A63" s="7">
        <v>58</v>
      </c>
      <c r="B63" s="11">
        <f t="shared" si="5"/>
        <v>14901.52269525313</v>
      </c>
      <c r="C63" s="46">
        <f t="shared" si="2"/>
        <v>264.71370411281299</v>
      </c>
      <c r="D63" s="10">
        <f t="shared" si="3"/>
        <v>1.7764205009541567E-2</v>
      </c>
      <c r="E63" s="37">
        <f t="shared" si="6"/>
        <v>0.98223579499045843</v>
      </c>
      <c r="F63" s="10">
        <f>Females!F63 + 1/(A63+10)</f>
        <v>1.7923882352941175E-2</v>
      </c>
      <c r="H63" s="11" cm="1">
        <f t="array" ref="H63">SUMPRODUCT(M$1^(A63:A$114-A63), (B63:B$114)/B63) + (1 + O$1 * M$1^O$1) * M$1^(110-A63) * B$115/B63</f>
        <v>14.752268231690914</v>
      </c>
      <c r="I63" s="25" cm="1">
        <f t="array" ref="I63">SUMPRODUCT(M$1^(A63:A$114+1-A63), C63:C$114/B63) + M$1^(111-A63+O$1) * B$115/B63</f>
        <v>0.43260506407382154</v>
      </c>
      <c r="J63" s="25" cm="1">
        <f t="array" ref="J63">SUMPRODUCT(M$2^(A63:A$114+1-A63), C63:C$114/B63) + M$2^(111-A63+O$1) * B$115/B63</f>
        <v>0.23101002736394638</v>
      </c>
      <c r="K63" s="11">
        <f t="shared" si="7"/>
        <v>1532.1347726486649</v>
      </c>
      <c r="L63" s="11">
        <f t="shared" si="8"/>
        <v>157.53000613198816</v>
      </c>
      <c r="M63" s="2"/>
      <c r="N63" s="11" cm="1">
        <f t="array" ref="N63">SUM((B63:B$114)/B63) + (1 + O$1) * B$115/B63</f>
        <v>24.105730952952722</v>
      </c>
    </row>
    <row r="64" spans="1:16" ht="14" x14ac:dyDescent="0.15">
      <c r="A64" s="7">
        <v>59</v>
      </c>
      <c r="B64" s="11">
        <f t="shared" si="5"/>
        <v>14636.808991140317</v>
      </c>
      <c r="C64" s="46">
        <f t="shared" si="2"/>
        <v>261.1307715154644</v>
      </c>
      <c r="D64" s="10">
        <f t="shared" si="3"/>
        <v>1.7840689980550217E-2</v>
      </c>
      <c r="E64" s="37">
        <f t="shared" si="6"/>
        <v>0.98215931001944978</v>
      </c>
      <c r="F64" s="10">
        <f>Females!F64 + 1/(A64+10)</f>
        <v>1.8001753623188406E-2</v>
      </c>
      <c r="H64" s="11" cm="1">
        <f t="array" ref="H64">SUMPRODUCT(M$1^(A64:A$114-A64), (B64:B$114)/B64) + (1 + O$1 * M$1^O$1) * M$1^(110-A64) * B$115/B64</f>
        <v>14.561023976017381</v>
      </c>
      <c r="I64" s="25" cm="1">
        <f t="array" ref="I64">SUMPRODUCT(M$1^(A64:A$114+1-A64), C64:C$114/B64) + M$1^(111-A64+O$1) * B$115/B64</f>
        <v>0.43996061213736454</v>
      </c>
      <c r="J64" s="25" cm="1">
        <f t="array" ref="J64">SUMPRODUCT(M$2^(A64:A$114+1-A64), C64:C$114/B64) + M$2^(111-A64+O$1) * B$115/B64</f>
        <v>0.23629381231169402</v>
      </c>
      <c r="K64" s="11">
        <f t="shared" si="7"/>
        <v>1447.036169658737</v>
      </c>
      <c r="L64" s="11">
        <f t="shared" si="8"/>
        <v>143.05807212269337</v>
      </c>
      <c r="M64" s="2"/>
      <c r="N64" s="11" cm="1">
        <f t="array" ref="N64">SUM((B64:B$114)/B64) + (1 + O$1) * B$115/B64</f>
        <v>23.52360916879147</v>
      </c>
    </row>
    <row r="65" spans="1:14" ht="14" x14ac:dyDescent="0.15">
      <c r="A65" s="7">
        <v>60</v>
      </c>
      <c r="B65" s="11">
        <f t="shared" si="5"/>
        <v>14375.678219624853</v>
      </c>
      <c r="C65" s="46">
        <f t="shared" si="2"/>
        <v>258.19390111600427</v>
      </c>
      <c r="D65" s="10">
        <f t="shared" si="3"/>
        <v>1.7960467476486275E-2</v>
      </c>
      <c r="E65" s="37">
        <f t="shared" si="6"/>
        <v>0.98203953252351373</v>
      </c>
      <c r="F65" s="10">
        <f>Females!F65 + 1/(A65+10)</f>
        <v>1.8123714285714285E-2</v>
      </c>
      <c r="H65" s="11" cm="1">
        <f t="array" ref="H65">SUMPRODUCT(M$1^(A65:A$114-A65), (B65:B$114)/B65) + (1 + O$1 * M$1^O$1) * M$1^(110-A65) * B$115/B65</f>
        <v>14.359651017082738</v>
      </c>
      <c r="I65" s="25" cm="1">
        <f t="array" ref="I65">SUMPRODUCT(M$1^(A65:A$114+1-A65), C65:C$114/B65) + M$1^(111-A65+O$1) * B$115/B65</f>
        <v>0.44770572569698619</v>
      </c>
      <c r="J65" s="25" cm="1">
        <f t="array" ref="J65">SUMPRODUCT(M$2^(A65:A$114+1-A65), C65:C$114/B65) + M$2^(111-A65+O$1) * B$115/B65</f>
        <v>0.24205309158151758</v>
      </c>
      <c r="K65" s="11">
        <f t="shared" si="7"/>
        <v>1366.5577365050121</v>
      </c>
      <c r="L65" s="11">
        <f t="shared" si="8"/>
        <v>129.90552645038571</v>
      </c>
      <c r="M65" s="2"/>
      <c r="N65" s="11" cm="1">
        <f t="array" ref="N65">SUM((B65:B$114)/B65) + (1 + O$1) * B$115/B65</f>
        <v>22.932745165695607</v>
      </c>
    </row>
    <row r="66" spans="1:14" ht="14" x14ac:dyDescent="0.15">
      <c r="A66" s="15">
        <v>61</v>
      </c>
      <c r="B66" s="17">
        <f t="shared" si="5"/>
        <v>14117.484318508848</v>
      </c>
      <c r="C66" s="47">
        <f t="shared" si="2"/>
        <v>255.75793446723091</v>
      </c>
      <c r="D66" s="16">
        <f t="shared" si="3"/>
        <v>1.8116395860409584E-2</v>
      </c>
      <c r="E66" s="43">
        <f t="shared" si="6"/>
        <v>0.98188360413959042</v>
      </c>
      <c r="F66" s="16">
        <f>Females!F66 + 1/(A66+10)</f>
        <v>1.8282507042253524E-2</v>
      </c>
      <c r="H66" s="17" cm="1">
        <f t="array" ref="H66">SUMPRODUCT(M$1^(A66:A$114-A66), (B66:B$114)/B66) + (1 + O$1 * M$1^O$1) * M$1^(110-A66) * B$115/B66</f>
        <v>14.148144344111101</v>
      </c>
      <c r="I66" s="26" cm="1">
        <f t="array" ref="I66">SUMPRODUCT(M$1^(A66:A$114+1-A66), C66:C$114/B66) + M$1^(111-A66+O$1) * B$115/B66</f>
        <v>0.45584059747376909</v>
      </c>
      <c r="J66" s="26" cm="1">
        <f t="array" ref="J66">SUMPRODUCT(M$2^(A66:A$114+1-A66), C66:C$114/B66) + M$2^(111-A66+O$1) * B$115/B66</f>
        <v>0.24830380886142647</v>
      </c>
      <c r="K66" s="17">
        <f t="shared" si="7"/>
        <v>1290.397808388243</v>
      </c>
      <c r="L66" s="17">
        <f t="shared" si="8"/>
        <v>117.94782032873307</v>
      </c>
      <c r="M66" s="2"/>
      <c r="N66" s="17" cm="1">
        <f t="array" ref="N66">SUM((B66:B$114)/B66) + (1 + O$1) * B$115/B66</f>
        <v>22.333871946413165</v>
      </c>
    </row>
    <row r="67" spans="1:14" ht="14" x14ac:dyDescent="0.15">
      <c r="A67" s="7">
        <v>62</v>
      </c>
      <c r="B67" s="11">
        <f t="shared" si="5"/>
        <v>13861.726384041618</v>
      </c>
      <c r="C67" s="46">
        <f t="shared" si="2"/>
        <v>253.66105520158933</v>
      </c>
      <c r="D67" s="10">
        <f t="shared" si="3"/>
        <v>1.8299384086358672E-2</v>
      </c>
      <c r="E67" s="37">
        <f t="shared" si="6"/>
        <v>0.98170061591364133</v>
      </c>
      <c r="F67" s="10">
        <f>Females!F67 + 1/(A67+10)</f>
        <v>1.8468888888888889E-2</v>
      </c>
      <c r="H67" s="11" cm="1">
        <f t="array" ref="H67">SUMPRODUCT(M$1^(A67:A$114-A67), (B67:B$114)/B67) + (1 + O$1 * M$1^O$1) * M$1^(110-A67) * B$115/B67</f>
        <v>13.926365671273139</v>
      </c>
      <c r="I67" s="25" cm="1">
        <f t="array" ref="I67">SUMPRODUCT(M$1^(A67:A$114+1-A67), C67:C$114/B67) + M$1^(111-A67+O$1) * B$115/B67</f>
        <v>0.46437054615232026</v>
      </c>
      <c r="J67" s="25" cm="1">
        <f t="array" ref="J67">SUMPRODUCT(M$2^(A67:A$114+1-A67), C67:C$114/B67) + M$2^(111-A67+O$1) * B$115/B67</f>
        <v>0.25506995202712845</v>
      </c>
      <c r="K67" s="11">
        <f t="shared" si="7"/>
        <v>1218.2888950712274</v>
      </c>
      <c r="L67" s="11">
        <f t="shared" si="8"/>
        <v>107.07380817750118</v>
      </c>
      <c r="M67" s="2"/>
      <c r="N67" s="11" cm="1">
        <f t="array" ref="N67">SUM((B67:B$114)/B67) + (1 + O$1) * B$115/B67</f>
        <v>21.727495862513873</v>
      </c>
    </row>
    <row r="68" spans="1:14" ht="14" x14ac:dyDescent="0.15">
      <c r="A68" s="7">
        <v>63</v>
      </c>
      <c r="B68" s="11">
        <f t="shared" si="5"/>
        <v>13608.065328840028</v>
      </c>
      <c r="C68" s="46">
        <f t="shared" si="2"/>
        <v>251.94106896849073</v>
      </c>
      <c r="D68" s="10">
        <f t="shared" si="3"/>
        <v>1.8514099019979247E-2</v>
      </c>
      <c r="E68" s="37">
        <f t="shared" si="6"/>
        <v>0.98148590098002075</v>
      </c>
      <c r="F68" s="10">
        <f>Females!F68 + 1/(A68+10)</f>
        <v>1.8687630136986301E-2</v>
      </c>
      <c r="H68" s="11" cm="1">
        <f t="array" ref="H68">SUMPRODUCT(M$1^(A68:A$114-A68), (B68:B$114)/B68) + (1 + O$1 * M$1^O$1) * M$1^(110-A68) * B$115/B68</f>
        <v>13.6940122886779</v>
      </c>
      <c r="I68" s="25" cm="1">
        <f t="array" ref="I68">SUMPRODUCT(M$1^(A68:A$114+1-A68), C68:C$114/B68) + M$1^(111-A68+O$1) * B$115/B68</f>
        <v>0.47330721441956247</v>
      </c>
      <c r="J68" s="25" cm="1">
        <f t="array" ref="J68">SUMPRODUCT(M$2^(A68:A$114+1-A68), C68:C$114/B68) + M$2^(111-A68+O$1) * B$115/B68</f>
        <v>0.26238577408496067</v>
      </c>
      <c r="K68" s="11">
        <f t="shared" si="7"/>
        <v>1149.9951525501667</v>
      </c>
      <c r="L68" s="11">
        <f t="shared" si="8"/>
        <v>97.184193265599092</v>
      </c>
      <c r="M68" s="2"/>
      <c r="N68" s="11" cm="1">
        <f t="array" ref="N68">SUM((B68:B$114)/B68) + (1 + O$1) * B$115/B68</f>
        <v>21.113866617291848</v>
      </c>
    </row>
    <row r="69" spans="1:14" ht="14" x14ac:dyDescent="0.15">
      <c r="A69" s="7">
        <v>64</v>
      </c>
      <c r="B69" s="11">
        <f t="shared" si="5"/>
        <v>13356.124259871538</v>
      </c>
      <c r="C69" s="46">
        <f t="shared" si="2"/>
        <v>250.73535767794459</v>
      </c>
      <c r="D69" s="10">
        <f t="shared" si="3"/>
        <v>1.8773062663940521E-2</v>
      </c>
      <c r="E69" s="37">
        <f t="shared" si="6"/>
        <v>0.98122693733605948</v>
      </c>
      <c r="F69" s="10">
        <f>Females!F69 + 1/(A69+10)</f>
        <v>1.8951513513513513E-2</v>
      </c>
      <c r="H69" s="11" cm="1">
        <f t="array" ref="H69">SUMPRODUCT(M$1^(A69:A$114-A69), (B69:B$114)/B69) + (1 + O$1 * M$1^O$1) * M$1^(110-A69) * B$115/B69</f>
        <v>13.450802265262244</v>
      </c>
      <c r="I69" s="25" cm="1">
        <f t="array" ref="I69">SUMPRODUCT(M$1^(A69:A$114+1-A69), C69:C$114/B69) + M$1^(111-A69+O$1) * B$115/B69</f>
        <v>0.48266144577660025</v>
      </c>
      <c r="J69" s="25" cm="1">
        <f t="array" ref="J69">SUMPRODUCT(M$2^(A69:A$114+1-A69), C69:C$114/B69) + M$2^(111-A69+O$1) * B$115/B69</f>
        <v>0.27028646459967276</v>
      </c>
      <c r="K69" s="11">
        <f t="shared" ref="K69:K100" si="9">B69*M$1^A69</f>
        <v>1085.2923350224585</v>
      </c>
      <c r="L69" s="11">
        <f t="shared" ref="L69:L100" si="10">B69*M$2^A69</f>
        <v>88.1887162428837</v>
      </c>
      <c r="M69" s="2"/>
      <c r="N69" s="11" cm="1">
        <f t="array" ref="N69">SUM((B69:B$114)/B69) + (1 + O$1) * B$115/B69</f>
        <v>20.493281255704233</v>
      </c>
    </row>
    <row r="70" spans="1:14" ht="14" x14ac:dyDescent="0.15">
      <c r="A70" s="12">
        <v>65</v>
      </c>
      <c r="B70" s="14">
        <f t="shared" si="5"/>
        <v>13105.388902193594</v>
      </c>
      <c r="C70" s="48">
        <f t="shared" ref="C70:C114" si="11">B70*D70</f>
        <v>250.19172879471867</v>
      </c>
      <c r="D70" s="13">
        <f t="shared" ref="D70:D114" si="12">1-E70</f>
        <v>1.9090751954170648E-2</v>
      </c>
      <c r="E70" s="44">
        <f t="shared" si="6"/>
        <v>0.98090924804582935</v>
      </c>
      <c r="F70" s="13">
        <f>Females!F70 + 1/(A70+10)</f>
        <v>1.9275333333333335E-2</v>
      </c>
      <c r="H70" s="14" cm="1">
        <f t="array" ref="H70">SUMPRODUCT(M$1^(A70:A$114-A70), (B70:B$114)/B70) + (1 + O$1 * M$1^O$1) * M$1^(110-A70) * B$115/B70</f>
        <v>13.196574475449708</v>
      </c>
      <c r="I70" s="27" cm="1">
        <f t="array" ref="I70">SUMPRODUCT(M$1^(A70:A$114+1-A70), C70:C$114/B70) + M$1^(111-A70+O$1) * B$115/B70</f>
        <v>0.49243943735946855</v>
      </c>
      <c r="J70" s="27" cm="1">
        <f t="array" ref="J70">SUMPRODUCT(M$2^(A70:A$114+1-A70), C70:C$114/B70) + M$2^(111-A70+O$1) * B$115/B70</f>
        <v>0.27880275911480751</v>
      </c>
      <c r="K70" s="14">
        <f t="shared" si="9"/>
        <v>1023.9596865465265</v>
      </c>
      <c r="L70" s="14">
        <f t="shared" si="10"/>
        <v>80.004755867791758</v>
      </c>
      <c r="M70" s="2"/>
      <c r="N70" s="14" cm="1">
        <f t="array" ref="N70">SUM((B70:B$114)/B70) + (1 + O$1) * B$115/B70</f>
        <v>19.866231260045407</v>
      </c>
    </row>
    <row r="71" spans="1:14" ht="14" x14ac:dyDescent="0.15">
      <c r="A71" s="7">
        <v>66</v>
      </c>
      <c r="B71" s="11">
        <f t="shared" ref="B71:B115" si="13">B70*E70</f>
        <v>12855.197173398876</v>
      </c>
      <c r="C71" s="46">
        <f t="shared" si="11"/>
        <v>250.4401514822149</v>
      </c>
      <c r="D71" s="10">
        <f t="shared" si="12"/>
        <v>1.9481626621834169E-2</v>
      </c>
      <c r="E71" s="37">
        <f t="shared" ref="E71:E114" si="14">EXP(-F71)</f>
        <v>0.98051837337816583</v>
      </c>
      <c r="F71" s="10">
        <f>Females!F71 + 1/(A71+10)</f>
        <v>1.9673894736842105E-2</v>
      </c>
      <c r="H71" s="11" cm="1">
        <f t="array" ref="H71">SUMPRODUCT(M$1^(A71:A$114-A71), (B71:B$114)/B71) + (1 + O$1 * M$1^O$1) * M$1^(110-A71) * B$115/B71</f>
        <v>12.931305806054608</v>
      </c>
      <c r="I71" s="25" cm="1">
        <f t="array" ref="I71">SUMPRODUCT(M$1^(A71:A$114+1-A71), C71:C$114/B71) + M$1^(111-A71+O$1) * B$115/B71</f>
        <v>0.50264207813508255</v>
      </c>
      <c r="J71" s="25" cm="1">
        <f t="array" ref="J71">SUMPRODUCT(M$2^(A71:A$114+1-A71), C71:C$114/B71) + M$2^(111-A71+O$1) * B$115/B71</f>
        <v>0.28795967911111803</v>
      </c>
      <c r="K71" s="11">
        <f t="shared" si="9"/>
        <v>965.78031361499654</v>
      </c>
      <c r="L71" s="11">
        <f t="shared" si="10"/>
        <v>72.556772298784907</v>
      </c>
      <c r="M71" s="2"/>
      <c r="N71" s="11" cm="1">
        <f t="array" ref="N71">SUM((B71:B$114)/B71) + (1 + O$1) * B$115/B71</f>
        <v>19.233411549162962</v>
      </c>
    </row>
    <row r="72" spans="1:14" ht="14" x14ac:dyDescent="0.15">
      <c r="A72" s="7">
        <v>67</v>
      </c>
      <c r="B72" s="11">
        <f t="shared" si="13"/>
        <v>12604.757021916661</v>
      </c>
      <c r="C72" s="46">
        <f t="shared" si="11"/>
        <v>251.58009373402254</v>
      </c>
      <c r="D72" s="10">
        <f t="shared" si="12"/>
        <v>1.9959138704267354E-2</v>
      </c>
      <c r="E72" s="37">
        <f t="shared" si="14"/>
        <v>0.98004086129573265</v>
      </c>
      <c r="F72" s="10">
        <f>Females!F72 + 1/(A72+10)</f>
        <v>2.0161012987012988E-2</v>
      </c>
      <c r="H72" s="11" cm="1">
        <f t="array" ref="H72">SUMPRODUCT(M$1^(A72:A$114-A72), (B72:B$114)/B72) + (1 + O$1 * M$1^O$1) * M$1^(110-A72) * B$115/B72</f>
        <v>12.655099970789706</v>
      </c>
      <c r="I72" s="25" cm="1">
        <f t="array" ref="I72">SUMPRODUCT(M$1^(A72:A$114+1-A72), C72:C$114/B72) + M$1^(111-A72+O$1) * B$115/B72</f>
        <v>0.51326537911243408</v>
      </c>
      <c r="J72" s="25" cm="1">
        <f t="array" ref="J72">SUMPRODUCT(M$2^(A72:A$114+1-A72), C72:C$114/B72) + M$2^(111-A72+O$1) * B$115/B72</f>
        <v>0.29777673752181905</v>
      </c>
      <c r="K72" s="11">
        <f t="shared" si="9"/>
        <v>910.54359821772232</v>
      </c>
      <c r="L72" s="11">
        <f t="shared" si="10"/>
        <v>65.775932278082962</v>
      </c>
      <c r="M72" s="2"/>
      <c r="N72" s="11" cm="1">
        <f t="array" ref="N72">SUM((B72:B$114)/B72) + (1 + O$1) * B$115/B72</f>
        <v>18.595685755835099</v>
      </c>
    </row>
    <row r="73" spans="1:14" ht="14" x14ac:dyDescent="0.15">
      <c r="A73" s="7">
        <v>68</v>
      </c>
      <c r="B73" s="11">
        <f t="shared" si="13"/>
        <v>12353.176928182638</v>
      </c>
      <c r="C73" s="46">
        <f t="shared" si="11"/>
        <v>253.70561744030906</v>
      </c>
      <c r="D73" s="10">
        <f t="shared" si="12"/>
        <v>2.0537681838062483E-2</v>
      </c>
      <c r="E73" s="37">
        <f t="shared" si="14"/>
        <v>0.97946231816193752</v>
      </c>
      <c r="F73" s="10">
        <f>Females!F73 + 1/(A73+10)</f>
        <v>2.0751512820512821E-2</v>
      </c>
      <c r="H73" s="11" cm="1">
        <f t="array" ref="H73">SUMPRODUCT(M$1^(A73:A$114-A73), (B73:B$114)/B73) + (1 + O$1 * M$1^O$1) * M$1^(110-A73) * B$115/B73</f>
        <v>12.368161827044093</v>
      </c>
      <c r="I73" s="25" cm="1">
        <f t="array" ref="I73">SUMPRODUCT(M$1^(A73:A$114+1-A73), C73:C$114/B73) + M$1^(111-A73+O$1) * B$115/B73</f>
        <v>0.52430146115878251</v>
      </c>
      <c r="J73" s="25" cm="1">
        <f t="array" ref="J73">SUMPRODUCT(M$2^(A73:A$114+1-A73), C73:C$114/B73) + M$2^(111-A73+O$1) * B$115/B73</f>
        <v>0.30826896360208689</v>
      </c>
      <c r="K73" s="11">
        <f t="shared" si="9"/>
        <v>858.04801177366528</v>
      </c>
      <c r="L73" s="11">
        <f t="shared" si="10"/>
        <v>59.599760837964311</v>
      </c>
      <c r="M73" s="2"/>
      <c r="N73" s="11" cm="1">
        <f t="array" ref="N73">SUM((B73:B$114)/B73) + (1 + O$1) * B$115/B73</f>
        <v>17.954032786522252</v>
      </c>
    </row>
    <row r="74" spans="1:14" ht="14" x14ac:dyDescent="0.15">
      <c r="A74" s="7">
        <v>69</v>
      </c>
      <c r="B74" s="11">
        <f t="shared" si="13"/>
        <v>12099.471310742329</v>
      </c>
      <c r="C74" s="46">
        <f t="shared" si="11"/>
        <v>256.87923900696455</v>
      </c>
      <c r="D74" s="10">
        <f t="shared" si="12"/>
        <v>2.1230616810413716E-2</v>
      </c>
      <c r="E74" s="37">
        <f t="shared" si="14"/>
        <v>0.97876938318958628</v>
      </c>
      <c r="F74" s="10">
        <f>Females!F74 + 1/(A74+10)</f>
        <v>2.1459227848101267E-2</v>
      </c>
      <c r="H74" s="11" cm="1">
        <f t="array" ref="H74">SUMPRODUCT(M$1^(A74:A$114-A74), (B74:B$114)/B74) + (1 + O$1 * M$1^O$1) * M$1^(110-A74) * B$115/B74</f>
        <v>12.07079443578057</v>
      </c>
      <c r="I74" s="25" cm="1">
        <f t="array" ref="I74">SUMPRODUCT(M$1^(A74:A$114+1-A74), C74:C$114/B74) + M$1^(111-A74+O$1) * B$115/B74</f>
        <v>0.53573866808045534</v>
      </c>
      <c r="J74" s="25" cm="1">
        <f t="array" ref="J74">SUMPRODUCT(M$2^(A74:A$114+1-A74), C74:C$114/B74) + M$2^(111-A74+O$1) * B$115/B74</f>
        <v>0.31944672438355565</v>
      </c>
      <c r="K74" s="11">
        <f t="shared" si="9"/>
        <v>808.10162952507267</v>
      </c>
      <c r="L74" s="11">
        <f t="shared" si="10"/>
        <v>53.971634534254413</v>
      </c>
      <c r="M74" s="2"/>
      <c r="N74" s="11" cm="1">
        <f t="array" ref="N74">SUM((B74:B$114)/B74) + (1 + O$1) * B$115/B74</f>
        <v>17.309530414950775</v>
      </c>
    </row>
    <row r="75" spans="1:14" ht="14" x14ac:dyDescent="0.15">
      <c r="A75" s="7">
        <v>70</v>
      </c>
      <c r="B75" s="11">
        <f t="shared" si="13"/>
        <v>11842.592071735364</v>
      </c>
      <c r="C75" s="46">
        <f t="shared" si="11"/>
        <v>261.16696861255241</v>
      </c>
      <c r="D75" s="10">
        <f t="shared" si="12"/>
        <v>2.2053193002896543E-2</v>
      </c>
      <c r="E75" s="37">
        <f t="shared" si="14"/>
        <v>0.97794680699710346</v>
      </c>
      <c r="F75" s="10">
        <f>Females!F75 + 1/(A75+10)</f>
        <v>2.23E-2</v>
      </c>
      <c r="H75" s="11" cm="1">
        <f t="array" ref="H75">SUMPRODUCT(M$1^(A75:A$114-A75), (B75:B$114)/B75) + (1 + O$1 * M$1^O$1) * M$1^(110-A75) * B$115/B75</f>
        <v>11.763369810048124</v>
      </c>
      <c r="I75" s="25" cm="1">
        <f t="array" ref="I75">SUMPRODUCT(M$1^(A75:A$114+1-A75), C75:C$114/B75) + M$1^(111-A75+O$1) * B$115/B75</f>
        <v>0.54756269167999649</v>
      </c>
      <c r="J75" s="25" cm="1">
        <f t="array" ref="J75">SUMPRODUCT(M$2^(A75:A$114+1-A75), C75:C$114/B75) + M$2^(111-A75+O$1) * B$115/B75</f>
        <v>0.33131702508518984</v>
      </c>
      <c r="K75" s="11">
        <f t="shared" si="9"/>
        <v>760.5241668122643</v>
      </c>
      <c r="L75" s="11">
        <f t="shared" si="10"/>
        <v>48.840406289595002</v>
      </c>
      <c r="M75" s="2"/>
      <c r="N75" s="11" cm="1">
        <f t="array" ref="N75">SUM((B75:B$114)/B75) + (1 + O$1) * B$115/B75</f>
        <v>16.663302607404557</v>
      </c>
    </row>
    <row r="76" spans="1:14" ht="14" x14ac:dyDescent="0.15">
      <c r="A76" s="15">
        <v>71</v>
      </c>
      <c r="B76" s="17">
        <f t="shared" si="13"/>
        <v>11581.425103122812</v>
      </c>
      <c r="C76" s="47">
        <f t="shared" si="11"/>
        <v>266.57703567866184</v>
      </c>
      <c r="D76" s="16">
        <f t="shared" si="12"/>
        <v>2.3017636716122447E-2</v>
      </c>
      <c r="E76" s="43">
        <f t="shared" si="14"/>
        <v>0.97698236328387755</v>
      </c>
      <c r="F76" s="16">
        <f>Females!F76 + 1/(A76+10)</f>
        <v>2.3286679012345678E-2</v>
      </c>
      <c r="H76" s="17" cm="1">
        <f t="array" ref="H76">SUMPRODUCT(M$1^(A76:A$114-A76), (B76:B$114)/B76) + (1 + O$1 * M$1^O$1) * M$1^(110-A76) * B$115/B76</f>
        <v>11.446332788612706</v>
      </c>
      <c r="I76" s="26" cm="1">
        <f t="array" ref="I76">SUMPRODUCT(M$1^(A76:A$114+1-A76), C76:C$114/B76) + M$1^(111-A76+O$1) * B$115/B76</f>
        <v>0.55975642277026338</v>
      </c>
      <c r="J76" s="26" cm="1">
        <f t="array" ref="J76">SUMPRODUCT(M$2^(A76:A$114+1-A76), C76:C$114/B76) + M$2^(111-A76+O$1) * B$115/B76</f>
        <v>0.34388301993836445</v>
      </c>
      <c r="K76" s="17">
        <f t="shared" si="9"/>
        <v>715.14632747902533</v>
      </c>
      <c r="L76" s="17">
        <f t="shared" si="10"/>
        <v>44.159873690228075</v>
      </c>
      <c r="M76" s="2"/>
      <c r="N76" s="17" cm="1">
        <f t="array" ref="N76">SUM((B76:B$114)/B76) + (1 + O$1) * B$115/B76</f>
        <v>16.016517969418498</v>
      </c>
    </row>
    <row r="77" spans="1:14" ht="14" x14ac:dyDescent="0.15">
      <c r="A77" s="7">
        <v>72</v>
      </c>
      <c r="B77" s="11">
        <f t="shared" si="13"/>
        <v>11314.848067444151</v>
      </c>
      <c r="C77" s="46">
        <f t="shared" si="11"/>
        <v>273.1291308271359</v>
      </c>
      <c r="D77" s="10">
        <f t="shared" si="12"/>
        <v>2.4139001177841846E-2</v>
      </c>
      <c r="E77" s="37">
        <f t="shared" si="14"/>
        <v>0.97586099882215815</v>
      </c>
      <c r="F77" s="10">
        <f>Females!F77 + 1/(A77+10)</f>
        <v>2.443512195121951E-2</v>
      </c>
      <c r="H77" s="11" cm="1">
        <f t="array" ref="H77">SUMPRODUCT(M$1^(A77:A$114-A77), (B77:B$114)/B77) + (1 + O$1 * M$1^O$1) * M$1^(110-A77) * B$115/B77</f>
        <v>11.12014557114421</v>
      </c>
      <c r="I77" s="25" cm="1">
        <f t="array" ref="I77">SUMPRODUCT(M$1^(A77:A$114+1-A77), C77:C$114/B77) + M$1^(111-A77+O$1) * B$115/B77</f>
        <v>0.57230208443638786</v>
      </c>
      <c r="J77" s="25" cm="1">
        <f t="array" ref="J77">SUMPRODUCT(M$2^(A77:A$114+1-A77), C77:C$114/B77) + M$2^(111-A77+O$1) * B$115/B77</f>
        <v>0.35714691560693679</v>
      </c>
      <c r="K77" s="11">
        <f t="shared" si="9"/>
        <v>671.81283568677304</v>
      </c>
      <c r="L77" s="11">
        <f t="shared" si="10"/>
        <v>39.888514941010122</v>
      </c>
      <c r="M77" s="2"/>
      <c r="N77" s="11" cm="1">
        <f t="array" ref="N77">SUM((B77:B$114)/B77) + (1 + O$1) * B$115/B77</f>
        <v>15.370306091242323</v>
      </c>
    </row>
    <row r="78" spans="1:14" ht="14" x14ac:dyDescent="0.15">
      <c r="A78" s="7">
        <v>73</v>
      </c>
      <c r="B78" s="11">
        <f t="shared" si="13"/>
        <v>11041.718936617015</v>
      </c>
      <c r="C78" s="46">
        <f t="shared" si="11"/>
        <v>280.79373047206769</v>
      </c>
      <c r="D78" s="10">
        <f t="shared" si="12"/>
        <v>2.5430255206088215E-2</v>
      </c>
      <c r="E78" s="37">
        <f t="shared" si="14"/>
        <v>0.97456974479391179</v>
      </c>
      <c r="F78" s="10">
        <f>Females!F78 + 1/(A78+10)</f>
        <v>2.5759192771084335E-2</v>
      </c>
      <c r="H78" s="11" cm="1">
        <f t="array" ref="H78">SUMPRODUCT(M$1^(A78:A$114-A78), (B78:B$114)/B78) + (1 + O$1 * M$1^O$1) * M$1^(110-A78) * B$115/B78</f>
        <v>10.785297708068418</v>
      </c>
      <c r="I78" s="25" cm="1">
        <f t="array" ref="I78">SUMPRODUCT(M$1^(A78:A$114+1-A78), C78:C$114/B78) + M$1^(111-A78+O$1) * B$115/B78</f>
        <v>0.58518084781055102</v>
      </c>
      <c r="J78" s="25" cm="1">
        <f t="array" ref="J78">SUMPRODUCT(M$2^(A78:A$114+1-A78), C78:C$114/B78) + M$2^(111-A78+O$1) * B$115/B78</f>
        <v>0.37110931083394977</v>
      </c>
      <c r="K78" s="11">
        <f t="shared" si="9"/>
        <v>630.38071620657763</v>
      </c>
      <c r="L78" s="11">
        <f t="shared" si="10"/>
        <v>35.988947884492148</v>
      </c>
      <c r="M78" s="2"/>
      <c r="N78" s="11" cm="1">
        <f t="array" ref="N78">SUM((B78:B$114)/B78) + (1 + O$1) * B$115/B78</f>
        <v>14.725771506994283</v>
      </c>
    </row>
    <row r="79" spans="1:14" ht="14" x14ac:dyDescent="0.15">
      <c r="A79" s="7">
        <v>74</v>
      </c>
      <c r="B79" s="11">
        <f t="shared" si="13"/>
        <v>10760.925206144948</v>
      </c>
      <c r="C79" s="46">
        <f t="shared" si="11"/>
        <v>289.51427909814379</v>
      </c>
      <c r="D79" s="10">
        <f t="shared" si="12"/>
        <v>2.6904218136635571E-2</v>
      </c>
      <c r="E79" s="37">
        <f t="shared" si="14"/>
        <v>0.97309578186336443</v>
      </c>
      <c r="F79" s="10">
        <f>Females!F79 + 1/(A79+10)</f>
        <v>2.7272761904761904E-2</v>
      </c>
      <c r="H79" s="11" cm="1">
        <f t="array" ref="H79">SUMPRODUCT(M$1^(A79:A$114-A79), (B79:B$114)/B79) + (1 + O$1 * M$1^O$1) * M$1^(110-A79) * B$115/B79</f>
        <v>10.442258925802365</v>
      </c>
      <c r="I79" s="25" cm="1">
        <f t="array" ref="I79">SUMPRODUCT(M$1^(A79:A$114+1-A79), C79:C$114/B79) + M$1^(111-A79+O$1) * B$115/B79</f>
        <v>0.59837464648587335</v>
      </c>
      <c r="J79" s="25" cm="1">
        <f t="array" ref="J79">SUMPRODUCT(M$2^(A79:A$114+1-A79), C79:C$114/B79) + M$2^(111-A79+O$1) * B$115/B79</f>
        <v>0.38577185204063053</v>
      </c>
      <c r="K79" s="11">
        <f t="shared" si="9"/>
        <v>590.72112857350726</v>
      </c>
      <c r="L79" s="11">
        <f t="shared" si="10"/>
        <v>32.42764400442946</v>
      </c>
      <c r="M79" s="2"/>
      <c r="N79" s="11" cm="1">
        <f t="array" ref="N79">SUM((B79:B$114)/B79) + (1 + O$1) * B$115/B79</f>
        <v>14.08392942661771</v>
      </c>
    </row>
    <row r="80" spans="1:14" ht="14" x14ac:dyDescent="0.15">
      <c r="A80" s="12">
        <v>75</v>
      </c>
      <c r="B80" s="14">
        <f t="shared" si="13"/>
        <v>10471.410927046803</v>
      </c>
      <c r="C80" s="48">
        <f t="shared" si="11"/>
        <v>299.2154051754552</v>
      </c>
      <c r="D80" s="13">
        <f t="shared" si="12"/>
        <v>2.857450703253428E-2</v>
      </c>
      <c r="E80" s="44">
        <f t="shared" si="14"/>
        <v>0.97142549296746572</v>
      </c>
      <c r="F80" s="13">
        <f>Females!F80 + 1/(A80+10)</f>
        <v>2.8990705882352943E-2</v>
      </c>
      <c r="H80" s="14" cm="1">
        <f t="array" ref="H80">SUMPRODUCT(M$1^(A80:A$114-A80), (B80:B$114)/B80) + (1 + O$1 * M$1^O$1) * M$1^(110-A80) * B$115/B80</f>
        <v>10.091451906235177</v>
      </c>
      <c r="I80" s="27" cm="1">
        <f t="array" ref="I80">SUMPRODUCT(M$1^(A80:A$114+1-A80), C80:C$114/B80) + M$1^(111-A80+O$1) * B$115/B80</f>
        <v>0.61186722345927891</v>
      </c>
      <c r="J80" s="27" cm="1">
        <f t="array" ref="J80">SUMPRODUCT(M$2^(A80:A$114+1-A80), C80:C$114/B80) + M$2^(111-A80+O$1) * B$115/B80</f>
        <v>0.40113894675716544</v>
      </c>
      <c r="K80" s="14">
        <f t="shared" si="9"/>
        <v>552.7194600696597</v>
      </c>
      <c r="L80" s="14">
        <f t="shared" si="10"/>
        <v>29.174559538163017</v>
      </c>
      <c r="M80" s="2"/>
      <c r="N80" s="14" cm="1">
        <f t="array" ref="N80">SUM((B80:B$114)/B80) + (1 + O$1) * B$115/B80</f>
        <v>13.445674794277203</v>
      </c>
    </row>
    <row r="81" spans="1:14" ht="14" x14ac:dyDescent="0.15">
      <c r="A81" s="7">
        <v>76</v>
      </c>
      <c r="B81" s="11">
        <f t="shared" si="13"/>
        <v>10172.195521871348</v>
      </c>
      <c r="C81" s="46">
        <f t="shared" si="11"/>
        <v>309.78945382255415</v>
      </c>
      <c r="D81" s="10">
        <f t="shared" si="12"/>
        <v>3.0454531979499655E-2</v>
      </c>
      <c r="E81" s="37">
        <f t="shared" si="14"/>
        <v>0.96954546802050035</v>
      </c>
      <c r="F81" s="10">
        <f>Females!F81 + 1/(A81+10)</f>
        <v>3.0927906976744187E-2</v>
      </c>
      <c r="H81" s="11" cm="1">
        <f t="array" ref="H81">SUMPRODUCT(M$1^(A81:A$114-A81), (B81:B$114)/B81) + (1 + O$1 * M$1^O$1) * M$1^(110-A81) * B$115/B81</f>
        <v>9.7332322972105167</v>
      </c>
      <c r="I81" s="25" cm="1">
        <f t="array" ref="I81">SUMPRODUCT(M$1^(A81:A$114+1-A81), C81:C$114/B81) + M$1^(111-A81+O$1) * B$115/B81</f>
        <v>0.6256448999588593</v>
      </c>
      <c r="J81" s="25" cm="1">
        <f t="array" ref="J81">SUMPRODUCT(M$2^(A81:A$114+1-A81), C81:C$114/B81) + M$2^(111-A81+O$1) * B$115/B81</f>
        <v>0.41721921106057475</v>
      </c>
      <c r="K81" s="11">
        <f t="shared" si="9"/>
        <v>516.27478266430819</v>
      </c>
      <c r="L81" s="11">
        <f t="shared" si="10"/>
        <v>26.202765238044272</v>
      </c>
      <c r="M81" s="2"/>
      <c r="N81" s="11" cm="1">
        <f t="array" ref="N81">SUM((B81:B$114)/B81) + (1 + O$1) * B$115/B81</f>
        <v>12.811764653466867</v>
      </c>
    </row>
    <row r="82" spans="1:14" ht="14" x14ac:dyDescent="0.15">
      <c r="A82" s="7">
        <v>77</v>
      </c>
      <c r="B82" s="11">
        <f t="shared" si="13"/>
        <v>9862.4060680487946</v>
      </c>
      <c r="C82" s="46">
        <f t="shared" si="11"/>
        <v>321.57201005918165</v>
      </c>
      <c r="D82" s="10">
        <f t="shared" si="12"/>
        <v>3.2605837545158223E-2</v>
      </c>
      <c r="E82" s="37">
        <f t="shared" si="14"/>
        <v>0.96739416245484178</v>
      </c>
      <c r="F82" s="10">
        <f>Females!F82 + 1/(A82+10)</f>
        <v>3.3149252873563219E-2</v>
      </c>
      <c r="H82" s="11" cm="1">
        <f t="array" ref="H82">SUMPRODUCT(M$1^(A82:A$114-A82), (B82:B$114)/B82) + (1 + O$1 * M$1^O$1) * M$1^(110-A82) * B$115/B82</f>
        <v>9.3678552359618621</v>
      </c>
      <c r="I82" s="25" cm="1">
        <f t="array" ref="I82">SUMPRODUCT(M$1^(A82:A$114+1-A82), C82:C$114/B82) + M$1^(111-A82+O$1) * B$115/B82</f>
        <v>0.63969786300378051</v>
      </c>
      <c r="J82" s="25" cm="1">
        <f t="array" ref="J82">SUMPRODUCT(M$2^(A82:A$114+1-A82), C82:C$114/B82) + M$2^(111-A82+O$1) * B$115/B82</f>
        <v>0.43402788273847137</v>
      </c>
      <c r="K82" s="11">
        <f t="shared" si="9"/>
        <v>481.29988056293149</v>
      </c>
      <c r="L82" s="11">
        <f t="shared" si="10"/>
        <v>23.488140057462029</v>
      </c>
      <c r="M82" s="2"/>
      <c r="N82" s="11" cm="1">
        <f t="array" ref="N82">SUM((B82:B$114)/B82) + (1 + O$1) * B$115/B82</f>
        <v>12.182785689858036</v>
      </c>
    </row>
    <row r="83" spans="1:14" ht="14" x14ac:dyDescent="0.15">
      <c r="A83" s="7">
        <v>78</v>
      </c>
      <c r="B83" s="11">
        <f t="shared" si="13"/>
        <v>9540.8340579896121</v>
      </c>
      <c r="C83" s="46">
        <f t="shared" si="11"/>
        <v>335.16705745477663</v>
      </c>
      <c r="D83" s="10">
        <f t="shared" si="12"/>
        <v>3.5129743942470482E-2</v>
      </c>
      <c r="E83" s="37">
        <f t="shared" si="14"/>
        <v>0.96487025605752952</v>
      </c>
      <c r="F83" s="10">
        <f>Females!F83 + 1/(A83+10)</f>
        <v>3.5761636363636364E-2</v>
      </c>
      <c r="H83" s="11" cm="1">
        <f t="array" ref="H83">SUMPRODUCT(M$1^(A83:A$114-A83), (B83:B$114)/B83) + (1 + O$1 * M$1^O$1) * M$1^(110-A83) * B$115/B83</f>
        <v>8.9958879050053984</v>
      </c>
      <c r="I83" s="25" cm="1">
        <f t="array" ref="I83">SUMPRODUCT(M$1^(A83:A$114+1-A83), C83:C$114/B83) + M$1^(111-A83+O$1) * B$115/B83</f>
        <v>0.65400429786892311</v>
      </c>
      <c r="J83" s="25" cm="1">
        <f t="array" ref="J83">SUMPRODUCT(M$2^(A83:A$114+1-A83), C83:C$114/B83) + M$2^(111-A83+O$1) * B$115/B83</f>
        <v>0.45156228699608697</v>
      </c>
      <c r="K83" s="11">
        <f t="shared" si="9"/>
        <v>447.69874504499268</v>
      </c>
      <c r="L83" s="11">
        <f t="shared" si="10"/>
        <v>21.008034003800383</v>
      </c>
      <c r="M83" s="2"/>
      <c r="N83" s="11" cm="1">
        <f t="array" ref="N83">SUM((B83:B$114)/B83) + (1 + O$1) * B$115/B83</f>
        <v>11.559699369573218</v>
      </c>
    </row>
    <row r="84" spans="1:14" ht="14" x14ac:dyDescent="0.15">
      <c r="A84" s="7">
        <v>79</v>
      </c>
      <c r="B84" s="11">
        <f t="shared" si="13"/>
        <v>9205.6670005348351</v>
      </c>
      <c r="C84" s="46">
        <f t="shared" si="11"/>
        <v>351.02963682763755</v>
      </c>
      <c r="D84" s="10">
        <f t="shared" si="12"/>
        <v>3.8131906879451893E-2</v>
      </c>
      <c r="E84" s="37">
        <f t="shared" si="14"/>
        <v>0.96186809312054811</v>
      </c>
      <c r="F84" s="10">
        <f>Females!F84 + 1/(A84+10)</f>
        <v>3.8877955056179775E-2</v>
      </c>
      <c r="H84" s="11" cm="1">
        <f t="array" ref="H84">SUMPRODUCT(M$1^(A84:A$114-A84), (B84:B$114)/B84) + (1 + O$1 * M$1^O$1) * M$1^(110-A84) * B$115/B84</f>
        <v>8.618488723223523</v>
      </c>
      <c r="I84" s="25" cm="1">
        <f t="array" ref="I84">SUMPRODUCT(M$1^(A84:A$114+1-A84), C84:C$114/B84) + M$1^(111-A84+O$1) * B$115/B84</f>
        <v>0.66851964996498969</v>
      </c>
      <c r="J84" s="25" cm="1">
        <f t="array" ref="J84">SUMPRODUCT(M$2^(A84:A$114+1-A84), C84:C$114/B84) + M$2^(111-A84+O$1) * B$115/B84</f>
        <v>0.46978339608540159</v>
      </c>
      <c r="K84" s="11">
        <f t="shared" si="9"/>
        <v>415.35692573865072</v>
      </c>
      <c r="L84" s="11">
        <f t="shared" si="10"/>
        <v>18.740779538195412</v>
      </c>
      <c r="M84" s="2"/>
      <c r="N84" s="11" cm="1">
        <f t="array" ref="N84">SUM((B84:B$114)/B84) + (1 + O$1) * B$115/B84</f>
        <v>10.944165086734314</v>
      </c>
    </row>
    <row r="85" spans="1:14" ht="14" x14ac:dyDescent="0.15">
      <c r="A85" s="7">
        <v>80</v>
      </c>
      <c r="B85" s="11">
        <f t="shared" si="13"/>
        <v>8854.6373637071974</v>
      </c>
      <c r="C85" s="46">
        <f t="shared" si="11"/>
        <v>369.36322688526388</v>
      </c>
      <c r="D85" s="10">
        <f t="shared" si="12"/>
        <v>4.1714099822900197E-2</v>
      </c>
      <c r="E85" s="37">
        <f t="shared" si="14"/>
        <v>0.9582859001770998</v>
      </c>
      <c r="F85" s="10">
        <f>Females!F85 + 1/(A85+10)</f>
        <v>4.2609111111111111E-2</v>
      </c>
      <c r="H85" s="11" cm="1">
        <f t="array" ref="H85">SUMPRODUCT(M$1^(A85:A$114-A85), (B85:B$114)/B85) + (1 + O$1 * M$1^O$1) * M$1^(110-A85) * B$115/B85</f>
        <v>8.2373335063516571</v>
      </c>
      <c r="I85" s="25" cm="1">
        <f t="array" ref="I85">SUMPRODUCT(M$1^(A85:A$114+1-A85), C85:C$114/B85) + M$1^(111-A85+O$1) * B$115/B85</f>
        <v>0.6831794648185523</v>
      </c>
      <c r="J85" s="25" cm="1">
        <f t="array" ref="J85">SUMPRODUCT(M$2^(A85:A$114+1-A85), C85:C$114/B85) + M$2^(111-A85+O$1) * B$115/B85</f>
        <v>0.4886177405071867</v>
      </c>
      <c r="K85" s="11">
        <f t="shared" si="9"/>
        <v>384.15247511985478</v>
      </c>
      <c r="L85" s="11">
        <f t="shared" si="10"/>
        <v>16.666196262940648</v>
      </c>
      <c r="M85" s="2"/>
      <c r="N85" s="11" cm="1">
        <f t="array" ref="N85">SUM((B85:B$114)/B85) + (1 + O$1) * B$115/B85</f>
        <v>10.338387516808968</v>
      </c>
    </row>
    <row r="86" spans="1:14" ht="14" x14ac:dyDescent="0.15">
      <c r="A86" s="15">
        <v>81</v>
      </c>
      <c r="B86" s="17">
        <f t="shared" si="13"/>
        <v>8485.274136821934</v>
      </c>
      <c r="C86" s="47">
        <f t="shared" si="11"/>
        <v>390.1235000069106</v>
      </c>
      <c r="D86" s="16">
        <f t="shared" si="12"/>
        <v>4.5976534607640507E-2</v>
      </c>
      <c r="E86" s="43">
        <f t="shared" si="14"/>
        <v>0.95402346539235949</v>
      </c>
      <c r="F86" s="16">
        <f>Females!F86 + 1/(A86+10)</f>
        <v>4.7067010989010991E-2</v>
      </c>
      <c r="H86" s="17" cm="1">
        <f t="array" ref="H86">SUMPRODUCT(M$1^(A86:A$114-A86), (B86:B$114)/B86) + (1 + O$1 * M$1^O$1) * M$1^(110-A86) * B$115/B86</f>
        <v>7.8544689483740715</v>
      </c>
      <c r="I86" s="26" cm="1">
        <f t="array" ref="I86">SUMPRODUCT(M$1^(A86:A$114+1-A86), C86:C$114/B86) + M$1^(111-A86+O$1) * B$115/B86</f>
        <v>0.69790502340146621</v>
      </c>
      <c r="J86" s="26" cm="1">
        <f t="array" ref="J86">SUMPRODUCT(M$2^(A86:A$114+1-A86), C86:C$114/B86) + M$2^(111-A86+O$1) * B$115/B86</f>
        <v>0.50796411407045927</v>
      </c>
      <c r="K86" s="17">
        <f t="shared" si="9"/>
        <v>353.96913502451054</v>
      </c>
      <c r="L86" s="17">
        <f t="shared" si="10"/>
        <v>14.766069608321279</v>
      </c>
      <c r="M86" s="2"/>
      <c r="N86" s="17" cm="1">
        <f t="array" ref="N86">SUM((B86:B$114)/B86) + (1 + O$1) * B$115/B86</f>
        <v>9.744886693087258</v>
      </c>
    </row>
    <row r="87" spans="1:14" ht="14" x14ac:dyDescent="0.15">
      <c r="A87" s="7">
        <v>82</v>
      </c>
      <c r="B87" s="11">
        <f t="shared" si="13"/>
        <v>8095.1506368150231</v>
      </c>
      <c r="C87" s="46">
        <f t="shared" si="11"/>
        <v>412.96856787879153</v>
      </c>
      <c r="D87" s="10">
        <f t="shared" si="12"/>
        <v>5.1014315410104705E-2</v>
      </c>
      <c r="E87" s="37">
        <f t="shared" si="14"/>
        <v>0.9489856845898953</v>
      </c>
      <c r="F87" s="10">
        <f>Females!F87 + 1/(A87+10)</f>
        <v>5.2361565217391305E-2</v>
      </c>
      <c r="H87" s="11" cm="1">
        <f t="array" ref="H87">SUMPRODUCT(M$1^(A87:A$114-A87), (B87:B$114)/B87) + (1 + O$1 * M$1^O$1) * M$1^(110-A87) * B$115/B87</f>
        <v>7.472193258241556</v>
      </c>
      <c r="I87" s="25" cm="1">
        <f t="array" ref="I87">SUMPRODUCT(M$1^(A87:A$114+1-A87), C87:C$114/B87) + M$1^(111-A87+O$1) * B$115/B87</f>
        <v>0.71260793302425329</v>
      </c>
      <c r="J87" s="25" cm="1">
        <f t="array" ref="J87">SUMPRODUCT(M$2^(A87:A$114+1-A87), C87:C$114/B87) + M$2^(111-A87+O$1) * B$115/B87</f>
        <v>0.52769923322999257</v>
      </c>
      <c r="K87" s="11">
        <f t="shared" si="9"/>
        <v>324.70659695963406</v>
      </c>
      <c r="L87" s="11">
        <f t="shared" si="10"/>
        <v>13.02438692488486</v>
      </c>
      <c r="M87" s="2"/>
      <c r="N87" s="11" cm="1">
        <f t="array" ref="N87">SUM((B87:B$114)/B87) + (1 + O$1) * B$115/B87</f>
        <v>9.166322433684341</v>
      </c>
    </row>
    <row r="88" spans="1:14" ht="14" x14ac:dyDescent="0.15">
      <c r="A88" s="7">
        <v>83</v>
      </c>
      <c r="B88" s="11">
        <f t="shared" si="13"/>
        <v>7682.1820689362312</v>
      </c>
      <c r="C88" s="46">
        <f t="shared" si="11"/>
        <v>437.28084355839019</v>
      </c>
      <c r="D88" s="10">
        <f t="shared" si="12"/>
        <v>5.6921437117011919E-2</v>
      </c>
      <c r="E88" s="37">
        <f t="shared" si="14"/>
        <v>0.94307856288298808</v>
      </c>
      <c r="F88" s="10">
        <f>Females!F88 + 1/(A88+10)</f>
        <v>5.8605688172043008E-2</v>
      </c>
      <c r="H88" s="11" cm="1">
        <f t="array" ref="H88">SUMPRODUCT(M$1^(A88:A$114-A88), (B88:B$114)/B88) + (1 + O$1 * M$1^O$1) * M$1^(110-A88) * B$115/B88</f>
        <v>7.0929215243958694</v>
      </c>
      <c r="I88" s="25" cm="1">
        <f t="array" ref="I88">SUMPRODUCT(M$1^(A88:A$114+1-A88), C88:C$114/B88) + M$1^(111-A88+O$1) * B$115/B88</f>
        <v>0.72719530562080625</v>
      </c>
      <c r="J88" s="25" cm="1">
        <f t="array" ref="J88">SUMPRODUCT(M$2^(A88:A$114+1-A88), C88:C$114/B88) + M$2^(111-A88+O$1) * B$115/B88</f>
        <v>0.54768494793055111</v>
      </c>
      <c r="K88" s="11">
        <f t="shared" si="9"/>
        <v>296.29030019864769</v>
      </c>
      <c r="L88" s="11">
        <f t="shared" si="10"/>
        <v>11.427474798701496</v>
      </c>
      <c r="M88" s="2"/>
      <c r="N88" s="11" cm="1">
        <f t="array" ref="N88">SUM((B88:B$114)/B88) + (1 + O$1) * B$115/B88</f>
        <v>8.6053167780011535</v>
      </c>
    </row>
    <row r="89" spans="1:14" ht="14" x14ac:dyDescent="0.15">
      <c r="A89" s="7">
        <v>84</v>
      </c>
      <c r="B89" s="11">
        <f t="shared" si="13"/>
        <v>7244.901225377841</v>
      </c>
      <c r="C89" s="46">
        <f t="shared" si="11"/>
        <v>462.1103938973348</v>
      </c>
      <c r="D89" s="10">
        <f t="shared" si="12"/>
        <v>6.37842227963894E-2</v>
      </c>
      <c r="E89" s="37">
        <f t="shared" si="14"/>
        <v>0.9362157772036106</v>
      </c>
      <c r="F89" s="10">
        <f>Females!F89 + 1/(A89+10)</f>
        <v>6.5909297872340428E-2</v>
      </c>
      <c r="H89" s="11" cm="1">
        <f t="array" ref="H89">SUMPRODUCT(M$1^(A89:A$114-A89), (B89:B$114)/B89) + (1 + O$1 * M$1^O$1) * M$1^(110-A89) * B$115/B89</f>
        <v>6.7190991660340806</v>
      </c>
      <c r="I89" s="25" cm="1">
        <f t="array" ref="I89">SUMPRODUCT(M$1^(A89:A$114+1-A89), C89:C$114/B89) + M$1^(111-A89+O$1) * B$115/B89</f>
        <v>0.74157308654188925</v>
      </c>
      <c r="J89" s="25" cm="1">
        <f t="array" ref="J89">SUMPRODUCT(M$2^(A89:A$114+1-A89), C89:C$114/B89) + M$2^(111-A89+O$1) * B$115/B89</f>
        <v>0.56777306116235893</v>
      </c>
      <c r="K89" s="11">
        <f t="shared" si="9"/>
        <v>268.67791394952854</v>
      </c>
      <c r="L89" s="11">
        <f t="shared" si="10"/>
        <v>9.9639483270534122</v>
      </c>
      <c r="M89" s="2"/>
      <c r="N89" s="11" cm="1">
        <f t="array" ref="N89">SUM((B89:B$114)/B89) + (1 + O$1) * B$115/B89</f>
        <v>8.0643512399982118</v>
      </c>
    </row>
    <row r="90" spans="1:14" ht="14" x14ac:dyDescent="0.15">
      <c r="A90" s="12">
        <v>85</v>
      </c>
      <c r="B90" s="14">
        <f t="shared" si="13"/>
        <v>6782.7908314805063</v>
      </c>
      <c r="C90" s="48">
        <f t="shared" si="11"/>
        <v>486.2316122045238</v>
      </c>
      <c r="D90" s="13">
        <f t="shared" si="12"/>
        <v>7.1686069095306615E-2</v>
      </c>
      <c r="E90" s="44">
        <f t="shared" si="14"/>
        <v>0.92831393090469339</v>
      </c>
      <c r="F90" s="13">
        <f>Females!F90 + 1/(A90+10)</f>
        <v>7.4385315789473688E-2</v>
      </c>
      <c r="H90" s="14" cm="1">
        <f t="array" ref="H90">SUMPRODUCT(M$1^(A90:A$114-A90), (B90:B$114)/B90) + (1 + O$1 * M$1^O$1) * M$1^(110-A90) * B$115/B90</f>
        <v>6.3530900434525472</v>
      </c>
      <c r="I90" s="27" cm="1">
        <f t="array" ref="I90">SUMPRODUCT(M$1^(A90:A$114+1-A90), C90:C$114/B90) + M$1^(111-A90+O$1) * B$115/B90</f>
        <v>0.75565035799788371</v>
      </c>
      <c r="J90" s="27" cm="1">
        <f t="array" ref="J90">SUMPRODUCT(M$2^(A90:A$114+1-A90), C90:C$114/B90) + M$2^(111-A90+O$1) * B$115/B90</f>
        <v>0.58781226887734139</v>
      </c>
      <c r="K90" s="14">
        <f t="shared" si="9"/>
        <v>241.86586733240642</v>
      </c>
      <c r="L90" s="14">
        <f t="shared" si="10"/>
        <v>8.6246353800193454</v>
      </c>
      <c r="M90" s="2"/>
      <c r="N90" s="14" cm="1">
        <f t="array" ref="N90">SUM((B90:B$114)/B90) + (1 + O$1) * B$115/B90</f>
        <v>7.5456442969790238</v>
      </c>
    </row>
    <row r="91" spans="1:14" ht="14" x14ac:dyDescent="0.15">
      <c r="A91" s="7">
        <v>86</v>
      </c>
      <c r="B91" s="11">
        <f t="shared" si="13"/>
        <v>6296.5592192759823</v>
      </c>
      <c r="C91" s="46">
        <f t="shared" si="11"/>
        <v>508.13753020875197</v>
      </c>
      <c r="D91" s="10">
        <f t="shared" si="12"/>
        <v>8.0700826040540408E-2</v>
      </c>
      <c r="E91" s="37">
        <f t="shared" si="14"/>
        <v>0.91929917395945959</v>
      </c>
      <c r="F91" s="10">
        <f>Females!F91 + 1/(A91+10)</f>
        <v>8.4143666666666672E-2</v>
      </c>
      <c r="H91" s="11" cm="1">
        <f t="array" ref="H91">SUMPRODUCT(M$1^(A91:A$114-A91), (B91:B$114)/B91) + (1 + O$1 * M$1^O$1) * M$1^(110-A91) * B$115/B91</f>
        <v>5.9971238821818504</v>
      </c>
      <c r="I91" s="25" cm="1">
        <f t="array" ref="I91">SUMPRODUCT(M$1^(A91:A$114+1-A91), C91:C$114/B91) + M$1^(111-A91+O$1) * B$115/B91</f>
        <v>0.76934136119930319</v>
      </c>
      <c r="J91" s="25" cm="1">
        <f t="array" ref="J91">SUMPRODUCT(M$2^(A91:A$114+1-A91), C91:C$114/B91) + M$2^(111-A91+O$1) * B$115/B91</f>
        <v>0.60765185369208863</v>
      </c>
      <c r="K91" s="11">
        <f t="shared" si="9"/>
        <v>215.8917827452108</v>
      </c>
      <c r="L91" s="11">
        <f t="shared" si="10"/>
        <v>7.4023383619133227</v>
      </c>
      <c r="M91" s="2"/>
      <c r="N91" s="11" cm="1">
        <f t="array" ref="N91">SUM((B91:B$114)/B91) + (1 + O$1) * B$115/B91</f>
        <v>7.0511107062671501</v>
      </c>
    </row>
    <row r="92" spans="1:14" ht="14" x14ac:dyDescent="0.15">
      <c r="A92" s="7">
        <v>87</v>
      </c>
      <c r="B92" s="11">
        <f t="shared" si="13"/>
        <v>5788.4216890672305</v>
      </c>
      <c r="C92" s="46">
        <f t="shared" si="11"/>
        <v>526.15752533037278</v>
      </c>
      <c r="D92" s="10">
        <f t="shared" si="12"/>
        <v>9.0898271341243619E-2</v>
      </c>
      <c r="E92" s="37">
        <f t="shared" si="14"/>
        <v>0.90910172865875638</v>
      </c>
      <c r="F92" s="10">
        <f>Females!F92 + 1/(A92+10)</f>
        <v>9.5298278350515464E-2</v>
      </c>
      <c r="H92" s="11" cm="1">
        <f t="array" ref="H92">SUMPRODUCT(M$1^(A92:A$114-A92), (B92:B$114)/B92) + (1 + O$1 * M$1^O$1) * M$1^(110-A92) * B$115/B92</f>
        <v>5.6532290952524127</v>
      </c>
      <c r="I92" s="25" cm="1">
        <f t="array" ref="I92">SUMPRODUCT(M$1^(A92:A$114+1-A92), C92:C$114/B92) + M$1^(111-A92+O$1) * B$115/B92</f>
        <v>0.78256808010409518</v>
      </c>
      <c r="J92" s="25" cm="1">
        <f t="array" ref="J92">SUMPRODUCT(M$2^(A92:A$114+1-A92), C92:C$114/B92) + M$2^(111-A92+O$1) * B$115/B92</f>
        <v>0.62714667351397746</v>
      </c>
      <c r="K92" s="11">
        <f t="shared" si="9"/>
        <v>190.83570917529559</v>
      </c>
      <c r="L92" s="11">
        <f t="shared" si="10"/>
        <v>6.2915713216303031</v>
      </c>
      <c r="M92" s="2"/>
      <c r="N92" s="11" cm="1">
        <f t="array" ref="N92">SUM((B92:B$114)/B92) + (1 + O$1) * B$115/B92</f>
        <v>6.5823084341572535</v>
      </c>
    </row>
    <row r="93" spans="1:14" ht="14" x14ac:dyDescent="0.15">
      <c r="A93" s="7">
        <v>88</v>
      </c>
      <c r="B93" s="11">
        <f t="shared" si="13"/>
        <v>5262.2641637368579</v>
      </c>
      <c r="C93" s="46">
        <f t="shared" si="11"/>
        <v>538.51734660667341</v>
      </c>
      <c r="D93" s="10">
        <f t="shared" si="12"/>
        <v>0.10233567336236871</v>
      </c>
      <c r="E93" s="37">
        <f t="shared" si="14"/>
        <v>0.89766432663763129</v>
      </c>
      <c r="F93" s="10">
        <f>Females!F93 + 1/(A93+10)</f>
        <v>0.10795908163265305</v>
      </c>
      <c r="H93" s="11" cm="1">
        <f t="array" ref="H93">SUMPRODUCT(M$1^(A93:A$114-A93), (B93:B$114)/B93) + (1 + O$1 * M$1^O$1) * M$1^(110-A93) * B$115/B93</f>
        <v>5.3232307304070989</v>
      </c>
      <c r="I93" s="25" cm="1">
        <f t="array" ref="I93">SUMPRODUCT(M$1^(A93:A$114+1-A93), C93:C$114/B93) + M$1^(111-A93+O$1) * B$115/B93</f>
        <v>0.79526032035342553</v>
      </c>
      <c r="J93" s="25" cm="1">
        <f t="array" ref="J93">SUMPRODUCT(M$2^(A93:A$114+1-A93), C93:C$114/B93) + M$2^(111-A93+O$1) * B$115/B93</f>
        <v>0.64615823753644197</v>
      </c>
      <c r="K93" s="11">
        <f t="shared" si="9"/>
        <v>166.81641644334701</v>
      </c>
      <c r="L93" s="11">
        <f t="shared" si="10"/>
        <v>5.2881641683376159</v>
      </c>
      <c r="M93" s="2"/>
      <c r="N93" s="11" cm="1">
        <f t="array" ref="N93">SUM((B93:B$114)/B93) + (1 + O$1) * B$115/B93</f>
        <v>6.1404661966632874</v>
      </c>
    </row>
    <row r="94" spans="1:14" ht="14" x14ac:dyDescent="0.15">
      <c r="A94" s="7">
        <v>89</v>
      </c>
      <c r="B94" s="11">
        <f t="shared" si="13"/>
        <v>4723.7468171301844</v>
      </c>
      <c r="C94" s="46">
        <f t="shared" si="11"/>
        <v>543.53344257210779</v>
      </c>
      <c r="D94" s="10">
        <f t="shared" si="12"/>
        <v>0.11506405055432678</v>
      </c>
      <c r="E94" s="37">
        <f t="shared" si="14"/>
        <v>0.88493594944567322</v>
      </c>
      <c r="F94" s="10">
        <f>Females!F94 + 1/(A94+10)</f>
        <v>0.1222400101010101</v>
      </c>
      <c r="H94" s="11" cm="1">
        <f t="array" ref="H94">SUMPRODUCT(M$1^(A94:A$114-A94), (B94:B$114)/B94) + (1 + O$1 * M$1^O$1) * M$1^(110-A94) * B$115/B94</f>
        <v>5.0087319125898517</v>
      </c>
      <c r="I94" s="25" cm="1">
        <f t="array" ref="I94">SUMPRODUCT(M$1^(A94:A$114+1-A94), C94:C$114/B94) + M$1^(111-A94+O$1) * B$115/B94</f>
        <v>0.80735642299591415</v>
      </c>
      <c r="J94" s="25" cm="1">
        <f t="array" ref="J94">SUMPRODUCT(M$2^(A94:A$114+1-A94), C94:C$114/B94) + M$2^(111-A94+O$1) * B$115/B94</f>
        <v>0.66455696038577372</v>
      </c>
      <c r="K94" s="11">
        <f t="shared" si="9"/>
        <v>143.9857174410767</v>
      </c>
      <c r="L94" s="11">
        <f t="shared" si="10"/>
        <v>4.3888649475961863</v>
      </c>
      <c r="M94" s="2"/>
      <c r="N94" s="11" cm="1">
        <f t="array" ref="N94">SUM((B94:B$114)/B94) + (1 + O$1) * B$115/B94</f>
        <v>5.7264904531940815</v>
      </c>
    </row>
    <row r="95" spans="1:14" ht="14" x14ac:dyDescent="0.15">
      <c r="A95" s="7">
        <v>90</v>
      </c>
      <c r="B95" s="11">
        <f t="shared" si="13"/>
        <v>4180.2133745580768</v>
      </c>
      <c r="C95" s="46">
        <f t="shared" si="11"/>
        <v>539.75612496723431</v>
      </c>
      <c r="D95" s="10">
        <f t="shared" si="12"/>
        <v>0.12912166834648631</v>
      </c>
      <c r="E95" s="37">
        <f t="shared" si="14"/>
        <v>0.87087833165351369</v>
      </c>
      <c r="F95" s="10">
        <f>Females!F95 + 1/(A95+10)</f>
        <v>0.13825300000000001</v>
      </c>
      <c r="H95" s="11" cm="1">
        <f t="array" ref="H95">SUMPRODUCT(M$1^(A95:A$114-A95), (B95:B$114)/B95) + (1 + O$1 * M$1^O$1) * M$1^(110-A95) * B$115/B95</f>
        <v>4.7111671660587078</v>
      </c>
      <c r="I95" s="25" cm="1">
        <f t="array" ref="I95">SUMPRODUCT(M$1^(A95:A$114+1-A95), C95:C$114/B95) + M$1^(111-A95+O$1) * B$115/B95</f>
        <v>0.81880121359665325</v>
      </c>
      <c r="J95" s="25" cm="1">
        <f t="array" ref="J95">SUMPRODUCT(M$2^(A95:A$114+1-A95), C95:C$114/B95) + M$2^(111-A95+O$1) * B$115/B95</f>
        <v>0.68221972242974072</v>
      </c>
      <c r="K95" s="11">
        <f t="shared" si="9"/>
        <v>122.51743997147656</v>
      </c>
      <c r="L95" s="11">
        <f t="shared" si="10"/>
        <v>3.5908509332376717</v>
      </c>
      <c r="M95" s="2"/>
      <c r="N95" s="11" cm="1">
        <f t="array" ref="N95">SUM((B95:B$114)/B95) + (1 + O$1) * B$115/B95</f>
        <v>5.3410537295436686</v>
      </c>
    </row>
    <row r="96" spans="1:14" ht="14" x14ac:dyDescent="0.15">
      <c r="A96" s="15">
        <v>91</v>
      </c>
      <c r="B96" s="17">
        <f t="shared" si="13"/>
        <v>3640.4572495908424</v>
      </c>
      <c r="C96" s="47">
        <f t="shared" si="11"/>
        <v>526.18560891705158</v>
      </c>
      <c r="D96" s="16">
        <f t="shared" si="12"/>
        <v>0.14453832934755395</v>
      </c>
      <c r="E96" s="43">
        <f t="shared" si="14"/>
        <v>0.85546167065244605</v>
      </c>
      <c r="F96" s="16">
        <f>Females!F96 + 1/(A96+10)</f>
        <v>0.15611399009900992</v>
      </c>
      <c r="H96" s="17" cm="1">
        <f t="array" ref="H96">SUMPRODUCT(M$1^(A96:A$114-A96), (B96:B$114)/B96) + (1 + O$1 * M$1^O$1) * M$1^(110-A96) * B$115/B96</f>
        <v>4.431863456027104</v>
      </c>
      <c r="I96" s="26" cm="1">
        <f t="array" ref="I96">SUMPRODUCT(M$1^(A96:A$114+1-A96), C96:C$114/B96) + M$1^(111-A96+O$1) * B$115/B96</f>
        <v>0.82954365441883438</v>
      </c>
      <c r="J96" s="26" cm="1">
        <f t="array" ref="J96">SUMPRODUCT(M$2^(A96:A$114+1-A96), C96:C$114/B96) + M$2^(111-A96+O$1) * B$115/B96</f>
        <v>0.69902667376930983</v>
      </c>
      <c r="K96" s="17">
        <f t="shared" si="9"/>
        <v>102.59402280847982</v>
      </c>
      <c r="L96" s="17">
        <f t="shared" si="10"/>
        <v>2.8912668915999311</v>
      </c>
      <c r="M96" s="2"/>
      <c r="N96" s="17" cm="1">
        <f t="array" ref="N96">SUM((B96:B$114)/B96) + (1 + O$1) * B$115/B96</f>
        <v>4.9846845096047172</v>
      </c>
    </row>
    <row r="97" spans="1:14" ht="14" x14ac:dyDescent="0.15">
      <c r="A97" s="7">
        <v>92</v>
      </c>
      <c r="B97" s="11">
        <f t="shared" si="13"/>
        <v>3114.2716406737909</v>
      </c>
      <c r="C97" s="46">
        <f t="shared" si="11"/>
        <v>502.37045416807575</v>
      </c>
      <c r="D97" s="10">
        <f t="shared" si="12"/>
        <v>0.16131234270218797</v>
      </c>
      <c r="E97" s="37">
        <f t="shared" si="14"/>
        <v>0.83868765729781203</v>
      </c>
      <c r="F97" s="10">
        <f>Females!F97 + 1/(A97+10)</f>
        <v>0.17591692156862745</v>
      </c>
      <c r="H97" s="11" cm="1">
        <f t="array" ref="H97">SUMPRODUCT(M$1^(A97:A$114-A97), (B97:B$114)/B97) + (1 + O$1 * M$1^O$1) * M$1^(110-A97) * B$115/B97</f>
        <v>4.1721775699734911</v>
      </c>
      <c r="I97" s="25" cm="1">
        <f t="array" ref="I97">SUMPRODUCT(M$1^(A97:A$114+1-A97), C97:C$114/B97) + M$1^(111-A97+O$1) * B$115/B97</f>
        <v>0.83953156042664623</v>
      </c>
      <c r="J97" s="25" cm="1">
        <f t="array" ref="J97">SUMPRODUCT(M$2^(A97:A$114+1-A97), C97:C$114/B97) + M$2^(111-A97+O$1) * B$115/B97</f>
        <v>0.71485250827769831</v>
      </c>
      <c r="K97" s="11">
        <f t="shared" si="9"/>
        <v>84.389667452593542</v>
      </c>
      <c r="L97" s="11">
        <f t="shared" si="10"/>
        <v>2.2867677564628157</v>
      </c>
      <c r="M97" s="2"/>
      <c r="N97" s="11" cm="1">
        <f t="array" ref="N97">SUM((B97:B$114)/B97) + (1 + O$1) * B$115/B97</f>
        <v>4.6579345940370027</v>
      </c>
    </row>
    <row r="98" spans="1:14" ht="14" x14ac:dyDescent="0.15">
      <c r="A98" s="7">
        <v>93</v>
      </c>
      <c r="B98" s="11">
        <f t="shared" si="13"/>
        <v>2611.901186505715</v>
      </c>
      <c r="C98" s="46">
        <f t="shared" si="11"/>
        <v>468.11900790142744</v>
      </c>
      <c r="D98" s="10">
        <f t="shared" si="12"/>
        <v>0.1792253896586693</v>
      </c>
      <c r="E98" s="37">
        <f t="shared" si="14"/>
        <v>0.8207746103413307</v>
      </c>
      <c r="F98" s="10">
        <f>Females!F98 + 1/(A98+10)</f>
        <v>0.19750673786407766</v>
      </c>
      <c r="H98" s="11" cm="1">
        <f t="array" ref="H98">SUMPRODUCT(M$1^(A98:A$114-A98), (B98:B$114)/B98) + (1 + O$1 * M$1^O$1) * M$1^(110-A98) * B$115/B98</f>
        <v>3.93360346258316</v>
      </c>
      <c r="I98" s="25" cm="1">
        <f t="array" ref="I98">SUMPRODUCT(M$1^(A98:A$114+1-A98), C98:C$114/B98) + M$1^(111-A98+O$1) * B$115/B98</f>
        <v>0.84870747047225104</v>
      </c>
      <c r="J98" s="25" cm="1">
        <f t="array" ref="J98">SUMPRODUCT(M$2^(A98:A$114+1-A98), C98:C$114/B98) + M$2^(111-A98+O$1) * B$115/B98</f>
        <v>0.72955900200365009</v>
      </c>
      <c r="K98" s="11">
        <f t="shared" si="9"/>
        <v>68.054396630727979</v>
      </c>
      <c r="L98" s="11">
        <f t="shared" si="10"/>
        <v>1.7731914686131396</v>
      </c>
      <c r="M98" s="2"/>
      <c r="N98" s="11" cm="1">
        <f t="array" ref="N98">SUM((B98:B$114)/B98) + (1 + O$1) * B$115/B98</f>
        <v>4.3614980645149721</v>
      </c>
    </row>
    <row r="99" spans="1:14" ht="14" x14ac:dyDescent="0.15">
      <c r="A99" s="7">
        <v>94</v>
      </c>
      <c r="B99" s="11">
        <f t="shared" si="13"/>
        <v>2143.7821786042878</v>
      </c>
      <c r="C99" s="46">
        <f t="shared" si="11"/>
        <v>424.11416365423759</v>
      </c>
      <c r="D99" s="10">
        <f t="shared" si="12"/>
        <v>0.19783454116143351</v>
      </c>
      <c r="E99" s="37">
        <f t="shared" si="14"/>
        <v>0.80216545883856649</v>
      </c>
      <c r="F99" s="10">
        <f>Females!F99 + 1/(A99+10)</f>
        <v>0.22044038461538462</v>
      </c>
      <c r="H99" s="11" cm="1">
        <f t="array" ref="H99">SUMPRODUCT(M$1^(A99:A$114-A99), (B99:B$114)/B99) + (1 + O$1 * M$1^O$1) * M$1^(110-A99) * B$115/B99</f>
        <v>3.7171564064557341</v>
      </c>
      <c r="I99" s="25" cm="1">
        <f t="array" ref="I99">SUMPRODUCT(M$1^(A99:A$114+1-A99), C99:C$114/B99) + M$1^(111-A99+O$1) * B$115/B99</f>
        <v>0.8570323335658987</v>
      </c>
      <c r="J99" s="25" cm="1">
        <f t="array" ref="J99">SUMPRODUCT(M$2^(A99:A$114+1-A99), C99:C$114/B99) + M$2^(111-A99+O$1) * B$115/B99</f>
        <v>0.7430366622267438</v>
      </c>
      <c r="K99" s="11">
        <f t="shared" si="9"/>
        <v>53.708962381346261</v>
      </c>
      <c r="L99" s="11">
        <f t="shared" si="10"/>
        <v>1.3455903630838773</v>
      </c>
      <c r="M99" s="2"/>
      <c r="N99" s="11" cm="1">
        <f t="array" ref="N99">SUM((B99:B$114)/B99) + (1 + O$1) * B$115/B99</f>
        <v>4.095519064749146</v>
      </c>
    </row>
    <row r="100" spans="1:14" ht="14" x14ac:dyDescent="0.15">
      <c r="A100" s="12">
        <v>95</v>
      </c>
      <c r="B100" s="14">
        <f t="shared" si="13"/>
        <v>1719.6680149500503</v>
      </c>
      <c r="C100" s="48">
        <f t="shared" si="11"/>
        <v>372.67131418046358</v>
      </c>
      <c r="D100" s="13">
        <f t="shared" si="12"/>
        <v>0.21671119712678277</v>
      </c>
      <c r="E100" s="44">
        <f t="shared" si="14"/>
        <v>0.78328880287321723</v>
      </c>
      <c r="F100" s="13">
        <f>Females!F100 + 1/(A100+10)</f>
        <v>0.24425380952380951</v>
      </c>
      <c r="H100" s="14" cm="1">
        <f t="array" ref="H100">SUMPRODUCT(M$1^(A100:A$114-A100), (B100:B$114)/B100) + (1 + O$1 * M$1^O$1) * M$1^(110-A100) * B$115/B100</f>
        <v>3.5227678175091515</v>
      </c>
      <c r="I100" s="27" cm="1">
        <f t="array" ref="I100">SUMPRODUCT(M$1^(A100:A$114+1-A100), C100:C$114/B100) + M$1^(111-A100+O$1) * B$115/B100</f>
        <v>0.86450878444849832</v>
      </c>
      <c r="J100" s="27" cm="1">
        <f t="array" ref="J100">SUMPRODUCT(M$2^(A100:A$114+1-A100), C100:C$114/B100) + M$2^(111-A100+O$1) * B$115/B100</f>
        <v>0.75524806762458085</v>
      </c>
      <c r="K100" s="14">
        <f t="shared" si="9"/>
        <v>41.426417742669166</v>
      </c>
      <c r="L100" s="14">
        <f t="shared" si="10"/>
        <v>0.99795313518114981</v>
      </c>
      <c r="M100" s="2"/>
      <c r="N100" s="14" cm="1">
        <f t="array" ref="N100">SUM((B100:B$114)/B100) + (1 + O$1) * B$115/B100</f>
        <v>3.8589533252043324</v>
      </c>
    </row>
    <row r="101" spans="1:14" ht="14" x14ac:dyDescent="0.15">
      <c r="A101" s="7">
        <v>96</v>
      </c>
      <c r="B101" s="11">
        <f t="shared" si="13"/>
        <v>1346.9967007695868</v>
      </c>
      <c r="C101" s="46">
        <f t="shared" si="11"/>
        <v>317.1762310113084</v>
      </c>
      <c r="D101" s="10">
        <f t="shared" si="12"/>
        <v>0.23546919664323929</v>
      </c>
      <c r="E101" s="37">
        <f t="shared" si="14"/>
        <v>0.76453080335676071</v>
      </c>
      <c r="F101" s="10">
        <f>Females!F101 + 1/(A101+10)</f>
        <v>0.26849296226415093</v>
      </c>
      <c r="H101" s="11" cm="1">
        <f t="array" ref="H101">SUMPRODUCT(M$1^(A101:A$114-A101), (B101:B$114)/B101) + (1 + O$1 * M$1^O$1) * M$1^(110-A101) * B$115/B101</f>
        <v>3.3495672612521501</v>
      </c>
      <c r="I101" s="25" cm="1">
        <f t="array" ref="I101">SUMPRODUCT(M$1^(A101:A$114+1-A101), C101:C$114/B101) + M$1^(111-A101+O$1) * B$115/B101</f>
        <v>0.87117029657081035</v>
      </c>
      <c r="J101" s="25" cm="1">
        <f t="array" ref="J101">SUMPRODUCT(M$2^(A101:A$114+1-A101), C101:C$114/B101) + M$2^(111-A101+O$1) * B$115/B101</f>
        <v>0.76621178627151432</v>
      </c>
      <c r="K101" s="11">
        <f t="shared" ref="K101:K115" si="15">B101*M$1^A101</f>
        <v>31.200816500943404</v>
      </c>
      <c r="L101" s="11">
        <f t="shared" ref="L101:L132" si="16">B101*M$2^A101</f>
        <v>0.72271220097967537</v>
      </c>
      <c r="M101" s="2"/>
      <c r="N101" s="11" cm="1">
        <f t="array" ref="N101">SUM((B101:B$114)/B101) + (1 + O$1) * B$115/B101</f>
        <v>3.6499351385048215</v>
      </c>
    </row>
    <row r="102" spans="1:14" ht="14" x14ac:dyDescent="0.15">
      <c r="A102" s="7">
        <v>97</v>
      </c>
      <c r="B102" s="11">
        <f t="shared" si="13"/>
        <v>1029.8204697582785</v>
      </c>
      <c r="C102" s="46">
        <f t="shared" si="11"/>
        <v>261.32169362834236</v>
      </c>
      <c r="D102" s="10">
        <f t="shared" si="12"/>
        <v>0.25375461189820814</v>
      </c>
      <c r="E102" s="37">
        <f t="shared" si="14"/>
        <v>0.74624538810179186</v>
      </c>
      <c r="F102" s="10">
        <f>Females!F102 + 1/(A102+10)</f>
        <v>0.29270079439252339</v>
      </c>
      <c r="H102" s="11" cm="1">
        <f t="array" ref="H102">SUMPRODUCT(M$1^(A102:A$114-A102), (B102:B$114)/B102) + (1 + O$1 * M$1^O$1) * M$1^(110-A102) * B$115/B102</f>
        <v>3.1961432305585959</v>
      </c>
      <c r="I102" s="25" cm="1">
        <f t="array" ref="I102">SUMPRODUCT(M$1^(A102:A$114+1-A102), C102:C$114/B102) + M$1^(111-A102+O$1) * B$115/B102</f>
        <v>0.87707115115085665</v>
      </c>
      <c r="J102" s="25" cm="1">
        <f t="array" ref="J102">SUMPRODUCT(M$2^(A102:A$114+1-A102), C102:C$114/B102) + M$2^(111-A102+O$1) * B$115/B102</f>
        <v>0.77598635500784308</v>
      </c>
      <c r="K102" s="11">
        <f t="shared" si="15"/>
        <v>22.936524331589553</v>
      </c>
      <c r="L102" s="11">
        <f t="shared" si="16"/>
        <v>0.51085035097145326</v>
      </c>
      <c r="M102" s="2"/>
      <c r="N102" s="11" cm="1">
        <f t="array" ref="N102">SUM((B102:B$114)/B102) + (1 + O$1) * B$115/B102</f>
        <v>3.4660933566966503</v>
      </c>
    </row>
    <row r="103" spans="1:14" ht="14" x14ac:dyDescent="0.15">
      <c r="A103" s="7">
        <v>98</v>
      </c>
      <c r="B103" s="11">
        <f t="shared" si="13"/>
        <v>768.49877612993612</v>
      </c>
      <c r="C103" s="46">
        <f t="shared" si="11"/>
        <v>208.45233483517382</v>
      </c>
      <c r="D103" s="10">
        <f t="shared" si="12"/>
        <v>0.27124615068993829</v>
      </c>
      <c r="E103" s="37">
        <f t="shared" si="14"/>
        <v>0.72875384931006171</v>
      </c>
      <c r="F103" s="10">
        <f>Females!F103 + 1/(A103+10)</f>
        <v>0.31641925925925923</v>
      </c>
      <c r="H103" s="11" cm="1">
        <f t="array" ref="H103">SUMPRODUCT(M$1^(A103:A$114-A103), (B103:B$114)/B103) + (1 + O$1 * M$1^O$1) * M$1^(110-A103) * B$115/B103</f>
        <v>3.0606406367088894</v>
      </c>
      <c r="I103" s="25" cm="1">
        <f t="array" ref="I103">SUMPRODUCT(M$1^(A103:A$114+1-A103), C103:C$114/B103) + M$1^(111-A103+O$1) * B$115/B103</f>
        <v>0.88228268582461766</v>
      </c>
      <c r="J103" s="25" cm="1">
        <f t="array" ref="J103">SUMPRODUCT(M$2^(A103:A$114+1-A103), C103:C$114/B103) + M$2^(111-A103+O$1) * B$115/B103</f>
        <v>0.78466445356229486</v>
      </c>
      <c r="K103" s="11">
        <f t="shared" si="15"/>
        <v>16.457957213012726</v>
      </c>
      <c r="L103" s="11">
        <f t="shared" si="16"/>
        <v>0.35245905919251908</v>
      </c>
      <c r="M103" s="2"/>
      <c r="N103" s="11" cm="1">
        <f t="array" ref="N103">SUM((B103:B$114)/B103) + (1 + O$1) * B$115/B103</f>
        <v>3.3046681373396463</v>
      </c>
    </row>
    <row r="104" spans="1:14" ht="14" x14ac:dyDescent="0.15">
      <c r="A104" s="7">
        <v>99</v>
      </c>
      <c r="B104" s="11">
        <f t="shared" si="13"/>
        <v>560.0464412947623</v>
      </c>
      <c r="C104" s="46">
        <f t="shared" si="11"/>
        <v>161.09831496173916</v>
      </c>
      <c r="D104" s="10">
        <f t="shared" si="12"/>
        <v>0.28765170722145572</v>
      </c>
      <c r="E104" s="37">
        <f t="shared" si="14"/>
        <v>0.71234829277854428</v>
      </c>
      <c r="F104" s="10">
        <f>Females!F104 + 1/(A104+10)</f>
        <v>0.33918831192660548</v>
      </c>
      <c r="H104" s="11" cm="1">
        <f t="array" ref="H104">SUMPRODUCT(M$1^(A104:A$114-A104), (B104:B$114)/B104) + (1 + O$1 * M$1^O$1) * M$1^(110-A104) * B$115/B104</f>
        <v>2.9407271936967008</v>
      </c>
      <c r="I104" s="25" cm="1">
        <f t="array" ref="I104">SUMPRODUCT(M$1^(A104:A$114+1-A104), C104:C$114/B104) + M$1^(111-A104+O$1) * B$115/B104</f>
        <v>0.8868945847484262</v>
      </c>
      <c r="J104" s="25" cm="1">
        <f t="array" ref="J104">SUMPRODUCT(M$2^(A104:A$114+1-A104), C104:C$114/B104) + M$2^(111-A104+O$1) * B$115/B104</f>
        <v>0.79237581088556885</v>
      </c>
      <c r="K104" s="11">
        <f t="shared" si="15"/>
        <v>11.532499683426268</v>
      </c>
      <c r="L104" s="11">
        <f t="shared" si="16"/>
        <v>0.23747771459943709</v>
      </c>
      <c r="M104" s="2"/>
      <c r="N104" s="11" cm="1">
        <f t="array" ref="N104">SUM((B104:B$114)/B104) + (1 + O$1) * B$115/B104</f>
        <v>3.1624781666972481</v>
      </c>
    </row>
    <row r="105" spans="1:14" ht="14" x14ac:dyDescent="0.15">
      <c r="A105" s="7">
        <v>100</v>
      </c>
      <c r="B105" s="11">
        <f t="shared" si="13"/>
        <v>398.94812633302314</v>
      </c>
      <c r="C105" s="46">
        <f t="shared" si="11"/>
        <v>120.72024632847604</v>
      </c>
      <c r="D105" s="10">
        <f t="shared" si="12"/>
        <v>0.30259634864835649</v>
      </c>
      <c r="E105" s="37">
        <f t="shared" si="14"/>
        <v>0.69740365135164351</v>
      </c>
      <c r="F105" s="10">
        <f>Females!F105 + 1/(A105+10)</f>
        <v>0.3603909090909091</v>
      </c>
      <c r="H105" s="11" cm="1">
        <f t="array" ref="H105">SUMPRODUCT(M$1^(A105:A$114-A105), (B105:B$114)/B105) + (1 + O$1 * M$1^O$1) * M$1^(110-A105) * B$115/B105</f>
        <v>2.8333840368619194</v>
      </c>
      <c r="I105" s="25" cm="1">
        <f t="array" ref="I105">SUMPRODUCT(M$1^(A105:A$114+1-A105), C105:C$114/B105) + M$1^(111-A105+O$1) * B$115/B105</f>
        <v>0.89102292705884223</v>
      </c>
      <c r="J105" s="25" cm="1">
        <f t="array" ref="J105">SUMPRODUCT(M$2^(A105:A$114+1-A105), C105:C$114/B105) + M$2^(111-A105+O$1) * B$115/B105</f>
        <v>0.79930277871724476</v>
      </c>
      <c r="K105" s="11">
        <f t="shared" si="15"/>
        <v>7.8991889047671178</v>
      </c>
      <c r="L105" s="11">
        <f t="shared" si="16"/>
        <v>0.15640425718182263</v>
      </c>
      <c r="M105" s="2"/>
      <c r="N105" s="11" cm="1">
        <f t="array" ref="N105">SUM((B105:B$114)/B105) + (1 + O$1) * B$115/B105</f>
        <v>3.0357034453784006</v>
      </c>
    </row>
    <row r="106" spans="1:14" ht="14" x14ac:dyDescent="0.15">
      <c r="A106" s="15">
        <v>101</v>
      </c>
      <c r="B106" s="17">
        <f t="shared" si="13"/>
        <v>278.2278800045471</v>
      </c>
      <c r="C106" s="47">
        <f t="shared" si="11"/>
        <v>88.216971983889266</v>
      </c>
      <c r="D106" s="16">
        <f t="shared" si="12"/>
        <v>0.31706733337596338</v>
      </c>
      <c r="E106" s="43">
        <f t="shared" si="14"/>
        <v>0.68293266662403662</v>
      </c>
      <c r="F106" s="16">
        <f>Females!F106 + 1/(A106+10)</f>
        <v>0.38135900900900904</v>
      </c>
      <c r="H106" s="17" cm="1">
        <f t="array" ref="H106">SUMPRODUCT(M$1^(A106:A$114-A106), (B106:B$114)/B106) + (1 + O$1 * M$1^O$1) * M$1^(110-A106) * B$115/B106</f>
        <v>2.7340255455229818</v>
      </c>
      <c r="I106" s="26" cm="1">
        <f t="array" ref="I106">SUMPRODUCT(M$1^(A106:A$114+1-A106), C106:C$114/B106) + M$1^(111-A106+O$1) * B$115/B106</f>
        <v>0.89484403226643472</v>
      </c>
      <c r="J106" s="26" cm="1">
        <f t="array" ref="J106">SUMPRODUCT(M$2^(A106:A$114+1-A106), C106:C$114/B106) + M$2^(111-A106+O$1) * B$115/B106</f>
        <v>0.80574504553157333</v>
      </c>
      <c r="K106" s="17">
        <f t="shared" si="15"/>
        <v>5.2970415239432471</v>
      </c>
      <c r="L106" s="17">
        <f t="shared" si="16"/>
        <v>0.10084772563382451</v>
      </c>
      <c r="M106" s="2"/>
      <c r="N106" s="17" cm="1">
        <f t="array" ref="N106">SUM((B106:B$114)/B106) + (1 + O$1) * B$115/B106</f>
        <v>2.9189744582394832</v>
      </c>
    </row>
    <row r="107" spans="1:14" ht="14" x14ac:dyDescent="0.15">
      <c r="A107" s="7">
        <v>102</v>
      </c>
      <c r="B107" s="11">
        <f t="shared" si="13"/>
        <v>190.01090802065784</v>
      </c>
      <c r="C107" s="46">
        <f t="shared" si="11"/>
        <v>63.159179845872195</v>
      </c>
      <c r="D107" s="10">
        <f t="shared" si="12"/>
        <v>0.33239765287056877</v>
      </c>
      <c r="E107" s="37">
        <f t="shared" si="14"/>
        <v>0.66760234712943123</v>
      </c>
      <c r="F107" s="10">
        <f>Females!F107 + 1/(A107+10)</f>
        <v>0.40406257142857144</v>
      </c>
      <c r="H107" s="11" cm="1">
        <f t="array" ref="H107">SUMPRODUCT(M$1^(A107:A$114-A107), (B107:B$114)/B107) + (1 + O$1 * M$1^O$1) * M$1^(110-A107) * B$115/B107</f>
        <v>2.640650616785754</v>
      </c>
      <c r="I107" s="25" cm="1">
        <f t="array" ref="I107">SUMPRODUCT(M$1^(A107:A$114+1-A107), C107:C$114/B107) + M$1^(111-A107+O$1) * B$115/B107</f>
        <v>0.89843478012878164</v>
      </c>
      <c r="J107" s="25" cm="1">
        <f t="array" ref="J107">SUMPRODUCT(M$2^(A107:A$114+1-A107), C107:C$114/B107) + M$2^(111-A107+O$1) * B$115/B107</f>
        <v>0.81183187591787231</v>
      </c>
      <c r="K107" s="11">
        <f t="shared" si="15"/>
        <v>3.4783872049661655</v>
      </c>
      <c r="L107" s="11">
        <f t="shared" si="16"/>
        <v>6.3676226137275319E-2</v>
      </c>
      <c r="M107" s="2"/>
      <c r="N107" s="11" cm="1">
        <f t="array" ref="N107">SUM((B107:B$114)/B107) + (1 + O$1) * B$115/B107</f>
        <v>2.8099028674753725</v>
      </c>
    </row>
    <row r="108" spans="1:14" ht="14" x14ac:dyDescent="0.15">
      <c r="A108" s="7">
        <v>103</v>
      </c>
      <c r="B108" s="11">
        <f t="shared" si="13"/>
        <v>126.85172817478565</v>
      </c>
      <c r="C108" s="46">
        <f t="shared" si="11"/>
        <v>44.016340936292053</v>
      </c>
      <c r="D108" s="10">
        <f t="shared" si="12"/>
        <v>0.34699047123459836</v>
      </c>
      <c r="E108" s="37">
        <f t="shared" si="14"/>
        <v>0.65300952876540164</v>
      </c>
      <c r="F108" s="10">
        <f>Females!F108 + 1/(A108+10)</f>
        <v>0.42616355752212393</v>
      </c>
      <c r="H108" s="11" cm="1">
        <f t="array" ref="H108">SUMPRODUCT(M$1^(A108:A$114-A108), (B108:B$114)/B108) + (1 + O$1 * M$1^O$1) * M$1^(110-A108) * B$115/B108</f>
        <v>2.5558278049708241</v>
      </c>
      <c r="I108" s="25" cm="1">
        <f t="array" ref="I108">SUMPRODUCT(M$1^(A108:A$114+1-A108), C108:C$114/B108) + M$1^(111-A108+O$1) * B$115/B108</f>
        <v>0.90169622837868257</v>
      </c>
      <c r="J108" s="25" cm="1">
        <f t="array" ref="J108">SUMPRODUCT(M$2^(A108:A$114+1-A108), C108:C$114/B108) + M$2^(111-A108+O$1) * B$115/B108</f>
        <v>0.81737235716519785</v>
      </c>
      <c r="K108" s="11">
        <f t="shared" si="15"/>
        <v>2.2328648675580718</v>
      </c>
      <c r="L108" s="11">
        <f t="shared" si="16"/>
        <v>3.9303252612416267E-2</v>
      </c>
      <c r="M108" s="2"/>
      <c r="N108" s="11" cm="1">
        <f t="array" ref="N108">SUM((B108:B$114)/B108) + (1 + O$1) * B$115/B108</f>
        <v>2.7110492874352907</v>
      </c>
    </row>
    <row r="109" spans="1:14" ht="14" x14ac:dyDescent="0.15">
      <c r="A109" s="7">
        <v>104</v>
      </c>
      <c r="B109" s="11">
        <f t="shared" si="13"/>
        <v>82.835387238493595</v>
      </c>
      <c r="C109" s="46">
        <f t="shared" si="11"/>
        <v>29.91638831001886</v>
      </c>
      <c r="D109" s="10">
        <f t="shared" si="12"/>
        <v>0.36115468650959259</v>
      </c>
      <c r="E109" s="37">
        <f t="shared" si="14"/>
        <v>0.63884531349040741</v>
      </c>
      <c r="F109" s="10">
        <f>Females!F109 + 1/(A109+10)</f>
        <v>0.44809292982456139</v>
      </c>
      <c r="H109" s="11" cm="1">
        <f t="array" ref="H109">SUMPRODUCT(M$1^(A109:A$114-A109), (B109:B$114)/B109) + (1 + O$1 * M$1^O$1) * M$1^(110-A109) * B$115/B109</f>
        <v>2.4778519238896997</v>
      </c>
      <c r="I109" s="25" cm="1">
        <f t="array" ref="I109">SUMPRODUCT(M$1^(A109:A$114+1-A109), C109:C$114/B109) + M$1^(111-A109+O$1) * B$115/B109</f>
        <v>0.90469369933416577</v>
      </c>
      <c r="J109" s="25" cm="1">
        <f t="array" ref="J109">SUMPRODUCT(M$2^(A109:A$114+1-A109), C109:C$114/B109) + M$2^(111-A109+O$1) * B$115/B109</f>
        <v>0.82246804467110546</v>
      </c>
      <c r="K109" s="11">
        <f t="shared" si="15"/>
        <v>1.4020019566931894</v>
      </c>
      <c r="L109" s="11">
        <f t="shared" si="16"/>
        <v>2.3729103612593828E-2</v>
      </c>
      <c r="M109" s="2"/>
      <c r="N109" s="11" cm="1">
        <f t="array" ref="N109">SUM((B109:B$114)/B109) + (1 + O$1) * B$115/B109</f>
        <v>2.6202516380890324</v>
      </c>
    </row>
    <row r="110" spans="1:14" ht="14" x14ac:dyDescent="0.15">
      <c r="A110" s="12">
        <v>105</v>
      </c>
      <c r="B110" s="14">
        <f t="shared" si="13"/>
        <v>52.918998928474736</v>
      </c>
      <c r="C110" s="48">
        <f t="shared" si="11"/>
        <v>19.837513601708924</v>
      </c>
      <c r="D110" s="13">
        <f t="shared" si="12"/>
        <v>0.37486562488684427</v>
      </c>
      <c r="E110" s="44">
        <f t="shared" si="14"/>
        <v>0.62513437511315573</v>
      </c>
      <c r="F110" s="13">
        <f>Females!F110 + 1/(A110+10)</f>
        <v>0.46978865217391302</v>
      </c>
      <c r="H110" s="14" cm="1">
        <f t="array" ref="H110">SUMPRODUCT(M$1^(A110:A$114-A110), (B110:B$114)/B110) + (1 + O$1 * M$1^O$1) * M$1^(110-A110) * B$115/B110</f>
        <v>2.4058500052976695</v>
      </c>
      <c r="I110" s="27" cm="1">
        <f t="array" ref="I110">SUMPRODUCT(M$1^(A110:A$114+1-A110), C110:C$114/B110) + M$1^(111-A110+O$1) * B$115/B110</f>
        <v>0.90746030150950574</v>
      </c>
      <c r="J110" s="27" cm="1">
        <f t="array" ref="J110">SUMPRODUCT(M$2^(A110:A$114+1-A110), C110:C$114/B110) + M$2^(111-A110+O$1) * B$115/B110</f>
        <v>0.82715915644673466</v>
      </c>
      <c r="K110" s="14">
        <f t="shared" si="15"/>
        <v>0.86121382647867806</v>
      </c>
      <c r="L110" s="14">
        <f t="shared" si="16"/>
        <v>1.4015557171074208E-2</v>
      </c>
      <c r="M110" s="2"/>
      <c r="N110" s="14" cm="1">
        <f t="array" ref="N110">SUM((B110:B$114)/B110) + (1 + O$1) * B$115/B110</f>
        <v>2.5362190249727194</v>
      </c>
    </row>
    <row r="111" spans="1:14" ht="14" x14ac:dyDescent="0.15">
      <c r="A111" s="7">
        <v>106</v>
      </c>
      <c r="B111" s="11">
        <f t="shared" si="13"/>
        <v>33.081485326765808</v>
      </c>
      <c r="C111" s="46">
        <f t="shared" si="11"/>
        <v>12.839476687953075</v>
      </c>
      <c r="D111" s="10">
        <f t="shared" si="12"/>
        <v>0.38811669310279784</v>
      </c>
      <c r="E111" s="37">
        <f t="shared" si="14"/>
        <v>0.61188330689720216</v>
      </c>
      <c r="F111" s="10">
        <f>Females!F111 + 1/(A111+10)</f>
        <v>0.49121368965517243</v>
      </c>
      <c r="H111" s="11" cm="1">
        <f t="array" ref="H111">SUMPRODUCT(M$1^(A111:A$114-A111), (B111:B$114)/B111) + (1 + O$1 * M$1^O$1) * M$1^(110-A111) * B$115/B111</f>
        <v>2.3388315596065632</v>
      </c>
      <c r="I111" s="25" cm="1">
        <f t="array" ref="I111">SUMPRODUCT(M$1^(A111:A$114+1-A111), C111:C$114/B111) + M$1^(111-A111+O$1) * B$115/B111</f>
        <v>0.91003328457192334</v>
      </c>
      <c r="J111" s="25" cm="1">
        <f t="array" ref="J111">SUMPRODUCT(M$2^(A111:A$114+1-A111), C111:C$114/B111) + M$2^(111-A111+O$1) * B$115/B111</f>
        <v>0.83148478058314523</v>
      </c>
      <c r="K111" s="11">
        <f t="shared" si="15"/>
        <v>0.51766766082169036</v>
      </c>
      <c r="L111" s="11">
        <f t="shared" si="16"/>
        <v>8.1005977940108911E-3</v>
      </c>
      <c r="M111" s="2"/>
      <c r="N111" s="11" cm="1">
        <f t="array" ref="N111">SUM((B111:B$114)/B111) + (1 + O$1) * B$115/B111</f>
        <v>2.4574220937612781</v>
      </c>
    </row>
    <row r="112" spans="1:14" ht="14" x14ac:dyDescent="0.15">
      <c r="A112" s="7">
        <v>107</v>
      </c>
      <c r="B112" s="11">
        <f t="shared" si="13"/>
        <v>20.242008638812734</v>
      </c>
      <c r="C112" s="46">
        <f t="shared" si="11"/>
        <v>8.1151092885950771</v>
      </c>
      <c r="D112" s="10">
        <f t="shared" si="12"/>
        <v>0.40090434864427849</v>
      </c>
      <c r="E112" s="37">
        <f t="shared" si="14"/>
        <v>0.59909565135572151</v>
      </c>
      <c r="F112" s="10">
        <f>Females!F112 + 1/(A112+10)</f>
        <v>0.5123340085470085</v>
      </c>
      <c r="H112" s="11" cm="1">
        <f t="array" ref="H112">SUMPRODUCT(M$1^(A112:A$114-A112), (B112:B$114)/B112) + (1 + O$1 * M$1^O$1) * M$1^(110-A112) * B$115/B112</f>
        <v>2.275572492819697</v>
      </c>
      <c r="I112" s="25" cm="1">
        <f t="array" ref="I112">SUMPRODUCT(M$1^(A112:A$114+1-A112), C112:C$114/B112) + M$1^(111-A112+O$1) * B$115/B112</f>
        <v>0.91245817063252765</v>
      </c>
      <c r="J112" s="25" cm="1">
        <f t="array" ref="J112">SUMPRODUCT(M$2^(A112:A$114+1-A112), C112:C$114/B112) + M$2^(111-A112+O$1) * B$115/B112</f>
        <v>0.83548160215100942</v>
      </c>
      <c r="K112" s="11">
        <f t="shared" si="15"/>
        <v>0.30456942324741837</v>
      </c>
      <c r="L112" s="11">
        <f t="shared" si="16"/>
        <v>4.5826743399071425E-3</v>
      </c>
      <c r="M112" s="2"/>
      <c r="N112" s="11" cm="1">
        <f t="array" ref="N112">SUM((B112:B$114)/B112) + (1 + O$1) * B$115/B112</f>
        <v>2.3818628116392273</v>
      </c>
    </row>
    <row r="113" spans="1:14" ht="14" x14ac:dyDescent="0.15">
      <c r="A113" s="7">
        <v>108</v>
      </c>
      <c r="B113" s="11">
        <f t="shared" si="13"/>
        <v>12.126899350217657</v>
      </c>
      <c r="C113" s="46">
        <f t="shared" si="11"/>
        <v>5.0111361246212001</v>
      </c>
      <c r="D113" s="10">
        <f t="shared" si="12"/>
        <v>0.41322484667370962</v>
      </c>
      <c r="E113" s="37">
        <f t="shared" si="14"/>
        <v>0.58677515332629038</v>
      </c>
      <c r="F113" s="10">
        <f>Females!F113 + 1/(A113+10)</f>
        <v>0.53311357627118638</v>
      </c>
      <c r="H113" s="11" cm="1">
        <f t="array" ref="H113">SUMPRODUCT(M$1^(A113:A$114-A113), (B113:B$114)/B113) + (1 + O$1 * M$1^O$1) * M$1^(110-A113) * B$115/B113</f>
        <v>2.2143298645724943</v>
      </c>
      <c r="I113" s="25" cm="1">
        <f t="array" ref="I113">SUMPRODUCT(M$1^(A113:A$114+1-A113), C113:C$114/B113) + M$1^(111-A113+O$1) * B$115/B113</f>
        <v>0.91479907686416595</v>
      </c>
      <c r="J113" s="25" cm="1">
        <f t="array" ref="J113">SUMPRODUCT(M$2^(A113:A$114+1-A113), C113:C$114/B113) + M$2^(111-A113+O$1) * B$115/B113</f>
        <v>0.83918578127641397</v>
      </c>
      <c r="K113" s="11">
        <f t="shared" si="15"/>
        <v>0.17544828558023901</v>
      </c>
      <c r="L113" s="11">
        <f t="shared" si="16"/>
        <v>2.5383323489439908E-3</v>
      </c>
      <c r="M113" s="2"/>
      <c r="N113" s="11" cm="1">
        <f t="array" ref="N113">SUM((B113:B$114)/B113) + (1 + O$1) * B$115/B113</f>
        <v>2.3065812754810446</v>
      </c>
    </row>
    <row r="114" spans="1:14" ht="14" x14ac:dyDescent="0.15">
      <c r="A114" s="7">
        <v>109</v>
      </c>
      <c r="B114" s="11">
        <f t="shared" si="13"/>
        <v>7.1157632255964574</v>
      </c>
      <c r="C114" s="46">
        <f t="shared" si="11"/>
        <v>3.0247358344872777</v>
      </c>
      <c r="D114" s="10">
        <f t="shared" si="12"/>
        <v>0.42507539087400403</v>
      </c>
      <c r="E114" s="37">
        <f t="shared" si="14"/>
        <v>0.57492460912599597</v>
      </c>
      <c r="F114" s="10">
        <f>Females!F114 + 1/(A114+10)</f>
        <v>0.55351636134453774</v>
      </c>
      <c r="H114" s="11" cm="1">
        <f t="array" ref="H114">SUMPRODUCT(M$1^(A114:A$114-A114), (B114:B$114)/B114) + (1 + O$1 * M$1^O$1) * M$1^(110-A114) * B$115/B114</f>
        <v>2.1522776688758776</v>
      </c>
      <c r="I114" s="25" cm="1">
        <f t="array" ref="I114">SUMPRODUCT(M$1^(A114:A$114+1-A114), C114:C$114/B114) + M$1^(111-A114+O$1) * B$115/B114</f>
        <v>0.91715913704642316</v>
      </c>
      <c r="J114" s="25" cm="1">
        <f t="array" ref="J114">SUMPRODUCT(M$2^(A114:A$114+1-A114), C114:C$114/B114) + M$2^(111-A114+O$1) * B$115/B114</f>
        <v>0.84263706728549126</v>
      </c>
      <c r="K114" s="11">
        <f t="shared" si="15"/>
        <v>9.8989129492480274E-2</v>
      </c>
      <c r="L114" s="11">
        <f t="shared" si="16"/>
        <v>1.3770620869496049E-3</v>
      </c>
      <c r="M114" s="2"/>
      <c r="N114" s="11" cm="1">
        <f t="array" ref="N114">SUM((B114:B$114)/B114) + (1 + O$1) * B$115/B114</f>
        <v>2.2267154089165886</v>
      </c>
    </row>
    <row r="115" spans="1:14" ht="14" x14ac:dyDescent="0.15">
      <c r="A115" s="12">
        <v>110</v>
      </c>
      <c r="B115" s="22">
        <f t="shared" si="13"/>
        <v>4.0910273911091792</v>
      </c>
      <c r="C115" s="14"/>
      <c r="D115" s="59"/>
      <c r="E115" s="59"/>
      <c r="F115" s="41"/>
      <c r="H115" s="14">
        <f>1 + O$1 * M$1^O$1</f>
        <v>2.0843929040586398</v>
      </c>
      <c r="I115" s="27">
        <f>M$1^(111-A115+O$1)</f>
        <v>0.91972078297033732</v>
      </c>
      <c r="J115" s="27">
        <f>M$2^(111-A115+O$1)</f>
        <v>0.84588631862757047</v>
      </c>
      <c r="K115" s="14">
        <f t="shared" si="15"/>
        <v>5.4722390943448856E-2</v>
      </c>
      <c r="L115" s="14">
        <f t="shared" si="16"/>
        <v>7.319775167175756E-4</v>
      </c>
      <c r="M115" s="2"/>
      <c r="N115" s="14">
        <f>1 + O$1</f>
        <v>2.1336978613273301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Females</vt:lpstr>
      <vt:lpstr>Select Females</vt:lpstr>
      <vt:lpstr>Constant Impaired</vt:lpstr>
      <vt:lpstr>Variable Impaired</vt:lpstr>
      <vt:lpstr>Females!Print_Titles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2014-12-09T03:31:31Z</dcterms:created>
  <dcterms:modified xsi:type="dcterms:W3CDTF">2022-10-02T19:02:31Z</dcterms:modified>
</cp:coreProperties>
</file>