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2"/>
  </bookViews>
  <sheets>
    <sheet name="Supllier" sheetId="3" r:id="rId1"/>
    <sheet name="Setoran" sheetId="14" r:id="rId2"/>
    <sheet name="Item" sheetId="5" r:id="rId3"/>
    <sheet name="Stock" sheetId="2" r:id="rId4"/>
    <sheet name="Customer" sheetId="1" r:id="rId5"/>
    <sheet name="Wishlist" sheetId="11" r:id="rId6"/>
  </sheets>
  <definedNames>
    <definedName name="_xlnm._FilterDatabase" localSheetId="2" hidden="1">Item!$A$8:$C$26</definedName>
    <definedName name="Category">Stock!$F$2:$H$4</definedName>
  </definedNames>
  <calcPr calcId="144525"/>
</workbook>
</file>

<file path=xl/sharedStrings.xml><?xml version="1.0" encoding="utf-8"?>
<sst xmlns="http://schemas.openxmlformats.org/spreadsheetml/2006/main" count="598" uniqueCount="255">
  <si>
    <t>No</t>
  </si>
  <si>
    <t>Name</t>
  </si>
  <si>
    <t>Contact Person</t>
  </si>
  <si>
    <t>Address</t>
  </si>
  <si>
    <t>Location</t>
  </si>
  <si>
    <t>Location Name</t>
  </si>
  <si>
    <t>Telephone</t>
  </si>
  <si>
    <t>Bank</t>
  </si>
  <si>
    <t>Rekening</t>
  </si>
  <si>
    <t>Marketplace</t>
  </si>
  <si>
    <t>Index</t>
  </si>
  <si>
    <t>Alif Herbal</t>
  </si>
  <si>
    <t>https://www.tokopedia.com/assundari</t>
  </si>
  <si>
    <t>Tokopedia</t>
  </si>
  <si>
    <t>Bekasi</t>
  </si>
  <si>
    <t>TP</t>
  </si>
  <si>
    <t>Retna Swastika Shop</t>
  </si>
  <si>
    <t>Physical Location</t>
  </si>
  <si>
    <t>Solo</t>
  </si>
  <si>
    <t>083866810239</t>
  </si>
  <si>
    <t>BCA</t>
  </si>
  <si>
    <t>Bukalapak</t>
  </si>
  <si>
    <t>BL</t>
  </si>
  <si>
    <t>Faris Oulet</t>
  </si>
  <si>
    <t>Tya Nur Hasanah</t>
  </si>
  <si>
    <t>https://instagram.com/farisoutlet?igshid=14kezxav4c63b</t>
  </si>
  <si>
    <t>Instagram</t>
  </si>
  <si>
    <t>Shopee</t>
  </si>
  <si>
    <t>SP</t>
  </si>
  <si>
    <t>Ambon Shop Solo</t>
  </si>
  <si>
    <t>085869881277</t>
  </si>
  <si>
    <t>Lazada</t>
  </si>
  <si>
    <t>LZ</t>
  </si>
  <si>
    <t>Mecca Fashion</t>
  </si>
  <si>
    <t>Jakarta</t>
  </si>
  <si>
    <t>085794179325</t>
  </si>
  <si>
    <t>Blibli</t>
  </si>
  <si>
    <t>BB</t>
  </si>
  <si>
    <t>Jumi Jumbo Indonesia</t>
  </si>
  <si>
    <t>https://instagram.com/pusatjumbo?igshid=hxwxfvhao8y3</t>
  </si>
  <si>
    <t>081280686516</t>
  </si>
  <si>
    <t>IG</t>
  </si>
  <si>
    <t>Kireina Shop</t>
  </si>
  <si>
    <t>Gn. Batu, Bandung</t>
  </si>
  <si>
    <t>0895343941275</t>
  </si>
  <si>
    <t>Facebook</t>
  </si>
  <si>
    <t>FB</t>
  </si>
  <si>
    <t>Penjual Hijab 1</t>
  </si>
  <si>
    <t>Karawang</t>
  </si>
  <si>
    <t>PL</t>
  </si>
  <si>
    <t>Penjual Celana 1</t>
  </si>
  <si>
    <t>Website</t>
  </si>
  <si>
    <t>WB</t>
  </si>
  <si>
    <t>Zoya</t>
  </si>
  <si>
    <t>https://www.zoya.co.id/</t>
  </si>
  <si>
    <t>Fanniashop</t>
  </si>
  <si>
    <t>Dinar</t>
  </si>
  <si>
    <t>Kamarung, Cimahi</t>
  </si>
  <si>
    <t>089699191991</t>
  </si>
  <si>
    <t>Bank Central Asia</t>
  </si>
  <si>
    <t>BantalShop</t>
  </si>
  <si>
    <t>Bandung</t>
  </si>
  <si>
    <t>Bank Nasional Indonesia</t>
  </si>
  <si>
    <t>BNI</t>
  </si>
  <si>
    <t>Piyama</t>
  </si>
  <si>
    <t>Sumedang</t>
  </si>
  <si>
    <t>Bank Rakyat Indonesia</t>
  </si>
  <si>
    <t>BRI</t>
  </si>
  <si>
    <t>Mukena Anak</t>
  </si>
  <si>
    <t>Tasikmalaya</t>
  </si>
  <si>
    <t>082240076224</t>
  </si>
  <si>
    <t>Piyama 1</t>
  </si>
  <si>
    <t>Alvaro17oulet</t>
  </si>
  <si>
    <t>Baju Anak 1</t>
  </si>
  <si>
    <t>Mieke Pariatika</t>
  </si>
  <si>
    <t>Jl. Sudirman, Bandung</t>
  </si>
  <si>
    <t>0817616677</t>
  </si>
  <si>
    <t>Pernak pernik Nusantara</t>
  </si>
  <si>
    <t>Sembako</t>
  </si>
  <si>
    <t>Raditia Yunianti  /  Mama Ahda</t>
  </si>
  <si>
    <t>Bina Lestari 10, Buciper</t>
  </si>
  <si>
    <t>Lala Grosir</t>
  </si>
  <si>
    <t>Lala</t>
  </si>
  <si>
    <t>Padasuka, Cimahi</t>
  </si>
  <si>
    <t>Caliesta E-shop</t>
  </si>
  <si>
    <t>Caliesta</t>
  </si>
  <si>
    <t>Indra Lubna</t>
  </si>
  <si>
    <t>Tissue Nice</t>
  </si>
  <si>
    <t>Agen Batujajar</t>
  </si>
  <si>
    <t>Batujajar, Bandung Barat</t>
  </si>
  <si>
    <t>Agen Gula Pasir</t>
  </si>
  <si>
    <t>Unpad, Bandung</t>
  </si>
  <si>
    <t>Pak Ulung</t>
  </si>
  <si>
    <t>Purwadadi, Subang</t>
  </si>
  <si>
    <t>Distributor / Supplier</t>
  </si>
  <si>
    <t>Setoran Modal</t>
  </si>
  <si>
    <t>Tanggal</t>
  </si>
  <si>
    <t>Jumlah</t>
  </si>
  <si>
    <t>Total</t>
  </si>
  <si>
    <t>Selisih Setoran Modal</t>
  </si>
  <si>
    <t>Modal Pembelian Mama Ahda</t>
  </si>
  <si>
    <t>Bulan</t>
  </si>
  <si>
    <t>August</t>
  </si>
  <si>
    <t>September</t>
  </si>
  <si>
    <t>Oktober</t>
  </si>
  <si>
    <t>Grand Total</t>
  </si>
  <si>
    <t>Item</t>
  </si>
  <si>
    <t>Supplier</t>
  </si>
  <si>
    <t>Telor</t>
  </si>
  <si>
    <t>Kecap Manis Cap Bangau 550 ml</t>
  </si>
  <si>
    <t>Minyak Goreng Filma 2 ltr</t>
  </si>
  <si>
    <t>Minyak Goreng Sovia 1 ltr</t>
  </si>
  <si>
    <t>Tepung  Terigu Segitiga Biru 1 kg</t>
  </si>
  <si>
    <t>Susu Sapi Bear Brand 1 can</t>
  </si>
  <si>
    <t>Gula Kawung</t>
  </si>
  <si>
    <t>Gula Kelapa</t>
  </si>
  <si>
    <t>Kara</t>
  </si>
  <si>
    <t>Gula Pasir</t>
  </si>
  <si>
    <t>Gula Kelapa Batok</t>
  </si>
  <si>
    <t>Sunlight Cair</t>
  </si>
  <si>
    <t>Indomie Ayam Bawang</t>
  </si>
  <si>
    <t>Indomie Goreng</t>
  </si>
  <si>
    <t>Tissue Nice 2 ply 180 sheet</t>
  </si>
  <si>
    <t>Jahe Merah Amanah</t>
  </si>
  <si>
    <t>Tissue Passeo 2 ply 50 sheet</t>
  </si>
  <si>
    <t>Gula Pasir Rosebrand 1kg</t>
  </si>
  <si>
    <t>Satuan</t>
  </si>
  <si>
    <t>Qty</t>
  </si>
  <si>
    <t>Convertion</t>
  </si>
  <si>
    <t>Category</t>
  </si>
  <si>
    <t>Sub Category</t>
  </si>
  <si>
    <t>Modal Pembelian NZR Shop 2020</t>
  </si>
  <si>
    <t>Kodi</t>
  </si>
  <si>
    <t>pcs</t>
  </si>
  <si>
    <t>Food</t>
  </si>
  <si>
    <t>01</t>
  </si>
  <si>
    <t>Value</t>
  </si>
  <si>
    <t>Gross</t>
  </si>
  <si>
    <t>Makanan</t>
  </si>
  <si>
    <t>0101</t>
  </si>
  <si>
    <t>Tray</t>
  </si>
  <si>
    <t>kg</t>
  </si>
  <si>
    <t>Minuman</t>
  </si>
  <si>
    <t>0102</t>
  </si>
  <si>
    <t>Rim</t>
  </si>
  <si>
    <t>Bahan Makanan</t>
  </si>
  <si>
    <t>0103</t>
  </si>
  <si>
    <t>Kilogram</t>
  </si>
  <si>
    <t>Household</t>
  </si>
  <si>
    <t>02</t>
  </si>
  <si>
    <t>Mililiter</t>
  </si>
  <si>
    <t>Pieces</t>
  </si>
  <si>
    <t>Ball</t>
  </si>
  <si>
    <t>10</t>
  </si>
  <si>
    <t>Supplier / Distributor</t>
  </si>
  <si>
    <t>Pemesanan</t>
  </si>
  <si>
    <t>Profit</t>
  </si>
  <si>
    <t>Harga Jual</t>
  </si>
  <si>
    <t>Harga</t>
  </si>
  <si>
    <t>Mama Ahda</t>
  </si>
  <si>
    <t>NZR Shop</t>
  </si>
  <si>
    <t>House Hold</t>
  </si>
  <si>
    <t>Customer</t>
  </si>
  <si>
    <t>Type</t>
  </si>
  <si>
    <t>Warung</t>
  </si>
  <si>
    <t>WR</t>
  </si>
  <si>
    <t>Warung Gorengan (Depan RS)</t>
  </si>
  <si>
    <t>RSKG Habibie, Jalan Tubagus Ismail</t>
  </si>
  <si>
    <t>Personal</t>
  </si>
  <si>
    <t>PR</t>
  </si>
  <si>
    <t>Erin Prita Dwiyana</t>
  </si>
  <si>
    <t>Pekanbaru</t>
  </si>
  <si>
    <t>Company</t>
  </si>
  <si>
    <t>CM</t>
  </si>
  <si>
    <t>Popoy Ayu Damayanti</t>
  </si>
  <si>
    <t>Yuli Mulyasari</t>
  </si>
  <si>
    <t>Jatiasih, Bekasi</t>
  </si>
  <si>
    <t>Pembayaran</t>
  </si>
  <si>
    <t>Fitri Yuningsih</t>
  </si>
  <si>
    <t>Jakarta Selatan</t>
  </si>
  <si>
    <t>Tunai</t>
  </si>
  <si>
    <t>TN</t>
  </si>
  <si>
    <t>Tini Sumartini</t>
  </si>
  <si>
    <t>Buciper, Bina Mulya 10</t>
  </si>
  <si>
    <t>Cicilan</t>
  </si>
  <si>
    <t>CL</t>
  </si>
  <si>
    <t>Dien Mifta Kusumawardhani</t>
  </si>
  <si>
    <t>Permana Utara Blok E1 no.34</t>
  </si>
  <si>
    <t>Konyungasi</t>
  </si>
  <si>
    <t>KY</t>
  </si>
  <si>
    <t>Mamah Kia</t>
  </si>
  <si>
    <t>Cihanjuang</t>
  </si>
  <si>
    <t>Nina Taufik</t>
  </si>
  <si>
    <t>Buciper, Bina Luhur 15</t>
  </si>
  <si>
    <t>Konyungasi Time</t>
  </si>
  <si>
    <t>Hanny Septiani</t>
  </si>
  <si>
    <t>Bogor</t>
  </si>
  <si>
    <t>Mingguan</t>
  </si>
  <si>
    <t>MG</t>
  </si>
  <si>
    <t>Dila Camelina</t>
  </si>
  <si>
    <t>Kiaracondong, Bandung</t>
  </si>
  <si>
    <t>Bulanan</t>
  </si>
  <si>
    <t>Teti TK</t>
  </si>
  <si>
    <t>TK Andria</t>
  </si>
  <si>
    <t>Emmy Sartika</t>
  </si>
  <si>
    <t>Hega Endah Yuliani</t>
  </si>
  <si>
    <t>Buciper, Bina Luhur 20</t>
  </si>
  <si>
    <t>Eva Dwi Mulyawati</t>
  </si>
  <si>
    <t xml:space="preserve">Ibu Yayah Bambang </t>
  </si>
  <si>
    <t>Buciper, Bina Luhur 10</t>
  </si>
  <si>
    <t>Ibu Edi</t>
  </si>
  <si>
    <t>Buciper, Bina Luhur 16</t>
  </si>
  <si>
    <t>Ibu Yuyun</t>
  </si>
  <si>
    <t>Habibie</t>
  </si>
  <si>
    <t>Rani Amalia</t>
  </si>
  <si>
    <t>Ibu Beni</t>
  </si>
  <si>
    <t>Buciper, Bina Luhur 17</t>
  </si>
  <si>
    <t>Ibu Imas</t>
  </si>
  <si>
    <t>Buciper, Bina Lestari</t>
  </si>
  <si>
    <t>Umi Wawa</t>
  </si>
  <si>
    <t>Buciper, Bina Budaya</t>
  </si>
  <si>
    <t>Teh Chaira</t>
  </si>
  <si>
    <t>Kak Ika</t>
  </si>
  <si>
    <t>Nua Hijau R1</t>
  </si>
  <si>
    <t xml:space="preserve">Peni Kurniasari </t>
  </si>
  <si>
    <t>Opung Rani</t>
  </si>
  <si>
    <t>Buciper, Bina Luhur 6</t>
  </si>
  <si>
    <t>Ibu Suar</t>
  </si>
  <si>
    <t>Ibu Tin Edi</t>
  </si>
  <si>
    <t>Ibu Aup Raup</t>
  </si>
  <si>
    <t>Buciper, Bina Bakti</t>
  </si>
  <si>
    <t>Mbah Bu Cahyo</t>
  </si>
  <si>
    <t>Buciper, Bina Luhur 19</t>
  </si>
  <si>
    <t>Teh Wiena</t>
  </si>
  <si>
    <t>Yudith SR</t>
  </si>
  <si>
    <t>Emi Sartika</t>
  </si>
  <si>
    <t>Meily</t>
  </si>
  <si>
    <t>Cidahu Cimahi</t>
  </si>
  <si>
    <t>Ibu Atik</t>
  </si>
  <si>
    <t>Ibu Opi</t>
  </si>
  <si>
    <t xml:space="preserve">Ibu Ipong </t>
  </si>
  <si>
    <t>Kopo, Bojongloa</t>
  </si>
  <si>
    <t>Ibu Eceu</t>
  </si>
  <si>
    <t>Ibu Rukini</t>
  </si>
  <si>
    <t>Ibu Elly</t>
  </si>
  <si>
    <t>Ibu Heni</t>
  </si>
  <si>
    <t>Ibu Richard</t>
  </si>
  <si>
    <t>Ibu Bina Luhur 36</t>
  </si>
  <si>
    <t>Ibu Ongko</t>
  </si>
  <si>
    <t>Ibu Agus</t>
  </si>
  <si>
    <t>Buciper, Bina Luhur 2</t>
  </si>
  <si>
    <t>Ibu Bina Bakti 4</t>
  </si>
  <si>
    <t>Status</t>
  </si>
  <si>
    <t>Siap dikirim</t>
  </si>
  <si>
    <t>Blom dibayar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</si>
</sst>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0_);[Red]\(0\)"/>
    <numFmt numFmtId="179" formatCode="[$-409]d\-mmm\-yyyy;@"/>
    <numFmt numFmtId="180" formatCode="#,##0;\-#,##0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6" borderId="3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0" fillId="25" borderId="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0" fillId="30" borderId="5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8" fillId="30" borderId="6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4" borderId="0" xfId="0" applyFont="1" applyFill="1">
      <alignment vertical="center"/>
    </xf>
    <xf numFmtId="3" fontId="2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3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>
      <alignment vertical="center"/>
    </xf>
    <xf numFmtId="0" fontId="4" fillId="0" borderId="0" xfId="0" applyFont="1">
      <alignment vertical="center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10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79" fontId="0" fillId="0" borderId="0" xfId="0" applyNumberForma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38" fontId="0" fillId="13" borderId="0" xfId="0" applyNumberFormat="1" applyFill="1" applyAlignment="1">
      <alignment horizontal="right" vertical="center"/>
    </xf>
    <xf numFmtId="38" fontId="0" fillId="14" borderId="0" xfId="0" applyNumberFormat="1" applyFill="1" applyAlignment="1">
      <alignment horizontal="right" vertical="center"/>
    </xf>
    <xf numFmtId="0" fontId="4" fillId="13" borderId="0" xfId="0" applyFont="1" applyFill="1">
      <alignment vertical="center"/>
    </xf>
    <xf numFmtId="0" fontId="4" fillId="14" borderId="0" xfId="0" applyFont="1" applyFill="1">
      <alignment vertical="center"/>
    </xf>
    <xf numFmtId="0" fontId="6" fillId="0" borderId="0" xfId="0" applyFont="1" applyAlignment="1">
      <alignment horizontal="right" vertical="center"/>
    </xf>
    <xf numFmtId="3" fontId="6" fillId="0" borderId="0" xfId="0" applyNumberFormat="1" applyFont="1">
      <alignment vertical="center"/>
    </xf>
    <xf numFmtId="3" fontId="0" fillId="13" borderId="0" xfId="0" applyNumberFormat="1" applyFill="1">
      <alignment vertical="center"/>
    </xf>
    <xf numFmtId="38" fontId="0" fillId="0" borderId="0" xfId="0" applyNumberFormat="1" applyFill="1" applyAlignment="1">
      <alignment horizontal="right" vertical="center"/>
    </xf>
    <xf numFmtId="0" fontId="5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>
      <alignment vertical="center"/>
    </xf>
    <xf numFmtId="0" fontId="1" fillId="16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right" vertical="center"/>
    </xf>
    <xf numFmtId="0" fontId="6" fillId="13" borderId="0" xfId="0" applyFont="1" applyFill="1">
      <alignment vertical="center"/>
    </xf>
    <xf numFmtId="3" fontId="6" fillId="1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7" fillId="17" borderId="0" xfId="0" applyFont="1" applyFill="1">
      <alignment vertical="center"/>
    </xf>
    <xf numFmtId="0" fontId="1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180" fontId="3" fillId="5" borderId="0" xfId="0" applyNumberFormat="1" applyFont="1" applyFill="1">
      <alignment vertical="center"/>
    </xf>
    <xf numFmtId="0" fontId="1" fillId="18" borderId="0" xfId="0" applyFont="1" applyFill="1" applyAlignment="1">
      <alignment horizontal="center" vertical="center"/>
    </xf>
    <xf numFmtId="49" fontId="1" fillId="18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10" applyFont="1">
      <alignment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9" fillId="0" borderId="0" xfId="10" applyNumberFormat="1" applyFont="1">
      <alignment vertical="center"/>
    </xf>
    <xf numFmtId="178" fontId="7" fillId="0" borderId="0" xfId="0" applyNumberFormat="1" applyFont="1" applyAlignment="1">
      <alignment horizontal="center" vertical="center"/>
    </xf>
    <xf numFmtId="0" fontId="1" fillId="19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numFmt numFmtId="178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78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78" formatCode="0_);[Red]\(0\)"/>
    </dxf>
    <dxf>
      <font>
        <name val="Calibri"/>
        <scheme val="none"/>
        <strike val="0"/>
        <sz val="11"/>
        <color auto="1"/>
      </font>
      <numFmt numFmtId="178" formatCode="0_);[Red]\(0\)"/>
    </dxf>
    <dxf>
      <numFmt numFmtId="49" formatCode="@"/>
    </dxf>
    <dxf>
      <numFmt numFmtId="49" formatCode="@"/>
    </dxf>
    <dxf>
      <numFmt numFmtId="178" formatCode="0_);[Red]\(0\)"/>
    </dxf>
    <dxf>
      <numFmt numFmtId="178" formatCode="0_);[Red]\(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38" formatCode="#,##0_);[Red]\(#,##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Setoran Modal ke</a:t>
            </a:r>
            <a:r>
              <a:rPr lang="en-US" baseline="0">
                <a:solidFill>
                  <a:schemeClr val="bg1"/>
                </a:solidFill>
              </a:rPr>
              <a:t> Mama Ahda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1"/>
      <c:spPr>
        <a:solidFill>
          <a:schemeClr val="accent2">
            <a:lumMod val="50000"/>
          </a:schemeClr>
        </a:solidFill>
        <a:ln w="0">
          <a:solidFill>
            <a:srgbClr val="5B9BD5">
              <a:alpha val="61000"/>
            </a:srgbClr>
          </a:solidFill>
        </a:ln>
        <a:effectLst>
          <a:innerShdw blurRad="63500" dist="50800" dir="27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/>
      </c:spPr>
    </c:title>
    <c:autoTitleDeleted val="0"/>
    <c:plotArea>
      <c:layout>
        <c:manualLayout>
          <c:layoutTarget val="inner"/>
          <c:xMode val="edge"/>
          <c:yMode val="edge"/>
          <c:x val="0.139944444444444"/>
          <c:y val="0.177083333333333"/>
          <c:w val="0.831583333333333"/>
          <c:h val="0.56537037037037"/>
        </c:manualLayout>
      </c:layout>
      <c:lineChart>
        <c:grouping val="standard"/>
        <c:varyColors val="0"/>
        <c:ser>
          <c:idx val="0"/>
          <c:order val="0"/>
          <c:tx>
            <c:strRef>
              <c:f>Setoran!$D$2</c:f>
              <c:strCache>
                <c:ptCount val="1"/>
                <c:pt idx="0">
                  <c:v>Jumlah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Setoran!$C$3:$C$9</c:f>
              <c:numCache>
                <c:formatCode>[$-409]d\-mmm\-yyyy;@</c:formatCode>
                <c:ptCount val="7"/>
                <c:pt idx="0" c:formatCode="[$-409]d\-mmm\-yyyy;@">
                  <c:v>44060</c:v>
                </c:pt>
                <c:pt idx="1" c:formatCode="[$-409]d\-mmm\-yyyy;@">
                  <c:v>44074</c:v>
                </c:pt>
                <c:pt idx="2" c:formatCode="[$-409]d\-mmm\-yyyy;@">
                  <c:v>44082</c:v>
                </c:pt>
                <c:pt idx="3" c:formatCode="[$-409]d\-mmm\-yyyy;@">
                  <c:v>44102</c:v>
                </c:pt>
                <c:pt idx="4" c:formatCode="[$-409]d\-mmm\-yyyy;@">
                  <c:v>44109</c:v>
                </c:pt>
                <c:pt idx="5" c:formatCode="[$-409]d\-mmm\-yyyy;@">
                  <c:v>44122</c:v>
                </c:pt>
                <c:pt idx="6" c:formatCode="[$-409]d\-mmm\-yyyy;@">
                  <c:v>44133</c:v>
                </c:pt>
              </c:numCache>
            </c:numRef>
          </c:cat>
          <c:val>
            <c:numRef>
              <c:f>Setoran!$D$3:$D$9</c:f>
              <c:numCache>
                <c:formatCode>#,##0</c:formatCode>
                <c:ptCount val="7"/>
                <c:pt idx="0">
                  <c:v>110000</c:v>
                </c:pt>
                <c:pt idx="1">
                  <c:v>485000</c:v>
                </c:pt>
                <c:pt idx="2">
                  <c:v>750000</c:v>
                </c:pt>
                <c:pt idx="3">
                  <c:v>1000000</c:v>
                </c:pt>
                <c:pt idx="4">
                  <c:v>1000000</c:v>
                </c:pt>
                <c:pt idx="5">
                  <c:v>1150000</c:v>
                </c:pt>
                <c:pt idx="6">
                  <c:v>1050000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303616"/>
        <c:axId val="82576128"/>
      </c:lineChart>
      <c:dateAx>
        <c:axId val="82303616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576128"/>
        <c:crosses val="autoZero"/>
        <c:auto val="1"/>
        <c:lblOffset val="100"/>
        <c:baseTimeUnit val="days"/>
      </c:dateAx>
      <c:valAx>
        <c:axId val="8257612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03616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Modal Pembelian Mama</a:t>
            </a:r>
            <a:r>
              <a:rPr b="1" baseline="0"/>
              <a:t> Ahda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89340874483"/>
          <c:y val="0.238549618320611"/>
          <c:w val="0.832597346095279"/>
          <c:h val="0.602862595419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Item!$C$2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Item!$B$3:$B$5</c:f>
              <c:strCache>
                <c:ptCount val="3"/>
                <c:pt idx="0">
                  <c:v>August</c:v>
                </c:pt>
                <c:pt idx="1">
                  <c:v>September</c:v>
                </c:pt>
                <c:pt idx="2">
                  <c:v>Oktober</c:v>
                </c:pt>
              </c:strCache>
            </c:strRef>
          </c:cat>
          <c:val>
            <c:numRef>
              <c:f>Item!$C$3:$C$5</c:f>
              <c:numCache>
                <c:formatCode>#,##0</c:formatCode>
                <c:ptCount val="3"/>
                <c:pt idx="0">
                  <c:v>2026000</c:v>
                </c:pt>
                <c:pt idx="1">
                  <c:v>2778400</c:v>
                </c:pt>
                <c:pt idx="2">
                  <c:v>1552500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711296"/>
        <c:axId val="82712832"/>
      </c:barChart>
      <c:catAx>
        <c:axId val="827112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2832"/>
        <c:crosses val="autoZero"/>
        <c:auto val="1"/>
        <c:lblAlgn val="ctr"/>
        <c:lblOffset val="100"/>
        <c:noMultiLvlLbl val="0"/>
      </c:catAx>
      <c:valAx>
        <c:axId val="827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2">
                <a:lumMod val="50000"/>
              </a:schemeClr>
            </a:solidFill>
            <a:prstDash val="solid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1296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 w="6350" cap="flat" cmpd="sng" algn="ctr">
          <a:solidFill>
            <a:schemeClr val="accent6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</a:t>
            </a:r>
            <a:r>
              <a:rPr lang="en-US" baseline="0"/>
              <a:t> Pembelian NZR Shop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Stock!$R$2</c:f>
              <c:strCache>
                <c:ptCount val="1"/>
                <c:pt idx="0">
                  <c:v>Value</c:v>
                </c:pt>
              </c:strCache>
            </c:strRef>
          </c:tx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Stock!$Q$3</c:f>
              <c:strCache>
                <c:ptCount val="1"/>
                <c:pt idx="0">
                  <c:v>Oktober</c:v>
                </c:pt>
              </c:strCache>
            </c:strRef>
          </c:cat>
          <c:val>
            <c:numRef>
              <c:f>Stock!$R$3</c:f>
              <c:numCache>
                <c:formatCode>#,##0</c:formatCode>
                <c:ptCount val="1"/>
                <c:pt idx="0">
                  <c:v>2197040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6350</xdr:colOff>
      <xdr:row>0</xdr:row>
      <xdr:rowOff>63500</xdr:rowOff>
    </xdr:from>
    <xdr:to>
      <xdr:col>8</xdr:col>
      <xdr:colOff>177800</xdr:colOff>
      <xdr:row>10</xdr:row>
      <xdr:rowOff>415925</xdr:rowOff>
    </xdr:to>
    <xdr:graphicFrame>
      <xdr:nvGraphicFramePr>
        <xdr:cNvPr id="2" name="Chart 1"/>
        <xdr:cNvGraphicFramePr/>
      </xdr:nvGraphicFramePr>
      <xdr:xfrm>
        <a:off x="6226175" y="63500"/>
        <a:ext cx="5934075" cy="4543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168275</xdr:colOff>
      <xdr:row>0</xdr:row>
      <xdr:rowOff>635</xdr:rowOff>
    </xdr:from>
    <xdr:to>
      <xdr:col>11</xdr:col>
      <xdr:colOff>19050</xdr:colOff>
      <xdr:row>5</xdr:row>
      <xdr:rowOff>390525</xdr:rowOff>
    </xdr:to>
    <xdr:graphicFrame>
      <xdr:nvGraphicFramePr>
        <xdr:cNvPr id="2" name="Chart 1"/>
        <xdr:cNvGraphicFramePr/>
      </xdr:nvGraphicFramePr>
      <xdr:xfrm>
        <a:off x="4473575" y="635"/>
        <a:ext cx="5546725" cy="235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191135</xdr:colOff>
      <xdr:row>0</xdr:row>
      <xdr:rowOff>9525</xdr:rowOff>
    </xdr:from>
    <xdr:to>
      <xdr:col>14</xdr:col>
      <xdr:colOff>1905</xdr:colOff>
      <xdr:row>8</xdr:row>
      <xdr:rowOff>354965</xdr:rowOff>
    </xdr:to>
    <xdr:graphicFrame>
      <xdr:nvGraphicFramePr>
        <xdr:cNvPr id="2" name="Chart 1"/>
        <xdr:cNvGraphicFramePr/>
      </xdr:nvGraphicFramePr>
      <xdr:xfrm>
        <a:off x="9434830" y="9525"/>
        <a:ext cx="4935220" cy="2265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5" displayName="Table15" ref="A2:G25" headerRowCount="0" totalsRowShown="0">
  <tableColumns count="7">
    <tableColumn id="1" name="Column1" dataDxfId="0"/>
    <tableColumn id="2" name="Column2" dataDxfId="1"/>
    <tableColumn id="3" name="Column6" dataDxfId="2"/>
    <tableColumn id="4" name="Column4" dataDxfId="3"/>
    <tableColumn id="5" name="Column3" dataDxfId="4"/>
    <tableColumn id="6" name="Column7" dataDxfId="5"/>
    <tableColumn id="7" name="Column5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L2:M10" headerRowCount="0" totalsRowShown="0">
  <tableColumns count="2">
    <tableColumn id="1" name="Column1" dataDxfId="7"/>
    <tableColumn id="2" name="Column2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12:M14" headerRowCount="0" totalsRowShown="0">
  <tableColumns count="2">
    <tableColumn id="1" name="Column1" dataDxfId="9"/>
    <tableColumn id="2" name="Column2" dataDxfId="1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2:D9" headerRowCount="0" totalsRowShown="0">
  <tableColumns count="3">
    <tableColumn id="1" name="Satuan" dataDxfId="11"/>
    <tableColumn id="2" name="Qty" dataDxfId="12"/>
    <tableColumn id="3" name="Column1" dataDxfId="1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1" displayName="Table1" ref="F2:H6" headerRowCount="0" totalsRowShown="0">
  <tableColumns count="3">
    <tableColumn id="1" name="Category" dataDxfId="14"/>
    <tableColumn id="2" name="Sub Category" dataDxfId="15"/>
    <tableColumn id="3" name="Index" dataDxfId="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3:D49" headerRowCount="0" totalsRowShown="0">
  <tableColumns count="4">
    <tableColumn id="1" name="Column1" dataDxfId="17"/>
    <tableColumn id="2" name="Column2" dataDxfId="18"/>
    <tableColumn id="3" name="Column4" dataDxfId="19"/>
    <tableColumn id="4" name="Column3" dataDxfId="20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H2:I4" headerRowCount="0" totalsRowShown="0">
  <tableColumns count="2">
    <tableColumn id="1" name="Column1" dataDxfId="21"/>
    <tableColumn id="2" name="Column2" dataDxfId="2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H7:I9" headerRowCount="0" totalsRowShown="0">
  <tableColumns count="2">
    <tableColumn id="1" name="Column1" dataDxfId="23"/>
    <tableColumn id="2" name="Column2" dataDxfId="2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1" name="Table21" displayName="Table21" ref="H12:I13" headerRowCount="0" totalsRowShown="0">
  <tableColumns count="2">
    <tableColumn id="1" name="Column1" dataDxfId="25"/>
    <tableColumn id="2" name="Column2" dataDxfId="26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zoya.co.id/" TargetMode="External"/><Relationship Id="rId5" Type="http://schemas.openxmlformats.org/officeDocument/2006/relationships/hyperlink" Target="https://instagram.com/pusatjumbo?igshid=hxwxfvhao8y3" TargetMode="External"/><Relationship Id="rId4" Type="http://schemas.openxmlformats.org/officeDocument/2006/relationships/hyperlink" Target="https://www.tokopedia.com/assundari" TargetMode="Externa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table" Target="../tables/table9.xml"/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workbookViewId="0">
      <pane ySplit="1" topLeftCell="A2" activePane="bottomLeft" state="frozen"/>
      <selection/>
      <selection pane="bottomLeft" activeCell="D25" sqref="D25"/>
    </sheetView>
  </sheetViews>
  <sheetFormatPr defaultColWidth="9.14285714285714" defaultRowHeight="24.95" customHeight="1"/>
  <cols>
    <col min="1" max="1" width="9.14285714285714" style="1"/>
    <col min="2" max="2" width="24.1428571428571" customWidth="1"/>
    <col min="3" max="3" width="29.2857142857143" style="1" customWidth="1"/>
    <col min="4" max="4" width="40.7142857142857" customWidth="1"/>
    <col min="5" max="5" width="19.7142857142857" style="1" customWidth="1"/>
    <col min="6" max="6" width="23.7142857142857" style="14" customWidth="1"/>
    <col min="7" max="7" width="19.7142857142857" style="14" customWidth="1"/>
    <col min="8" max="8" width="12.4285714285714" style="1" customWidth="1"/>
    <col min="9" max="9" width="18.5714285714286" style="1" customWidth="1"/>
    <col min="10" max="10" width="10.5714285714286" customWidth="1"/>
    <col min="11" max="11" width="10.2857142857143" customWidth="1"/>
    <col min="12" max="12" width="24.4285714285714" customWidth="1"/>
  </cols>
  <sheetData>
    <row r="1" customHeight="1" spans="1:13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2" t="s">
        <v>5</v>
      </c>
      <c r="G1" s="62" t="s">
        <v>6</v>
      </c>
      <c r="H1" s="61" t="s">
        <v>7</v>
      </c>
      <c r="I1" s="61" t="s">
        <v>8</v>
      </c>
      <c r="L1" s="71" t="s">
        <v>9</v>
      </c>
      <c r="M1" s="71" t="s">
        <v>10</v>
      </c>
    </row>
    <row r="2" customHeight="1" spans="1:13">
      <c r="A2" s="63">
        <v>1</v>
      </c>
      <c r="B2" s="64" t="s">
        <v>11</v>
      </c>
      <c r="C2" s="65"/>
      <c r="D2" s="66" t="s">
        <v>12</v>
      </c>
      <c r="E2" s="65" t="s">
        <v>13</v>
      </c>
      <c r="F2" s="67" t="s">
        <v>14</v>
      </c>
      <c r="G2" s="67"/>
      <c r="L2" t="s">
        <v>13</v>
      </c>
      <c r="M2" t="s">
        <v>15</v>
      </c>
    </row>
    <row r="3" customHeight="1" spans="1:13">
      <c r="A3" s="63">
        <f t="shared" ref="A3:A25" si="0">A2+1</f>
        <v>2</v>
      </c>
      <c r="B3" s="68" t="s">
        <v>16</v>
      </c>
      <c r="C3" s="67"/>
      <c r="D3" s="68"/>
      <c r="E3" s="67" t="s">
        <v>17</v>
      </c>
      <c r="F3" s="67" t="s">
        <v>18</v>
      </c>
      <c r="G3" s="67" t="s">
        <v>19</v>
      </c>
      <c r="H3" s="1" t="s">
        <v>20</v>
      </c>
      <c r="I3" s="1">
        <v>3920154939</v>
      </c>
      <c r="L3" t="s">
        <v>21</v>
      </c>
      <c r="M3" t="s">
        <v>22</v>
      </c>
    </row>
    <row r="4" customHeight="1" spans="1:13">
      <c r="A4" s="63">
        <f t="shared" si="0"/>
        <v>3</v>
      </c>
      <c r="B4" s="68" t="s">
        <v>23</v>
      </c>
      <c r="C4" s="67" t="s">
        <v>24</v>
      </c>
      <c r="D4" s="68" t="s">
        <v>25</v>
      </c>
      <c r="E4" s="65" t="s">
        <v>26</v>
      </c>
      <c r="F4" s="67"/>
      <c r="G4" s="67"/>
      <c r="H4" s="1" t="s">
        <v>20</v>
      </c>
      <c r="I4" s="1">
        <v>3120622497</v>
      </c>
      <c r="L4" t="s">
        <v>27</v>
      </c>
      <c r="M4" t="s">
        <v>28</v>
      </c>
    </row>
    <row r="5" customHeight="1" spans="1:13">
      <c r="A5" s="63">
        <f t="shared" si="0"/>
        <v>4</v>
      </c>
      <c r="B5" s="68" t="s">
        <v>29</v>
      </c>
      <c r="C5" s="67"/>
      <c r="D5" s="68"/>
      <c r="E5" s="67" t="s">
        <v>17</v>
      </c>
      <c r="F5" s="67" t="s">
        <v>18</v>
      </c>
      <c r="G5" s="67" t="s">
        <v>30</v>
      </c>
      <c r="H5" s="1" t="s">
        <v>20</v>
      </c>
      <c r="I5" s="1">
        <v>3270690032</v>
      </c>
      <c r="L5" t="s">
        <v>31</v>
      </c>
      <c r="M5" t="s">
        <v>32</v>
      </c>
    </row>
    <row r="6" customHeight="1" spans="1:13">
      <c r="A6" s="63">
        <f t="shared" si="0"/>
        <v>5</v>
      </c>
      <c r="B6" s="68" t="s">
        <v>33</v>
      </c>
      <c r="C6" s="67"/>
      <c r="D6" s="68"/>
      <c r="E6" s="67" t="s">
        <v>17</v>
      </c>
      <c r="F6" s="67" t="s">
        <v>34</v>
      </c>
      <c r="G6" s="67" t="s">
        <v>35</v>
      </c>
      <c r="H6" s="1" t="s">
        <v>20</v>
      </c>
      <c r="I6" s="1">
        <v>1570188816</v>
      </c>
      <c r="L6" t="s">
        <v>36</v>
      </c>
      <c r="M6" t="s">
        <v>37</v>
      </c>
    </row>
    <row r="7" customHeight="1" spans="1:13">
      <c r="A7" s="63">
        <f t="shared" si="0"/>
        <v>6</v>
      </c>
      <c r="B7" s="68" t="s">
        <v>38</v>
      </c>
      <c r="C7" s="67"/>
      <c r="D7" s="69" t="s">
        <v>39</v>
      </c>
      <c r="E7" s="65" t="s">
        <v>26</v>
      </c>
      <c r="F7" s="67"/>
      <c r="G7" s="67" t="s">
        <v>40</v>
      </c>
      <c r="L7" t="s">
        <v>26</v>
      </c>
      <c r="M7" t="s">
        <v>41</v>
      </c>
    </row>
    <row r="8" customHeight="1" spans="1:13">
      <c r="A8" s="63">
        <f t="shared" si="0"/>
        <v>7</v>
      </c>
      <c r="B8" s="68" t="s">
        <v>42</v>
      </c>
      <c r="C8" s="65"/>
      <c r="D8" s="68"/>
      <c r="E8" s="67" t="s">
        <v>17</v>
      </c>
      <c r="F8" s="67" t="s">
        <v>43</v>
      </c>
      <c r="G8" s="67" t="s">
        <v>44</v>
      </c>
      <c r="H8" s="1" t="s">
        <v>20</v>
      </c>
      <c r="I8" s="1">
        <v>2820270242</v>
      </c>
      <c r="L8" t="s">
        <v>45</v>
      </c>
      <c r="M8" t="s">
        <v>46</v>
      </c>
    </row>
    <row r="9" customHeight="1" spans="1:13">
      <c r="A9" s="63">
        <f t="shared" si="0"/>
        <v>8</v>
      </c>
      <c r="B9" s="68" t="s">
        <v>47</v>
      </c>
      <c r="C9" s="67"/>
      <c r="D9" s="68" t="s">
        <v>48</v>
      </c>
      <c r="E9" s="67" t="s">
        <v>45</v>
      </c>
      <c r="F9" s="67"/>
      <c r="G9" s="67"/>
      <c r="L9" t="s">
        <v>17</v>
      </c>
      <c r="M9" t="s">
        <v>49</v>
      </c>
    </row>
    <row r="10" customHeight="1" spans="1:13">
      <c r="A10" s="63">
        <f t="shared" si="0"/>
        <v>9</v>
      </c>
      <c r="B10" s="68" t="s">
        <v>50</v>
      </c>
      <c r="C10" s="67"/>
      <c r="D10" s="68" t="s">
        <v>34</v>
      </c>
      <c r="E10" s="67" t="s">
        <v>45</v>
      </c>
      <c r="F10" s="67"/>
      <c r="G10" s="67"/>
      <c r="L10" s="11" t="s">
        <v>51</v>
      </c>
      <c r="M10" s="11" t="s">
        <v>52</v>
      </c>
    </row>
    <row r="11" customHeight="1" spans="1:7">
      <c r="A11" s="63">
        <f t="shared" si="0"/>
        <v>10</v>
      </c>
      <c r="B11" s="68" t="s">
        <v>53</v>
      </c>
      <c r="C11" s="67"/>
      <c r="D11" s="69" t="s">
        <v>54</v>
      </c>
      <c r="E11" s="67" t="s">
        <v>51</v>
      </c>
      <c r="F11" s="67"/>
      <c r="G11" s="67"/>
    </row>
    <row r="12" customHeight="1" spans="1:13">
      <c r="A12" s="63">
        <f t="shared" si="0"/>
        <v>11</v>
      </c>
      <c r="B12" s="68" t="s">
        <v>55</v>
      </c>
      <c r="C12" s="67" t="s">
        <v>56</v>
      </c>
      <c r="D12" s="68"/>
      <c r="E12" s="67" t="s">
        <v>27</v>
      </c>
      <c r="F12" s="67" t="s">
        <v>57</v>
      </c>
      <c r="G12" s="67" t="s">
        <v>58</v>
      </c>
      <c r="H12" s="1" t="s">
        <v>20</v>
      </c>
      <c r="I12" s="1">
        <v>2800718981</v>
      </c>
      <c r="L12" t="s">
        <v>59</v>
      </c>
      <c r="M12" t="s">
        <v>20</v>
      </c>
    </row>
    <row r="13" customHeight="1" spans="1:13">
      <c r="A13" s="63">
        <f t="shared" si="0"/>
        <v>12</v>
      </c>
      <c r="B13" s="68" t="s">
        <v>60</v>
      </c>
      <c r="C13" s="67"/>
      <c r="D13" s="68"/>
      <c r="E13" s="67" t="s">
        <v>45</v>
      </c>
      <c r="F13" s="67" t="s">
        <v>61</v>
      </c>
      <c r="G13" s="67"/>
      <c r="L13" t="s">
        <v>62</v>
      </c>
      <c r="M13" t="s">
        <v>63</v>
      </c>
    </row>
    <row r="14" customHeight="1" spans="1:13">
      <c r="A14" s="63">
        <f t="shared" si="0"/>
        <v>13</v>
      </c>
      <c r="B14" s="68" t="s">
        <v>64</v>
      </c>
      <c r="C14" s="67"/>
      <c r="D14" s="68"/>
      <c r="E14" s="67" t="s">
        <v>45</v>
      </c>
      <c r="F14" s="67" t="s">
        <v>65</v>
      </c>
      <c r="G14" s="67"/>
      <c r="L14" t="s">
        <v>66</v>
      </c>
      <c r="M14" t="s">
        <v>67</v>
      </c>
    </row>
    <row r="15" customHeight="1" spans="1:9">
      <c r="A15" s="63">
        <f t="shared" si="0"/>
        <v>14</v>
      </c>
      <c r="B15" s="68" t="s">
        <v>68</v>
      </c>
      <c r="C15" s="67"/>
      <c r="D15" s="68"/>
      <c r="E15" s="67" t="s">
        <v>26</v>
      </c>
      <c r="F15" s="67" t="s">
        <v>69</v>
      </c>
      <c r="G15" s="67" t="s">
        <v>70</v>
      </c>
      <c r="H15" s="1" t="s">
        <v>20</v>
      </c>
      <c r="I15" s="1">
        <v>7330789047</v>
      </c>
    </row>
    <row r="16" customHeight="1" spans="1:7">
      <c r="A16" s="63">
        <f t="shared" si="0"/>
        <v>15</v>
      </c>
      <c r="B16" s="68" t="s">
        <v>71</v>
      </c>
      <c r="C16" s="67"/>
      <c r="D16" s="68" t="s">
        <v>72</v>
      </c>
      <c r="E16" s="67" t="s">
        <v>27</v>
      </c>
      <c r="F16" s="67"/>
      <c r="G16" s="67"/>
    </row>
    <row r="17" customHeight="1" spans="1:9">
      <c r="A17" s="63">
        <f t="shared" si="0"/>
        <v>16</v>
      </c>
      <c r="B17" s="68" t="s">
        <v>73</v>
      </c>
      <c r="C17" s="67" t="s">
        <v>74</v>
      </c>
      <c r="D17" s="68"/>
      <c r="E17" s="67" t="s">
        <v>17</v>
      </c>
      <c r="F17" s="67" t="s">
        <v>75</v>
      </c>
      <c r="G17" s="67" t="s">
        <v>76</v>
      </c>
      <c r="H17" s="1" t="s">
        <v>20</v>
      </c>
      <c r="I17" s="1">
        <v>3461918130</v>
      </c>
    </row>
    <row r="18" customHeight="1" spans="1:7">
      <c r="A18" s="63">
        <f t="shared" si="0"/>
        <v>17</v>
      </c>
      <c r="B18" s="68" t="s">
        <v>77</v>
      </c>
      <c r="C18" s="70"/>
      <c r="D18" s="68" t="s">
        <v>34</v>
      </c>
      <c r="E18" s="67" t="s">
        <v>21</v>
      </c>
      <c r="F18" s="70" t="s">
        <v>34</v>
      </c>
      <c r="G18" s="70"/>
    </row>
    <row r="19" customHeight="1" spans="1:7">
      <c r="A19" s="63">
        <f t="shared" si="0"/>
        <v>18</v>
      </c>
      <c r="B19" s="68" t="s">
        <v>78</v>
      </c>
      <c r="C19" s="70" t="s">
        <v>79</v>
      </c>
      <c r="D19" s="68" t="s">
        <v>80</v>
      </c>
      <c r="E19" s="67"/>
      <c r="F19" s="70"/>
      <c r="G19" s="70"/>
    </row>
    <row r="20" customHeight="1" spans="1:7">
      <c r="A20" s="63">
        <f t="shared" si="0"/>
        <v>19</v>
      </c>
      <c r="B20" s="68" t="s">
        <v>81</v>
      </c>
      <c r="C20" s="70" t="s">
        <v>82</v>
      </c>
      <c r="D20" s="68" t="s">
        <v>83</v>
      </c>
      <c r="E20" s="67"/>
      <c r="F20" s="70"/>
      <c r="G20" s="70"/>
    </row>
    <row r="21" customHeight="1" spans="1:7">
      <c r="A21" s="63">
        <f t="shared" si="0"/>
        <v>20</v>
      </c>
      <c r="B21" s="68" t="s">
        <v>84</v>
      </c>
      <c r="C21" s="70" t="s">
        <v>85</v>
      </c>
      <c r="D21" s="68" t="s">
        <v>34</v>
      </c>
      <c r="E21" s="67" t="s">
        <v>13</v>
      </c>
      <c r="F21" s="70"/>
      <c r="G21" s="70"/>
    </row>
    <row r="22" customHeight="1" spans="1:7">
      <c r="A22" s="63">
        <f t="shared" si="0"/>
        <v>21</v>
      </c>
      <c r="B22" s="68" t="s">
        <v>86</v>
      </c>
      <c r="C22" s="67" t="s">
        <v>86</v>
      </c>
      <c r="D22" s="68" t="s">
        <v>34</v>
      </c>
      <c r="E22" s="67" t="s">
        <v>27</v>
      </c>
      <c r="F22" s="70"/>
      <c r="G22" s="70"/>
    </row>
    <row r="23" customHeight="1" spans="1:7">
      <c r="A23" s="63">
        <f t="shared" si="0"/>
        <v>22</v>
      </c>
      <c r="B23" s="68" t="s">
        <v>87</v>
      </c>
      <c r="C23" s="67" t="s">
        <v>88</v>
      </c>
      <c r="D23" s="68" t="s">
        <v>89</v>
      </c>
      <c r="E23" s="67"/>
      <c r="F23" s="70"/>
      <c r="G23" s="70"/>
    </row>
    <row r="24" customHeight="1" spans="1:7">
      <c r="A24" s="63">
        <f t="shared" si="0"/>
        <v>23</v>
      </c>
      <c r="B24" s="68" t="s">
        <v>90</v>
      </c>
      <c r="C24" s="67" t="s">
        <v>90</v>
      </c>
      <c r="D24" s="68" t="s">
        <v>91</v>
      </c>
      <c r="E24" s="67"/>
      <c r="F24" s="70"/>
      <c r="G24" s="70"/>
    </row>
    <row r="25" customHeight="1" spans="1:7">
      <c r="A25" s="63">
        <f t="shared" si="0"/>
        <v>24</v>
      </c>
      <c r="B25" s="68" t="s">
        <v>78</v>
      </c>
      <c r="C25" s="70" t="s">
        <v>92</v>
      </c>
      <c r="D25" s="68" t="s">
        <v>93</v>
      </c>
      <c r="E25" s="67"/>
      <c r="F25" s="70"/>
      <c r="G25" s="70"/>
    </row>
    <row r="26" customHeight="1" spans="1:1">
      <c r="A26" s="63"/>
    </row>
    <row r="27" customHeight="1" spans="1:1">
      <c r="A27" s="63"/>
    </row>
    <row r="28" customHeight="1" spans="1:1">
      <c r="A28" s="63"/>
    </row>
    <row r="29" customHeight="1" spans="1:1">
      <c r="A29" s="63"/>
    </row>
    <row r="30" customHeight="1" spans="1:1">
      <c r="A30" s="63"/>
    </row>
    <row r="31" customHeight="1" spans="1:1">
      <c r="A31" s="63"/>
    </row>
    <row r="32" customHeight="1" spans="1:1">
      <c r="A32" s="63"/>
    </row>
    <row r="33" customHeight="1" spans="1:1">
      <c r="A33" s="63"/>
    </row>
    <row r="34" customHeight="1" spans="1:1">
      <c r="A34" s="63"/>
    </row>
    <row r="35" customHeight="1" spans="1:1">
      <c r="A35" s="63"/>
    </row>
    <row r="36" customHeight="1" spans="1:1">
      <c r="A36" s="63"/>
    </row>
    <row r="37" customHeight="1" spans="1:1">
      <c r="A37" s="63"/>
    </row>
    <row r="38" customHeight="1" spans="1:1">
      <c r="A38" s="63"/>
    </row>
    <row r="39" customHeight="1" spans="1:1">
      <c r="A39" s="63"/>
    </row>
    <row r="40" customHeight="1" spans="1:1">
      <c r="A40" s="63"/>
    </row>
    <row r="41" customHeight="1" spans="1:1">
      <c r="A41" s="63"/>
    </row>
    <row r="42" customHeight="1" spans="1:1">
      <c r="A42" s="63"/>
    </row>
    <row r="43" customHeight="1" spans="1:1">
      <c r="A43" s="63"/>
    </row>
    <row r="44" customHeight="1" spans="1:1">
      <c r="A44" s="63"/>
    </row>
    <row r="45" customHeight="1" spans="1:1">
      <c r="A45" s="63"/>
    </row>
    <row r="46" customHeight="1" spans="1:1">
      <c r="A46" s="63"/>
    </row>
    <row r="47" customHeight="1" spans="1:1">
      <c r="A47" s="63"/>
    </row>
    <row r="48" customHeight="1" spans="1:1">
      <c r="A48" s="63"/>
    </row>
    <row r="49" customHeight="1" spans="1:1">
      <c r="A49" s="63"/>
    </row>
    <row r="50" customHeight="1" spans="1:1">
      <c r="A50" s="63"/>
    </row>
    <row r="51" customHeight="1" spans="1:1">
      <c r="A51" s="63"/>
    </row>
    <row r="52" customHeight="1" spans="1:1">
      <c r="A52" s="63"/>
    </row>
    <row r="53" customHeight="1" spans="1:1">
      <c r="A53" s="63"/>
    </row>
    <row r="54" customHeight="1" spans="1:1">
      <c r="A54" s="63"/>
    </row>
    <row r="55" customHeight="1" spans="1:1">
      <c r="A55" s="63"/>
    </row>
    <row r="56" customHeight="1" spans="1:1">
      <c r="A56" s="63"/>
    </row>
    <row r="57" customHeight="1" spans="1:1">
      <c r="A57" s="63"/>
    </row>
    <row r="58" customHeight="1" spans="1:1">
      <c r="A58" s="63"/>
    </row>
    <row r="59" customHeight="1" spans="1:1">
      <c r="A59" s="63"/>
    </row>
    <row r="60" customHeight="1" spans="1:1">
      <c r="A60" s="63"/>
    </row>
    <row r="61" customHeight="1" spans="1:1">
      <c r="A61" s="63"/>
    </row>
    <row r="62" customHeight="1" spans="1:1">
      <c r="A62" s="63"/>
    </row>
    <row r="63" customHeight="1" spans="1:1">
      <c r="A63" s="63"/>
    </row>
    <row r="64" customHeight="1" spans="1:1">
      <c r="A64" s="63"/>
    </row>
    <row r="65" customHeight="1" spans="1:1">
      <c r="A65" s="63"/>
    </row>
    <row r="66" customHeight="1" spans="1:1">
      <c r="A66" s="63"/>
    </row>
    <row r="67" customHeight="1" spans="1:1">
      <c r="A67" s="63"/>
    </row>
    <row r="68" customHeight="1" spans="1:1">
      <c r="A68" s="63"/>
    </row>
    <row r="69" customHeight="1" spans="1:1">
      <c r="A69" s="63"/>
    </row>
    <row r="70" customHeight="1" spans="1:1">
      <c r="A70" s="63"/>
    </row>
  </sheetData>
  <dataValidations count="4">
    <dataValidation type="list" allowBlank="1" showInputMessage="1" showErrorMessage="1" sqref="H8 H17 H18 H2:H7 H9:H11 H12:H16">
      <formula1>$M$12:$M$13</formula1>
    </dataValidation>
    <dataValidation type="list" allowBlank="1" showInputMessage="1" showErrorMessage="1" sqref="E2 E3 E4 E5 E6 E7 E8 E9 E10">
      <formula1>$L$2:$L$9</formula1>
    </dataValidation>
    <dataValidation allowBlank="1" showInputMessage="1" showErrorMessage="1" sqref="F2 G2 I2 F17 G17 F18 G18 F19 G19 F20 G20 F21 G21 F22 G22 F23 G23 F24 G24 F25 G25 F3:F11 F12:F16 G3:G11 G12:G16 I3:I11 I12:I16"/>
    <dataValidation type="list" allowBlank="1" showInputMessage="1" showErrorMessage="1" sqref="E11 E14 E15 E16 E17 E12:E13">
      <formula1>$L$2:$L$10</formula1>
    </dataValidation>
  </dataValidations>
  <hyperlinks>
    <hyperlink ref="D2" r:id="rId4" display="https://www.tokopedia.com/assundari"/>
    <hyperlink ref="D7" r:id="rId5" display="https://instagram.com/pusatjumbo?igshid=hxwxfvhao8y3"/>
    <hyperlink ref="D11" r:id="rId6" display="https://www.zoya.co.id/"/>
  </hyperlinks>
  <pageMargins left="0.75" right="0.75" top="1" bottom="1" header="0.5" footer="0.5"/>
  <pageSetup paperSize="1" orientation="portrait" horizontalDpi="200" verticalDpi="200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1" sqref="D11"/>
    </sheetView>
  </sheetViews>
  <sheetFormatPr defaultColWidth="38.4285714285714" defaultRowHeight="33" customHeight="1" outlineLevelCol="3"/>
  <cols>
    <col min="1" max="1" width="6" customWidth="1"/>
    <col min="2" max="2" width="33" customWidth="1"/>
    <col min="3" max="3" width="25.7142857142857" customWidth="1"/>
    <col min="4" max="4" width="22.4285714285714" customWidth="1"/>
    <col min="5" max="5" width="6.14285714285714" customWidth="1"/>
    <col min="6" max="7" width="24" customWidth="1"/>
    <col min="8" max="8" width="38.4285714285714" customWidth="1"/>
  </cols>
  <sheetData>
    <row r="1" customHeight="1" spans="1:4">
      <c r="A1" s="56" t="s">
        <v>0</v>
      </c>
      <c r="B1" s="56" t="s">
        <v>94</v>
      </c>
      <c r="C1" s="56" t="s">
        <v>95</v>
      </c>
      <c r="D1" s="56"/>
    </row>
    <row r="2" customHeight="1" spans="1:4">
      <c r="A2" s="56"/>
      <c r="B2" s="56"/>
      <c r="C2" s="2" t="s">
        <v>96</v>
      </c>
      <c r="D2" s="2" t="s">
        <v>97</v>
      </c>
    </row>
    <row r="3" s="55" customFormat="1" customHeight="1" spans="1:4">
      <c r="A3" s="57">
        <v>1</v>
      </c>
      <c r="B3" t="s">
        <v>79</v>
      </c>
      <c r="C3" s="30">
        <v>44060</v>
      </c>
      <c r="D3" s="31">
        <v>110000</v>
      </c>
    </row>
    <row r="4" customHeight="1" spans="1:4">
      <c r="A4" s="1">
        <f>A3+1</f>
        <v>2</v>
      </c>
      <c r="B4" t="s">
        <v>79</v>
      </c>
      <c r="C4" s="30">
        <v>44074</v>
      </c>
      <c r="D4" s="31">
        <v>485000</v>
      </c>
    </row>
    <row r="5" customHeight="1" spans="1:4">
      <c r="A5" s="1">
        <f>A4+1</f>
        <v>3</v>
      </c>
      <c r="B5" t="s">
        <v>79</v>
      </c>
      <c r="C5" s="30">
        <v>44082</v>
      </c>
      <c r="D5" s="31">
        <v>750000</v>
      </c>
    </row>
    <row r="6" customHeight="1" spans="1:4">
      <c r="A6" s="1">
        <f>A5+1</f>
        <v>4</v>
      </c>
      <c r="B6" t="s">
        <v>79</v>
      </c>
      <c r="C6" s="30">
        <v>44102</v>
      </c>
      <c r="D6" s="31">
        <v>1000000</v>
      </c>
    </row>
    <row r="7" customHeight="1" spans="1:4">
      <c r="A7" s="1">
        <f>A5+1</f>
        <v>4</v>
      </c>
      <c r="B7" t="s">
        <v>79</v>
      </c>
      <c r="C7" s="30">
        <v>44109</v>
      </c>
      <c r="D7" s="31">
        <v>1000000</v>
      </c>
    </row>
    <row r="8" customHeight="1" spans="1:4">
      <c r="A8" s="1">
        <f>A7+1</f>
        <v>5</v>
      </c>
      <c r="B8" t="s">
        <v>79</v>
      </c>
      <c r="C8" s="30">
        <v>44122</v>
      </c>
      <c r="D8" s="31">
        <v>1150000</v>
      </c>
    </row>
    <row r="9" customHeight="1" spans="1:4">
      <c r="A9" s="1">
        <f>A8+1</f>
        <v>6</v>
      </c>
      <c r="B9" t="s">
        <v>79</v>
      </c>
      <c r="C9" s="30">
        <v>44133</v>
      </c>
      <c r="D9" s="31">
        <v>1050000</v>
      </c>
    </row>
    <row r="10" customHeight="1" spans="3:4">
      <c r="C10" s="58" t="s">
        <v>98</v>
      </c>
      <c r="D10" s="53">
        <f>SUM(D3:D9)</f>
        <v>5545000</v>
      </c>
    </row>
    <row r="11" customHeight="1" spans="3:4">
      <c r="C11" s="59" t="s">
        <v>99</v>
      </c>
      <c r="D11" s="60">
        <f>D10-Item!C6-Stock!K21-Stock!K25-Stock!K29-Stock!K34-Stock!K39-Stock!K43-Stock!K49-Stock!K53-Stock!K63-Stock!K67</f>
        <v>-1130900</v>
      </c>
    </row>
  </sheetData>
  <mergeCells count="3">
    <mergeCell ref="C1:D1"/>
    <mergeCell ref="A1:A2"/>
    <mergeCell ref="B1:B2"/>
  </mergeCells>
  <dataValidations count="1">
    <dataValidation type="list" allowBlank="1" showInputMessage="1" showErrorMessage="1" sqref="B3 B4:B9">
      <formula1>Supllier!$C$19:$C$25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tabSelected="1" workbookViewId="0">
      <pane ySplit="8" topLeftCell="A9" activePane="bottomLeft" state="frozen"/>
      <selection/>
      <selection pane="bottomLeft" activeCell="E10" sqref="E10"/>
    </sheetView>
  </sheetViews>
  <sheetFormatPr defaultColWidth="9.14285714285714" defaultRowHeight="30.95" customHeight="1" outlineLevelCol="2"/>
  <cols>
    <col min="1" max="1" width="3.57142857142857" customWidth="1"/>
    <col min="2" max="2" width="32.1428571428571" customWidth="1"/>
    <col min="3" max="3" width="28.8571428571429" customWidth="1"/>
    <col min="4" max="4" width="2.71428571428571" customWidth="1"/>
    <col min="5" max="5" width="16.5714285714286" customWidth="1"/>
    <col min="6" max="6" width="17.1428571428571" customWidth="1"/>
    <col min="7" max="7" width="2.57142857142857" customWidth="1"/>
    <col min="10" max="10" width="19" customWidth="1"/>
  </cols>
  <sheetData>
    <row r="1" customHeight="1" spans="2:3">
      <c r="B1" s="49" t="s">
        <v>100</v>
      </c>
      <c r="C1" s="49"/>
    </row>
    <row r="2" customHeight="1" spans="2:3">
      <c r="B2" s="2" t="s">
        <v>101</v>
      </c>
      <c r="C2" s="2" t="s">
        <v>97</v>
      </c>
    </row>
    <row r="3" customHeight="1" spans="2:3">
      <c r="B3" s="50" t="s">
        <v>102</v>
      </c>
      <c r="C3" s="51">
        <f>Stock!G13*Stock!I13+Stock!G14*Stock!I14+Stock!G15*Stock!I15+Stock!G45*Stock!I45+Stock!G59*Stock!I59</f>
        <v>2026000</v>
      </c>
    </row>
    <row r="4" customHeight="1" spans="2:3">
      <c r="B4" t="s">
        <v>103</v>
      </c>
      <c r="C4" s="31">
        <f>Stock!G16*Stock!I16+Stock!G23*Stock!I23+Stock!G27*Stock!I27+Stock!G31*Stock!I31+Stock!G36*Stock!I36+Stock!G41*Stock!I41+Stock!G46*Stock!I46+Stock!G51*Stock!I51+Stock!G60*Stock!I60+Stock!G65*Stock!I65</f>
        <v>2778400</v>
      </c>
    </row>
    <row r="5" customHeight="1" spans="2:3">
      <c r="B5" t="s">
        <v>104</v>
      </c>
      <c r="C5" s="31">
        <f>Stock!G17*Stock!I17+Stock!G18*Stock!I18+Stock!G19*Stock!I19</f>
        <v>1552500</v>
      </c>
    </row>
    <row r="6" customHeight="1" spans="2:3">
      <c r="B6" s="52" t="s">
        <v>105</v>
      </c>
      <c r="C6" s="53">
        <f>SUM(C3:C5)</f>
        <v>6356900</v>
      </c>
    </row>
    <row r="7" ht="10" customHeight="1"/>
    <row r="8" s="48" customFormat="1" customHeight="1" spans="1:3">
      <c r="A8" s="49" t="s">
        <v>0</v>
      </c>
      <c r="B8" s="49" t="s">
        <v>106</v>
      </c>
      <c r="C8" s="49" t="s">
        <v>107</v>
      </c>
    </row>
    <row r="9" customHeight="1" spans="1:3">
      <c r="A9" s="1">
        <v>1</v>
      </c>
      <c r="B9" t="s">
        <v>108</v>
      </c>
      <c r="C9" t="s">
        <v>79</v>
      </c>
    </row>
    <row r="10" customHeight="1" spans="1:3">
      <c r="A10" s="1">
        <f t="shared" ref="A10:A26" si="0">A9+1</f>
        <v>2</v>
      </c>
      <c r="B10" t="s">
        <v>109</v>
      </c>
      <c r="C10" t="s">
        <v>79</v>
      </c>
    </row>
    <row r="11" customHeight="1" spans="1:3">
      <c r="A11" s="1">
        <f t="shared" si="0"/>
        <v>3</v>
      </c>
      <c r="B11" t="s">
        <v>110</v>
      </c>
      <c r="C11" t="s">
        <v>79</v>
      </c>
    </row>
    <row r="12" customHeight="1" spans="1:3">
      <c r="A12" s="1">
        <f t="shared" si="0"/>
        <v>4</v>
      </c>
      <c r="B12" t="s">
        <v>111</v>
      </c>
      <c r="C12" t="s">
        <v>79</v>
      </c>
    </row>
    <row r="13" customHeight="1" spans="1:3">
      <c r="A13" s="1">
        <f t="shared" si="0"/>
        <v>5</v>
      </c>
      <c r="B13" t="s">
        <v>112</v>
      </c>
      <c r="C13" t="s">
        <v>79</v>
      </c>
    </row>
    <row r="14" customHeight="1" spans="1:3">
      <c r="A14" s="1">
        <f t="shared" si="0"/>
        <v>6</v>
      </c>
      <c r="B14" t="s">
        <v>113</v>
      </c>
      <c r="C14" t="s">
        <v>79</v>
      </c>
    </row>
    <row r="15" customHeight="1" spans="1:3">
      <c r="A15" s="1">
        <f t="shared" si="0"/>
        <v>7</v>
      </c>
      <c r="B15" t="s">
        <v>114</v>
      </c>
      <c r="C15" t="s">
        <v>92</v>
      </c>
    </row>
    <row r="16" customHeight="1" spans="1:3">
      <c r="A16" s="1">
        <f t="shared" si="0"/>
        <v>8</v>
      </c>
      <c r="B16" t="s">
        <v>115</v>
      </c>
      <c r="C16" t="s">
        <v>92</v>
      </c>
    </row>
    <row r="17" customHeight="1" spans="1:3">
      <c r="A17" s="1">
        <f t="shared" si="0"/>
        <v>9</v>
      </c>
      <c r="B17" t="s">
        <v>116</v>
      </c>
      <c r="C17" t="s">
        <v>92</v>
      </c>
    </row>
    <row r="18" customHeight="1" spans="1:3">
      <c r="A18" s="1">
        <f t="shared" si="0"/>
        <v>10</v>
      </c>
      <c r="B18" t="s">
        <v>117</v>
      </c>
      <c r="C18" t="s">
        <v>92</v>
      </c>
    </row>
    <row r="19" customHeight="1" spans="1:3">
      <c r="A19" s="1">
        <f t="shared" si="0"/>
        <v>11</v>
      </c>
      <c r="B19" t="s">
        <v>118</v>
      </c>
      <c r="C19" t="s">
        <v>92</v>
      </c>
    </row>
    <row r="20" customHeight="1" spans="1:3">
      <c r="A20" s="1">
        <f t="shared" si="0"/>
        <v>12</v>
      </c>
      <c r="B20" t="s">
        <v>119</v>
      </c>
      <c r="C20" t="s">
        <v>82</v>
      </c>
    </row>
    <row r="21" customHeight="1" spans="1:3">
      <c r="A21" s="1">
        <f t="shared" si="0"/>
        <v>13</v>
      </c>
      <c r="B21" t="s">
        <v>120</v>
      </c>
      <c r="C21" t="s">
        <v>82</v>
      </c>
    </row>
    <row r="22" customHeight="1" spans="1:3">
      <c r="A22" s="1">
        <f t="shared" si="0"/>
        <v>14</v>
      </c>
      <c r="B22" t="s">
        <v>121</v>
      </c>
      <c r="C22" t="s">
        <v>82</v>
      </c>
    </row>
    <row r="23" customHeight="1" spans="1:3">
      <c r="A23" s="1">
        <f t="shared" si="0"/>
        <v>15</v>
      </c>
      <c r="B23" t="s">
        <v>122</v>
      </c>
      <c r="C23" t="s">
        <v>85</v>
      </c>
    </row>
    <row r="24" customHeight="1" spans="1:3">
      <c r="A24" s="1">
        <f t="shared" si="0"/>
        <v>16</v>
      </c>
      <c r="B24" t="s">
        <v>123</v>
      </c>
      <c r="C24" t="s">
        <v>85</v>
      </c>
    </row>
    <row r="25" customFormat="1" customHeight="1" spans="1:3">
      <c r="A25" s="1">
        <f t="shared" si="0"/>
        <v>17</v>
      </c>
      <c r="B25" t="s">
        <v>122</v>
      </c>
      <c r="C25" t="s">
        <v>88</v>
      </c>
    </row>
    <row r="26" customFormat="1" customHeight="1" spans="1:3">
      <c r="A26" s="1">
        <f t="shared" si="0"/>
        <v>18</v>
      </c>
      <c r="B26" t="s">
        <v>124</v>
      </c>
      <c r="C26" t="s">
        <v>88</v>
      </c>
    </row>
    <row r="27" customHeight="1" spans="1:3">
      <c r="A27">
        <v>19</v>
      </c>
      <c r="B27" t="s">
        <v>125</v>
      </c>
      <c r="C27" t="s">
        <v>90</v>
      </c>
    </row>
    <row r="28" customHeight="1" spans="3:3">
      <c r="C28" s="54"/>
    </row>
    <row r="29" customHeight="1" spans="3:3">
      <c r="C29" s="54"/>
    </row>
    <row r="30" customHeight="1" spans="3:3">
      <c r="C30" s="54"/>
    </row>
    <row r="31" customHeight="1" spans="3:3">
      <c r="C31" s="54"/>
    </row>
    <row r="32" customHeight="1" spans="3:3">
      <c r="C32" s="54"/>
    </row>
    <row r="33" customHeight="1" spans="3:3">
      <c r="C33" s="54"/>
    </row>
    <row r="34" customHeight="1" spans="3:3">
      <c r="C34" s="54"/>
    </row>
    <row r="35" customHeight="1" spans="3:3">
      <c r="C35" s="54"/>
    </row>
    <row r="36" customHeight="1" spans="3:3">
      <c r="C36" s="54"/>
    </row>
    <row r="37" customHeight="1" spans="3:3">
      <c r="C37" s="54"/>
    </row>
    <row r="38" customHeight="1" spans="3:3">
      <c r="C38" s="54"/>
    </row>
    <row r="39" customHeight="1" spans="3:3">
      <c r="C39" s="54"/>
    </row>
    <row r="40" customHeight="1" spans="3:3">
      <c r="C40" s="54"/>
    </row>
    <row r="41" customHeight="1" spans="3:3">
      <c r="C41" s="54"/>
    </row>
    <row r="42" customHeight="1" spans="3:3">
      <c r="C42" s="54"/>
    </row>
    <row r="43" customHeight="1" spans="3:3">
      <c r="C43" s="54"/>
    </row>
    <row r="44" customHeight="1" spans="3:3">
      <c r="C44" s="54"/>
    </row>
    <row r="45" customHeight="1" spans="3:3">
      <c r="C45" s="54"/>
    </row>
    <row r="46" customHeight="1" spans="3:3">
      <c r="C46" s="54"/>
    </row>
    <row r="47" customHeight="1" spans="3:3">
      <c r="C47" s="54"/>
    </row>
    <row r="48" customHeight="1" spans="3:3">
      <c r="C48" s="54"/>
    </row>
    <row r="49" customHeight="1" spans="3:3">
      <c r="C49" s="54"/>
    </row>
    <row r="50" customHeight="1" spans="3:3">
      <c r="C50" s="54"/>
    </row>
    <row r="51" customHeight="1" spans="3:3">
      <c r="C51" s="54"/>
    </row>
    <row r="52" customHeight="1" spans="3:3">
      <c r="C52" s="54"/>
    </row>
    <row r="53" customHeight="1" spans="3:3">
      <c r="C53" s="54"/>
    </row>
    <row r="54" customHeight="1" spans="3:3">
      <c r="C54" s="54"/>
    </row>
    <row r="55" customHeight="1" spans="3:3">
      <c r="C55" s="54"/>
    </row>
    <row r="56" customHeight="1" spans="3:3">
      <c r="C56" s="54"/>
    </row>
    <row r="57" customHeight="1" spans="3:3">
      <c r="C57" s="54"/>
    </row>
    <row r="58" customHeight="1" spans="3:3">
      <c r="C58" s="54"/>
    </row>
    <row r="59" customHeight="1" spans="3:3">
      <c r="C59" s="54"/>
    </row>
    <row r="60" customHeight="1" spans="3:3">
      <c r="C60" s="54"/>
    </row>
    <row r="61" customHeight="1" spans="3:3">
      <c r="C61" s="54"/>
    </row>
    <row r="62" customHeight="1" spans="3:3">
      <c r="C62" s="54"/>
    </row>
    <row r="63" customHeight="1" spans="3:3">
      <c r="C63" s="54"/>
    </row>
    <row r="64" customHeight="1" spans="3:3">
      <c r="C64" s="54"/>
    </row>
    <row r="65" customHeight="1" spans="3:3">
      <c r="C65" s="54"/>
    </row>
    <row r="66" customHeight="1" spans="3:3">
      <c r="C66" s="54"/>
    </row>
    <row r="67" customHeight="1" spans="3:3">
      <c r="C67" s="54"/>
    </row>
    <row r="68" customHeight="1" spans="3:3">
      <c r="C68" s="54"/>
    </row>
    <row r="69" customHeight="1" spans="3:3">
      <c r="C69" s="54"/>
    </row>
    <row r="70" customHeight="1" spans="3:3">
      <c r="C70" s="54"/>
    </row>
    <row r="71" customHeight="1" spans="3:3">
      <c r="C71" s="54"/>
    </row>
    <row r="72" customHeight="1" spans="3:3">
      <c r="C72" s="54"/>
    </row>
    <row r="73" customHeight="1" spans="3:3">
      <c r="C73" s="54"/>
    </row>
    <row r="74" customHeight="1" spans="3:3">
      <c r="C74" s="54"/>
    </row>
    <row r="75" customHeight="1" spans="3:3">
      <c r="C75" s="54"/>
    </row>
    <row r="76" customHeight="1" spans="3:3">
      <c r="C76" s="54"/>
    </row>
    <row r="77" customHeight="1" spans="3:3">
      <c r="C77" s="54"/>
    </row>
    <row r="78" customHeight="1" spans="3:3">
      <c r="C78" s="54"/>
    </row>
    <row r="79" customHeight="1" spans="3:3">
      <c r="C79" s="54"/>
    </row>
    <row r="80" customHeight="1" spans="3:3">
      <c r="C80" s="54"/>
    </row>
    <row r="81" customHeight="1" spans="3:3">
      <c r="C81" s="54"/>
    </row>
    <row r="82" customHeight="1" spans="3:3">
      <c r="C82" s="54"/>
    </row>
    <row r="83" customHeight="1" spans="3:3">
      <c r="C83" s="54"/>
    </row>
    <row r="84" customHeight="1" spans="3:3">
      <c r="C84" s="54"/>
    </row>
    <row r="85" customHeight="1" spans="3:3">
      <c r="C85" s="54"/>
    </row>
    <row r="86" customHeight="1" spans="3:3">
      <c r="C86" s="54"/>
    </row>
    <row r="87" customHeight="1" spans="3:3">
      <c r="C87" s="54"/>
    </row>
    <row r="88" customHeight="1" spans="3:3">
      <c r="C88" s="54"/>
    </row>
  </sheetData>
  <autoFilter ref="A8:C26">
    <extLst/>
  </autoFilter>
  <mergeCells count="1">
    <mergeCell ref="B1:C1"/>
  </mergeCells>
  <dataValidations count="1">
    <dataValidation type="list" allowBlank="1" showInputMessage="1" showErrorMessage="1" sqref="C9 C16 C17 C18 C19 C20 C21 C22 C23 C24 C25 C26 C27 C10:C15">
      <formula1>Supllier!$C$19:$C$25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6"/>
  <sheetViews>
    <sheetView zoomScale="90" zoomScaleNormal="90" workbookViewId="0">
      <pane ySplit="12" topLeftCell="A22" activePane="bottomLeft" state="frozen"/>
      <selection/>
      <selection pane="bottomLeft" activeCell="E9" sqref="E9"/>
    </sheetView>
  </sheetViews>
  <sheetFormatPr defaultColWidth="9.14285714285714" defaultRowHeight="29.1" customHeight="1"/>
  <cols>
    <col min="1" max="1" width="4.71428571428571" style="1" customWidth="1"/>
    <col min="2" max="2" width="24.8571428571429" customWidth="1"/>
    <col min="3" max="4" width="23.1428571428571" customWidth="1"/>
    <col min="5" max="5" width="15.3904761904762" style="1" customWidth="1"/>
    <col min="6" max="6" width="17.5714285714286" customWidth="1"/>
    <col min="7" max="7" width="16.8190476190476" customWidth="1"/>
    <col min="8" max="8" width="13" customWidth="1"/>
    <col min="9" max="9" width="9.14285714285714" customWidth="1"/>
    <col min="10" max="10" width="16.8571428571429" customWidth="1"/>
    <col min="11" max="12" width="12.4285714285714" customWidth="1"/>
    <col min="13" max="13" width="14.1428571428571" customWidth="1"/>
    <col min="14" max="14" width="11.8571428571429" customWidth="1"/>
    <col min="15" max="15" width="13.5714285714286" customWidth="1"/>
    <col min="17" max="17" width="21" customWidth="1"/>
    <col min="18" max="18" width="16.1428571428571" customWidth="1"/>
    <col min="19" max="19" width="13.1428571428571" customWidth="1"/>
    <col min="21" max="21" width="13.1428571428571" customWidth="1"/>
    <col min="22" max="22" width="23.5714285714286" customWidth="1"/>
  </cols>
  <sheetData>
    <row r="1" customHeight="1" spans="2:18">
      <c r="B1" s="18" t="s">
        <v>126</v>
      </c>
      <c r="C1" s="18" t="s">
        <v>127</v>
      </c>
      <c r="D1" s="18" t="s">
        <v>128</v>
      </c>
      <c r="F1" s="19" t="s">
        <v>129</v>
      </c>
      <c r="G1" s="19" t="s">
        <v>130</v>
      </c>
      <c r="H1" s="19"/>
      <c r="Q1" s="44" t="s">
        <v>131</v>
      </c>
      <c r="R1" s="45"/>
    </row>
    <row r="2" ht="20" customHeight="1" spans="2:18">
      <c r="B2" s="17" t="s">
        <v>132</v>
      </c>
      <c r="C2" s="17">
        <v>20</v>
      </c>
      <c r="D2" s="17" t="s">
        <v>133</v>
      </c>
      <c r="F2" s="17" t="s">
        <v>134</v>
      </c>
      <c r="G2" s="17"/>
      <c r="H2" s="20" t="s">
        <v>135</v>
      </c>
      <c r="Q2" s="46" t="s">
        <v>101</v>
      </c>
      <c r="R2" s="46" t="s">
        <v>136</v>
      </c>
    </row>
    <row r="3" ht="20" customHeight="1" spans="2:18">
      <c r="B3" s="17" t="s">
        <v>137</v>
      </c>
      <c r="C3" s="17">
        <v>144</v>
      </c>
      <c r="D3" s="17" t="s">
        <v>133</v>
      </c>
      <c r="F3" s="17" t="s">
        <v>134</v>
      </c>
      <c r="G3" s="17" t="s">
        <v>138</v>
      </c>
      <c r="H3" s="20" t="s">
        <v>139</v>
      </c>
      <c r="Q3" s="47" t="s">
        <v>104</v>
      </c>
      <c r="R3" s="5">
        <f>G32*I32+G37*I37+G55*I55+G61*I61+G69*I69+G73*I73+G77*I77+G81*I81+G86*I86+G47*I47+G82*I82+G90*I90</f>
        <v>2197040</v>
      </c>
    </row>
    <row r="4" ht="19" customHeight="1" spans="2:18">
      <c r="B4" s="17" t="s">
        <v>140</v>
      </c>
      <c r="C4" s="17">
        <v>15</v>
      </c>
      <c r="D4" s="17" t="s">
        <v>141</v>
      </c>
      <c r="F4" s="17" t="s">
        <v>134</v>
      </c>
      <c r="G4" s="17" t="s">
        <v>142</v>
      </c>
      <c r="H4" s="20" t="s">
        <v>143</v>
      </c>
      <c r="Q4" s="47"/>
      <c r="R4" s="5"/>
    </row>
    <row r="5" ht="17" customHeight="1" spans="2:8">
      <c r="B5" s="17" t="s">
        <v>144</v>
      </c>
      <c r="C5" s="17">
        <v>500</v>
      </c>
      <c r="D5" s="17" t="s">
        <v>133</v>
      </c>
      <c r="F5" s="20" t="s">
        <v>134</v>
      </c>
      <c r="G5" s="20" t="s">
        <v>145</v>
      </c>
      <c r="H5" s="20" t="s">
        <v>146</v>
      </c>
    </row>
    <row r="6" ht="19" customHeight="1" spans="2:8">
      <c r="B6" s="17" t="s">
        <v>147</v>
      </c>
      <c r="C6" s="17"/>
      <c r="D6" s="17"/>
      <c r="F6" s="20" t="s">
        <v>148</v>
      </c>
      <c r="G6" s="20"/>
      <c r="H6" s="20" t="s">
        <v>149</v>
      </c>
    </row>
    <row r="7" ht="17" customHeight="1" spans="2:4">
      <c r="B7" s="20" t="s">
        <v>150</v>
      </c>
      <c r="C7" s="20"/>
      <c r="D7" s="20"/>
    </row>
    <row r="8" ht="19" customHeight="1" spans="2:4">
      <c r="B8" s="20" t="s">
        <v>151</v>
      </c>
      <c r="C8" s="20"/>
      <c r="D8" s="20"/>
    </row>
    <row r="9" ht="19" customHeight="1" spans="2:4">
      <c r="B9" s="20" t="s">
        <v>152</v>
      </c>
      <c r="C9" s="20" t="s">
        <v>153</v>
      </c>
      <c r="D9" s="20" t="s">
        <v>141</v>
      </c>
    </row>
    <row r="10" ht="7" customHeight="1"/>
    <row r="11" s="15" customFormat="1" customHeight="1" spans="1:27">
      <c r="A11" s="21" t="s">
        <v>0</v>
      </c>
      <c r="B11" s="21" t="s">
        <v>106</v>
      </c>
      <c r="C11" s="21" t="s">
        <v>129</v>
      </c>
      <c r="D11" s="21" t="s">
        <v>130</v>
      </c>
      <c r="E11" s="21" t="s">
        <v>154</v>
      </c>
      <c r="F11" s="21" t="s">
        <v>155</v>
      </c>
      <c r="G11" s="21"/>
      <c r="H11" s="21"/>
      <c r="I11" s="21"/>
      <c r="J11" s="21" t="s">
        <v>156</v>
      </c>
      <c r="K11" s="21"/>
      <c r="L11" s="21"/>
      <c r="M11" s="21"/>
      <c r="N11" s="21" t="s">
        <v>157</v>
      </c>
      <c r="O11" s="34"/>
      <c r="P11" s="34"/>
      <c r="Q11"/>
      <c r="R11"/>
      <c r="S11"/>
      <c r="T11"/>
      <c r="U11"/>
      <c r="V11"/>
      <c r="W11"/>
      <c r="X11"/>
      <c r="Y11"/>
      <c r="Z11"/>
      <c r="AA11"/>
    </row>
    <row r="12" s="16" customFormat="1" customHeight="1" spans="1:27">
      <c r="A12" s="21"/>
      <c r="B12" s="21"/>
      <c r="C12" s="21"/>
      <c r="D12" s="21"/>
      <c r="E12" s="21"/>
      <c r="F12" s="22" t="s">
        <v>96</v>
      </c>
      <c r="G12" s="22" t="s">
        <v>158</v>
      </c>
      <c r="H12" s="22" t="s">
        <v>126</v>
      </c>
      <c r="I12" s="22" t="s">
        <v>97</v>
      </c>
      <c r="J12" s="22" t="s">
        <v>159</v>
      </c>
      <c r="K12" s="22" t="s">
        <v>97</v>
      </c>
      <c r="L12" s="22" t="s">
        <v>160</v>
      </c>
      <c r="M12" s="22" t="s">
        <v>97</v>
      </c>
      <c r="N12" s="21"/>
      <c r="O12" s="35"/>
      <c r="P12" s="35"/>
      <c r="Q12"/>
      <c r="R12"/>
      <c r="S12"/>
      <c r="T12"/>
      <c r="U12"/>
      <c r="V12"/>
      <c r="W12"/>
      <c r="X12"/>
      <c r="Y12"/>
      <c r="Z12"/>
      <c r="AA12"/>
    </row>
    <row r="13" s="17" customFormat="1" ht="36" customHeight="1" spans="1:14">
      <c r="A13" s="23">
        <v>1</v>
      </c>
      <c r="B13" s="17" t="s">
        <v>108</v>
      </c>
      <c r="C13" s="17" t="s">
        <v>134</v>
      </c>
      <c r="D13" s="17" t="s">
        <v>145</v>
      </c>
      <c r="E13" s="24" t="s">
        <v>79</v>
      </c>
      <c r="F13" s="25">
        <v>44050</v>
      </c>
      <c r="G13" s="26">
        <v>23000</v>
      </c>
      <c r="H13" s="26" t="s">
        <v>147</v>
      </c>
      <c r="I13" s="26">
        <v>14</v>
      </c>
      <c r="J13" s="36">
        <v>500</v>
      </c>
      <c r="K13" s="26">
        <f t="shared" ref="K13:K19" si="0">J13*I13</f>
        <v>7000</v>
      </c>
      <c r="L13" s="37">
        <f t="shared" ref="L13:L19" si="1">N13-G13-J13</f>
        <v>500</v>
      </c>
      <c r="M13" s="26">
        <f t="shared" ref="M13:M19" si="2">L13*I13</f>
        <v>7000</v>
      </c>
      <c r="N13" s="26">
        <v>24000</v>
      </c>
    </row>
    <row r="14" s="17" customFormat="1" ht="36" customHeight="1" spans="1:14">
      <c r="A14" s="23">
        <f t="shared" ref="A14:A19" si="3">A13+1</f>
        <v>2</v>
      </c>
      <c r="B14" s="17" t="s">
        <v>108</v>
      </c>
      <c r="C14" s="17" t="s">
        <v>134</v>
      </c>
      <c r="D14" s="17" t="s">
        <v>145</v>
      </c>
      <c r="E14" s="24" t="s">
        <v>79</v>
      </c>
      <c r="F14" s="25">
        <v>44052</v>
      </c>
      <c r="G14" s="26">
        <v>23500</v>
      </c>
      <c r="H14" s="26" t="s">
        <v>147</v>
      </c>
      <c r="I14" s="26">
        <v>30</v>
      </c>
      <c r="J14" s="36">
        <v>1500</v>
      </c>
      <c r="K14" s="26">
        <f t="shared" si="0"/>
        <v>45000</v>
      </c>
      <c r="L14" s="37">
        <f t="shared" si="1"/>
        <v>1000</v>
      </c>
      <c r="M14" s="26">
        <f t="shared" si="2"/>
        <v>30000</v>
      </c>
      <c r="N14" s="26">
        <v>26000</v>
      </c>
    </row>
    <row r="15" s="17" customFormat="1" ht="36" customHeight="1" spans="1:14">
      <c r="A15" s="23">
        <f t="shared" si="3"/>
        <v>3</v>
      </c>
      <c r="B15" s="17" t="s">
        <v>108</v>
      </c>
      <c r="C15" s="17" t="s">
        <v>134</v>
      </c>
      <c r="D15" s="17" t="s">
        <v>145</v>
      </c>
      <c r="E15" s="24" t="s">
        <v>79</v>
      </c>
      <c r="F15" s="25">
        <v>44063</v>
      </c>
      <c r="G15" s="26">
        <v>23500</v>
      </c>
      <c r="H15" s="26" t="s">
        <v>147</v>
      </c>
      <c r="I15" s="26">
        <v>30</v>
      </c>
      <c r="J15" s="36">
        <v>500</v>
      </c>
      <c r="K15" s="26">
        <f t="shared" si="0"/>
        <v>15000</v>
      </c>
      <c r="L15" s="37">
        <f t="shared" si="1"/>
        <v>1000</v>
      </c>
      <c r="M15" s="26">
        <f t="shared" si="2"/>
        <v>30000</v>
      </c>
      <c r="N15" s="26">
        <v>25000</v>
      </c>
    </row>
    <row r="16" s="17" customFormat="1" ht="36" customHeight="1" spans="1:14">
      <c r="A16" s="23">
        <f t="shared" si="3"/>
        <v>4</v>
      </c>
      <c r="B16" s="17" t="s">
        <v>108</v>
      </c>
      <c r="C16" s="17" t="s">
        <v>134</v>
      </c>
      <c r="D16" s="17" t="s">
        <v>145</v>
      </c>
      <c r="E16" s="24" t="s">
        <v>79</v>
      </c>
      <c r="F16" s="25">
        <v>44082</v>
      </c>
      <c r="G16" s="26">
        <v>22500</v>
      </c>
      <c r="H16" s="26" t="s">
        <v>147</v>
      </c>
      <c r="I16" s="26">
        <v>30</v>
      </c>
      <c r="J16" s="36">
        <v>500</v>
      </c>
      <c r="K16" s="26">
        <f t="shared" si="0"/>
        <v>15000</v>
      </c>
      <c r="L16" s="37">
        <f t="shared" si="1"/>
        <v>1000</v>
      </c>
      <c r="M16" s="26">
        <f t="shared" si="2"/>
        <v>30000</v>
      </c>
      <c r="N16" s="26">
        <v>24000</v>
      </c>
    </row>
    <row r="17" s="17" customFormat="1" ht="36" customHeight="1" spans="1:14">
      <c r="A17" s="23">
        <f t="shared" si="3"/>
        <v>5</v>
      </c>
      <c r="B17" s="17" t="s">
        <v>108</v>
      </c>
      <c r="C17" s="17" t="s">
        <v>134</v>
      </c>
      <c r="D17" s="17" t="s">
        <v>145</v>
      </c>
      <c r="E17" s="24" t="s">
        <v>79</v>
      </c>
      <c r="F17" s="25">
        <v>44106</v>
      </c>
      <c r="G17" s="26">
        <v>18500</v>
      </c>
      <c r="H17" s="26" t="s">
        <v>147</v>
      </c>
      <c r="I17" s="26">
        <v>15</v>
      </c>
      <c r="J17" s="36">
        <v>2000</v>
      </c>
      <c r="K17" s="26">
        <f t="shared" si="0"/>
        <v>30000</v>
      </c>
      <c r="L17" s="37">
        <f t="shared" si="1"/>
        <v>3500</v>
      </c>
      <c r="M17" s="26">
        <f t="shared" si="2"/>
        <v>52500</v>
      </c>
      <c r="N17" s="26">
        <v>24000</v>
      </c>
    </row>
    <row r="18" s="17" customFormat="1" ht="36" customHeight="1" spans="1:14">
      <c r="A18" s="23">
        <f t="shared" si="3"/>
        <v>6</v>
      </c>
      <c r="B18" s="17" t="s">
        <v>108</v>
      </c>
      <c r="C18" s="17" t="s">
        <v>134</v>
      </c>
      <c r="D18" s="17" t="s">
        <v>145</v>
      </c>
      <c r="E18" s="24" t="s">
        <v>79</v>
      </c>
      <c r="F18" s="25">
        <v>44128</v>
      </c>
      <c r="G18" s="26">
        <v>21500</v>
      </c>
      <c r="H18" s="26" t="s">
        <v>147</v>
      </c>
      <c r="I18" s="26">
        <v>30</v>
      </c>
      <c r="J18" s="36">
        <v>1000</v>
      </c>
      <c r="K18" s="26">
        <f t="shared" si="0"/>
        <v>30000</v>
      </c>
      <c r="L18" s="37">
        <f t="shared" si="1"/>
        <v>1500</v>
      </c>
      <c r="M18" s="26">
        <f t="shared" si="2"/>
        <v>45000</v>
      </c>
      <c r="N18" s="26">
        <v>24000</v>
      </c>
    </row>
    <row r="19" s="17" customFormat="1" ht="36" customHeight="1" spans="1:14">
      <c r="A19" s="23">
        <f t="shared" si="3"/>
        <v>7</v>
      </c>
      <c r="B19" s="17" t="s">
        <v>108</v>
      </c>
      <c r="C19" s="17" t="s">
        <v>134</v>
      </c>
      <c r="D19" s="17" t="s">
        <v>145</v>
      </c>
      <c r="E19" s="24" t="s">
        <v>79</v>
      </c>
      <c r="F19" s="25">
        <v>44134</v>
      </c>
      <c r="G19" s="26">
        <v>21000</v>
      </c>
      <c r="H19" s="26" t="s">
        <v>147</v>
      </c>
      <c r="I19" s="26">
        <v>30</v>
      </c>
      <c r="J19" s="36">
        <v>1000</v>
      </c>
      <c r="K19" s="26">
        <f t="shared" si="0"/>
        <v>30000</v>
      </c>
      <c r="L19" s="37">
        <f t="shared" si="1"/>
        <v>2000</v>
      </c>
      <c r="M19" s="26">
        <f t="shared" si="2"/>
        <v>60000</v>
      </c>
      <c r="N19" s="26">
        <v>24000</v>
      </c>
    </row>
    <row r="20" s="17" customFormat="1" customHeight="1" spans="1:12">
      <c r="A20" s="23"/>
      <c r="E20" s="27"/>
      <c r="J20" s="38"/>
      <c r="L20" s="39"/>
    </row>
    <row r="21" s="17" customFormat="1" customHeight="1" spans="1:13">
      <c r="A21" s="23"/>
      <c r="E21" s="27"/>
      <c r="J21" s="40" t="s">
        <v>98</v>
      </c>
      <c r="K21" s="41">
        <f>SUM(K13:K20)</f>
        <v>172000</v>
      </c>
      <c r="L21" s="40" t="s">
        <v>98</v>
      </c>
      <c r="M21" s="41">
        <f>SUM(M13:M20)</f>
        <v>254500</v>
      </c>
    </row>
    <row r="22" ht="6" customHeight="1" spans="5:5">
      <c r="E22" s="28"/>
    </row>
    <row r="23" s="17" customFormat="1" customHeight="1" spans="1:14">
      <c r="A23" s="23">
        <v>1</v>
      </c>
      <c r="B23" s="17" t="s">
        <v>110</v>
      </c>
      <c r="C23" s="17" t="s">
        <v>134</v>
      </c>
      <c r="D23" s="17" t="s">
        <v>145</v>
      </c>
      <c r="E23" s="24" t="s">
        <v>79</v>
      </c>
      <c r="F23" s="25">
        <v>44082</v>
      </c>
      <c r="G23" s="26">
        <v>22900</v>
      </c>
      <c r="H23" s="26" t="s">
        <v>151</v>
      </c>
      <c r="I23" s="26">
        <v>24</v>
      </c>
      <c r="J23" s="36">
        <v>1000</v>
      </c>
      <c r="K23" s="26">
        <f>J23*I23</f>
        <v>24000</v>
      </c>
      <c r="L23" s="37">
        <f>N23-G23-J23</f>
        <v>1100</v>
      </c>
      <c r="M23" s="26">
        <f>L23*I23</f>
        <v>26400</v>
      </c>
      <c r="N23" s="26">
        <v>25000</v>
      </c>
    </row>
    <row r="24" s="17" customFormat="1" customHeight="1" spans="1:12">
      <c r="A24" s="23"/>
      <c r="E24" s="27"/>
      <c r="J24" s="38"/>
      <c r="L24" s="39"/>
    </row>
    <row r="25" s="17" customFormat="1" customHeight="1" spans="1:13">
      <c r="A25" s="23"/>
      <c r="E25" s="27"/>
      <c r="J25" s="40" t="s">
        <v>98</v>
      </c>
      <c r="K25" s="41">
        <f>SUM(K23:K24)</f>
        <v>24000</v>
      </c>
      <c r="L25" s="40" t="s">
        <v>98</v>
      </c>
      <c r="M25" s="41">
        <f>SUM(M23:M24)</f>
        <v>26400</v>
      </c>
    </row>
    <row r="26" ht="6.95" customHeight="1" spans="1:5">
      <c r="A26" s="29"/>
      <c r="E26" s="28"/>
    </row>
    <row r="27" customHeight="1" spans="1:14">
      <c r="A27" s="29">
        <v>1</v>
      </c>
      <c r="B27" s="17" t="s">
        <v>111</v>
      </c>
      <c r="C27" t="s">
        <v>134</v>
      </c>
      <c r="D27" s="17" t="s">
        <v>145</v>
      </c>
      <c r="E27" s="24" t="s">
        <v>79</v>
      </c>
      <c r="F27" s="30">
        <v>44082</v>
      </c>
      <c r="G27" s="31">
        <v>11600</v>
      </c>
      <c r="H27" s="32" t="s">
        <v>151</v>
      </c>
      <c r="I27">
        <v>12</v>
      </c>
      <c r="J27" s="42">
        <v>1000</v>
      </c>
      <c r="K27" s="26">
        <f t="shared" ref="K27:K32" si="4">J27*I27</f>
        <v>12000</v>
      </c>
      <c r="L27" s="37">
        <f>N27-G27-J27</f>
        <v>1400</v>
      </c>
      <c r="M27" s="26">
        <f>L27*I27</f>
        <v>16800</v>
      </c>
      <c r="N27" s="31">
        <v>14000</v>
      </c>
    </row>
    <row r="28" customHeight="1" spans="1:13">
      <c r="A28" s="29"/>
      <c r="E28" s="28"/>
      <c r="H28" s="32"/>
      <c r="J28" s="38"/>
      <c r="K28" s="17"/>
      <c r="L28" s="39"/>
      <c r="M28" s="17"/>
    </row>
    <row r="29" customHeight="1" spans="1:13">
      <c r="A29" s="29"/>
      <c r="E29" s="28"/>
      <c r="H29" s="32"/>
      <c r="J29" s="40" t="s">
        <v>98</v>
      </c>
      <c r="K29" s="41">
        <f>SUM(K27:K28)</f>
        <v>12000</v>
      </c>
      <c r="L29" s="40" t="s">
        <v>98</v>
      </c>
      <c r="M29" s="41">
        <f>SUM(M27:M28)</f>
        <v>16800</v>
      </c>
    </row>
    <row r="30" ht="8.1" customHeight="1" spans="1:5">
      <c r="A30" s="29"/>
      <c r="E30" s="28"/>
    </row>
    <row r="31" ht="44.1" customHeight="1" spans="1:14">
      <c r="A31" s="29">
        <v>1</v>
      </c>
      <c r="B31" s="33" t="s">
        <v>112</v>
      </c>
      <c r="C31" t="s">
        <v>134</v>
      </c>
      <c r="D31" s="17" t="s">
        <v>145</v>
      </c>
      <c r="E31" s="24" t="s">
        <v>79</v>
      </c>
      <c r="F31" s="30">
        <v>44082</v>
      </c>
      <c r="G31" s="31">
        <v>9000</v>
      </c>
      <c r="H31" s="32" t="s">
        <v>151</v>
      </c>
      <c r="I31">
        <v>12</v>
      </c>
      <c r="J31" s="42">
        <v>1000</v>
      </c>
      <c r="K31" s="26">
        <f t="shared" si="4"/>
        <v>12000</v>
      </c>
      <c r="L31" s="37">
        <f>N31-G31-J31</f>
        <v>1000</v>
      </c>
      <c r="M31" s="26">
        <f>L31*I31</f>
        <v>12000</v>
      </c>
      <c r="N31" s="31">
        <v>11000</v>
      </c>
    </row>
    <row r="32" ht="44.1" customHeight="1" spans="1:14">
      <c r="A32" s="29">
        <f>A31+1</f>
        <v>2</v>
      </c>
      <c r="B32" s="33" t="s">
        <v>112</v>
      </c>
      <c r="C32" t="s">
        <v>134</v>
      </c>
      <c r="D32" s="17" t="s">
        <v>145</v>
      </c>
      <c r="E32" s="24" t="s">
        <v>82</v>
      </c>
      <c r="F32" s="30">
        <v>44130</v>
      </c>
      <c r="G32" s="31">
        <v>9170</v>
      </c>
      <c r="H32" s="32" t="s">
        <v>151</v>
      </c>
      <c r="I32">
        <v>12</v>
      </c>
      <c r="J32" s="42">
        <v>0</v>
      </c>
      <c r="K32" s="26">
        <f t="shared" si="4"/>
        <v>0</v>
      </c>
      <c r="L32" s="37">
        <f>N32-G32-J32</f>
        <v>1830</v>
      </c>
      <c r="M32" s="26">
        <f>L32*I32</f>
        <v>21960</v>
      </c>
      <c r="N32" s="31">
        <v>11000</v>
      </c>
    </row>
    <row r="33" ht="27.95" customHeight="1" spans="1:14">
      <c r="A33" s="29"/>
      <c r="B33" s="33"/>
      <c r="D33" s="17"/>
      <c r="E33" s="24"/>
      <c r="F33" s="30"/>
      <c r="G33" s="31"/>
      <c r="H33" s="32"/>
      <c r="J33" s="42"/>
      <c r="K33" s="26"/>
      <c r="L33" s="37"/>
      <c r="M33" s="26"/>
      <c r="N33" s="31"/>
    </row>
    <row r="34" customHeight="1" spans="1:13">
      <c r="A34" s="29"/>
      <c r="E34" s="28"/>
      <c r="J34" s="40" t="s">
        <v>98</v>
      </c>
      <c r="K34" s="41">
        <f>SUM(K31:K33)</f>
        <v>12000</v>
      </c>
      <c r="L34" s="40" t="s">
        <v>98</v>
      </c>
      <c r="M34" s="41">
        <f>SUM(M31:M33)</f>
        <v>33960</v>
      </c>
    </row>
    <row r="35" ht="6" customHeight="1" spans="1:5">
      <c r="A35" s="29"/>
      <c r="E35" s="28"/>
    </row>
    <row r="36" ht="42.95" customHeight="1" spans="1:14">
      <c r="A36" s="29">
        <v>1</v>
      </c>
      <c r="B36" s="33" t="s">
        <v>109</v>
      </c>
      <c r="C36" t="s">
        <v>134</v>
      </c>
      <c r="D36" s="17" t="s">
        <v>145</v>
      </c>
      <c r="E36" s="24" t="s">
        <v>79</v>
      </c>
      <c r="F36" s="30">
        <v>44082</v>
      </c>
      <c r="G36" s="31">
        <v>19800</v>
      </c>
      <c r="H36" s="32" t="s">
        <v>151</v>
      </c>
      <c r="I36">
        <v>12</v>
      </c>
      <c r="J36" s="42">
        <v>1000</v>
      </c>
      <c r="K36" s="26">
        <f>J36*I36</f>
        <v>12000</v>
      </c>
      <c r="L36" s="37">
        <f>N36-G36-J36</f>
        <v>1200</v>
      </c>
      <c r="M36" s="26">
        <f>L36*I36</f>
        <v>14400</v>
      </c>
      <c r="N36" s="31">
        <v>22000</v>
      </c>
    </row>
    <row r="37" ht="42.95" customHeight="1" spans="1:14">
      <c r="A37" s="29">
        <f>A36+1</f>
        <v>2</v>
      </c>
      <c r="B37" s="33" t="s">
        <v>109</v>
      </c>
      <c r="C37" t="s">
        <v>134</v>
      </c>
      <c r="D37" s="17" t="s">
        <v>145</v>
      </c>
      <c r="E37" s="24" t="s">
        <v>82</v>
      </c>
      <c r="F37" s="30">
        <v>44130</v>
      </c>
      <c r="G37" s="31">
        <v>19500</v>
      </c>
      <c r="H37" s="32" t="s">
        <v>151</v>
      </c>
      <c r="I37">
        <v>12</v>
      </c>
      <c r="J37" s="42">
        <v>0</v>
      </c>
      <c r="K37" s="26">
        <v>0</v>
      </c>
      <c r="L37" s="37">
        <f>N37-G37-J37</f>
        <v>2500</v>
      </c>
      <c r="M37" s="26">
        <f>L37*I37</f>
        <v>30000</v>
      </c>
      <c r="N37" s="31">
        <v>22000</v>
      </c>
    </row>
    <row r="38" customHeight="1" spans="1:13">
      <c r="A38" s="29"/>
      <c r="E38" s="28"/>
      <c r="J38" s="42"/>
      <c r="K38" s="26"/>
      <c r="L38" s="37"/>
      <c r="M38" s="26"/>
    </row>
    <row r="39" customHeight="1" spans="1:13">
      <c r="A39" s="29"/>
      <c r="E39" s="28"/>
      <c r="J39" s="40" t="s">
        <v>98</v>
      </c>
      <c r="K39" s="41">
        <f>SUM(K36:K38)</f>
        <v>12000</v>
      </c>
      <c r="L39" s="40" t="s">
        <v>98</v>
      </c>
      <c r="M39" s="41">
        <f>SUM(M36:M38)</f>
        <v>44400</v>
      </c>
    </row>
    <row r="40" ht="6" customHeight="1" spans="1:5">
      <c r="A40" s="29"/>
      <c r="E40" s="28"/>
    </row>
    <row r="41" ht="42.95" customHeight="1" spans="1:14">
      <c r="A41" s="29">
        <v>1</v>
      </c>
      <c r="B41" s="33" t="s">
        <v>113</v>
      </c>
      <c r="C41" t="s">
        <v>134</v>
      </c>
      <c r="D41" s="17" t="s">
        <v>145</v>
      </c>
      <c r="E41" s="24" t="s">
        <v>79</v>
      </c>
      <c r="F41" s="30">
        <v>44082</v>
      </c>
      <c r="G41" s="31">
        <v>8700</v>
      </c>
      <c r="H41" s="32" t="s">
        <v>151</v>
      </c>
      <c r="I41">
        <v>30</v>
      </c>
      <c r="J41" s="42">
        <v>300</v>
      </c>
      <c r="K41" s="26">
        <f t="shared" ref="K41:K47" si="5">J41*I41</f>
        <v>9000</v>
      </c>
      <c r="L41" s="37">
        <f t="shared" ref="L41:L47" si="6">N41-G41-J41</f>
        <v>500</v>
      </c>
      <c r="M41" s="26">
        <f t="shared" ref="M41:M47" si="7">L41*I41</f>
        <v>15000</v>
      </c>
      <c r="N41" s="31">
        <v>9500</v>
      </c>
    </row>
    <row r="42" customHeight="1" spans="1:13">
      <c r="A42" s="29"/>
      <c r="E42" s="28"/>
      <c r="J42" s="42"/>
      <c r="K42" s="26"/>
      <c r="L42" s="37"/>
      <c r="M42" s="26"/>
    </row>
    <row r="43" customHeight="1" spans="1:13">
      <c r="A43" s="29"/>
      <c r="E43" s="28"/>
      <c r="J43" s="40" t="s">
        <v>98</v>
      </c>
      <c r="K43" s="41">
        <f>SUM(K40:K42)</f>
        <v>9000</v>
      </c>
      <c r="L43" s="40" t="s">
        <v>98</v>
      </c>
      <c r="M43" s="41">
        <f>SUM(M40:M42)</f>
        <v>15000</v>
      </c>
    </row>
    <row r="44" ht="6" customHeight="1" spans="1:5">
      <c r="A44" s="29"/>
      <c r="E44" s="28"/>
    </row>
    <row r="45" ht="30" customHeight="1" spans="1:14">
      <c r="A45" s="29">
        <v>1</v>
      </c>
      <c r="B45" s="33" t="s">
        <v>114</v>
      </c>
      <c r="C45" t="s">
        <v>134</v>
      </c>
      <c r="D45" s="17" t="s">
        <v>145</v>
      </c>
      <c r="E45" s="24" t="s">
        <v>92</v>
      </c>
      <c r="F45" s="30">
        <v>44063</v>
      </c>
      <c r="G45" s="31">
        <v>19500</v>
      </c>
      <c r="H45" s="32" t="s">
        <v>147</v>
      </c>
      <c r="I45">
        <v>10</v>
      </c>
      <c r="J45" s="42">
        <v>1500</v>
      </c>
      <c r="K45" s="26">
        <f t="shared" si="5"/>
        <v>15000</v>
      </c>
      <c r="L45" s="37">
        <f t="shared" si="6"/>
        <v>2000</v>
      </c>
      <c r="M45" s="26">
        <f t="shared" si="7"/>
        <v>20000</v>
      </c>
      <c r="N45" s="31">
        <v>23000</v>
      </c>
    </row>
    <row r="46" ht="30" customHeight="1" spans="1:14">
      <c r="A46" s="29">
        <f>A45+1</f>
        <v>2</v>
      </c>
      <c r="B46" s="33" t="s">
        <v>114</v>
      </c>
      <c r="C46" t="s">
        <v>134</v>
      </c>
      <c r="D46" s="17" t="s">
        <v>145</v>
      </c>
      <c r="E46" s="24" t="s">
        <v>92</v>
      </c>
      <c r="F46" s="30">
        <v>44082</v>
      </c>
      <c r="G46" s="31">
        <v>19500</v>
      </c>
      <c r="H46" s="32" t="s">
        <v>147</v>
      </c>
      <c r="I46">
        <v>20</v>
      </c>
      <c r="J46" s="42">
        <v>1500</v>
      </c>
      <c r="K46" s="26">
        <f t="shared" si="5"/>
        <v>30000</v>
      </c>
      <c r="L46" s="37">
        <f t="shared" si="6"/>
        <v>2000</v>
      </c>
      <c r="M46" s="26">
        <f t="shared" si="7"/>
        <v>40000</v>
      </c>
      <c r="N46" s="31">
        <v>23000</v>
      </c>
    </row>
    <row r="47" customFormat="1" ht="36" customHeight="1" spans="1:14">
      <c r="A47" s="29">
        <f>A46+1</f>
        <v>3</v>
      </c>
      <c r="B47" s="33" t="s">
        <v>114</v>
      </c>
      <c r="C47" t="s">
        <v>134</v>
      </c>
      <c r="D47" s="17" t="s">
        <v>145</v>
      </c>
      <c r="E47" s="24" t="s">
        <v>92</v>
      </c>
      <c r="F47" s="30">
        <v>44134</v>
      </c>
      <c r="G47" s="31">
        <v>20000</v>
      </c>
      <c r="H47" s="32" t="s">
        <v>147</v>
      </c>
      <c r="I47">
        <v>10</v>
      </c>
      <c r="J47" s="42">
        <v>0</v>
      </c>
      <c r="K47" s="26">
        <f t="shared" si="5"/>
        <v>0</v>
      </c>
      <c r="L47" s="37">
        <f t="shared" si="6"/>
        <v>3000</v>
      </c>
      <c r="M47" s="26">
        <f t="shared" si="7"/>
        <v>30000</v>
      </c>
      <c r="N47" s="31">
        <v>23000</v>
      </c>
    </row>
    <row r="48" customHeight="1" spans="1:13">
      <c r="A48" s="29"/>
      <c r="E48" s="28"/>
      <c r="J48" s="42"/>
      <c r="K48" s="26"/>
      <c r="L48" s="37"/>
      <c r="M48" s="26"/>
    </row>
    <row r="49" customHeight="1" spans="1:13">
      <c r="A49" s="29"/>
      <c r="E49" s="28"/>
      <c r="J49" s="40" t="s">
        <v>98</v>
      </c>
      <c r="K49" s="41">
        <f>SUM(K45:K48)</f>
        <v>45000</v>
      </c>
      <c r="L49" s="40" t="s">
        <v>98</v>
      </c>
      <c r="M49" s="41">
        <f>SUM(M45:M48)</f>
        <v>90000</v>
      </c>
    </row>
    <row r="50" ht="8.1" customHeight="1" spans="1:5">
      <c r="A50" s="29"/>
      <c r="E50" s="28"/>
    </row>
    <row r="51" ht="42.95" customHeight="1" spans="1:14">
      <c r="A51" s="29">
        <v>1</v>
      </c>
      <c r="B51" s="33" t="s">
        <v>115</v>
      </c>
      <c r="C51" t="s">
        <v>134</v>
      </c>
      <c r="D51" s="17" t="s">
        <v>145</v>
      </c>
      <c r="E51" s="24" t="s">
        <v>92</v>
      </c>
      <c r="F51" s="30">
        <v>44082</v>
      </c>
      <c r="G51" s="31">
        <v>16000</v>
      </c>
      <c r="H51" s="32" t="s">
        <v>147</v>
      </c>
      <c r="I51">
        <v>10</v>
      </c>
      <c r="J51" s="42">
        <v>1000</v>
      </c>
      <c r="K51" s="26">
        <f>J51*I51</f>
        <v>10000</v>
      </c>
      <c r="L51" s="37">
        <f>N51-G51-J51</f>
        <v>2000</v>
      </c>
      <c r="M51" s="26">
        <f>L51*I51</f>
        <v>20000</v>
      </c>
      <c r="N51" s="31">
        <v>19000</v>
      </c>
    </row>
    <row r="52" customHeight="1" spans="1:14">
      <c r="A52" s="29"/>
      <c r="B52" s="33"/>
      <c r="D52" s="17"/>
      <c r="E52" s="24"/>
      <c r="F52" s="30"/>
      <c r="G52" s="31"/>
      <c r="H52" s="32"/>
      <c r="J52" s="42"/>
      <c r="K52" s="26"/>
      <c r="L52" s="37"/>
      <c r="M52" s="26"/>
      <c r="N52" s="31"/>
    </row>
    <row r="53" ht="36.95" customHeight="1" spans="1:14">
      <c r="A53" s="29"/>
      <c r="B53" s="33"/>
      <c r="D53" s="17"/>
      <c r="E53" s="24"/>
      <c r="F53" s="30"/>
      <c r="G53" s="31"/>
      <c r="H53" s="32"/>
      <c r="J53" s="40" t="s">
        <v>98</v>
      </c>
      <c r="K53" s="41">
        <f>SUM(K50:K52)</f>
        <v>10000</v>
      </c>
      <c r="L53" s="40" t="s">
        <v>98</v>
      </c>
      <c r="M53" s="41">
        <f>SUM(M50:M52)</f>
        <v>20000</v>
      </c>
      <c r="N53" s="31"/>
    </row>
    <row r="54" ht="6" customHeight="1" spans="1:14">
      <c r="A54" s="29"/>
      <c r="B54" s="33"/>
      <c r="D54" s="17"/>
      <c r="E54" s="24"/>
      <c r="F54" s="30"/>
      <c r="G54" s="31"/>
      <c r="H54" s="32"/>
      <c r="J54" s="31"/>
      <c r="K54" s="26"/>
      <c r="L54" s="43"/>
      <c r="M54" s="26"/>
      <c r="N54" s="31"/>
    </row>
    <row r="55" ht="42.95" customHeight="1" spans="1:14">
      <c r="A55" s="29">
        <v>1</v>
      </c>
      <c r="B55" s="33" t="s">
        <v>118</v>
      </c>
      <c r="C55" t="s">
        <v>134</v>
      </c>
      <c r="D55" s="17" t="s">
        <v>145</v>
      </c>
      <c r="E55" s="24" t="s">
        <v>92</v>
      </c>
      <c r="F55" s="30">
        <v>44125</v>
      </c>
      <c r="G55" s="31">
        <v>12200</v>
      </c>
      <c r="H55" s="32" t="s">
        <v>147</v>
      </c>
      <c r="I55">
        <v>10</v>
      </c>
      <c r="J55" s="42">
        <v>0</v>
      </c>
      <c r="K55" s="26">
        <f>J55*I55</f>
        <v>0</v>
      </c>
      <c r="L55" s="37">
        <f>N55-G55-J55</f>
        <v>2800</v>
      </c>
      <c r="M55" s="26">
        <f>L55*I55</f>
        <v>28000</v>
      </c>
      <c r="N55" s="31">
        <v>15000</v>
      </c>
    </row>
    <row r="56" customHeight="1" spans="1:13">
      <c r="A56" s="29"/>
      <c r="E56" s="28"/>
      <c r="J56" s="42"/>
      <c r="K56" s="26"/>
      <c r="L56" s="37"/>
      <c r="M56" s="26"/>
    </row>
    <row r="57" customHeight="1" spans="1:13">
      <c r="A57" s="29"/>
      <c r="E57" s="28"/>
      <c r="J57" s="40" t="s">
        <v>98</v>
      </c>
      <c r="K57" s="41">
        <f>SUM(K54:K56)</f>
        <v>0</v>
      </c>
      <c r="L57" s="40" t="s">
        <v>98</v>
      </c>
      <c r="M57" s="41">
        <f>SUM(M54:M56)</f>
        <v>28000</v>
      </c>
    </row>
    <row r="58" ht="6" customHeight="1" spans="1:5">
      <c r="A58" s="29"/>
      <c r="E58" s="28"/>
    </row>
    <row r="59" ht="42.95" customHeight="1" spans="1:14">
      <c r="A59" s="29">
        <v>1</v>
      </c>
      <c r="B59" s="33" t="s">
        <v>116</v>
      </c>
      <c r="C59" t="s">
        <v>134</v>
      </c>
      <c r="D59" s="17" t="s">
        <v>145</v>
      </c>
      <c r="E59" s="24" t="s">
        <v>92</v>
      </c>
      <c r="F59" s="30">
        <v>44063</v>
      </c>
      <c r="G59" s="31">
        <v>2750</v>
      </c>
      <c r="H59" s="32" t="s">
        <v>151</v>
      </c>
      <c r="I59">
        <v>36</v>
      </c>
      <c r="J59" s="42">
        <v>250</v>
      </c>
      <c r="K59" s="26">
        <f>J59*I59</f>
        <v>9000</v>
      </c>
      <c r="L59" s="37">
        <f>N59-G59-J59</f>
        <v>500</v>
      </c>
      <c r="M59" s="26">
        <f>L59*I59</f>
        <v>18000</v>
      </c>
      <c r="N59" s="31">
        <v>3500</v>
      </c>
    </row>
    <row r="60" ht="42.95" customHeight="1" spans="1:14">
      <c r="A60" s="29">
        <f>A59+1</f>
        <v>2</v>
      </c>
      <c r="B60" s="33" t="s">
        <v>116</v>
      </c>
      <c r="C60" t="s">
        <v>134</v>
      </c>
      <c r="D60" s="17" t="s">
        <v>145</v>
      </c>
      <c r="E60" s="24" t="s">
        <v>92</v>
      </c>
      <c r="F60" s="30">
        <v>44082</v>
      </c>
      <c r="G60" s="31">
        <v>2750</v>
      </c>
      <c r="H60" s="32" t="s">
        <v>151</v>
      </c>
      <c r="I60">
        <v>72</v>
      </c>
      <c r="J60" s="42">
        <v>250</v>
      </c>
      <c r="K60" s="26">
        <f>J60*I60</f>
        <v>18000</v>
      </c>
      <c r="L60" s="37">
        <f>N60-G60-J60</f>
        <v>500</v>
      </c>
      <c r="M60" s="26">
        <f>L60*I60</f>
        <v>36000</v>
      </c>
      <c r="N60" s="31">
        <v>3500</v>
      </c>
    </row>
    <row r="61" ht="42.95" customHeight="1" spans="1:14">
      <c r="A61" s="29">
        <f>A60+1</f>
        <v>3</v>
      </c>
      <c r="B61" s="33" t="s">
        <v>116</v>
      </c>
      <c r="C61" t="s">
        <v>134</v>
      </c>
      <c r="D61" s="17" t="s">
        <v>145</v>
      </c>
      <c r="E61" s="24" t="s">
        <v>92</v>
      </c>
      <c r="F61" s="30">
        <v>44125</v>
      </c>
      <c r="G61" s="31">
        <v>2750</v>
      </c>
      <c r="H61" s="32" t="s">
        <v>151</v>
      </c>
      <c r="I61">
        <v>72</v>
      </c>
      <c r="J61" s="42">
        <v>0</v>
      </c>
      <c r="K61" s="26">
        <f>J61*I61</f>
        <v>0</v>
      </c>
      <c r="L61" s="37">
        <f>N61-G61-J61</f>
        <v>750</v>
      </c>
      <c r="M61" s="26">
        <f>L61*I61</f>
        <v>54000</v>
      </c>
      <c r="N61" s="31">
        <v>3500</v>
      </c>
    </row>
    <row r="62" customHeight="1" spans="1:13">
      <c r="A62" s="29"/>
      <c r="E62" s="28"/>
      <c r="J62" s="42"/>
      <c r="K62" s="26"/>
      <c r="L62" s="37"/>
      <c r="M62" s="26"/>
    </row>
    <row r="63" customHeight="1" spans="1:13">
      <c r="A63" s="29"/>
      <c r="E63" s="28"/>
      <c r="J63" s="40" t="s">
        <v>98</v>
      </c>
      <c r="K63" s="41">
        <f>SUM(K60:K62)</f>
        <v>18000</v>
      </c>
      <c r="L63" s="40" t="s">
        <v>98</v>
      </c>
      <c r="M63" s="41">
        <f>SUM(M60:M62)</f>
        <v>90000</v>
      </c>
    </row>
    <row r="64" ht="6" customHeight="1" spans="1:5">
      <c r="A64" s="29"/>
      <c r="E64" s="28"/>
    </row>
    <row r="65" ht="42.95" customHeight="1" spans="1:14">
      <c r="A65" s="29">
        <v>1</v>
      </c>
      <c r="B65" s="33" t="s">
        <v>117</v>
      </c>
      <c r="C65" t="s">
        <v>134</v>
      </c>
      <c r="D65" s="17" t="s">
        <v>145</v>
      </c>
      <c r="E65" s="24" t="s">
        <v>92</v>
      </c>
      <c r="F65" s="30">
        <v>44082</v>
      </c>
      <c r="G65" s="31">
        <v>12000</v>
      </c>
      <c r="H65" s="32" t="s">
        <v>147</v>
      </c>
      <c r="I65">
        <v>5</v>
      </c>
      <c r="J65" s="42">
        <v>1000</v>
      </c>
      <c r="K65" s="26">
        <f>J65*I65</f>
        <v>5000</v>
      </c>
      <c r="L65" s="37">
        <f>N65-G65-J65</f>
        <v>1000</v>
      </c>
      <c r="M65" s="26">
        <f>L65*I65</f>
        <v>5000</v>
      </c>
      <c r="N65" s="31">
        <v>14000</v>
      </c>
    </row>
    <row r="66" customHeight="1" spans="1:13">
      <c r="A66" s="29"/>
      <c r="E66" s="28"/>
      <c r="J66" s="42"/>
      <c r="K66" s="26"/>
      <c r="L66" s="37"/>
      <c r="M66" s="26"/>
    </row>
    <row r="67" customHeight="1" spans="1:13">
      <c r="A67" s="29"/>
      <c r="E67" s="28"/>
      <c r="J67" s="40" t="s">
        <v>98</v>
      </c>
      <c r="K67" s="41">
        <f>SUM(K64:K66)</f>
        <v>5000</v>
      </c>
      <c r="L67" s="40" t="s">
        <v>98</v>
      </c>
      <c r="M67" s="41">
        <f>SUM(M64:M66)</f>
        <v>5000</v>
      </c>
    </row>
    <row r="68" ht="6" customHeight="1" spans="1:5">
      <c r="A68" s="29"/>
      <c r="E68" s="28"/>
    </row>
    <row r="69" ht="42.95" customHeight="1" spans="1:14">
      <c r="A69" s="29">
        <v>1</v>
      </c>
      <c r="B69" s="33" t="s">
        <v>119</v>
      </c>
      <c r="C69" t="s">
        <v>161</v>
      </c>
      <c r="D69" s="17"/>
      <c r="E69" s="24" t="s">
        <v>82</v>
      </c>
      <c r="F69" s="30">
        <v>44130</v>
      </c>
      <c r="G69" s="31">
        <v>12500</v>
      </c>
      <c r="H69" s="32" t="s">
        <v>151</v>
      </c>
      <c r="I69">
        <v>12</v>
      </c>
      <c r="J69" s="42">
        <v>0</v>
      </c>
      <c r="K69" s="26">
        <f>J69*I69</f>
        <v>0</v>
      </c>
      <c r="L69" s="37">
        <f>N69-G69-J69</f>
        <v>2000</v>
      </c>
      <c r="M69" s="26">
        <f>L69*I69</f>
        <v>24000</v>
      </c>
      <c r="N69" s="31">
        <v>14500</v>
      </c>
    </row>
    <row r="70" customHeight="1" spans="1:13">
      <c r="A70" s="29"/>
      <c r="E70" s="28"/>
      <c r="J70" s="42"/>
      <c r="K70" s="26"/>
      <c r="L70" s="37"/>
      <c r="M70" s="26"/>
    </row>
    <row r="71" customHeight="1" spans="1:13">
      <c r="A71" s="29"/>
      <c r="E71" s="28"/>
      <c r="J71" s="40" t="s">
        <v>98</v>
      </c>
      <c r="K71" s="41">
        <f>SUM(K68:K70)</f>
        <v>0</v>
      </c>
      <c r="L71" s="40" t="s">
        <v>98</v>
      </c>
      <c r="M71" s="41">
        <f>SUM(M68:M70)</f>
        <v>24000</v>
      </c>
    </row>
    <row r="72" ht="5.1" customHeight="1" spans="1:5">
      <c r="A72" s="29"/>
      <c r="E72" s="28"/>
    </row>
    <row r="73" ht="42.95" customHeight="1" spans="1:14">
      <c r="A73" s="29">
        <v>1</v>
      </c>
      <c r="B73" s="33" t="s">
        <v>120</v>
      </c>
      <c r="C73" t="s">
        <v>134</v>
      </c>
      <c r="D73" s="17" t="s">
        <v>145</v>
      </c>
      <c r="E73" s="24" t="s">
        <v>82</v>
      </c>
      <c r="F73" s="30">
        <v>44130</v>
      </c>
      <c r="G73" s="31">
        <v>2200</v>
      </c>
      <c r="H73" s="32" t="s">
        <v>151</v>
      </c>
      <c r="I73">
        <v>40</v>
      </c>
      <c r="J73" s="42">
        <v>0</v>
      </c>
      <c r="K73" s="26">
        <f>J73*I73</f>
        <v>0</v>
      </c>
      <c r="L73" s="37">
        <f>N73-G73-J73</f>
        <v>800</v>
      </c>
      <c r="M73" s="26">
        <f>L73*I73</f>
        <v>32000</v>
      </c>
      <c r="N73" s="31">
        <v>3000</v>
      </c>
    </row>
    <row r="74" customHeight="1" spans="1:13">
      <c r="A74" s="29"/>
      <c r="E74" s="28"/>
      <c r="J74" s="42"/>
      <c r="K74" s="26"/>
      <c r="L74" s="37"/>
      <c r="M74" s="26"/>
    </row>
    <row r="75" customHeight="1" spans="1:13">
      <c r="A75" s="29"/>
      <c r="E75" s="28"/>
      <c r="J75" s="40" t="s">
        <v>98</v>
      </c>
      <c r="K75" s="41">
        <f>SUM(K72:K74)</f>
        <v>0</v>
      </c>
      <c r="L75" s="40" t="s">
        <v>98</v>
      </c>
      <c r="M75" s="41">
        <f>SUM(M72:M74)</f>
        <v>32000</v>
      </c>
    </row>
    <row r="76" ht="6" customHeight="1" spans="1:5">
      <c r="A76" s="29"/>
      <c r="E76" s="28"/>
    </row>
    <row r="77" ht="42.95" customHeight="1" spans="1:14">
      <c r="A77" s="29">
        <v>1</v>
      </c>
      <c r="B77" s="33" t="s">
        <v>121</v>
      </c>
      <c r="C77" t="s">
        <v>134</v>
      </c>
      <c r="D77" s="17" t="s">
        <v>145</v>
      </c>
      <c r="E77" s="24" t="s">
        <v>82</v>
      </c>
      <c r="F77" s="30">
        <v>44130</v>
      </c>
      <c r="G77" s="31">
        <v>2325</v>
      </c>
      <c r="H77" s="32" t="s">
        <v>151</v>
      </c>
      <c r="I77">
        <v>40</v>
      </c>
      <c r="J77" s="42">
        <v>0</v>
      </c>
      <c r="K77" s="26">
        <f t="shared" ref="K77:K82" si="8">J77*I77</f>
        <v>0</v>
      </c>
      <c r="L77" s="37">
        <f t="shared" ref="L77:L82" si="9">N77-G77-J77</f>
        <v>975</v>
      </c>
      <c r="M77" s="26">
        <f t="shared" ref="M77:M82" si="10">L77*I77</f>
        <v>39000</v>
      </c>
      <c r="N77" s="31">
        <v>3300</v>
      </c>
    </row>
    <row r="78" customHeight="1" spans="1:13">
      <c r="A78" s="29"/>
      <c r="E78" s="28"/>
      <c r="J78" s="42"/>
      <c r="K78" s="26"/>
      <c r="L78" s="37"/>
      <c r="M78" s="26"/>
    </row>
    <row r="79" customHeight="1" spans="1:13">
      <c r="A79" s="29"/>
      <c r="E79" s="28"/>
      <c r="J79" s="40" t="s">
        <v>98</v>
      </c>
      <c r="K79" s="41">
        <f>SUM(K76:K78)</f>
        <v>0</v>
      </c>
      <c r="L79" s="40" t="s">
        <v>98</v>
      </c>
      <c r="M79" s="41">
        <f>SUM(M76:M78)</f>
        <v>39000</v>
      </c>
    </row>
    <row r="80" ht="9" customHeight="1" spans="1:5">
      <c r="A80" s="29"/>
      <c r="E80" s="28"/>
    </row>
    <row r="81" ht="42.95" customHeight="1" spans="1:14">
      <c r="A81" s="29">
        <v>1</v>
      </c>
      <c r="B81" s="33" t="s">
        <v>122</v>
      </c>
      <c r="C81" t="s">
        <v>161</v>
      </c>
      <c r="D81" s="17"/>
      <c r="E81" s="24" t="s">
        <v>85</v>
      </c>
      <c r="F81" s="30">
        <v>44131</v>
      </c>
      <c r="G81" s="31">
        <v>4500</v>
      </c>
      <c r="H81" s="32" t="s">
        <v>151</v>
      </c>
      <c r="I81">
        <v>16</v>
      </c>
      <c r="J81" s="42">
        <v>0</v>
      </c>
      <c r="K81" s="26">
        <f t="shared" si="8"/>
        <v>0</v>
      </c>
      <c r="L81" s="37">
        <f t="shared" si="9"/>
        <v>4000</v>
      </c>
      <c r="M81" s="26">
        <f t="shared" si="10"/>
        <v>64000</v>
      </c>
      <c r="N81" s="31">
        <v>8500</v>
      </c>
    </row>
    <row r="82" customFormat="1" ht="42.95" customHeight="1" spans="1:14">
      <c r="A82" s="29">
        <v>1</v>
      </c>
      <c r="B82" s="33" t="s">
        <v>122</v>
      </c>
      <c r="C82" t="s">
        <v>161</v>
      </c>
      <c r="D82" s="17"/>
      <c r="E82" s="24" t="s">
        <v>88</v>
      </c>
      <c r="F82" s="30">
        <v>44134</v>
      </c>
      <c r="G82" s="31">
        <v>6000</v>
      </c>
      <c r="H82" s="32" t="s">
        <v>151</v>
      </c>
      <c r="I82">
        <v>60</v>
      </c>
      <c r="J82" s="42">
        <v>0</v>
      </c>
      <c r="K82" s="26">
        <f t="shared" si="8"/>
        <v>0</v>
      </c>
      <c r="L82" s="37">
        <f t="shared" si="9"/>
        <v>2500</v>
      </c>
      <c r="M82" s="26">
        <f t="shared" si="10"/>
        <v>150000</v>
      </c>
      <c r="N82" s="31">
        <v>8500</v>
      </c>
    </row>
    <row r="83" customHeight="1" spans="1:13">
      <c r="A83" s="29"/>
      <c r="E83" s="28"/>
      <c r="J83" s="42"/>
      <c r="K83" s="26"/>
      <c r="L83" s="37"/>
      <c r="M83" s="26"/>
    </row>
    <row r="84" customHeight="1" spans="1:13">
      <c r="A84" s="29"/>
      <c r="E84" s="28"/>
      <c r="J84" s="40" t="s">
        <v>98</v>
      </c>
      <c r="K84" s="41">
        <f>SUM(K80:K83)</f>
        <v>0</v>
      </c>
      <c r="L84" s="40" t="s">
        <v>98</v>
      </c>
      <c r="M84" s="41">
        <f>SUM(M80:M83)</f>
        <v>214000</v>
      </c>
    </row>
    <row r="85" ht="9" customHeight="1" spans="1:5">
      <c r="A85" s="29"/>
      <c r="E85" s="28"/>
    </row>
    <row r="86" ht="42.95" customHeight="1" spans="1:14">
      <c r="A86" s="29">
        <v>1</v>
      </c>
      <c r="B86" s="33" t="s">
        <v>123</v>
      </c>
      <c r="C86" t="s">
        <v>134</v>
      </c>
      <c r="D86" s="17" t="s">
        <v>145</v>
      </c>
      <c r="E86" s="24" t="s">
        <v>86</v>
      </c>
      <c r="F86" s="30">
        <v>44131</v>
      </c>
      <c r="G86" s="31">
        <v>675</v>
      </c>
      <c r="H86" s="32" t="s">
        <v>151</v>
      </c>
      <c r="I86">
        <v>240</v>
      </c>
      <c r="J86" s="42">
        <v>0</v>
      </c>
      <c r="K86" s="26">
        <f>J86*I86</f>
        <v>0</v>
      </c>
      <c r="L86" s="37">
        <f>N86-G86-J86</f>
        <v>575</v>
      </c>
      <c r="M86" s="26">
        <f>L86*I86</f>
        <v>138000</v>
      </c>
      <c r="N86" s="31">
        <v>1250</v>
      </c>
    </row>
    <row r="87" customHeight="1" spans="1:13">
      <c r="A87" s="29"/>
      <c r="E87" s="28"/>
      <c r="J87" s="42"/>
      <c r="K87" s="26"/>
      <c r="L87" s="37"/>
      <c r="M87" s="26"/>
    </row>
    <row r="88" customHeight="1" spans="1:13">
      <c r="A88" s="29"/>
      <c r="E88" s="28"/>
      <c r="J88" s="40" t="s">
        <v>98</v>
      </c>
      <c r="K88" s="41">
        <f>SUM(K85:K87)</f>
        <v>0</v>
      </c>
      <c r="L88" s="40" t="s">
        <v>98</v>
      </c>
      <c r="M88" s="41">
        <f>SUM(M85:M87)</f>
        <v>138000</v>
      </c>
    </row>
    <row r="89" ht="8" customHeight="1" spans="1:5">
      <c r="A89" s="29"/>
      <c r="E89" s="28"/>
    </row>
    <row r="90" customFormat="1" ht="42.95" customHeight="1" spans="1:14">
      <c r="A90" s="29">
        <v>1</v>
      </c>
      <c r="B90" s="33" t="s">
        <v>124</v>
      </c>
      <c r="C90" t="s">
        <v>161</v>
      </c>
      <c r="D90" s="17"/>
      <c r="E90" s="24" t="s">
        <v>88</v>
      </c>
      <c r="F90" s="30">
        <v>44134</v>
      </c>
      <c r="G90" s="31">
        <v>1700</v>
      </c>
      <c r="H90" s="32" t="s">
        <v>151</v>
      </c>
      <c r="I90">
        <v>240</v>
      </c>
      <c r="J90" s="42">
        <v>0</v>
      </c>
      <c r="K90" s="26">
        <f>J90*I90</f>
        <v>0</v>
      </c>
      <c r="L90" s="37">
        <f>N90-G90-J90</f>
        <v>800</v>
      </c>
      <c r="M90" s="26">
        <f>L90*I90</f>
        <v>192000</v>
      </c>
      <c r="N90" s="31">
        <v>2500</v>
      </c>
    </row>
    <row r="91" customFormat="1" customHeight="1" spans="1:13">
      <c r="A91" s="29"/>
      <c r="E91" s="28"/>
      <c r="J91" s="42"/>
      <c r="K91" s="26"/>
      <c r="L91" s="37"/>
      <c r="M91" s="26"/>
    </row>
    <row r="92" customFormat="1" customHeight="1" spans="1:13">
      <c r="A92" s="29"/>
      <c r="E92" s="28"/>
      <c r="J92" s="40" t="s">
        <v>98</v>
      </c>
      <c r="K92" s="41">
        <f>SUM(K89:K91)</f>
        <v>0</v>
      </c>
      <c r="L92" s="40" t="s">
        <v>98</v>
      </c>
      <c r="M92" s="41">
        <f>SUM(M89:M91)</f>
        <v>192000</v>
      </c>
    </row>
    <row r="93" ht="8" customHeight="1" spans="1:1">
      <c r="A93" s="29"/>
    </row>
    <row r="94" customFormat="1" ht="42.95" customHeight="1" spans="1:14">
      <c r="A94" s="29">
        <v>1</v>
      </c>
      <c r="B94" s="33" t="s">
        <v>125</v>
      </c>
      <c r="C94" t="s">
        <v>134</v>
      </c>
      <c r="D94" s="17" t="s">
        <v>145</v>
      </c>
      <c r="E94" s="24" t="s">
        <v>90</v>
      </c>
      <c r="F94" s="30">
        <v>44117</v>
      </c>
      <c r="G94" s="31">
        <v>12000</v>
      </c>
      <c r="H94" s="32" t="s">
        <v>147</v>
      </c>
      <c r="I94">
        <v>10</v>
      </c>
      <c r="J94" s="42">
        <v>0</v>
      </c>
      <c r="K94" s="26">
        <f>J94*I94</f>
        <v>0</v>
      </c>
      <c r="L94" s="37">
        <f>N94-G94-J94</f>
        <v>2500</v>
      </c>
      <c r="M94" s="26">
        <f>L94*I94</f>
        <v>25000</v>
      </c>
      <c r="N94" s="31">
        <v>14500</v>
      </c>
    </row>
    <row r="95" customFormat="1" customHeight="1" spans="1:13">
      <c r="A95" s="29"/>
      <c r="E95" s="28"/>
      <c r="J95" s="42"/>
      <c r="K95" s="26"/>
      <c r="L95" s="37"/>
      <c r="M95" s="26"/>
    </row>
    <row r="96" customFormat="1" customHeight="1" spans="1:13">
      <c r="A96" s="29"/>
      <c r="E96" s="28"/>
      <c r="J96" s="40" t="s">
        <v>98</v>
      </c>
      <c r="K96" s="41">
        <f>SUM(K93:K95)</f>
        <v>0</v>
      </c>
      <c r="L96" s="40" t="s">
        <v>98</v>
      </c>
      <c r="M96" s="41">
        <f>SUM(M93:M95)</f>
        <v>25000</v>
      </c>
    </row>
  </sheetData>
  <mergeCells count="9">
    <mergeCell ref="Q1:R1"/>
    <mergeCell ref="F11:I11"/>
    <mergeCell ref="J11:M11"/>
    <mergeCell ref="A11:A12"/>
    <mergeCell ref="B11:B12"/>
    <mergeCell ref="C11:C12"/>
    <mergeCell ref="D11:D12"/>
    <mergeCell ref="E11:E12"/>
    <mergeCell ref="N11:N12"/>
  </mergeCells>
  <dataValidations count="19">
    <dataValidation type="list" allowBlank="1" showInputMessage="1" showErrorMessage="1" sqref="B19 B13:B18">
      <formula1>Item!$B$9</formula1>
    </dataValidation>
    <dataValidation type="list" allowBlank="1" showInputMessage="1" showErrorMessage="1" sqref="C19 C23 C27 C41 C47 C65 C13:C18 C31:C33 C36:C37 C45:C46 C51:C55 C59:C61">
      <formula1>"Food"</formula1>
    </dataValidation>
    <dataValidation allowBlank="1" showInputMessage="1" showErrorMessage="1" sqref="F19:G19 I19:N19 F23:G23 I23:N23 K27:M27 K47:M47 K48:M48 K81:M81 K82:M82 K83:M83 K94:L94 M94 K95:M95 K41:M42 K45:M46 K51:M52 K65:M66 K69:M70 K73:M74 K77:M78 K86:M87 K90:M91 K36:M38 K54:M56 F13:G18 I13:N18 K31:M33 K59:M62"/>
    <dataValidation type="list" allowBlank="1" showInputMessage="1" showErrorMessage="1" sqref="D19 D23 D27 D41 D47 D65 D69 D73 D77 D81 D82 D86 D13:D18 D31:D33 D36:D37 D45:D46 D51:D55 D59:D61">
      <formula1>$V$12:$V$15</formula1>
    </dataValidation>
    <dataValidation type="list" allowBlank="1" showInputMessage="1" showErrorMessage="1" sqref="E19 E23 E27 E41 E47 E65 E69 E73 E77 E81 E82 E86 E90 E94 E13:E18 E31:E33 E36:E37 E45:E46 E51:E55 E59:E61">
      <formula1>Supllier!$C$19:$C$25</formula1>
    </dataValidation>
    <dataValidation type="list" allowBlank="1" showInputMessage="1" showErrorMessage="1" sqref="H19 H13:H18">
      <formula1>$Q$12:$Q$16</formula1>
    </dataValidation>
    <dataValidation type="list" allowBlank="1" showInputMessage="1" showErrorMessage="1" sqref="H23">
      <formula1>$Q$12:$Q$18</formula1>
    </dataValidation>
    <dataValidation type="list" allowBlank="1" showInputMessage="1" showErrorMessage="1" sqref="C69 C73 C77 C81 C82 C86 C90 C94">
      <formula1>"Food,House Hold"</formula1>
    </dataValidation>
    <dataValidation type="list" allowBlank="1" showInputMessage="1" showErrorMessage="1" sqref="B23 B27 B31:B33 B36:B37">
      <formula1>Item!$B$9:$B$13</formula1>
    </dataValidation>
    <dataValidation type="list" allowBlank="1" showInputMessage="1" showErrorMessage="1" sqref="B41">
      <formula1>Item!$B$9:$B$14</formula1>
    </dataValidation>
    <dataValidation type="list" allowBlank="1" showInputMessage="1" showErrorMessage="1" sqref="H47 H65 H69 H73 H77 H81 H82 H86 H90 H45:H46 H51:H55 H59:H61">
      <formula1>$Q$12:$Q$20</formula1>
    </dataValidation>
    <dataValidation type="list" allowBlank="1" showInputMessage="1" showErrorMessage="1" sqref="B47 B45:B46">
      <formula1>Item!$B$9:$B$15</formula1>
    </dataValidation>
    <dataValidation type="list" allowBlank="1" showInputMessage="1" showErrorMessage="1" sqref="B55">
      <formula1>Item!$B$9:$B$19</formula1>
    </dataValidation>
    <dataValidation type="list" allowBlank="1" showInputMessage="1" showErrorMessage="1" sqref="B65 B59:B61">
      <formula1>Item!$B$9:$B$18</formula1>
    </dataValidation>
    <dataValidation type="list" allowBlank="1" showInputMessage="1" showErrorMessage="1" sqref="B69">
      <formula1>Item!$B$9:$B$20</formula1>
    </dataValidation>
    <dataValidation type="list" allowBlank="1" showInputMessage="1" showErrorMessage="1" sqref="B73 B77 B81 B82 B86 B90 B94">
      <formula1>Item!$B$9:$B$46</formula1>
    </dataValidation>
    <dataValidation type="list" allowBlank="1" showInputMessage="1" showErrorMessage="1" sqref="D90 D94">
      <formula1>$G$2:$G$5</formula1>
    </dataValidation>
    <dataValidation type="list" allowBlank="1" showInputMessage="1" showErrorMessage="1" sqref="H94">
      <formula1>$B$2:$B$9</formula1>
    </dataValidation>
    <dataValidation type="list" allowBlank="1" showInputMessage="1" showErrorMessage="1" sqref="B51:B54">
      <formula1>Item!$B$9:$B$16</formula1>
    </dataValidation>
  </dataValidations>
  <pageMargins left="0.75" right="0.75" top="1" bottom="1" header="0.5" footer="0.5"/>
  <pageSetup paperSize="1" orientation="portrait" horizontalDpi="200" verticalDpi="200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workbookViewId="0">
      <pane ySplit="1" topLeftCell="A2" activePane="bottomLeft" state="frozen"/>
      <selection/>
      <selection pane="bottomLeft" activeCell="B49" sqref="B49"/>
    </sheetView>
  </sheetViews>
  <sheetFormatPr defaultColWidth="9.14285714285714" defaultRowHeight="30" customHeight="1"/>
  <cols>
    <col min="1" max="1" width="4.71428571428571" customWidth="1"/>
    <col min="2" max="2" width="39.1428571428571" customWidth="1"/>
    <col min="3" max="3" width="13.8571428571429" style="1" customWidth="1"/>
    <col min="4" max="4" width="40.7142857142857" customWidth="1"/>
    <col min="6" max="6" width="20.5714285714286" customWidth="1"/>
    <col min="8" max="8" width="18.7142857142857" customWidth="1"/>
    <col min="9" max="9" width="9.71428571428571" customWidth="1"/>
  </cols>
  <sheetData>
    <row r="1" customHeight="1" spans="1:9">
      <c r="A1" s="8" t="s">
        <v>0</v>
      </c>
      <c r="B1" s="8" t="s">
        <v>162</v>
      </c>
      <c r="C1" s="8" t="s">
        <v>163</v>
      </c>
      <c r="D1" s="8" t="s">
        <v>3</v>
      </c>
      <c r="H1" s="9" t="s">
        <v>163</v>
      </c>
      <c r="I1" s="9" t="s">
        <v>10</v>
      </c>
    </row>
    <row r="2" ht="3" customHeight="1" spans="1:9">
      <c r="A2" s="8"/>
      <c r="B2" s="8"/>
      <c r="C2" s="8"/>
      <c r="D2" s="8"/>
      <c r="H2" t="s">
        <v>164</v>
      </c>
      <c r="I2" t="s">
        <v>165</v>
      </c>
    </row>
    <row r="3" customHeight="1" spans="1:9">
      <c r="A3" s="10">
        <v>1</v>
      </c>
      <c r="B3" t="s">
        <v>166</v>
      </c>
      <c r="C3" s="1" t="s">
        <v>164</v>
      </c>
      <c r="D3" t="s">
        <v>167</v>
      </c>
      <c r="H3" t="s">
        <v>168</v>
      </c>
      <c r="I3" t="s">
        <v>169</v>
      </c>
    </row>
    <row r="4" customHeight="1" spans="1:9">
      <c r="A4" s="10">
        <v>2</v>
      </c>
      <c r="B4" s="11" t="s">
        <v>170</v>
      </c>
      <c r="C4" s="1" t="s">
        <v>168</v>
      </c>
      <c r="D4" s="11" t="s">
        <v>171</v>
      </c>
      <c r="H4" t="s">
        <v>172</v>
      </c>
      <c r="I4" t="s">
        <v>173</v>
      </c>
    </row>
    <row r="5" customHeight="1" spans="1:4">
      <c r="A5" s="10">
        <v>3</v>
      </c>
      <c r="B5" s="11" t="s">
        <v>174</v>
      </c>
      <c r="C5" s="1" t="s">
        <v>168</v>
      </c>
      <c r="D5" s="11" t="s">
        <v>61</v>
      </c>
    </row>
    <row r="6" customHeight="1" spans="1:9">
      <c r="A6" s="10">
        <v>4</v>
      </c>
      <c r="B6" s="11" t="s">
        <v>175</v>
      </c>
      <c r="C6" s="1" t="s">
        <v>168</v>
      </c>
      <c r="D6" s="11" t="s">
        <v>176</v>
      </c>
      <c r="H6" s="12" t="s">
        <v>177</v>
      </c>
      <c r="I6" s="12" t="s">
        <v>10</v>
      </c>
    </row>
    <row r="7" customHeight="1" spans="1:9">
      <c r="A7" s="10">
        <v>5</v>
      </c>
      <c r="B7" s="11" t="s">
        <v>178</v>
      </c>
      <c r="C7" s="1" t="s">
        <v>168</v>
      </c>
      <c r="D7" s="11" t="s">
        <v>179</v>
      </c>
      <c r="H7" t="s">
        <v>180</v>
      </c>
      <c r="I7" t="s">
        <v>181</v>
      </c>
    </row>
    <row r="8" customHeight="1" spans="1:9">
      <c r="A8" s="10">
        <v>6</v>
      </c>
      <c r="B8" s="11" t="s">
        <v>182</v>
      </c>
      <c r="C8" s="1" t="s">
        <v>168</v>
      </c>
      <c r="D8" s="11" t="s">
        <v>183</v>
      </c>
      <c r="H8" t="s">
        <v>184</v>
      </c>
      <c r="I8" t="s">
        <v>185</v>
      </c>
    </row>
    <row r="9" customHeight="1" spans="1:9">
      <c r="A9" s="10">
        <v>7</v>
      </c>
      <c r="B9" s="11" t="s">
        <v>186</v>
      </c>
      <c r="C9" s="1" t="s">
        <v>168</v>
      </c>
      <c r="D9" s="11" t="s">
        <v>187</v>
      </c>
      <c r="H9" t="s">
        <v>188</v>
      </c>
      <c r="I9" t="s">
        <v>189</v>
      </c>
    </row>
    <row r="10" customHeight="1" spans="1:4">
      <c r="A10" s="10">
        <v>8</v>
      </c>
      <c r="B10" s="11" t="s">
        <v>190</v>
      </c>
      <c r="C10" s="1" t="s">
        <v>168</v>
      </c>
      <c r="D10" s="11" t="s">
        <v>191</v>
      </c>
    </row>
    <row r="11" customHeight="1" spans="1:9">
      <c r="A11" s="10">
        <v>9</v>
      </c>
      <c r="B11" s="11" t="s">
        <v>192</v>
      </c>
      <c r="C11" s="1" t="s">
        <v>168</v>
      </c>
      <c r="D11" s="11" t="s">
        <v>193</v>
      </c>
      <c r="H11" s="13" t="s">
        <v>194</v>
      </c>
      <c r="I11" s="13" t="s">
        <v>10</v>
      </c>
    </row>
    <row r="12" customHeight="1" spans="1:9">
      <c r="A12" s="10">
        <v>10</v>
      </c>
      <c r="B12" s="11" t="s">
        <v>195</v>
      </c>
      <c r="C12" s="1" t="s">
        <v>168</v>
      </c>
      <c r="D12" s="11" t="s">
        <v>196</v>
      </c>
      <c r="H12" t="s">
        <v>197</v>
      </c>
      <c r="I12" t="s">
        <v>198</v>
      </c>
    </row>
    <row r="13" customHeight="1" spans="1:9">
      <c r="A13" s="10">
        <v>11</v>
      </c>
      <c r="B13" s="11" t="s">
        <v>199</v>
      </c>
      <c r="C13" s="1" t="s">
        <v>168</v>
      </c>
      <c r="D13" s="11" t="s">
        <v>200</v>
      </c>
      <c r="H13" t="s">
        <v>201</v>
      </c>
      <c r="I13" t="s">
        <v>22</v>
      </c>
    </row>
    <row r="14" customHeight="1" spans="1:4">
      <c r="A14" s="10">
        <v>12</v>
      </c>
      <c r="B14" s="11" t="s">
        <v>202</v>
      </c>
      <c r="C14" s="1" t="s">
        <v>168</v>
      </c>
      <c r="D14" s="11" t="s">
        <v>203</v>
      </c>
    </row>
    <row r="15" customHeight="1" spans="1:4">
      <c r="A15" s="10">
        <v>13</v>
      </c>
      <c r="B15" s="11" t="s">
        <v>204</v>
      </c>
      <c r="C15" s="1" t="s">
        <v>168</v>
      </c>
      <c r="D15" s="11" t="s">
        <v>196</v>
      </c>
    </row>
    <row r="16" customHeight="1" spans="1:4">
      <c r="A16" s="10">
        <v>14</v>
      </c>
      <c r="B16" s="11" t="s">
        <v>205</v>
      </c>
      <c r="C16" s="1" t="s">
        <v>168</v>
      </c>
      <c r="D16" s="11" t="s">
        <v>206</v>
      </c>
    </row>
    <row r="17" customHeight="1" spans="1:4">
      <c r="A17" s="10">
        <v>15</v>
      </c>
      <c r="B17" s="11" t="s">
        <v>207</v>
      </c>
      <c r="C17" s="1" t="s">
        <v>168</v>
      </c>
      <c r="D17" s="11" t="s">
        <v>183</v>
      </c>
    </row>
    <row r="18" customHeight="1" spans="1:4">
      <c r="A18" s="10">
        <v>16</v>
      </c>
      <c r="B18" s="11" t="s">
        <v>208</v>
      </c>
      <c r="C18" s="1" t="s">
        <v>168</v>
      </c>
      <c r="D18" s="11" t="s">
        <v>209</v>
      </c>
    </row>
    <row r="19" customHeight="1" spans="1:4">
      <c r="A19" s="10">
        <v>17</v>
      </c>
      <c r="B19" s="11" t="s">
        <v>210</v>
      </c>
      <c r="C19" s="1" t="s">
        <v>168</v>
      </c>
      <c r="D19" s="11" t="s">
        <v>211</v>
      </c>
    </row>
    <row r="20" customHeight="1" spans="1:4">
      <c r="A20" s="10">
        <v>18</v>
      </c>
      <c r="B20" s="11" t="s">
        <v>212</v>
      </c>
      <c r="C20" s="1" t="s">
        <v>168</v>
      </c>
      <c r="D20" s="11" t="s">
        <v>213</v>
      </c>
    </row>
    <row r="21" customHeight="1" spans="1:4">
      <c r="A21" s="10">
        <v>19</v>
      </c>
      <c r="B21" s="11" t="s">
        <v>214</v>
      </c>
      <c r="C21" s="1" t="s">
        <v>168</v>
      </c>
      <c r="D21" s="11" t="s">
        <v>206</v>
      </c>
    </row>
    <row r="22" customHeight="1" spans="1:4">
      <c r="A22" s="10">
        <v>20</v>
      </c>
      <c r="B22" s="11" t="s">
        <v>215</v>
      </c>
      <c r="C22" s="1" t="s">
        <v>168</v>
      </c>
      <c r="D22" s="11" t="s">
        <v>216</v>
      </c>
    </row>
    <row r="23" customHeight="1" spans="1:4">
      <c r="A23" s="10">
        <v>21</v>
      </c>
      <c r="B23" s="11" t="s">
        <v>217</v>
      </c>
      <c r="C23" s="1" t="s">
        <v>168</v>
      </c>
      <c r="D23" s="11" t="s">
        <v>218</v>
      </c>
    </row>
    <row r="24" customHeight="1" spans="1:4">
      <c r="A24" s="10">
        <v>22</v>
      </c>
      <c r="B24" s="11" t="s">
        <v>219</v>
      </c>
      <c r="C24" s="1" t="s">
        <v>168</v>
      </c>
      <c r="D24" s="11" t="s">
        <v>220</v>
      </c>
    </row>
    <row r="25" customHeight="1" spans="1:4">
      <c r="A25" s="10">
        <v>23</v>
      </c>
      <c r="B25" s="11" t="s">
        <v>221</v>
      </c>
      <c r="C25" s="1" t="s">
        <v>168</v>
      </c>
      <c r="D25" s="11" t="s">
        <v>213</v>
      </c>
    </row>
    <row r="26" customHeight="1" spans="1:4">
      <c r="A26" s="10">
        <v>24</v>
      </c>
      <c r="B26" s="11" t="s">
        <v>222</v>
      </c>
      <c r="C26" s="1" t="s">
        <v>168</v>
      </c>
      <c r="D26" s="11" t="s">
        <v>223</v>
      </c>
    </row>
    <row r="27" customHeight="1" spans="1:4">
      <c r="A27" s="10">
        <v>25</v>
      </c>
      <c r="B27" s="11" t="s">
        <v>224</v>
      </c>
      <c r="C27" s="1" t="s">
        <v>168</v>
      </c>
      <c r="D27" s="11" t="s">
        <v>179</v>
      </c>
    </row>
    <row r="28" customHeight="1" spans="1:4">
      <c r="A28" s="10">
        <v>26</v>
      </c>
      <c r="B28" s="11" t="s">
        <v>225</v>
      </c>
      <c r="C28" s="1" t="s">
        <v>168</v>
      </c>
      <c r="D28" s="11" t="s">
        <v>226</v>
      </c>
    </row>
    <row r="29" customHeight="1" spans="1:4">
      <c r="A29" s="10">
        <v>27</v>
      </c>
      <c r="B29" s="11" t="s">
        <v>227</v>
      </c>
      <c r="C29" s="1" t="s">
        <v>168</v>
      </c>
      <c r="D29" s="11" t="s">
        <v>218</v>
      </c>
    </row>
    <row r="30" customHeight="1" spans="1:4">
      <c r="A30" s="10">
        <v>28</v>
      </c>
      <c r="B30" s="11" t="s">
        <v>228</v>
      </c>
      <c r="C30" s="1" t="s">
        <v>168</v>
      </c>
      <c r="D30" s="11" t="s">
        <v>220</v>
      </c>
    </row>
    <row r="31" customHeight="1" spans="1:4">
      <c r="A31" s="10">
        <v>29</v>
      </c>
      <c r="B31" s="11" t="s">
        <v>229</v>
      </c>
      <c r="C31" s="1" t="s">
        <v>168</v>
      </c>
      <c r="D31" s="11" t="s">
        <v>230</v>
      </c>
    </row>
    <row r="32" customHeight="1" spans="1:4">
      <c r="A32" s="10">
        <v>30</v>
      </c>
      <c r="B32" s="11" t="s">
        <v>231</v>
      </c>
      <c r="C32" s="14" t="s">
        <v>168</v>
      </c>
      <c r="D32" s="11" t="s">
        <v>232</v>
      </c>
    </row>
    <row r="33" customHeight="1" spans="1:4">
      <c r="A33" s="10">
        <v>31</v>
      </c>
      <c r="B33" s="11" t="s">
        <v>233</v>
      </c>
      <c r="C33" s="14" t="s">
        <v>168</v>
      </c>
      <c r="D33" s="11" t="s">
        <v>218</v>
      </c>
    </row>
    <row r="34" customHeight="1" spans="1:4">
      <c r="A34" s="10">
        <v>32</v>
      </c>
      <c r="B34" s="11" t="s">
        <v>234</v>
      </c>
      <c r="C34" s="14" t="s">
        <v>168</v>
      </c>
      <c r="D34" s="11" t="s">
        <v>206</v>
      </c>
    </row>
    <row r="35" customHeight="1" spans="1:4">
      <c r="A35" s="10">
        <v>33</v>
      </c>
      <c r="B35" s="11" t="s">
        <v>235</v>
      </c>
      <c r="C35" s="14" t="s">
        <v>168</v>
      </c>
      <c r="D35" s="11" t="s">
        <v>196</v>
      </c>
    </row>
    <row r="36" customHeight="1" spans="1:4">
      <c r="A36" s="10">
        <v>34</v>
      </c>
      <c r="B36" s="11" t="s">
        <v>236</v>
      </c>
      <c r="C36" s="14" t="s">
        <v>168</v>
      </c>
      <c r="D36" s="11" t="s">
        <v>237</v>
      </c>
    </row>
    <row r="37" customHeight="1" spans="1:4">
      <c r="A37" s="10">
        <v>35</v>
      </c>
      <c r="B37" s="11" t="s">
        <v>238</v>
      </c>
      <c r="C37" s="14" t="s">
        <v>168</v>
      </c>
      <c r="D37" s="11" t="s">
        <v>218</v>
      </c>
    </row>
    <row r="38" customHeight="1" spans="1:4">
      <c r="A38" s="10">
        <v>36</v>
      </c>
      <c r="B38" s="11" t="s">
        <v>239</v>
      </c>
      <c r="C38" s="14" t="s">
        <v>168</v>
      </c>
      <c r="D38" s="11" t="s">
        <v>218</v>
      </c>
    </row>
    <row r="39" customHeight="1" spans="1:4">
      <c r="A39" s="10">
        <v>37</v>
      </c>
      <c r="B39" s="11" t="s">
        <v>240</v>
      </c>
      <c r="C39" s="14" t="s">
        <v>168</v>
      </c>
      <c r="D39" s="11" t="s">
        <v>241</v>
      </c>
    </row>
    <row r="40" customHeight="1" spans="1:4">
      <c r="A40" s="10">
        <v>38</v>
      </c>
      <c r="B40" s="11" t="s">
        <v>242</v>
      </c>
      <c r="C40" s="14" t="s">
        <v>168</v>
      </c>
      <c r="D40" s="11"/>
    </row>
    <row r="41" customHeight="1" spans="1:4">
      <c r="A41" s="10">
        <v>39</v>
      </c>
      <c r="B41" s="11" t="s">
        <v>243</v>
      </c>
      <c r="C41" s="14" t="s">
        <v>168</v>
      </c>
      <c r="D41" s="11"/>
    </row>
    <row r="42" customHeight="1" spans="1:4">
      <c r="A42" s="10">
        <v>40</v>
      </c>
      <c r="B42" s="11" t="s">
        <v>244</v>
      </c>
      <c r="C42" s="14" t="s">
        <v>168</v>
      </c>
      <c r="D42" s="11"/>
    </row>
    <row r="43" customHeight="1" spans="1:4">
      <c r="A43" s="10">
        <v>41</v>
      </c>
      <c r="B43" s="11" t="s">
        <v>245</v>
      </c>
      <c r="C43" s="14" t="s">
        <v>168</v>
      </c>
      <c r="D43" s="11"/>
    </row>
    <row r="44" customHeight="1" spans="1:4">
      <c r="A44" s="10">
        <v>42</v>
      </c>
      <c r="B44" s="11" t="s">
        <v>246</v>
      </c>
      <c r="C44" s="14" t="s">
        <v>168</v>
      </c>
      <c r="D44" s="11"/>
    </row>
    <row r="45" customHeight="1" spans="1:4">
      <c r="A45" s="10">
        <v>43</v>
      </c>
      <c r="B45" s="11" t="s">
        <v>247</v>
      </c>
      <c r="C45" s="14" t="s">
        <v>168</v>
      </c>
      <c r="D45" s="11"/>
    </row>
    <row r="46" customHeight="1" spans="1:4">
      <c r="A46" s="10">
        <v>42</v>
      </c>
      <c r="B46" s="11" t="s">
        <v>248</v>
      </c>
      <c r="C46" s="14" t="s">
        <v>168</v>
      </c>
      <c r="D46" s="11"/>
    </row>
    <row r="47" customHeight="1" spans="1:4">
      <c r="A47" s="10">
        <v>43</v>
      </c>
      <c r="B47" s="11" t="s">
        <v>249</v>
      </c>
      <c r="C47" s="14" t="s">
        <v>168</v>
      </c>
      <c r="D47" s="11" t="s">
        <v>250</v>
      </c>
    </row>
    <row r="48" customHeight="1" spans="1:4">
      <c r="A48" s="10">
        <v>44</v>
      </c>
      <c r="B48" s="11" t="s">
        <v>251</v>
      </c>
      <c r="C48" s="14" t="s">
        <v>168</v>
      </c>
      <c r="D48" s="11"/>
    </row>
    <row r="49" customHeight="1" spans="1:4">
      <c r="A49" s="10">
        <v>45</v>
      </c>
      <c r="B49" s="11"/>
      <c r="C49" s="14"/>
      <c r="D49" s="11"/>
    </row>
    <row r="50" customHeight="1" spans="1:1">
      <c r="A50" s="10"/>
    </row>
    <row r="51" customHeight="1" spans="1:1">
      <c r="A51" s="10"/>
    </row>
    <row r="52" customHeight="1" spans="1:1">
      <c r="A52" s="10"/>
    </row>
    <row r="53" customHeight="1" spans="1:1">
      <c r="A53" s="10"/>
    </row>
    <row r="54" customHeight="1" spans="1:1">
      <c r="A54" s="10"/>
    </row>
    <row r="55" customHeight="1" spans="1:1">
      <c r="A55" s="10"/>
    </row>
    <row r="56" customHeight="1" spans="1:1">
      <c r="A56" s="10"/>
    </row>
    <row r="57" customHeight="1" spans="1:1">
      <c r="A57" s="10"/>
    </row>
    <row r="58" customHeight="1" spans="1:1">
      <c r="A58" s="10"/>
    </row>
    <row r="59" customHeight="1" spans="1:1">
      <c r="A59" s="10"/>
    </row>
    <row r="60" customHeight="1" spans="1:1">
      <c r="A60" s="10"/>
    </row>
    <row r="61" customHeight="1" spans="1:1">
      <c r="A61" s="10"/>
    </row>
    <row r="62" customHeight="1" spans="1:1">
      <c r="A62" s="10"/>
    </row>
    <row r="63" customHeight="1" spans="1:1">
      <c r="A63" s="10"/>
    </row>
    <row r="64" customHeight="1" spans="1:1">
      <c r="A64" s="10"/>
    </row>
    <row r="65" customHeight="1" spans="1:1">
      <c r="A65" s="10"/>
    </row>
    <row r="66" customHeight="1" spans="1:1">
      <c r="A66" s="10"/>
    </row>
    <row r="67" customHeight="1" spans="1:1">
      <c r="A67" s="10"/>
    </row>
    <row r="68" customHeight="1" spans="1:1">
      <c r="A68" s="10"/>
    </row>
    <row r="69" customHeight="1" spans="1:1">
      <c r="A69" s="10"/>
    </row>
    <row r="70" customHeight="1" spans="1:1">
      <c r="A70" s="10"/>
    </row>
    <row r="71" customHeight="1" spans="1:1">
      <c r="A71" s="10"/>
    </row>
    <row r="72" customHeight="1" spans="1:1">
      <c r="A72" s="10"/>
    </row>
    <row r="73" customHeight="1" spans="1:1">
      <c r="A73" s="10"/>
    </row>
    <row r="74" customHeight="1" spans="1:1">
      <c r="A74" s="10"/>
    </row>
    <row r="75" customHeight="1" spans="1:1">
      <c r="A75" s="10"/>
    </row>
    <row r="76" customHeight="1" spans="1:1">
      <c r="A76" s="10"/>
    </row>
    <row r="77" customHeight="1" spans="1:1">
      <c r="A77" s="10"/>
    </row>
    <row r="78" customHeight="1" spans="1:1">
      <c r="A78" s="10"/>
    </row>
    <row r="79" customHeight="1" spans="1:1">
      <c r="A79" s="10"/>
    </row>
    <row r="80" customHeight="1" spans="1:1">
      <c r="A80" s="10"/>
    </row>
    <row r="81" customHeight="1" spans="1:1">
      <c r="A81" s="10"/>
    </row>
    <row r="82" customHeight="1" spans="1:1">
      <c r="A82" s="10"/>
    </row>
    <row r="83" customHeight="1" spans="1:1">
      <c r="A83" s="10"/>
    </row>
    <row r="84" customHeight="1" spans="1:1">
      <c r="A84" s="10"/>
    </row>
    <row r="85" customHeight="1" spans="1:1">
      <c r="A85" s="10"/>
    </row>
    <row r="86" customHeight="1" spans="1:1">
      <c r="A86" s="10"/>
    </row>
    <row r="87" customHeight="1" spans="1:1">
      <c r="A87" s="10"/>
    </row>
    <row r="88" customHeight="1" spans="1:1">
      <c r="A88" s="10"/>
    </row>
    <row r="89" customHeight="1" spans="1:1">
      <c r="A89" s="10"/>
    </row>
  </sheetData>
  <mergeCells count="4">
    <mergeCell ref="A1:A2"/>
    <mergeCell ref="B1:B2"/>
    <mergeCell ref="C1:C2"/>
    <mergeCell ref="D1:D2"/>
  </mergeCells>
  <dataValidations count="1">
    <dataValidation type="list" allowBlank="1" showInputMessage="1" showErrorMessage="1" sqref="C3 C32 C33 C34 C35 C36 C37 C38 C39 C40 C41 C42 C43 C44 C45 C46 C47 C48 C49 C4:C6 C7:C31">
      <formula1>$H$2:$H$4</formula1>
    </dataValidation>
  </dataValidations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3" sqref="$A3:$XFD14"/>
    </sheetView>
  </sheetViews>
  <sheetFormatPr defaultColWidth="9.14285714285714" defaultRowHeight="24" customHeight="1" outlineLevelCol="5"/>
  <cols>
    <col min="1" max="1" width="5.71428571428571" customWidth="1"/>
    <col min="2" max="2" width="36.1428571428571" customWidth="1"/>
    <col min="3" max="3" width="31.4285714285714" customWidth="1"/>
    <col min="4" max="4" width="11.2857142857143" style="1" customWidth="1"/>
    <col min="5" max="5" width="15.5714285714286" style="1" customWidth="1"/>
    <col min="6" max="6" width="19.1428571428571" style="1" customWidth="1"/>
  </cols>
  <sheetData>
    <row r="1" s="1" customFormat="1" customHeight="1" spans="1:6">
      <c r="A1" s="2" t="s">
        <v>0</v>
      </c>
      <c r="B1" s="2" t="s">
        <v>106</v>
      </c>
      <c r="C1" s="2" t="s">
        <v>162</v>
      </c>
      <c r="D1" s="2" t="s">
        <v>127</v>
      </c>
      <c r="E1" s="2" t="s">
        <v>252</v>
      </c>
      <c r="F1" s="2" t="s">
        <v>177</v>
      </c>
    </row>
    <row r="2" customHeight="1" spans="1:6">
      <c r="A2">
        <v>1</v>
      </c>
      <c r="B2" t="s">
        <v>122</v>
      </c>
      <c r="C2" t="s">
        <v>242</v>
      </c>
      <c r="D2" s="3">
        <v>2</v>
      </c>
      <c r="E2" s="4" t="s">
        <v>253</v>
      </c>
      <c r="F2" s="4" t="s">
        <v>254</v>
      </c>
    </row>
    <row r="3" customHeight="1" spans="4:6">
      <c r="D3" s="3"/>
      <c r="E3" s="5"/>
      <c r="F3" s="4"/>
    </row>
    <row r="4" customHeight="1" spans="3:6">
      <c r="C4" s="6" t="s">
        <v>98</v>
      </c>
      <c r="D4" s="7">
        <f>SUM(D2:D3)</f>
        <v>2</v>
      </c>
      <c r="E4" s="4"/>
      <c r="F4" s="4"/>
    </row>
    <row r="5" customHeight="1" spans="4:6">
      <c r="D5" s="4"/>
      <c r="E5" s="4"/>
      <c r="F5" s="4"/>
    </row>
    <row r="6" customHeight="1" spans="4:6">
      <c r="D6" s="4"/>
      <c r="E6" s="4"/>
      <c r="F6" s="4"/>
    </row>
    <row r="7" customHeight="1" spans="4:6">
      <c r="D7" s="4"/>
      <c r="E7" s="4"/>
      <c r="F7" s="4"/>
    </row>
    <row r="8" customHeight="1" spans="4:6">
      <c r="D8" s="4"/>
      <c r="E8" s="4"/>
      <c r="F8" s="4"/>
    </row>
    <row r="9" customHeight="1" spans="4:6">
      <c r="D9" s="4"/>
      <c r="E9" s="4"/>
      <c r="F9" s="4"/>
    </row>
    <row r="10" customHeight="1" spans="4:6">
      <c r="D10" s="4"/>
      <c r="E10" s="4"/>
      <c r="F10" s="4"/>
    </row>
    <row r="11" customHeight="1" spans="4:6">
      <c r="D11" s="4"/>
      <c r="E11" s="4"/>
      <c r="F11" s="4"/>
    </row>
    <row r="12" customHeight="1" spans="4:6">
      <c r="D12" s="4"/>
      <c r="E12" s="4"/>
      <c r="F12" s="4"/>
    </row>
    <row r="13" customHeight="1" spans="4:6">
      <c r="D13" s="4"/>
      <c r="E13" s="4"/>
      <c r="F13" s="4"/>
    </row>
    <row r="14" customHeight="1" spans="4:6">
      <c r="D14" s="4"/>
      <c r="E14" s="4"/>
      <c r="F14" s="4"/>
    </row>
    <row r="15" customHeight="1" spans="4:6">
      <c r="D15" s="4"/>
      <c r="E15" s="4"/>
      <c r="F15" s="4"/>
    </row>
    <row r="16" customHeight="1" spans="4:6">
      <c r="D16" s="4"/>
      <c r="E16" s="4"/>
      <c r="F16" s="4"/>
    </row>
    <row r="17" customHeight="1" spans="4:6">
      <c r="D17" s="4"/>
      <c r="E17" s="4"/>
      <c r="F17" s="4"/>
    </row>
    <row r="18" customHeight="1" spans="4:6">
      <c r="D18" s="4"/>
      <c r="E18" s="4"/>
      <c r="F18" s="4"/>
    </row>
    <row r="19" customHeight="1" spans="4:6">
      <c r="D19" s="4"/>
      <c r="E19" s="4"/>
      <c r="F19" s="4"/>
    </row>
    <row r="20" customHeight="1" spans="4:6">
      <c r="D20" s="4"/>
      <c r="E20" s="4"/>
      <c r="F20" s="4"/>
    </row>
    <row r="21" customHeight="1" spans="4:6">
      <c r="D21" s="4"/>
      <c r="E21" s="4"/>
      <c r="F21" s="4"/>
    </row>
    <row r="22" customHeight="1" spans="4:6">
      <c r="D22" s="4"/>
      <c r="E22" s="4"/>
      <c r="F22" s="4"/>
    </row>
    <row r="23" customHeight="1" spans="4:6">
      <c r="D23" s="4"/>
      <c r="E23" s="4"/>
      <c r="F23" s="4"/>
    </row>
    <row r="24" customHeight="1" spans="4:6">
      <c r="D24" s="4"/>
      <c r="E24" s="4"/>
      <c r="F24" s="4"/>
    </row>
    <row r="25" customHeight="1" spans="4:6">
      <c r="D25" s="4"/>
      <c r="E25" s="4"/>
      <c r="F25" s="4"/>
    </row>
    <row r="26" customHeight="1" spans="4:6">
      <c r="D26" s="4"/>
      <c r="E26" s="4"/>
      <c r="F26" s="4"/>
    </row>
    <row r="27" customHeight="1" spans="4:6">
      <c r="D27" s="4"/>
      <c r="E27" s="4"/>
      <c r="F27" s="4"/>
    </row>
    <row r="28" customHeight="1" spans="4:6">
      <c r="D28" s="4"/>
      <c r="E28" s="4"/>
      <c r="F28" s="4"/>
    </row>
    <row r="29" customHeight="1" spans="4:6">
      <c r="D29" s="4"/>
      <c r="E29" s="4"/>
      <c r="F29" s="4"/>
    </row>
    <row r="30" customHeight="1" spans="4:6">
      <c r="D30" s="4"/>
      <c r="E30" s="4"/>
      <c r="F30" s="4"/>
    </row>
    <row r="31" customHeight="1" spans="4:6">
      <c r="D31" s="4"/>
      <c r="E31" s="4"/>
      <c r="F31" s="4"/>
    </row>
    <row r="32" customHeight="1" spans="4:6">
      <c r="D32" s="4"/>
      <c r="E32" s="4"/>
      <c r="F32" s="4"/>
    </row>
    <row r="33" customHeight="1" spans="4:6">
      <c r="D33" s="4"/>
      <c r="E33" s="4"/>
      <c r="F33" s="4"/>
    </row>
  </sheetData>
  <dataValidations count="4">
    <dataValidation type="list" allowBlank="1" showInputMessage="1" showErrorMessage="1" sqref="F2">
      <formula1>"Blom dibayar,Sdh dibayar"</formula1>
    </dataValidation>
    <dataValidation type="list" allowBlank="1" showInputMessage="1" showErrorMessage="1" sqref="B2">
      <formula1>Item!$B$9:$B$88</formula1>
    </dataValidation>
    <dataValidation type="list" allowBlank="1" showInputMessage="1" showErrorMessage="1" sqref="E2">
      <formula1>"Dipesan,Siap dikirim,Sdh dikirim"</formula1>
    </dataValidation>
    <dataValidation type="list" allowBlank="1" showInputMessage="1" showErrorMessage="1" sqref="C2">
      <formula1>Customer!$B$3:$B$91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Supllier</vt:lpstr>
      <vt:lpstr>Setoran</vt:lpstr>
      <vt:lpstr>Item</vt:lpstr>
      <vt:lpstr>Stock</vt:lpstr>
      <vt:lpstr>Customer</vt:lpstr>
      <vt:lpstr>Wishlist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Y.S Riyadi</dc:creator>
  <cp:lastModifiedBy>YSr</cp:lastModifiedBy>
  <dcterms:created xsi:type="dcterms:W3CDTF">2020-02-27T22:49:00Z</dcterms:created>
  <dcterms:modified xsi:type="dcterms:W3CDTF">2020-11-01T00:13:12Z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