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30" activeTab="3"/>
  </bookViews>
  <sheets>
    <sheet name="Supllier" sheetId="3" r:id="rId1"/>
    <sheet name="Setoran" sheetId="14" r:id="rId2"/>
    <sheet name="Item" sheetId="5" r:id="rId3"/>
    <sheet name="Stock" sheetId="2" r:id="rId4"/>
    <sheet name="Customer" sheetId="1" r:id="rId5"/>
    <sheet name="Wishlist" sheetId="11" r:id="rId6"/>
  </sheets>
  <definedNames>
    <definedName name="_xlnm._FilterDatabase" localSheetId="2" hidden="1">Item!$A$1:$C$2</definedName>
    <definedName name="Category">Stock!$U$2:$W$4</definedName>
  </definedNames>
  <calcPr calcId="125725"/>
</workbook>
</file>

<file path=xl/calcChain.xml><?xml version="1.0" encoding="utf-8"?>
<calcChain xmlns="http://schemas.openxmlformats.org/spreadsheetml/2006/main">
  <c r="R15" i="2"/>
  <c r="M75"/>
  <c r="K75"/>
  <c r="M73"/>
  <c r="L73"/>
  <c r="K73"/>
  <c r="M71"/>
  <c r="K71"/>
  <c r="M69"/>
  <c r="L69"/>
  <c r="K69"/>
  <c r="M67"/>
  <c r="K67"/>
  <c r="M65"/>
  <c r="L65"/>
  <c r="K65"/>
  <c r="M63"/>
  <c r="K63"/>
  <c r="M61"/>
  <c r="L61"/>
  <c r="K61"/>
  <c r="M59"/>
  <c r="K59"/>
  <c r="M57"/>
  <c r="L57"/>
  <c r="K57"/>
  <c r="M55"/>
  <c r="K55"/>
  <c r="M53"/>
  <c r="L53"/>
  <c r="K53"/>
  <c r="M51"/>
  <c r="K51"/>
  <c r="M49"/>
  <c r="L49"/>
  <c r="K49"/>
  <c r="A49"/>
  <c r="M48"/>
  <c r="L48"/>
  <c r="K48"/>
  <c r="A48"/>
  <c r="M47"/>
  <c r="L47"/>
  <c r="K47"/>
  <c r="M45"/>
  <c r="K45"/>
  <c r="M43"/>
  <c r="L43"/>
  <c r="K43"/>
  <c r="M41"/>
  <c r="K41"/>
  <c r="M39"/>
  <c r="L39"/>
  <c r="K39"/>
  <c r="M37"/>
  <c r="K37"/>
  <c r="M35"/>
  <c r="L35"/>
  <c r="K35"/>
  <c r="A35"/>
  <c r="M34"/>
  <c r="L34"/>
  <c r="K34"/>
  <c r="M32"/>
  <c r="K32"/>
  <c r="M30"/>
  <c r="L30"/>
  <c r="K30"/>
  <c r="M28"/>
  <c r="K28"/>
  <c r="M26"/>
  <c r="L26"/>
  <c r="A26"/>
  <c r="M25"/>
  <c r="L25"/>
  <c r="K25"/>
  <c r="M23"/>
  <c r="K23"/>
  <c r="M21"/>
  <c r="L21"/>
  <c r="K21"/>
  <c r="A21"/>
  <c r="M20"/>
  <c r="L20"/>
  <c r="K20"/>
  <c r="M18"/>
  <c r="K18"/>
  <c r="M16"/>
  <c r="L16"/>
  <c r="K16"/>
  <c r="M14"/>
  <c r="K14"/>
  <c r="M12"/>
  <c r="L12"/>
  <c r="K12"/>
  <c r="M10"/>
  <c r="K10"/>
  <c r="M8"/>
  <c r="L8"/>
  <c r="K8"/>
  <c r="A8"/>
  <c r="M7"/>
  <c r="L7"/>
  <c r="K7"/>
  <c r="A7"/>
  <c r="M6"/>
  <c r="L6"/>
  <c r="K6"/>
  <c r="A6"/>
  <c r="M5"/>
  <c r="L5"/>
  <c r="K5"/>
  <c r="A5"/>
  <c r="M4"/>
  <c r="L4"/>
  <c r="K4"/>
  <c r="A4"/>
  <c r="M3"/>
  <c r="L3"/>
  <c r="K3"/>
  <c r="A17" i="5"/>
  <c r="A16"/>
  <c r="A15"/>
  <c r="A14"/>
  <c r="A13"/>
  <c r="A12"/>
  <c r="A11"/>
  <c r="A10"/>
  <c r="A9"/>
  <c r="A8"/>
  <c r="A7"/>
  <c r="A6"/>
  <c r="F5"/>
  <c r="A5"/>
  <c r="F4"/>
  <c r="A4"/>
  <c r="F3"/>
  <c r="A3"/>
  <c r="D10" i="14"/>
  <c r="A9"/>
  <c r="A8"/>
  <c r="A7"/>
  <c r="A6"/>
  <c r="A5"/>
  <c r="A4"/>
  <c r="A23" i="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F6" i="5" l="1"/>
  <c r="D11" i="14" s="1"/>
</calcChain>
</file>

<file path=xl/sharedStrings.xml><?xml version="1.0" encoding="utf-8"?>
<sst xmlns="http://schemas.openxmlformats.org/spreadsheetml/2006/main" count="535" uniqueCount="236">
  <si>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</si>
  <si>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</si>
  <si>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</si>
  <si>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</si>
  <si>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</si>
  <si>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</si>
  <si>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</si>
  <si>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</si>
  <si>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</si>
  <si>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</si>
  <si>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</si>
  <si>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</si>
  <si>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</si>
  <si>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</si>
  <si>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</si>
  <si>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</si>
  <si>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</si>
  <si>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</si>
  <si>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</si>
  <si>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</si>
  <si>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</si>
  <si>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</si>
  <si>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</si>
  <si>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</si>
  <si>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</si>
  <si>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</si>
  <si>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</si>
  <si>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</si>
  <si>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</si>
  <si>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</si>
  <si>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</si>
  <si>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</si>
  <si>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</si>
  <si>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</si>
  <si>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</si>
  <si>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</si>
  <si>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</si>
  <si>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</si>
  <si>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</si>
  <si>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</si>
  <si>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</si>
  <si>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</si>
  <si>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</si>
  <si>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</si>
  <si>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</si>
  <si>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</si>
  <si>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</si>
  <si>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</si>
  <si>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</si>
  <si>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</si>
  <si>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</si>
  <si>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</si>
  <si>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</si>
  <si>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</si>
  <si>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</si>
  <si>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</si>
  <si>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</si>
  <si>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</si>
  <si>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</si>
  <si>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</si>
  <si>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</si>
  <si>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</si>
  <si>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</si>
  <si>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</si>
  <si>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</si>
  <si>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</si>
  <si>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</si>
  <si>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</si>
  <si>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</si>
  <si>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</si>
  <si>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</si>
  <si>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</si>
  <si>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</si>
  <si>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</si>
  <si>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</si>
  <si>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</si>
  <si>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</si>
  <si>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</si>
  <si>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</si>
  <si>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</si>
  <si>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</si>
  <si>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</si>
  <si>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</si>
  <si>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</si>
  <si>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</si>
  <si>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</si>
  <si>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</si>
  <si>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Pak Ulung</t>
  </si>
  <si>
    <t>Purwadadi, Subang</t>
  </si>
  <si>
    <t>Distributor / Supplier</t>
  </si>
  <si>
    <t>Setoran Modal</t>
  </si>
  <si>
    <t>Tanggal</t>
  </si>
  <si>
    <t>Jumlah</t>
  </si>
  <si>
    <t>Total</t>
  </si>
  <si>
    <t>Selisih Setoran Modal</t>
  </si>
  <si>
    <t>Item</t>
  </si>
  <si>
    <t>Supplier</t>
  </si>
  <si>
    <t>Modal Pembelian Mama Ahda</t>
  </si>
  <si>
    <t>Telor</t>
  </si>
  <si>
    <t>Bulan</t>
  </si>
  <si>
    <t>Kecap Manis Cap Bangau 550 ml</t>
  </si>
  <si>
    <t>August</t>
  </si>
  <si>
    <t>Minyak Goreng Filma 2 ltr</t>
  </si>
  <si>
    <t>September</t>
  </si>
  <si>
    <t>Minyak Goreng Sovia 1 ltr</t>
  </si>
  <si>
    <t>Oktober</t>
  </si>
  <si>
    <t>Tepung  Terigu Segitiga Biru 1 kg</t>
  </si>
  <si>
    <t>Grand Total</t>
  </si>
  <si>
    <t>Susu Sapi Bear Brand 1 can</t>
  </si>
  <si>
    <t>Gula Kawung</t>
  </si>
  <si>
    <t>Gula Kelapa</t>
  </si>
  <si>
    <t>Kara</t>
  </si>
  <si>
    <t>Gula Pasir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</si>
  <si>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</si>
  <si>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</si>
  <si>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</si>
  <si>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</si>
  <si>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</si>
  <si>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</si>
  <si>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Category</t>
  </si>
  <si>
    <t>Sub Category</t>
  </si>
  <si>
    <t>Supplier / Distributor</t>
  </si>
  <si>
    <t>Pemesanan</t>
  </si>
  <si>
    <t>Profit</t>
  </si>
  <si>
    <t>Harga Jual</t>
  </si>
  <si>
    <t>Satuan</t>
  </si>
  <si>
    <t>Qty</t>
  </si>
  <si>
    <t>Convertion</t>
  </si>
  <si>
    <t>Harga</t>
  </si>
  <si>
    <t>Mama Ahda</t>
  </si>
  <si>
    <t>NZR Shop</t>
  </si>
  <si>
    <t>Kodi</t>
  </si>
  <si>
    <t>pcs</t>
  </si>
  <si>
    <t>Food</t>
  </si>
  <si>
    <t>01</t>
  </si>
  <si>
    <t>Bahan Makanan</t>
  </si>
  <si>
    <t>Kilogram</t>
  </si>
  <si>
    <t>Gross</t>
  </si>
  <si>
    <t>Makanan</t>
  </si>
  <si>
    <t>0101</t>
  </si>
  <si>
    <t>Tray</t>
  </si>
  <si>
    <t>kg</t>
  </si>
  <si>
    <t>Minuman</t>
  </si>
  <si>
    <t>0102</t>
  </si>
  <si>
    <t>Rim</t>
  </si>
  <si>
    <t>0103</t>
  </si>
  <si>
    <t>Household</t>
  </si>
  <si>
    <t>02</t>
  </si>
  <si>
    <t>Mililiter</t>
  </si>
  <si>
    <t>Pieces</t>
  </si>
  <si>
    <t>Ball</t>
  </si>
  <si>
    <t>10</t>
  </si>
  <si>
    <t>House Hold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</si>
  <si>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</si>
  <si>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</si>
  <si>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</si>
  <si>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</si>
  <si>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</si>
  <si>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</si>
  <si>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</si>
  <si>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</si>
  <si>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</si>
  <si>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</si>
  <si>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</si>
  <si>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</si>
  <si>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</si>
  <si>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</si>
  <si>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</si>
  <si>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</si>
  <si>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</si>
  <si>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</si>
  <si>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</si>
  <si>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</si>
  <si>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</si>
  <si>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</si>
  <si>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</si>
  <si>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</si>
  <si>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</si>
  <si>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</si>
  <si>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</si>
  <si>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</si>
  <si>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</si>
  <si>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</si>
  <si>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</si>
  <si>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</si>
  <si>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</si>
  <si>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</si>
  <si>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</si>
  <si>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</si>
  <si>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</si>
  <si>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</si>
  <si>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</si>
  <si>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</si>
  <si>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</si>
  <si>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</si>
  <si>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</si>
  <si>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</si>
  <si>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</si>
  <si>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</si>
  <si>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</si>
  <si>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</si>
  <si>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</si>
  <si>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</si>
  <si>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</si>
  <si>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</si>
  <si>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</si>
  <si>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</si>
  <si>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</si>
  <si>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</si>
  <si>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</si>
  <si>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</si>
  <si>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</si>
  <si>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</si>
  <si>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</si>
  <si>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</si>
  <si>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</si>
  <si>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</si>
  <si>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</si>
  <si>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</si>
  <si>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</si>
  <si>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</si>
  <si>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</si>
  <si>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</si>
  <si>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</si>
  <si>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</si>
  <si>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</si>
  <si>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</si>
  <si>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</si>
  <si>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</si>
  <si>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</si>
  <si>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</si>
  <si>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</si>
  <si>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</si>
  <si>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Status</t>
  </si>
  <si>
    <t>Modal Pembelian NZR Shop</t>
  </si>
  <si>
    <t>Value</t>
  </si>
</sst>
</file>

<file path=xl/styles.xml><?xml version="1.0" encoding="utf-8"?>
<styleSheet xmlns="http://schemas.openxmlformats.org/spreadsheetml/2006/main">
  <numFmts count="3">
    <numFmt numFmtId="165" formatCode="[$-409]d\-mmm\-yyyy;@"/>
    <numFmt numFmtId="167" formatCode="#,##0;\-#,##0"/>
    <numFmt numFmtId="168" formatCode="0_);[Red]\(0\)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38" fontId="0" fillId="10" borderId="0" xfId="0" applyNumberFormat="1" applyFill="1" applyAlignment="1">
      <alignment horizontal="right" vertical="center"/>
    </xf>
    <xf numFmtId="38" fontId="0" fillId="11" borderId="0" xfId="0" applyNumberFormat="1" applyFill="1" applyAlignment="1">
      <alignment horizontal="right" vertical="center"/>
    </xf>
    <xf numFmtId="0" fontId="4" fillId="12" borderId="0" xfId="0" applyFont="1" applyFill="1">
      <alignment vertical="center"/>
    </xf>
    <xf numFmtId="0" fontId="4" fillId="11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>
      <alignment vertical="center"/>
    </xf>
    <xf numFmtId="0" fontId="4" fillId="10" borderId="0" xfId="0" applyFont="1" applyFill="1">
      <alignment vertical="center"/>
    </xf>
    <xf numFmtId="3" fontId="0" fillId="10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6" fillId="8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5" fillId="10" borderId="0" xfId="0" applyFont="1" applyFill="1">
      <alignment vertical="center"/>
    </xf>
    <xf numFmtId="3" fontId="5" fillId="1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7" fillId="15" borderId="0" xfId="0" applyFont="1" applyFill="1">
      <alignment vertical="center"/>
    </xf>
    <xf numFmtId="0" fontId="8" fillId="16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167" fontId="3" fillId="3" borderId="0" xfId="0" applyNumberFormat="1" applyFont="1" applyFill="1">
      <alignment vertical="center"/>
    </xf>
    <xf numFmtId="0" fontId="2" fillId="17" borderId="0" xfId="0" applyFont="1" applyFill="1" applyAlignment="1">
      <alignment horizontal="center" vertical="center"/>
    </xf>
    <xf numFmtId="49" fontId="2" fillId="17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1" applyNumberFormat="1" applyFont="1">
      <alignment vertical="center"/>
    </xf>
    <xf numFmtId="168" fontId="10" fillId="0" borderId="0" xfId="0" applyNumberFormat="1" applyFont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14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19" borderId="0" xfId="0" applyFont="1" applyFill="1" applyAlignment="1">
      <alignment horizontal="center" vertical="center"/>
    </xf>
    <xf numFmtId="0" fontId="13" fillId="19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27"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8" formatCode="0_);[Red]\(0\)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8" formatCode="0_);[Red]\(0\)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8" formatCode="0_);[Red]\(0\)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</dxf>
    <dxf>
      <numFmt numFmtId="168" formatCode="0_);[Red]\(0\)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6" formatCode="#,##0_);[Red]\(#,##0\)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8" formatCode="0_);[Red]\(0\)"/>
    </dxf>
    <dxf>
      <numFmt numFmtId="168" formatCode="0_);[Red]\(0\)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 rot="0" vert="horz"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Setoran Modal ke</a:t>
            </a:r>
            <a:r>
              <a:rPr lang="en-US" baseline="0">
                <a:solidFill>
                  <a:schemeClr val="bg1"/>
                </a:solidFill>
              </a:rPr>
              <a:t> Mama Ahda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1"/>
      <c:spPr>
        <a:solidFill>
          <a:schemeClr val="accent2">
            <a:lumMod val="50000"/>
          </a:schemeClr>
        </a:solidFill>
        <a:ln w="0">
          <a:solidFill>
            <a:srgbClr val="5B9BD5">
              <a:alpha val="61000"/>
            </a:srgbClr>
          </a:solidFill>
        </a:ln>
        <a:effectLst>
          <a:innerShdw blurRad="63500" dist="50800" dir="27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/>
      </c:spPr>
    </c:title>
    <c:plotArea>
      <c:layout>
        <c:manualLayout>
          <c:layoutTarget val="inner"/>
          <c:xMode val="edge"/>
          <c:yMode val="edge"/>
          <c:x val="0.13994444444444407"/>
          <c:y val="0.17708333333333304"/>
          <c:w val="0.83158333333333301"/>
          <c:h val="0.56537037037037008"/>
        </c:manualLayout>
      </c:layout>
      <c:lineChart>
        <c:grouping val="standard"/>
        <c:ser>
          <c:idx val="0"/>
          <c:order val="0"/>
          <c:tx>
            <c:strRef>
              <c:f>Setoran!$D$2</c:f>
              <c:strCache>
                <c:ptCount val="1"/>
                <c:pt idx="0">
                  <c:v>Jumlah</c:v>
                </c:pt>
              </c:strCache>
            </c:strRef>
          </c:tx>
          <c:cat>
            <c:numRef>
              <c:f>Setoran!$C$3:$C$9</c:f>
              <c:numCache>
                <c:formatCode>[$-409]d\-mmm\-yyyy;@</c:formatCode>
                <c:ptCount val="7"/>
                <c:pt idx="0">
                  <c:v>44060</c:v>
                </c:pt>
                <c:pt idx="1">
                  <c:v>44074</c:v>
                </c:pt>
                <c:pt idx="2">
                  <c:v>44082</c:v>
                </c:pt>
                <c:pt idx="3">
                  <c:v>44102</c:v>
                </c:pt>
                <c:pt idx="4">
                  <c:v>44109</c:v>
                </c:pt>
                <c:pt idx="5">
                  <c:v>44122</c:v>
                </c:pt>
                <c:pt idx="6">
                  <c:v>44133</c:v>
                </c:pt>
              </c:numCache>
            </c:numRef>
          </c:cat>
          <c:val>
            <c:numRef>
              <c:f>Setoran!$D$3:$D$9</c:f>
              <c:numCache>
                <c:formatCode>#,##0</c:formatCode>
                <c:ptCount val="7"/>
                <c:pt idx="0">
                  <c:v>110000</c:v>
                </c:pt>
                <c:pt idx="1">
                  <c:v>485000</c:v>
                </c:pt>
                <c:pt idx="2">
                  <c:v>750000</c:v>
                </c:pt>
                <c:pt idx="3">
                  <c:v>1000000</c:v>
                </c:pt>
                <c:pt idx="4">
                  <c:v>1000000</c:v>
                </c:pt>
                <c:pt idx="5">
                  <c:v>1150000</c:v>
                </c:pt>
                <c:pt idx="6">
                  <c:v>1050000</c:v>
                </c:pt>
              </c:numCache>
            </c:numRef>
          </c:val>
        </c:ser>
        <c:dLbls>
          <c:dLblPos val="b"/>
          <c:showVal val="1"/>
        </c:dLbls>
        <c:marker val="1"/>
        <c:axId val="82303616"/>
        <c:axId val="82576128"/>
      </c:lineChart>
      <c:dateAx>
        <c:axId val="82303616"/>
        <c:scaling>
          <c:orientation val="minMax"/>
        </c:scaling>
        <c:axPos val="b"/>
        <c:numFmt formatCode="[$-409]d\-mmm\-yyyy;@" sourceLinked="1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2576128"/>
        <c:crosses val="autoZero"/>
        <c:auto val="1"/>
        <c:lblOffset val="100"/>
        <c:baseTimeUnit val="days"/>
      </c:dateAx>
      <c:valAx>
        <c:axId val="8257612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2303616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Modal Pembelian Mama</a:t>
            </a:r>
            <a:r>
              <a:rPr b="1" baseline="0"/>
              <a:t> Ahda</a:t>
            </a:r>
            <a:endParaRPr b="1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6989340874483"/>
          <c:y val="0.238549618320611"/>
          <c:w val="0.83259734609527902"/>
          <c:h val="0.60286259541984699"/>
        </c:manualLayout>
      </c:layout>
      <c:barChart>
        <c:barDir val="bar"/>
        <c:grouping val="clustered"/>
        <c:ser>
          <c:idx val="0"/>
          <c:order val="0"/>
          <c:tx>
            <c:strRef>
              <c:f>Item!$F$2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dLbls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showVal val="1"/>
          </c:dLbls>
          <c:cat>
            <c:strRef>
              <c:f>Item!$E$3:$E$5</c:f>
              <c:strCache>
                <c:ptCount val="3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</c:strCache>
            </c:strRef>
          </c:cat>
          <c:val>
            <c:numRef>
              <c:f>Item!$F$3:$F$5</c:f>
              <c:numCache>
                <c:formatCode>#,##0</c:formatCode>
                <c:ptCount val="3"/>
                <c:pt idx="0">
                  <c:v>2026000</c:v>
                </c:pt>
                <c:pt idx="1">
                  <c:v>2778400</c:v>
                </c:pt>
                <c:pt idx="2">
                  <c:v>922500</c:v>
                </c:pt>
              </c:numCache>
            </c:numRef>
          </c:val>
        </c:ser>
        <c:dLbls>
          <c:showVal val="1"/>
        </c:dLbls>
        <c:gapWidth val="182"/>
        <c:axId val="82711296"/>
        <c:axId val="82712832"/>
      </c:barChart>
      <c:catAx>
        <c:axId val="82711296"/>
        <c:scaling>
          <c:orientation val="minMax"/>
        </c:scaling>
        <c:axPos val="l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2832"/>
        <c:crosses val="autoZero"/>
        <c:auto val="1"/>
        <c:lblAlgn val="ctr"/>
        <c:lblOffset val="100"/>
      </c:catAx>
      <c:valAx>
        <c:axId val="82712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tickLblPos val="nextTo"/>
        <c:spPr>
          <a:noFill/>
          <a:ln>
            <a:solidFill>
              <a:schemeClr val="accent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29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6350" cap="flat" cmpd="sng" algn="ctr">
          <a:solidFill>
            <a:schemeClr val="accent6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Stock!$R$14</c:f>
              <c:strCache>
                <c:ptCount val="1"/>
                <c:pt idx="0">
                  <c:v>Value</c:v>
                </c:pt>
              </c:strCache>
            </c:strRef>
          </c:tx>
          <c:dLbls>
            <c:dLblPos val="outEnd"/>
            <c:showVal val="1"/>
            <c:showLeaderLines val="1"/>
          </c:dLbls>
          <c:cat>
            <c:strRef>
              <c:f>Stock!$Q$15:$Q$15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Stock!$R$15:$R$15</c:f>
              <c:numCache>
                <c:formatCode>#,##0</c:formatCode>
                <c:ptCount val="1"/>
                <c:pt idx="0">
                  <c:v>1229040</c:v>
                </c:pt>
              </c:numCache>
            </c:numRef>
          </c:val>
        </c:ser>
        <c:dLbls>
          <c:dLblPos val="outEnd"/>
          <c:showVal val="1"/>
        </c:dLbls>
        <c:firstSliceAng val="0"/>
      </c:pieChart>
    </c:plotArea>
    <c:legend>
      <c:legendPos val="r"/>
      <c:layout/>
    </c:legend>
    <c:plotVisOnly val="1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63500</xdr:rowOff>
    </xdr:from>
    <xdr:to>
      <xdr:col>8</xdr:col>
      <xdr:colOff>177800</xdr:colOff>
      <xdr:row>10</xdr:row>
      <xdr:rowOff>415925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0</xdr:row>
      <xdr:rowOff>31750</xdr:rowOff>
    </xdr:from>
    <xdr:to>
      <xdr:col>15</xdr:col>
      <xdr:colOff>9525</xdr:colOff>
      <xdr:row>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275167</xdr:colOff>
      <xdr:row>12</xdr:row>
      <xdr:rowOff>0</xdr:rowOff>
    </xdr:from>
    <xdr:to>
      <xdr:col>23</xdr:col>
      <xdr:colOff>0</xdr:colOff>
      <xdr:row>19</xdr:row>
      <xdr:rowOff>328084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3" headerRowCount="0" totalsRowShown="0">
  <tableColumns count="7">
    <tableColumn id="1" name="Column1" dataDxfId="6">
      <calculatedColumnFormula>A1+1</calculatedColumnFormula>
    </tableColumn>
    <tableColumn id="2" name="Column2" dataDxfId="5"/>
    <tableColumn id="3" name="Column6" dataDxfId="4"/>
    <tableColumn id="4" name="Column4" dataDxfId="3"/>
    <tableColumn id="5" name="Column3" dataDxfId="2"/>
    <tableColumn id="6" name="Column7" dataDxfId="1"/>
    <tableColumn id="7" name="Column5" dataDxfId="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26"/>
    <tableColumn id="2" name="Column2" dataDxfId="2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24"/>
    <tableColumn id="2" name="Column2" dataDxfId="23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Q2:S9" headerRowCount="0" totalsRowShown="0">
  <tableColumns count="3">
    <tableColumn id="1" name="Satuan" dataDxfId="22"/>
    <tableColumn id="2" name="Qty" dataDxfId="21"/>
    <tableColumn id="3" name="Column1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U2:W6" headerRowCount="0" totalsRowShown="0">
  <tableColumns count="3">
    <tableColumn id="1" name="Category" dataDxfId="19"/>
    <tableColumn id="2" name="Sub Category" dataDxfId="18"/>
    <tableColumn id="3" name="Index" dataDxfId="1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39" headerRowCount="0" totalsRowShown="0">
  <tableColumns count="4">
    <tableColumn id="1" name="Column1" dataDxfId="16"/>
    <tableColumn id="2" name="Column2" dataDxfId="15"/>
    <tableColumn id="3" name="Column4" dataDxfId="14"/>
    <tableColumn id="4" name="Column3" dataDxfId="13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12"/>
    <tableColumn id="2" name="Column2" dataDxfId="1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10"/>
    <tableColumn id="2" name="Column2" dataDxfId="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8"/>
    <tableColumn id="2" name="Column2" dataDxfId="7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oya.co.id/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instagram.com/pusatjumbo?igshid=hxwxfvhao8y3" TargetMode="External"/><Relationship Id="rId1" Type="http://schemas.openxmlformats.org/officeDocument/2006/relationships/hyperlink" Target="https://www.tokopedia.com/assundari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pane ySplit="1" topLeftCell="A2" activePane="bottomLeft" state="frozen"/>
      <selection pane="bottomLeft" activeCell="D5" sqref="D5"/>
    </sheetView>
  </sheetViews>
  <sheetFormatPr defaultColWidth="9.140625" defaultRowHeight="24.95" customHeight="1"/>
  <cols>
    <col min="1" max="1" width="9.140625" style="1"/>
    <col min="2" max="2" width="24.140625" customWidth="1"/>
    <col min="3" max="3" width="29.28515625" style="1" customWidth="1"/>
    <col min="4" max="4" width="40.7109375" customWidth="1"/>
    <col min="5" max="5" width="19.7109375" style="1" customWidth="1"/>
    <col min="6" max="6" width="23.7109375" style="10" customWidth="1"/>
    <col min="7" max="7" width="19.7109375" style="10" customWidth="1"/>
    <col min="8" max="8" width="12.42578125" style="1" customWidth="1"/>
    <col min="9" max="9" width="18.5703125" style="1" customWidth="1"/>
    <col min="10" max="10" width="10.5703125" customWidth="1"/>
    <col min="11" max="11" width="10.28515625" customWidth="1"/>
    <col min="12" max="12" width="24.42578125" customWidth="1"/>
  </cols>
  <sheetData>
    <row r="1" spans="1:13" ht="24.9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 t="s">
        <v>5</v>
      </c>
      <c r="G1" s="55" t="s">
        <v>6</v>
      </c>
      <c r="H1" s="54" t="s">
        <v>7</v>
      </c>
      <c r="I1" s="54" t="s">
        <v>8</v>
      </c>
      <c r="L1" s="57" t="s">
        <v>9</v>
      </c>
      <c r="M1" s="57" t="s">
        <v>10</v>
      </c>
    </row>
    <row r="2" spans="1:13" ht="24.95" customHeight="1">
      <c r="A2" s="56">
        <v>1</v>
      </c>
      <c r="B2" s="62" t="s">
        <v>11</v>
      </c>
      <c r="C2" s="63"/>
      <c r="D2" s="64" t="s">
        <v>12</v>
      </c>
      <c r="E2" s="63" t="s">
        <v>13</v>
      </c>
      <c r="F2" s="61" t="s">
        <v>14</v>
      </c>
      <c r="G2" s="61"/>
      <c r="L2" t="s">
        <v>13</v>
      </c>
      <c r="M2" t="s">
        <v>15</v>
      </c>
    </row>
    <row r="3" spans="1:13" ht="24.95" customHeight="1">
      <c r="A3" s="56">
        <f t="shared" ref="A3:A23" si="0">A2+1</f>
        <v>2</v>
      </c>
      <c r="B3" s="65" t="s">
        <v>16</v>
      </c>
      <c r="C3" s="61"/>
      <c r="D3" s="65"/>
      <c r="E3" s="61" t="s">
        <v>17</v>
      </c>
      <c r="F3" s="61" t="s">
        <v>18</v>
      </c>
      <c r="G3" s="61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spans="1:13" ht="24.95" customHeight="1">
      <c r="A4" s="56">
        <f t="shared" si="0"/>
        <v>3</v>
      </c>
      <c r="B4" s="65" t="s">
        <v>23</v>
      </c>
      <c r="C4" s="61" t="s">
        <v>24</v>
      </c>
      <c r="D4" s="65" t="s">
        <v>25</v>
      </c>
      <c r="E4" s="63" t="s">
        <v>26</v>
      </c>
      <c r="F4" s="61"/>
      <c r="G4" s="61"/>
      <c r="H4" s="1" t="s">
        <v>20</v>
      </c>
      <c r="I4" s="1">
        <v>3120622497</v>
      </c>
      <c r="L4" t="s">
        <v>27</v>
      </c>
      <c r="M4" t="s">
        <v>28</v>
      </c>
    </row>
    <row r="5" spans="1:13" ht="24.95" customHeight="1">
      <c r="A5" s="56">
        <f t="shared" si="0"/>
        <v>4</v>
      </c>
      <c r="B5" s="65" t="s">
        <v>29</v>
      </c>
      <c r="C5" s="61"/>
      <c r="D5" s="65"/>
      <c r="E5" s="61" t="s">
        <v>17</v>
      </c>
      <c r="F5" s="61" t="s">
        <v>18</v>
      </c>
      <c r="G5" s="61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spans="1:13" ht="24.95" customHeight="1">
      <c r="A6" s="56">
        <f t="shared" si="0"/>
        <v>5</v>
      </c>
      <c r="B6" s="65" t="s">
        <v>33</v>
      </c>
      <c r="C6" s="61"/>
      <c r="D6" s="65"/>
      <c r="E6" s="61" t="s">
        <v>17</v>
      </c>
      <c r="F6" s="61" t="s">
        <v>34</v>
      </c>
      <c r="G6" s="61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spans="1:13" ht="24.95" customHeight="1">
      <c r="A7" s="56">
        <f t="shared" si="0"/>
        <v>6</v>
      </c>
      <c r="B7" s="65" t="s">
        <v>38</v>
      </c>
      <c r="C7" s="61"/>
      <c r="D7" s="66" t="s">
        <v>39</v>
      </c>
      <c r="E7" s="63" t="s">
        <v>26</v>
      </c>
      <c r="F7" s="61"/>
      <c r="G7" s="61" t="s">
        <v>40</v>
      </c>
      <c r="L7" t="s">
        <v>26</v>
      </c>
      <c r="M7" t="s">
        <v>41</v>
      </c>
    </row>
    <row r="8" spans="1:13" ht="24.95" customHeight="1">
      <c r="A8" s="56">
        <f t="shared" si="0"/>
        <v>7</v>
      </c>
      <c r="B8" s="65" t="s">
        <v>42</v>
      </c>
      <c r="C8" s="63"/>
      <c r="D8" s="65"/>
      <c r="E8" s="61" t="s">
        <v>17</v>
      </c>
      <c r="F8" s="61" t="s">
        <v>43</v>
      </c>
      <c r="G8" s="61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spans="1:13" ht="24.95" customHeight="1">
      <c r="A9" s="56">
        <f t="shared" si="0"/>
        <v>8</v>
      </c>
      <c r="B9" s="65" t="s">
        <v>47</v>
      </c>
      <c r="C9" s="61"/>
      <c r="D9" s="65" t="s">
        <v>48</v>
      </c>
      <c r="E9" s="61" t="s">
        <v>45</v>
      </c>
      <c r="F9" s="61"/>
      <c r="G9" s="61"/>
      <c r="L9" t="s">
        <v>17</v>
      </c>
      <c r="M9" t="s">
        <v>49</v>
      </c>
    </row>
    <row r="10" spans="1:13" ht="24.95" customHeight="1">
      <c r="A10" s="56">
        <f t="shared" si="0"/>
        <v>9</v>
      </c>
      <c r="B10" s="65" t="s">
        <v>50</v>
      </c>
      <c r="C10" s="61"/>
      <c r="D10" s="65" t="s">
        <v>34</v>
      </c>
      <c r="E10" s="61" t="s">
        <v>45</v>
      </c>
      <c r="F10" s="61"/>
      <c r="G10" s="61"/>
      <c r="L10" s="7" t="s">
        <v>51</v>
      </c>
      <c r="M10" s="7" t="s">
        <v>52</v>
      </c>
    </row>
    <row r="11" spans="1:13" ht="24.95" customHeight="1">
      <c r="A11" s="56">
        <f t="shared" si="0"/>
        <v>10</v>
      </c>
      <c r="B11" s="65" t="s">
        <v>53</v>
      </c>
      <c r="C11" s="61"/>
      <c r="D11" s="66" t="s">
        <v>54</v>
      </c>
      <c r="E11" s="61" t="s">
        <v>51</v>
      </c>
      <c r="F11" s="61"/>
      <c r="G11" s="61"/>
    </row>
    <row r="12" spans="1:13" ht="24.95" customHeight="1">
      <c r="A12" s="56">
        <f t="shared" si="0"/>
        <v>11</v>
      </c>
      <c r="B12" s="65" t="s">
        <v>55</v>
      </c>
      <c r="C12" s="61" t="s">
        <v>56</v>
      </c>
      <c r="D12" s="65"/>
      <c r="E12" s="61" t="s">
        <v>27</v>
      </c>
      <c r="F12" s="61" t="s">
        <v>57</v>
      </c>
      <c r="G12" s="61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spans="1:13" ht="24.95" customHeight="1">
      <c r="A13" s="56">
        <f t="shared" si="0"/>
        <v>12</v>
      </c>
      <c r="B13" s="65" t="s">
        <v>60</v>
      </c>
      <c r="C13" s="61"/>
      <c r="D13" s="65"/>
      <c r="E13" s="61" t="s">
        <v>45</v>
      </c>
      <c r="F13" s="61" t="s">
        <v>61</v>
      </c>
      <c r="G13" s="61"/>
      <c r="L13" t="s">
        <v>62</v>
      </c>
      <c r="M13" t="s">
        <v>63</v>
      </c>
    </row>
    <row r="14" spans="1:13" ht="24.95" customHeight="1">
      <c r="A14" s="56">
        <f t="shared" si="0"/>
        <v>13</v>
      </c>
      <c r="B14" s="65" t="s">
        <v>64</v>
      </c>
      <c r="C14" s="61"/>
      <c r="D14" s="65"/>
      <c r="E14" s="61" t="s">
        <v>45</v>
      </c>
      <c r="F14" s="61" t="s">
        <v>65</v>
      </c>
      <c r="G14" s="61"/>
      <c r="L14" t="s">
        <v>66</v>
      </c>
      <c r="M14" t="s">
        <v>67</v>
      </c>
    </row>
    <row r="15" spans="1:13" ht="24.95" customHeight="1">
      <c r="A15" s="56">
        <f t="shared" si="0"/>
        <v>14</v>
      </c>
      <c r="B15" s="65" t="s">
        <v>68</v>
      </c>
      <c r="C15" s="61"/>
      <c r="D15" s="65"/>
      <c r="E15" s="61" t="s">
        <v>26</v>
      </c>
      <c r="F15" s="61" t="s">
        <v>69</v>
      </c>
      <c r="G15" s="61" t="s">
        <v>70</v>
      </c>
      <c r="H15" s="1" t="s">
        <v>20</v>
      </c>
      <c r="I15" s="1">
        <v>7330789047</v>
      </c>
    </row>
    <row r="16" spans="1:13" ht="24.95" customHeight="1">
      <c r="A16" s="56">
        <f t="shared" si="0"/>
        <v>15</v>
      </c>
      <c r="B16" s="65" t="s">
        <v>71</v>
      </c>
      <c r="C16" s="61"/>
      <c r="D16" s="65" t="s">
        <v>72</v>
      </c>
      <c r="E16" s="61" t="s">
        <v>27</v>
      </c>
      <c r="F16" s="61"/>
      <c r="G16" s="61"/>
    </row>
    <row r="17" spans="1:9" ht="24.95" customHeight="1">
      <c r="A17" s="56">
        <f t="shared" si="0"/>
        <v>16</v>
      </c>
      <c r="B17" s="65" t="s">
        <v>73</v>
      </c>
      <c r="C17" s="61" t="s">
        <v>74</v>
      </c>
      <c r="D17" s="65"/>
      <c r="E17" s="61" t="s">
        <v>17</v>
      </c>
      <c r="F17" s="61" t="s">
        <v>75</v>
      </c>
      <c r="G17" s="61" t="s">
        <v>76</v>
      </c>
      <c r="H17" s="1" t="s">
        <v>20</v>
      </c>
      <c r="I17" s="1">
        <v>3461918130</v>
      </c>
    </row>
    <row r="18" spans="1:9" ht="24.95" customHeight="1">
      <c r="A18" s="56">
        <f t="shared" si="0"/>
        <v>17</v>
      </c>
      <c r="B18" s="65" t="s">
        <v>77</v>
      </c>
      <c r="C18" s="67"/>
      <c r="D18" s="65" t="s">
        <v>34</v>
      </c>
      <c r="E18" s="61" t="s">
        <v>21</v>
      </c>
      <c r="F18" s="67" t="s">
        <v>34</v>
      </c>
      <c r="G18" s="67"/>
    </row>
    <row r="19" spans="1:9" ht="24.95" customHeight="1">
      <c r="A19" s="56">
        <f t="shared" si="0"/>
        <v>18</v>
      </c>
      <c r="B19" s="65" t="s">
        <v>78</v>
      </c>
      <c r="C19" s="67" t="s">
        <v>79</v>
      </c>
      <c r="D19" s="65" t="s">
        <v>80</v>
      </c>
      <c r="E19" s="61"/>
      <c r="F19" s="67"/>
      <c r="G19" s="67"/>
    </row>
    <row r="20" spans="1:9" ht="24.95" customHeight="1">
      <c r="A20" s="56">
        <f t="shared" si="0"/>
        <v>19</v>
      </c>
      <c r="B20" s="65" t="s">
        <v>81</v>
      </c>
      <c r="C20" s="67" t="s">
        <v>82</v>
      </c>
      <c r="D20" s="65" t="s">
        <v>83</v>
      </c>
      <c r="E20" s="61"/>
      <c r="F20" s="67"/>
      <c r="G20" s="67"/>
    </row>
    <row r="21" spans="1:9" ht="24.95" customHeight="1">
      <c r="A21" s="56">
        <f t="shared" si="0"/>
        <v>20</v>
      </c>
      <c r="B21" s="65" t="s">
        <v>84</v>
      </c>
      <c r="C21" s="67" t="s">
        <v>85</v>
      </c>
      <c r="D21" s="65" t="s">
        <v>34</v>
      </c>
      <c r="E21" s="61" t="s">
        <v>13</v>
      </c>
      <c r="F21" s="67"/>
      <c r="G21" s="67"/>
    </row>
    <row r="22" spans="1:9" ht="24.95" customHeight="1">
      <c r="A22" s="56">
        <f t="shared" si="0"/>
        <v>21</v>
      </c>
      <c r="B22" s="65" t="s">
        <v>86</v>
      </c>
      <c r="C22" s="61" t="s">
        <v>86</v>
      </c>
      <c r="D22" s="65" t="s">
        <v>34</v>
      </c>
      <c r="E22" s="61" t="s">
        <v>27</v>
      </c>
      <c r="F22" s="67"/>
      <c r="G22" s="67"/>
    </row>
    <row r="23" spans="1:9" ht="24.95" customHeight="1">
      <c r="A23" s="56">
        <f t="shared" si="0"/>
        <v>22</v>
      </c>
      <c r="B23" s="65" t="s">
        <v>78</v>
      </c>
      <c r="C23" s="67" t="s">
        <v>87</v>
      </c>
      <c r="D23" s="65" t="s">
        <v>88</v>
      </c>
      <c r="E23" s="61"/>
      <c r="F23" s="67"/>
      <c r="G23" s="67"/>
    </row>
    <row r="24" spans="1:9" ht="24.95" customHeight="1">
      <c r="A24" s="56"/>
    </row>
    <row r="25" spans="1:9" ht="24.95" customHeight="1">
      <c r="A25" s="56"/>
    </row>
    <row r="26" spans="1:9" ht="24.95" customHeight="1">
      <c r="A26" s="56"/>
    </row>
    <row r="27" spans="1:9" ht="24.95" customHeight="1">
      <c r="A27" s="56"/>
    </row>
    <row r="28" spans="1:9" ht="24.95" customHeight="1">
      <c r="A28" s="56"/>
    </row>
    <row r="29" spans="1:9" ht="24.95" customHeight="1">
      <c r="A29" s="56"/>
    </row>
    <row r="30" spans="1:9" ht="24.95" customHeight="1">
      <c r="A30" s="56"/>
    </row>
    <row r="31" spans="1:9" ht="24.95" customHeight="1">
      <c r="A31" s="56"/>
    </row>
    <row r="32" spans="1:9" ht="24.95" customHeight="1">
      <c r="A32" s="56"/>
    </row>
    <row r="33" spans="1:1" ht="24.95" customHeight="1">
      <c r="A33" s="56"/>
    </row>
    <row r="34" spans="1:1" ht="24.95" customHeight="1">
      <c r="A34" s="56"/>
    </row>
    <row r="35" spans="1:1" ht="24.95" customHeight="1">
      <c r="A35" s="56"/>
    </row>
    <row r="36" spans="1:1" ht="24.95" customHeight="1">
      <c r="A36" s="56"/>
    </row>
    <row r="37" spans="1:1" ht="24.95" customHeight="1">
      <c r="A37" s="56"/>
    </row>
    <row r="38" spans="1:1" ht="24.95" customHeight="1">
      <c r="A38" s="56"/>
    </row>
    <row r="39" spans="1:1" ht="24.95" customHeight="1">
      <c r="A39" s="56"/>
    </row>
    <row r="40" spans="1:1" ht="24.95" customHeight="1">
      <c r="A40" s="56"/>
    </row>
    <row r="41" spans="1:1" ht="24.95" customHeight="1">
      <c r="A41" s="56"/>
    </row>
    <row r="42" spans="1:1" ht="24.95" customHeight="1">
      <c r="A42" s="56"/>
    </row>
    <row r="43" spans="1:1" ht="24.95" customHeight="1">
      <c r="A43" s="56"/>
    </row>
    <row r="44" spans="1:1" ht="24.95" customHeight="1">
      <c r="A44" s="56"/>
    </row>
    <row r="45" spans="1:1" ht="24.95" customHeight="1">
      <c r="A45" s="56"/>
    </row>
    <row r="46" spans="1:1" ht="24.95" customHeight="1">
      <c r="A46" s="56"/>
    </row>
    <row r="47" spans="1:1" ht="24.95" customHeight="1">
      <c r="A47" s="56"/>
    </row>
    <row r="48" spans="1:1" ht="24.95" customHeight="1">
      <c r="A48" s="56"/>
    </row>
    <row r="49" spans="1:1" ht="24.95" customHeight="1">
      <c r="A49" s="56"/>
    </row>
    <row r="50" spans="1:1" ht="24.95" customHeight="1">
      <c r="A50" s="56"/>
    </row>
    <row r="51" spans="1:1" ht="24.95" customHeight="1">
      <c r="A51" s="56"/>
    </row>
    <row r="52" spans="1:1" ht="24.95" customHeight="1">
      <c r="A52" s="56"/>
    </row>
    <row r="53" spans="1:1" ht="24.95" customHeight="1">
      <c r="A53" s="56"/>
    </row>
    <row r="54" spans="1:1" ht="24.95" customHeight="1">
      <c r="A54" s="56"/>
    </row>
    <row r="55" spans="1:1" ht="24.95" customHeight="1">
      <c r="A55" s="56"/>
    </row>
    <row r="56" spans="1:1" ht="24.95" customHeight="1">
      <c r="A56" s="56"/>
    </row>
    <row r="57" spans="1:1" ht="24.95" customHeight="1">
      <c r="A57" s="56"/>
    </row>
    <row r="58" spans="1:1" ht="24.95" customHeight="1">
      <c r="A58" s="56"/>
    </row>
    <row r="59" spans="1:1" ht="24.95" customHeight="1">
      <c r="A59" s="56"/>
    </row>
    <row r="60" spans="1:1" ht="24.95" customHeight="1">
      <c r="A60" s="56"/>
    </row>
    <row r="61" spans="1:1" ht="24.95" customHeight="1">
      <c r="A61" s="56"/>
    </row>
    <row r="62" spans="1:1" ht="24.95" customHeight="1">
      <c r="A62" s="56"/>
    </row>
    <row r="63" spans="1:1" ht="24.95" customHeight="1">
      <c r="A63" s="56"/>
    </row>
    <row r="64" spans="1:1" ht="24.95" customHeight="1">
      <c r="A64" s="56"/>
    </row>
    <row r="65" spans="1:1" ht="24.95" customHeight="1">
      <c r="A65" s="56"/>
    </row>
    <row r="66" spans="1:1" ht="24.95" customHeight="1">
      <c r="A66" s="56"/>
    </row>
    <row r="67" spans="1:1" ht="24.95" customHeight="1">
      <c r="A67" s="56"/>
    </row>
    <row r="68" spans="1:1" ht="24.95" customHeight="1">
      <c r="A68" s="56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1"/>
    <hyperlink ref="D7" r:id="rId2"/>
    <hyperlink ref="D11" r:id="rId3"/>
  </hyperlinks>
  <pageMargins left="0.75" right="0.75" top="1" bottom="1" header="0.5" footer="0.5"/>
  <pageSetup orientation="portrait" horizontalDpi="200" verticalDpi="200"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11" sqref="B11"/>
    </sheetView>
  </sheetViews>
  <sheetFormatPr defaultColWidth="38.42578125" defaultRowHeight="33" customHeight="1"/>
  <cols>
    <col min="1" max="1" width="6" customWidth="1"/>
    <col min="2" max="2" width="33" customWidth="1"/>
    <col min="3" max="3" width="25.7109375" customWidth="1"/>
    <col min="4" max="4" width="22.42578125" customWidth="1"/>
    <col min="5" max="5" width="6.140625" customWidth="1"/>
    <col min="6" max="7" width="24" customWidth="1"/>
    <col min="8" max="8" width="38.42578125" customWidth="1"/>
  </cols>
  <sheetData>
    <row r="1" spans="1:4" ht="33" customHeight="1">
      <c r="A1" s="58" t="s">
        <v>0</v>
      </c>
      <c r="B1" s="58" t="s">
        <v>89</v>
      </c>
      <c r="C1" s="58" t="s">
        <v>90</v>
      </c>
      <c r="D1" s="58"/>
    </row>
    <row r="2" spans="1:4" ht="33" customHeight="1">
      <c r="A2" s="58"/>
      <c r="B2" s="58"/>
      <c r="C2" s="43" t="s">
        <v>91</v>
      </c>
      <c r="D2" s="43" t="s">
        <v>92</v>
      </c>
    </row>
    <row r="3" spans="1:4" s="49" customFormat="1" ht="33" customHeight="1">
      <c r="A3" s="50">
        <v>1</v>
      </c>
      <c r="B3" t="s">
        <v>79</v>
      </c>
      <c r="C3" s="24">
        <v>44060</v>
      </c>
      <c r="D3" s="3">
        <v>110000</v>
      </c>
    </row>
    <row r="4" spans="1:4" ht="33" customHeight="1">
      <c r="A4" s="14">
        <f>A3+1</f>
        <v>2</v>
      </c>
      <c r="B4" t="s">
        <v>79</v>
      </c>
      <c r="C4" s="24">
        <v>44074</v>
      </c>
      <c r="D4" s="3">
        <v>485000</v>
      </c>
    </row>
    <row r="5" spans="1:4" ht="33" customHeight="1">
      <c r="A5" s="14">
        <f>A4+1</f>
        <v>3</v>
      </c>
      <c r="B5" t="s">
        <v>79</v>
      </c>
      <c r="C5" s="24">
        <v>44082</v>
      </c>
      <c r="D5" s="3">
        <v>750000</v>
      </c>
    </row>
    <row r="6" spans="1:4" ht="33" customHeight="1">
      <c r="A6" s="14">
        <f>A5+1</f>
        <v>4</v>
      </c>
      <c r="B6" t="s">
        <v>79</v>
      </c>
      <c r="C6" s="24">
        <v>44102</v>
      </c>
      <c r="D6" s="3">
        <v>1000000</v>
      </c>
    </row>
    <row r="7" spans="1:4" ht="33" customHeight="1">
      <c r="A7" s="14">
        <f>A5+1</f>
        <v>4</v>
      </c>
      <c r="B7" t="s">
        <v>79</v>
      </c>
      <c r="C7" s="24">
        <v>44109</v>
      </c>
      <c r="D7" s="3">
        <v>1000000</v>
      </c>
    </row>
    <row r="8" spans="1:4" ht="33" customHeight="1">
      <c r="A8" s="14">
        <f>A7+1</f>
        <v>5</v>
      </c>
      <c r="B8" t="s">
        <v>79</v>
      </c>
      <c r="C8" s="24">
        <v>44122</v>
      </c>
      <c r="D8" s="3">
        <v>1150000</v>
      </c>
    </row>
    <row r="9" spans="1:4" ht="33" customHeight="1">
      <c r="A9" s="14">
        <f>A8+1</f>
        <v>6</v>
      </c>
      <c r="B9" t="s">
        <v>79</v>
      </c>
      <c r="C9" s="24">
        <v>44133</v>
      </c>
      <c r="D9" s="3">
        <v>1050000</v>
      </c>
    </row>
    <row r="10" spans="1:4" ht="33" customHeight="1">
      <c r="C10" s="51" t="s">
        <v>93</v>
      </c>
      <c r="D10" s="47">
        <f>SUM(D3:D9)</f>
        <v>5545000</v>
      </c>
    </row>
    <row r="11" spans="1:4" ht="33" customHeight="1">
      <c r="C11" s="52" t="s">
        <v>94</v>
      </c>
      <c r="D11" s="53">
        <f>D10-Item!F6-Stock!K10-Stock!K14-Stock!K18-Stock!K23-Stock!K28-Stock!K32-Stock!K37-Stock!K41-Stock!K51-Stock!K55</f>
        <v>-470900</v>
      </c>
    </row>
  </sheetData>
  <mergeCells count="3">
    <mergeCell ref="C1:D1"/>
    <mergeCell ref="A1:A2"/>
    <mergeCell ref="B1:B2"/>
  </mergeCells>
  <dataValidations count="1">
    <dataValidation type="list" allowBlank="1" showInputMessage="1" showErrorMessage="1" sqref="B3 B4:B9">
      <formula1>Supllier!$C$19:$C$23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1"/>
  <sheetViews>
    <sheetView workbookViewId="0">
      <pane ySplit="1" topLeftCell="A2" activePane="bottomLeft" state="frozen"/>
      <selection pane="bottomLeft" activeCell="J9" sqref="J9"/>
    </sheetView>
  </sheetViews>
  <sheetFormatPr defaultColWidth="9.140625" defaultRowHeight="30.95" customHeight="1"/>
  <cols>
    <col min="1" max="1" width="3.5703125" customWidth="1"/>
    <col min="2" max="2" width="32.140625" customWidth="1"/>
    <col min="3" max="3" width="28.85546875" customWidth="1"/>
    <col min="4" max="4" width="2.7109375" customWidth="1"/>
    <col min="5" max="5" width="16.5703125" customWidth="1"/>
    <col min="6" max="6" width="17.140625" customWidth="1"/>
    <col min="7" max="7" width="2.5703125" customWidth="1"/>
    <col min="10" max="10" width="19" customWidth="1"/>
  </cols>
  <sheetData>
    <row r="1" spans="1:6" s="69" customFormat="1" ht="30.95" customHeight="1">
      <c r="A1" s="68" t="s">
        <v>0</v>
      </c>
      <c r="B1" s="68" t="s">
        <v>95</v>
      </c>
      <c r="C1" s="68" t="s">
        <v>96</v>
      </c>
      <c r="E1" s="70" t="s">
        <v>97</v>
      </c>
      <c r="F1" s="70"/>
    </row>
    <row r="2" spans="1:6" ht="30.95" customHeight="1">
      <c r="A2" s="14">
        <v>1</v>
      </c>
      <c r="B2" t="s">
        <v>98</v>
      </c>
      <c r="C2" t="s">
        <v>79</v>
      </c>
      <c r="E2" s="43" t="s">
        <v>99</v>
      </c>
      <c r="F2" s="43" t="s">
        <v>92</v>
      </c>
    </row>
    <row r="3" spans="1:6" ht="30.95" customHeight="1">
      <c r="A3" s="14">
        <f t="shared" ref="A3:A17" si="0">A2+1</f>
        <v>2</v>
      </c>
      <c r="B3" t="s">
        <v>100</v>
      </c>
      <c r="C3" t="s">
        <v>79</v>
      </c>
      <c r="E3" s="44" t="s">
        <v>101</v>
      </c>
      <c r="F3" s="45">
        <f>Stock!G3*Stock!I3+Stock!G4*Stock!I4+Stock!G5*Stock!I5+Stock!G34*Stock!I34+Stock!G47*Stock!I47</f>
        <v>2026000</v>
      </c>
    </row>
    <row r="4" spans="1:6" ht="30.95" customHeight="1">
      <c r="A4" s="14">
        <f t="shared" si="0"/>
        <v>3</v>
      </c>
      <c r="B4" t="s">
        <v>102</v>
      </c>
      <c r="C4" t="s">
        <v>79</v>
      </c>
      <c r="E4" t="s">
        <v>103</v>
      </c>
      <c r="F4" s="3">
        <f>Stock!G6*Stock!I6+Stock!G12*Stock!I12+Stock!G16*Stock!I16+Stock!G20*Stock!I20+Stock!G25*Stock!I25+Stock!G30*Stock!I30+Stock!G35*Stock!I35+Stock!G39*Stock!I39+Stock!G48*Stock!I48+Stock!G53*Stock!I53</f>
        <v>2778400</v>
      </c>
    </row>
    <row r="5" spans="1:6" ht="30.95" customHeight="1">
      <c r="A5" s="14">
        <f t="shared" si="0"/>
        <v>4</v>
      </c>
      <c r="B5" t="s">
        <v>104</v>
      </c>
      <c r="C5" t="s">
        <v>79</v>
      </c>
      <c r="E5" t="s">
        <v>105</v>
      </c>
      <c r="F5" s="3">
        <f>Stock!G7*Stock!I7+Stock!G8*Stock!I8</f>
        <v>922500</v>
      </c>
    </row>
    <row r="6" spans="1:6" ht="30.95" customHeight="1">
      <c r="A6" s="14">
        <f t="shared" si="0"/>
        <v>5</v>
      </c>
      <c r="B6" t="s">
        <v>106</v>
      </c>
      <c r="C6" t="s">
        <v>79</v>
      </c>
      <c r="E6" s="46" t="s">
        <v>107</v>
      </c>
      <c r="F6" s="47">
        <f>SUM(F3:F5)</f>
        <v>5726900</v>
      </c>
    </row>
    <row r="7" spans="1:6" ht="30.95" customHeight="1">
      <c r="A7" s="14">
        <f t="shared" si="0"/>
        <v>6</v>
      </c>
      <c r="B7" t="s">
        <v>108</v>
      </c>
      <c r="C7" t="s">
        <v>79</v>
      </c>
    </row>
    <row r="8" spans="1:6" ht="30.95" customHeight="1">
      <c r="A8" s="14">
        <f t="shared" si="0"/>
        <v>7</v>
      </c>
      <c r="B8" t="s">
        <v>109</v>
      </c>
      <c r="C8" t="s">
        <v>87</v>
      </c>
    </row>
    <row r="9" spans="1:6" ht="30.95" customHeight="1">
      <c r="A9" s="14">
        <f t="shared" si="0"/>
        <v>8</v>
      </c>
      <c r="B9" t="s">
        <v>110</v>
      </c>
      <c r="C9" t="s">
        <v>87</v>
      </c>
    </row>
    <row r="10" spans="1:6" ht="30.95" customHeight="1">
      <c r="A10" s="14">
        <f t="shared" si="0"/>
        <v>9</v>
      </c>
      <c r="B10" t="s">
        <v>111</v>
      </c>
      <c r="C10" t="s">
        <v>87</v>
      </c>
    </row>
    <row r="11" spans="1:6" ht="30.95" customHeight="1">
      <c r="A11" s="14">
        <f t="shared" si="0"/>
        <v>10</v>
      </c>
      <c r="B11" t="s">
        <v>112</v>
      </c>
      <c r="C11" t="s">
        <v>87</v>
      </c>
    </row>
    <row r="12" spans="1:6" ht="30.95" customHeight="1">
      <c r="A12" s="14">
        <f t="shared" si="0"/>
        <v>11</v>
      </c>
      <c r="B12" t="s">
        <v>113</v>
      </c>
      <c r="C12" t="s">
        <v>87</v>
      </c>
    </row>
    <row r="13" spans="1:6" ht="30.95" customHeight="1">
      <c r="A13" s="14">
        <f t="shared" si="0"/>
        <v>12</v>
      </c>
      <c r="B13" t="s">
        <v>114</v>
      </c>
      <c r="C13" t="s">
        <v>82</v>
      </c>
    </row>
    <row r="14" spans="1:6" ht="30.95" customHeight="1">
      <c r="A14" s="14">
        <f t="shared" si="0"/>
        <v>13</v>
      </c>
      <c r="B14" t="s">
        <v>115</v>
      </c>
      <c r="C14" t="s">
        <v>82</v>
      </c>
    </row>
    <row r="15" spans="1:6" ht="30.95" customHeight="1">
      <c r="A15" s="14">
        <f t="shared" si="0"/>
        <v>14</v>
      </c>
      <c r="B15" t="s">
        <v>116</v>
      </c>
      <c r="C15" t="s">
        <v>82</v>
      </c>
    </row>
    <row r="16" spans="1:6" ht="30.95" customHeight="1">
      <c r="A16" s="14">
        <f t="shared" si="0"/>
        <v>15</v>
      </c>
      <c r="B16" t="s">
        <v>117</v>
      </c>
      <c r="C16" t="s">
        <v>85</v>
      </c>
    </row>
    <row r="17" spans="1:3" ht="30.95" customHeight="1">
      <c r="A17" s="14">
        <f t="shared" si="0"/>
        <v>16</v>
      </c>
      <c r="B17" t="s">
        <v>118</v>
      </c>
      <c r="C17" t="s">
        <v>85</v>
      </c>
    </row>
    <row r="18" spans="1:3" ht="30.95" customHeight="1">
      <c r="C18" s="48"/>
    </row>
    <row r="19" spans="1:3" ht="30.95" customHeight="1">
      <c r="C19" s="48"/>
    </row>
    <row r="20" spans="1:3" ht="30.95" customHeight="1">
      <c r="C20" s="48"/>
    </row>
    <row r="21" spans="1:3" ht="30.95" customHeight="1">
      <c r="C21" s="48"/>
    </row>
    <row r="22" spans="1:3" ht="30.95" customHeight="1">
      <c r="C22" s="48"/>
    </row>
    <row r="23" spans="1:3" ht="30.95" customHeight="1">
      <c r="C23" s="48"/>
    </row>
    <row r="24" spans="1:3" ht="30.95" customHeight="1">
      <c r="C24" s="48"/>
    </row>
    <row r="25" spans="1:3" ht="30.95" customHeight="1">
      <c r="C25" s="48"/>
    </row>
    <row r="26" spans="1:3" ht="30.95" customHeight="1">
      <c r="C26" s="48"/>
    </row>
    <row r="27" spans="1:3" ht="30.95" customHeight="1">
      <c r="C27" s="48"/>
    </row>
    <row r="28" spans="1:3" ht="30.95" customHeight="1">
      <c r="C28" s="48"/>
    </row>
    <row r="29" spans="1:3" ht="30.95" customHeight="1">
      <c r="C29" s="48"/>
    </row>
    <row r="30" spans="1:3" ht="30.95" customHeight="1">
      <c r="C30" s="48"/>
    </row>
    <row r="31" spans="1:3" ht="30.95" customHeight="1">
      <c r="C31" s="48"/>
    </row>
    <row r="32" spans="1:3" ht="30.95" customHeight="1">
      <c r="C32" s="48"/>
    </row>
    <row r="33" spans="3:3" ht="30.95" customHeight="1">
      <c r="C33" s="48"/>
    </row>
    <row r="34" spans="3:3" ht="30.95" customHeight="1">
      <c r="C34" s="48"/>
    </row>
    <row r="35" spans="3:3" ht="30.95" customHeight="1">
      <c r="C35" s="48"/>
    </row>
    <row r="36" spans="3:3" ht="30.95" customHeight="1">
      <c r="C36" s="48"/>
    </row>
    <row r="37" spans="3:3" ht="30.95" customHeight="1">
      <c r="C37" s="48"/>
    </row>
    <row r="38" spans="3:3" ht="30.95" customHeight="1">
      <c r="C38" s="48"/>
    </row>
    <row r="39" spans="3:3" ht="30.95" customHeight="1">
      <c r="C39" s="48"/>
    </row>
    <row r="40" spans="3:3" ht="30.95" customHeight="1">
      <c r="C40" s="48"/>
    </row>
    <row r="41" spans="3:3" ht="30.95" customHeight="1">
      <c r="C41" s="48"/>
    </row>
    <row r="42" spans="3:3" ht="30.95" customHeight="1">
      <c r="C42" s="48"/>
    </row>
    <row r="43" spans="3:3" ht="30.95" customHeight="1">
      <c r="C43" s="48"/>
    </row>
    <row r="44" spans="3:3" ht="30.95" customHeight="1">
      <c r="C44" s="48"/>
    </row>
    <row r="45" spans="3:3" ht="30.95" customHeight="1">
      <c r="C45" s="48"/>
    </row>
    <row r="46" spans="3:3" ht="30.95" customHeight="1">
      <c r="C46" s="48"/>
    </row>
    <row r="47" spans="3:3" ht="30.95" customHeight="1">
      <c r="C47" s="48"/>
    </row>
    <row r="48" spans="3:3" ht="30.95" customHeight="1">
      <c r="C48" s="48"/>
    </row>
    <row r="49" spans="3:3" ht="30.95" customHeight="1">
      <c r="C49" s="48"/>
    </row>
    <row r="50" spans="3:3" ht="30.95" customHeight="1">
      <c r="C50" s="48"/>
    </row>
    <row r="51" spans="3:3" ht="30.95" customHeight="1">
      <c r="C51" s="48"/>
    </row>
    <row r="52" spans="3:3" ht="30.95" customHeight="1">
      <c r="C52" s="48"/>
    </row>
    <row r="53" spans="3:3" ht="30.95" customHeight="1">
      <c r="C53" s="48"/>
    </row>
    <row r="54" spans="3:3" ht="30.95" customHeight="1">
      <c r="C54" s="48"/>
    </row>
    <row r="55" spans="3:3" ht="30.95" customHeight="1">
      <c r="C55" s="48"/>
    </row>
    <row r="56" spans="3:3" ht="30.95" customHeight="1">
      <c r="C56" s="48"/>
    </row>
    <row r="57" spans="3:3" ht="30.95" customHeight="1">
      <c r="C57" s="48"/>
    </row>
    <row r="58" spans="3:3" ht="30.95" customHeight="1">
      <c r="C58" s="48"/>
    </row>
    <row r="59" spans="3:3" ht="30.95" customHeight="1">
      <c r="C59" s="48"/>
    </row>
    <row r="60" spans="3:3" ht="30.95" customHeight="1">
      <c r="C60" s="48"/>
    </row>
    <row r="61" spans="3:3" ht="30.95" customHeight="1">
      <c r="C61" s="48"/>
    </row>
    <row r="62" spans="3:3" ht="30.95" customHeight="1">
      <c r="C62" s="48"/>
    </row>
    <row r="63" spans="3:3" ht="30.95" customHeight="1">
      <c r="C63" s="48"/>
    </row>
    <row r="64" spans="3:3" ht="30.95" customHeight="1">
      <c r="C64" s="48"/>
    </row>
    <row r="65" spans="3:3" ht="30.95" customHeight="1">
      <c r="C65" s="48"/>
    </row>
    <row r="66" spans="3:3" ht="30.95" customHeight="1">
      <c r="C66" s="48"/>
    </row>
    <row r="67" spans="3:3" ht="30.95" customHeight="1">
      <c r="C67" s="48"/>
    </row>
    <row r="68" spans="3:3" ht="30.95" customHeight="1">
      <c r="C68" s="48"/>
    </row>
    <row r="69" spans="3:3" ht="30.95" customHeight="1">
      <c r="C69" s="48"/>
    </row>
    <row r="70" spans="3:3" ht="30.95" customHeight="1">
      <c r="C70" s="48"/>
    </row>
    <row r="71" spans="3:3" ht="30.95" customHeight="1">
      <c r="C71" s="48"/>
    </row>
    <row r="72" spans="3:3" ht="30.95" customHeight="1">
      <c r="C72" s="48"/>
    </row>
    <row r="73" spans="3:3" ht="30.95" customHeight="1">
      <c r="C73" s="48"/>
    </row>
    <row r="74" spans="3:3" ht="30.95" customHeight="1">
      <c r="C74" s="48"/>
    </row>
    <row r="75" spans="3:3" ht="30.95" customHeight="1">
      <c r="C75" s="48"/>
    </row>
    <row r="76" spans="3:3" ht="30.95" customHeight="1">
      <c r="C76" s="48"/>
    </row>
    <row r="77" spans="3:3" ht="30.95" customHeight="1">
      <c r="C77" s="48"/>
    </row>
    <row r="78" spans="3:3" ht="30.95" customHeight="1">
      <c r="C78" s="48"/>
    </row>
    <row r="79" spans="3:3" ht="30.95" customHeight="1">
      <c r="C79" s="48"/>
    </row>
    <row r="80" spans="3:3" ht="30.95" customHeight="1">
      <c r="C80" s="48"/>
    </row>
    <row r="81" spans="3:3" ht="30.95" customHeight="1">
      <c r="C81" s="48"/>
    </row>
  </sheetData>
  <autoFilter ref="A1:C2">
    <extLst/>
  </autoFilter>
  <mergeCells count="1">
    <mergeCell ref="E1:F1"/>
  </mergeCells>
  <dataValidations count="1">
    <dataValidation type="list" allowBlank="1" showInputMessage="1" showErrorMessage="1" sqref="C2 C9 C10 C11 C12 C13 C14 C15 C16 C17 C3:C8">
      <formula1>Supllier!$C$19:$C$23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80"/>
  <sheetViews>
    <sheetView tabSelected="1" topLeftCell="K1" zoomScale="90" zoomScaleNormal="90" workbookViewId="0">
      <pane ySplit="2" topLeftCell="A12" activePane="bottomLeft" state="frozen"/>
      <selection pane="bottomLeft" activeCell="R20" sqref="R20"/>
    </sheetView>
  </sheetViews>
  <sheetFormatPr defaultColWidth="9.140625" defaultRowHeight="29.1" customHeight="1"/>
  <cols>
    <col min="1" max="1" width="4.7109375" style="14" customWidth="1"/>
    <col min="2" max="2" width="24.85546875" customWidth="1"/>
    <col min="3" max="4" width="23.140625" customWidth="1"/>
    <col min="5" max="5" width="23.42578125" style="15" customWidth="1"/>
    <col min="6" max="6" width="17.5703125" customWidth="1"/>
    <col min="7" max="7" width="12" customWidth="1"/>
    <col min="8" max="8" width="13" customWidth="1"/>
    <col min="9" max="9" width="9.140625" customWidth="1"/>
    <col min="10" max="10" width="16.85546875" customWidth="1"/>
    <col min="11" max="12" width="12.42578125" customWidth="1"/>
    <col min="13" max="13" width="14.140625" customWidth="1"/>
    <col min="14" max="14" width="11.85546875" customWidth="1"/>
    <col min="15" max="15" width="13.5703125" customWidth="1"/>
    <col min="17" max="17" width="21" customWidth="1"/>
    <col min="18" max="18" width="16.140625" customWidth="1"/>
    <col min="19" max="19" width="13.140625" customWidth="1"/>
    <col min="21" max="21" width="13.140625" customWidth="1"/>
    <col min="22" max="22" width="23.5703125" customWidth="1"/>
  </cols>
  <sheetData>
    <row r="1" spans="1:24" s="11" customFormat="1" ht="29.1" customHeight="1">
      <c r="A1" s="59" t="s">
        <v>0</v>
      </c>
      <c r="B1" s="59" t="s">
        <v>95</v>
      </c>
      <c r="C1" s="59" t="s">
        <v>119</v>
      </c>
      <c r="D1" s="59" t="s">
        <v>120</v>
      </c>
      <c r="E1" s="59" t="s">
        <v>121</v>
      </c>
      <c r="F1" s="59" t="s">
        <v>122</v>
      </c>
      <c r="G1" s="59"/>
      <c r="H1" s="59"/>
      <c r="I1" s="59"/>
      <c r="J1" s="59" t="s">
        <v>123</v>
      </c>
      <c r="K1" s="59"/>
      <c r="L1" s="59"/>
      <c r="M1" s="59"/>
      <c r="N1" s="59" t="s">
        <v>124</v>
      </c>
      <c r="O1" s="27"/>
      <c r="P1" s="27"/>
      <c r="Q1" s="38" t="s">
        <v>125</v>
      </c>
      <c r="R1" s="38" t="s">
        <v>126</v>
      </c>
      <c r="S1" s="38" t="s">
        <v>127</v>
      </c>
      <c r="T1" s="27"/>
      <c r="U1" s="39" t="s">
        <v>119</v>
      </c>
      <c r="V1" s="39" t="s">
        <v>120</v>
      </c>
      <c r="W1" s="39"/>
      <c r="X1" s="27"/>
    </row>
    <row r="2" spans="1:24" s="12" customFormat="1" ht="29.1" customHeight="1">
      <c r="A2" s="59"/>
      <c r="B2" s="59"/>
      <c r="C2" s="59"/>
      <c r="D2" s="59"/>
      <c r="E2" s="59"/>
      <c r="F2" s="16" t="s">
        <v>91</v>
      </c>
      <c r="G2" s="16" t="s">
        <v>128</v>
      </c>
      <c r="H2" s="16" t="s">
        <v>125</v>
      </c>
      <c r="I2" s="16" t="s">
        <v>92</v>
      </c>
      <c r="J2" s="16" t="s">
        <v>129</v>
      </c>
      <c r="K2" s="16" t="s">
        <v>92</v>
      </c>
      <c r="L2" s="16" t="s">
        <v>130</v>
      </c>
      <c r="M2" s="16" t="s">
        <v>92</v>
      </c>
      <c r="N2" s="59"/>
      <c r="O2" s="28"/>
      <c r="P2" s="28"/>
      <c r="Q2" s="40" t="s">
        <v>131</v>
      </c>
      <c r="R2" s="13">
        <v>20</v>
      </c>
      <c r="S2" s="40" t="s">
        <v>132</v>
      </c>
      <c r="T2" s="28"/>
      <c r="U2" s="40" t="s">
        <v>133</v>
      </c>
      <c r="V2" s="13"/>
      <c r="W2" s="41" t="s">
        <v>134</v>
      </c>
      <c r="X2" s="28"/>
    </row>
    <row r="3" spans="1:24" s="13" customFormat="1" ht="36" customHeight="1">
      <c r="A3" s="17">
        <v>1</v>
      </c>
      <c r="B3" s="13" t="s">
        <v>98</v>
      </c>
      <c r="C3" s="13" t="s">
        <v>133</v>
      </c>
      <c r="D3" s="13" t="s">
        <v>135</v>
      </c>
      <c r="E3" s="18" t="s">
        <v>79</v>
      </c>
      <c r="F3" s="19">
        <v>44050</v>
      </c>
      <c r="G3" s="20">
        <v>23000</v>
      </c>
      <c r="H3" s="20" t="s">
        <v>136</v>
      </c>
      <c r="I3" s="20">
        <v>14</v>
      </c>
      <c r="J3" s="29">
        <v>500</v>
      </c>
      <c r="K3" s="20">
        <f t="shared" ref="K3:K8" si="0">J3*I3</f>
        <v>7000</v>
      </c>
      <c r="L3" s="30">
        <f t="shared" ref="L3:L8" si="1">N3-G3-J3</f>
        <v>500</v>
      </c>
      <c r="M3" s="20">
        <f t="shared" ref="M3:M8" si="2">L3*I3</f>
        <v>7000</v>
      </c>
      <c r="N3" s="20">
        <v>24000</v>
      </c>
      <c r="Q3" s="40" t="s">
        <v>137</v>
      </c>
      <c r="R3" s="13">
        <v>144</v>
      </c>
      <c r="S3" s="40" t="s">
        <v>132</v>
      </c>
      <c r="U3" s="40" t="s">
        <v>133</v>
      </c>
      <c r="V3" s="40" t="s">
        <v>138</v>
      </c>
      <c r="W3" s="41" t="s">
        <v>139</v>
      </c>
    </row>
    <row r="4" spans="1:24" s="13" customFormat="1" ht="36" customHeight="1">
      <c r="A4" s="17">
        <f t="shared" ref="A4:A8" si="3">A3+1</f>
        <v>2</v>
      </c>
      <c r="B4" s="13" t="s">
        <v>98</v>
      </c>
      <c r="C4" s="13" t="s">
        <v>133</v>
      </c>
      <c r="D4" s="13" t="s">
        <v>135</v>
      </c>
      <c r="E4" s="18" t="s">
        <v>79</v>
      </c>
      <c r="F4" s="19">
        <v>44052</v>
      </c>
      <c r="G4" s="20">
        <v>23500</v>
      </c>
      <c r="H4" s="20" t="s">
        <v>136</v>
      </c>
      <c r="I4" s="20">
        <v>30</v>
      </c>
      <c r="J4" s="29">
        <v>1500</v>
      </c>
      <c r="K4" s="20">
        <f t="shared" si="0"/>
        <v>45000</v>
      </c>
      <c r="L4" s="30">
        <f t="shared" si="1"/>
        <v>1000</v>
      </c>
      <c r="M4" s="20">
        <f t="shared" si="2"/>
        <v>30000</v>
      </c>
      <c r="N4" s="20">
        <v>26000</v>
      </c>
      <c r="Q4" s="40" t="s">
        <v>140</v>
      </c>
      <c r="R4" s="13">
        <v>15</v>
      </c>
      <c r="S4" s="40" t="s">
        <v>141</v>
      </c>
      <c r="U4" s="40" t="s">
        <v>133</v>
      </c>
      <c r="V4" s="40" t="s">
        <v>142</v>
      </c>
      <c r="W4" s="41" t="s">
        <v>143</v>
      </c>
    </row>
    <row r="5" spans="1:24" s="13" customFormat="1" ht="36" customHeight="1">
      <c r="A5" s="17">
        <f t="shared" si="3"/>
        <v>3</v>
      </c>
      <c r="B5" s="13" t="s">
        <v>98</v>
      </c>
      <c r="C5" s="13" t="s">
        <v>133</v>
      </c>
      <c r="D5" s="13" t="s">
        <v>135</v>
      </c>
      <c r="E5" s="18" t="s">
        <v>79</v>
      </c>
      <c r="F5" s="19">
        <v>44063</v>
      </c>
      <c r="G5" s="20">
        <v>23500</v>
      </c>
      <c r="H5" s="20" t="s">
        <v>136</v>
      </c>
      <c r="I5" s="20">
        <v>30</v>
      </c>
      <c r="J5" s="29">
        <v>500</v>
      </c>
      <c r="K5" s="20">
        <f t="shared" si="0"/>
        <v>15000</v>
      </c>
      <c r="L5" s="30">
        <f t="shared" si="1"/>
        <v>1000</v>
      </c>
      <c r="M5" s="20">
        <f t="shared" si="2"/>
        <v>30000</v>
      </c>
      <c r="N5" s="20">
        <v>25000</v>
      </c>
      <c r="Q5" s="40" t="s">
        <v>144</v>
      </c>
      <c r="R5" s="13">
        <v>500</v>
      </c>
      <c r="S5" s="40" t="s">
        <v>132</v>
      </c>
      <c r="U5" s="41" t="s">
        <v>133</v>
      </c>
      <c r="V5" s="41" t="s">
        <v>135</v>
      </c>
      <c r="W5" s="41" t="s">
        <v>145</v>
      </c>
    </row>
    <row r="6" spans="1:24" s="13" customFormat="1" ht="36" customHeight="1">
      <c r="A6" s="17">
        <f t="shared" si="3"/>
        <v>4</v>
      </c>
      <c r="B6" s="13" t="s">
        <v>98</v>
      </c>
      <c r="C6" s="13" t="s">
        <v>133</v>
      </c>
      <c r="D6" s="13" t="s">
        <v>135</v>
      </c>
      <c r="E6" s="18" t="s">
        <v>79</v>
      </c>
      <c r="F6" s="19">
        <v>44082</v>
      </c>
      <c r="G6" s="20">
        <v>22500</v>
      </c>
      <c r="H6" s="20" t="s">
        <v>136</v>
      </c>
      <c r="I6" s="20">
        <v>30</v>
      </c>
      <c r="J6" s="29">
        <v>500</v>
      </c>
      <c r="K6" s="20">
        <f t="shared" si="0"/>
        <v>15000</v>
      </c>
      <c r="L6" s="30">
        <f t="shared" si="1"/>
        <v>1000</v>
      </c>
      <c r="M6" s="20">
        <f t="shared" si="2"/>
        <v>30000</v>
      </c>
      <c r="N6" s="20">
        <v>24000</v>
      </c>
      <c r="Q6" s="40" t="s">
        <v>136</v>
      </c>
      <c r="S6" s="40"/>
      <c r="U6" s="41" t="s">
        <v>146</v>
      </c>
      <c r="V6" s="41"/>
      <c r="W6" s="41" t="s">
        <v>147</v>
      </c>
    </row>
    <row r="7" spans="1:24" s="13" customFormat="1" ht="36" customHeight="1">
      <c r="A7" s="17">
        <f t="shared" si="3"/>
        <v>5</v>
      </c>
      <c r="B7" s="13" t="s">
        <v>98</v>
      </c>
      <c r="C7" s="13" t="s">
        <v>133</v>
      </c>
      <c r="D7" s="13" t="s">
        <v>135</v>
      </c>
      <c r="E7" s="18" t="s">
        <v>79</v>
      </c>
      <c r="F7" s="19">
        <v>44106</v>
      </c>
      <c r="G7" s="20">
        <v>18500</v>
      </c>
      <c r="H7" s="20" t="s">
        <v>136</v>
      </c>
      <c r="I7" s="20">
        <v>15</v>
      </c>
      <c r="J7" s="29">
        <v>2000</v>
      </c>
      <c r="K7" s="20">
        <f t="shared" si="0"/>
        <v>30000</v>
      </c>
      <c r="L7" s="30">
        <f t="shared" si="1"/>
        <v>3500</v>
      </c>
      <c r="M7" s="20">
        <f t="shared" si="2"/>
        <v>52500</v>
      </c>
      <c r="N7" s="20">
        <v>24000</v>
      </c>
      <c r="Q7" s="41" t="s">
        <v>148</v>
      </c>
      <c r="R7" s="42"/>
      <c r="S7" s="41"/>
    </row>
    <row r="8" spans="1:24" s="13" customFormat="1" ht="36" customHeight="1">
      <c r="A8" s="17">
        <f t="shared" si="3"/>
        <v>6</v>
      </c>
      <c r="B8" s="13" t="s">
        <v>98</v>
      </c>
      <c r="C8" s="13" t="s">
        <v>133</v>
      </c>
      <c r="D8" s="13" t="s">
        <v>135</v>
      </c>
      <c r="E8" s="18" t="s">
        <v>79</v>
      </c>
      <c r="F8" s="19">
        <v>44128</v>
      </c>
      <c r="G8" s="20">
        <v>21500</v>
      </c>
      <c r="H8" s="20" t="s">
        <v>136</v>
      </c>
      <c r="I8" s="20">
        <v>30</v>
      </c>
      <c r="J8" s="29">
        <v>1000</v>
      </c>
      <c r="K8" s="20">
        <f t="shared" si="0"/>
        <v>30000</v>
      </c>
      <c r="L8" s="30">
        <f t="shared" si="1"/>
        <v>1500</v>
      </c>
      <c r="M8" s="20">
        <f t="shared" si="2"/>
        <v>45000</v>
      </c>
      <c r="N8" s="20">
        <v>24000</v>
      </c>
      <c r="Q8" s="41" t="s">
        <v>149</v>
      </c>
      <c r="R8" s="42"/>
      <c r="S8" s="41"/>
    </row>
    <row r="9" spans="1:24" s="13" customFormat="1" ht="29.1" customHeight="1">
      <c r="A9" s="17"/>
      <c r="E9" s="21"/>
      <c r="J9" s="31"/>
      <c r="L9" s="32"/>
      <c r="Q9" s="41" t="s">
        <v>150</v>
      </c>
      <c r="R9" s="42" t="s">
        <v>151</v>
      </c>
      <c r="S9" s="41" t="s">
        <v>141</v>
      </c>
    </row>
    <row r="10" spans="1:24" s="13" customFormat="1" ht="29.1" customHeight="1">
      <c r="A10" s="17"/>
      <c r="E10" s="21"/>
      <c r="J10" s="33" t="s">
        <v>93</v>
      </c>
      <c r="K10" s="34">
        <f>SUM(K3:K9)</f>
        <v>142000</v>
      </c>
      <c r="L10" s="33" t="s">
        <v>93</v>
      </c>
      <c r="M10" s="34">
        <f>SUM(M3:M9)</f>
        <v>194500</v>
      </c>
    </row>
    <row r="11" spans="1:24" ht="6" customHeight="1">
      <c r="E11" s="22"/>
    </row>
    <row r="12" spans="1:24" s="13" customFormat="1" ht="29.1" customHeight="1">
      <c r="A12" s="17">
        <v>1</v>
      </c>
      <c r="B12" s="13" t="s">
        <v>102</v>
      </c>
      <c r="C12" s="13" t="s">
        <v>133</v>
      </c>
      <c r="D12" s="13" t="s">
        <v>135</v>
      </c>
      <c r="E12" s="18" t="s">
        <v>79</v>
      </c>
      <c r="F12" s="19">
        <v>44082</v>
      </c>
      <c r="G12" s="20">
        <v>22900</v>
      </c>
      <c r="H12" s="20" t="s">
        <v>149</v>
      </c>
      <c r="I12" s="20">
        <v>24</v>
      </c>
      <c r="J12" s="29">
        <v>1000</v>
      </c>
      <c r="K12" s="20">
        <f>J12*I12</f>
        <v>24000</v>
      </c>
      <c r="L12" s="30">
        <f>N12-G12-J12</f>
        <v>1100</v>
      </c>
      <c r="M12" s="20">
        <f>L12*I12</f>
        <v>26400</v>
      </c>
      <c r="N12" s="20">
        <v>25000</v>
      </c>
    </row>
    <row r="13" spans="1:24" s="13" customFormat="1" ht="29.1" customHeight="1">
      <c r="A13" s="17"/>
      <c r="E13" s="21"/>
      <c r="J13" s="35"/>
      <c r="L13" s="32"/>
      <c r="Q13" s="72" t="s">
        <v>234</v>
      </c>
      <c r="R13" s="73"/>
    </row>
    <row r="14" spans="1:24" s="13" customFormat="1" ht="29.1" customHeight="1">
      <c r="A14" s="17"/>
      <c r="E14" s="21"/>
      <c r="J14" s="33" t="s">
        <v>93</v>
      </c>
      <c r="K14" s="34">
        <f>SUM(K12:K13)</f>
        <v>24000</v>
      </c>
      <c r="L14" s="33" t="s">
        <v>93</v>
      </c>
      <c r="M14" s="34">
        <f>SUM(M12:M13)</f>
        <v>26400</v>
      </c>
      <c r="Q14" s="74" t="s">
        <v>99</v>
      </c>
      <c r="R14" s="74" t="s">
        <v>235</v>
      </c>
    </row>
    <row r="15" spans="1:24" ht="6.95" customHeight="1">
      <c r="A15" s="23"/>
      <c r="E15" s="22"/>
      <c r="Q15" s="75" t="s">
        <v>105</v>
      </c>
      <c r="R15" s="76">
        <f>G21*I21+G26*I26+G43*I43+G49*I49+G57*I57+G61*I61+G65*I65+G69*I69+G73*I73</f>
        <v>1229040</v>
      </c>
    </row>
    <row r="16" spans="1:24" ht="29.1" customHeight="1">
      <c r="A16" s="23">
        <v>1</v>
      </c>
      <c r="B16" s="13" t="s">
        <v>104</v>
      </c>
      <c r="C16" t="s">
        <v>133</v>
      </c>
      <c r="D16" s="13" t="s">
        <v>135</v>
      </c>
      <c r="E16" s="18" t="s">
        <v>79</v>
      </c>
      <c r="F16" s="24">
        <v>44082</v>
      </c>
      <c r="G16" s="3">
        <v>11600</v>
      </c>
      <c r="H16" s="25" t="s">
        <v>149</v>
      </c>
      <c r="I16">
        <v>12</v>
      </c>
      <c r="J16" s="36">
        <v>1000</v>
      </c>
      <c r="K16" s="20">
        <f t="shared" ref="K16:K21" si="4">J16*I16</f>
        <v>12000</v>
      </c>
      <c r="L16" s="30">
        <f>N16-G16-J16</f>
        <v>1400</v>
      </c>
      <c r="M16" s="20">
        <f>L16*I16</f>
        <v>16800</v>
      </c>
      <c r="N16" s="3">
        <v>14000</v>
      </c>
      <c r="Q16" s="71"/>
      <c r="R16" s="71"/>
    </row>
    <row r="17" spans="1:14" ht="29.1" customHeight="1">
      <c r="A17" s="23"/>
      <c r="E17" s="22"/>
      <c r="H17" s="25"/>
      <c r="J17" s="35"/>
      <c r="K17" s="13"/>
      <c r="L17" s="32"/>
      <c r="M17" s="13"/>
    </row>
    <row r="18" spans="1:14" ht="29.1" customHeight="1">
      <c r="A18" s="23"/>
      <c r="E18" s="22"/>
      <c r="H18" s="25"/>
      <c r="J18" s="33" t="s">
        <v>93</v>
      </c>
      <c r="K18" s="34">
        <f>SUM(K16:K17)</f>
        <v>12000</v>
      </c>
      <c r="L18" s="33" t="s">
        <v>93</v>
      </c>
      <c r="M18" s="34">
        <f>SUM(M16:M17)</f>
        <v>16800</v>
      </c>
    </row>
    <row r="19" spans="1:14" ht="8.1" customHeight="1">
      <c r="A19" s="23"/>
      <c r="E19" s="22"/>
    </row>
    <row r="20" spans="1:14" ht="44.1" customHeight="1">
      <c r="A20" s="23">
        <v>1</v>
      </c>
      <c r="B20" s="26" t="s">
        <v>106</v>
      </c>
      <c r="C20" t="s">
        <v>133</v>
      </c>
      <c r="D20" s="13" t="s">
        <v>135</v>
      </c>
      <c r="E20" s="18" t="s">
        <v>79</v>
      </c>
      <c r="F20" s="24">
        <v>44082</v>
      </c>
      <c r="G20" s="3">
        <v>9000</v>
      </c>
      <c r="H20" s="25" t="s">
        <v>149</v>
      </c>
      <c r="I20">
        <v>12</v>
      </c>
      <c r="J20" s="36">
        <v>1000</v>
      </c>
      <c r="K20" s="20">
        <f t="shared" si="4"/>
        <v>12000</v>
      </c>
      <c r="L20" s="30">
        <f>N20-G20-J20</f>
        <v>1000</v>
      </c>
      <c r="M20" s="20">
        <f>L20*I20</f>
        <v>12000</v>
      </c>
      <c r="N20" s="3">
        <v>11000</v>
      </c>
    </row>
    <row r="21" spans="1:14" ht="44.1" customHeight="1">
      <c r="A21" s="23">
        <f>A20+1</f>
        <v>2</v>
      </c>
      <c r="B21" s="26" t="s">
        <v>106</v>
      </c>
      <c r="C21" t="s">
        <v>133</v>
      </c>
      <c r="D21" s="13" t="s">
        <v>135</v>
      </c>
      <c r="E21" s="18" t="s">
        <v>82</v>
      </c>
      <c r="F21" s="24">
        <v>44130</v>
      </c>
      <c r="G21" s="3">
        <v>9170</v>
      </c>
      <c r="H21" s="25" t="s">
        <v>149</v>
      </c>
      <c r="I21">
        <v>12</v>
      </c>
      <c r="J21" s="36">
        <v>0</v>
      </c>
      <c r="K21" s="20">
        <f t="shared" si="4"/>
        <v>0</v>
      </c>
      <c r="L21" s="30">
        <f>N21-G21-J21</f>
        <v>1830</v>
      </c>
      <c r="M21" s="20">
        <f>L21*I21</f>
        <v>21960</v>
      </c>
      <c r="N21" s="3">
        <v>11000</v>
      </c>
    </row>
    <row r="22" spans="1:14" ht="27.95" customHeight="1">
      <c r="A22" s="23"/>
      <c r="B22" s="26"/>
      <c r="D22" s="13"/>
      <c r="E22" s="18"/>
      <c r="F22" s="24"/>
      <c r="G22" s="3"/>
      <c r="H22" s="25"/>
      <c r="J22" s="36"/>
      <c r="K22" s="20"/>
      <c r="L22" s="30"/>
      <c r="M22" s="20"/>
      <c r="N22" s="3"/>
    </row>
    <row r="23" spans="1:14" ht="29.1" customHeight="1">
      <c r="A23" s="23"/>
      <c r="E23" s="22"/>
      <c r="J23" s="33" t="s">
        <v>93</v>
      </c>
      <c r="K23" s="34">
        <f>SUM(K20:K22)</f>
        <v>12000</v>
      </c>
      <c r="L23" s="33" t="s">
        <v>93</v>
      </c>
      <c r="M23" s="34">
        <f>SUM(M20:M22)</f>
        <v>33960</v>
      </c>
    </row>
    <row r="24" spans="1:14" ht="6" customHeight="1">
      <c r="A24" s="23"/>
      <c r="E24" s="22"/>
    </row>
    <row r="25" spans="1:14" ht="42.95" customHeight="1">
      <c r="A25" s="23">
        <v>1</v>
      </c>
      <c r="B25" s="26" t="s">
        <v>100</v>
      </c>
      <c r="C25" t="s">
        <v>133</v>
      </c>
      <c r="D25" s="13" t="s">
        <v>135</v>
      </c>
      <c r="E25" s="18" t="s">
        <v>79</v>
      </c>
      <c r="F25" s="24">
        <v>44082</v>
      </c>
      <c r="G25" s="3">
        <v>19800</v>
      </c>
      <c r="H25" s="25" t="s">
        <v>149</v>
      </c>
      <c r="I25">
        <v>12</v>
      </c>
      <c r="J25" s="36">
        <v>1000</v>
      </c>
      <c r="K25" s="20">
        <f>J25*I25</f>
        <v>12000</v>
      </c>
      <c r="L25" s="30">
        <f>N25-G25-J25</f>
        <v>1200</v>
      </c>
      <c r="M25" s="20">
        <f>L25*I25</f>
        <v>14400</v>
      </c>
      <c r="N25" s="3">
        <v>22000</v>
      </c>
    </row>
    <row r="26" spans="1:14" ht="42.95" customHeight="1">
      <c r="A26" s="23">
        <f>A25+1</f>
        <v>2</v>
      </c>
      <c r="B26" s="26" t="s">
        <v>100</v>
      </c>
      <c r="C26" t="s">
        <v>133</v>
      </c>
      <c r="D26" s="13" t="s">
        <v>135</v>
      </c>
      <c r="E26" s="18" t="s">
        <v>82</v>
      </c>
      <c r="F26" s="24">
        <v>44130</v>
      </c>
      <c r="G26" s="3">
        <v>19500</v>
      </c>
      <c r="H26" s="25" t="s">
        <v>149</v>
      </c>
      <c r="I26">
        <v>12</v>
      </c>
      <c r="J26" s="36">
        <v>0</v>
      </c>
      <c r="K26" s="20">
        <v>0</v>
      </c>
      <c r="L26" s="30">
        <f>N26-G26-J26</f>
        <v>2500</v>
      </c>
      <c r="M26" s="20">
        <f>L26*I26</f>
        <v>30000</v>
      </c>
      <c r="N26" s="3">
        <v>22000</v>
      </c>
    </row>
    <row r="27" spans="1:14" ht="29.1" customHeight="1">
      <c r="A27" s="23"/>
      <c r="E27" s="22"/>
      <c r="J27" s="36"/>
      <c r="K27" s="20"/>
      <c r="L27" s="30"/>
      <c r="M27" s="20"/>
    </row>
    <row r="28" spans="1:14" ht="29.1" customHeight="1">
      <c r="A28" s="23"/>
      <c r="E28" s="22"/>
      <c r="J28" s="33" t="s">
        <v>93</v>
      </c>
      <c r="K28" s="34">
        <f>SUM(K25:K27)</f>
        <v>12000</v>
      </c>
      <c r="L28" s="33" t="s">
        <v>93</v>
      </c>
      <c r="M28" s="34">
        <f>SUM(M25:M27)</f>
        <v>44400</v>
      </c>
    </row>
    <row r="29" spans="1:14" ht="6" customHeight="1">
      <c r="A29" s="23"/>
      <c r="E29" s="22"/>
    </row>
    <row r="30" spans="1:14" ht="42.95" customHeight="1">
      <c r="A30" s="23">
        <v>1</v>
      </c>
      <c r="B30" s="26" t="s">
        <v>108</v>
      </c>
      <c r="C30" t="s">
        <v>133</v>
      </c>
      <c r="D30" s="13" t="s">
        <v>135</v>
      </c>
      <c r="E30" s="18" t="s">
        <v>79</v>
      </c>
      <c r="F30" s="24">
        <v>44082</v>
      </c>
      <c r="G30" s="3">
        <v>8700</v>
      </c>
      <c r="H30" s="25" t="s">
        <v>149</v>
      </c>
      <c r="I30">
        <v>30</v>
      </c>
      <c r="J30" s="36">
        <v>300</v>
      </c>
      <c r="K30" s="20">
        <f t="shared" ref="K30:K35" si="5">J30*I30</f>
        <v>9000</v>
      </c>
      <c r="L30" s="30">
        <f t="shared" ref="L30:L35" si="6">N30-G30-J30</f>
        <v>500</v>
      </c>
      <c r="M30" s="20">
        <f t="shared" ref="M30:M35" si="7">L30*I30</f>
        <v>15000</v>
      </c>
      <c r="N30" s="3">
        <v>9500</v>
      </c>
    </row>
    <row r="31" spans="1:14" ht="29.1" customHeight="1">
      <c r="A31" s="23"/>
      <c r="E31" s="22"/>
      <c r="J31" s="36"/>
      <c r="K31" s="20"/>
      <c r="L31" s="30"/>
      <c r="M31" s="20"/>
    </row>
    <row r="32" spans="1:14" ht="29.1" customHeight="1">
      <c r="A32" s="23"/>
      <c r="E32" s="22"/>
      <c r="J32" s="33" t="s">
        <v>93</v>
      </c>
      <c r="K32" s="34">
        <f>SUM(K29:K31)</f>
        <v>9000</v>
      </c>
      <c r="L32" s="33" t="s">
        <v>93</v>
      </c>
      <c r="M32" s="34">
        <f>SUM(M29:M31)</f>
        <v>15000</v>
      </c>
    </row>
    <row r="33" spans="1:14" ht="6" customHeight="1">
      <c r="A33" s="23"/>
      <c r="E33" s="22"/>
    </row>
    <row r="34" spans="1:14" ht="42.95" customHeight="1">
      <c r="A34" s="23">
        <v>1</v>
      </c>
      <c r="B34" s="26" t="s">
        <v>109</v>
      </c>
      <c r="C34" t="s">
        <v>133</v>
      </c>
      <c r="D34" s="13" t="s">
        <v>135</v>
      </c>
      <c r="E34" s="18" t="s">
        <v>87</v>
      </c>
      <c r="F34" s="24">
        <v>44063</v>
      </c>
      <c r="G34" s="3">
        <v>19500</v>
      </c>
      <c r="H34" s="25" t="s">
        <v>136</v>
      </c>
      <c r="I34">
        <v>10</v>
      </c>
      <c r="J34" s="36">
        <v>1500</v>
      </c>
      <c r="K34" s="20">
        <f t="shared" si="5"/>
        <v>15000</v>
      </c>
      <c r="L34" s="30">
        <f t="shared" si="6"/>
        <v>2000</v>
      </c>
      <c r="M34" s="20">
        <f t="shared" si="7"/>
        <v>20000</v>
      </c>
      <c r="N34" s="3">
        <v>23000</v>
      </c>
    </row>
    <row r="35" spans="1:14" ht="42.95" customHeight="1">
      <c r="A35" s="23">
        <f>A34+1</f>
        <v>2</v>
      </c>
      <c r="B35" s="26" t="s">
        <v>109</v>
      </c>
      <c r="C35" t="s">
        <v>133</v>
      </c>
      <c r="D35" s="13" t="s">
        <v>135</v>
      </c>
      <c r="E35" s="18" t="s">
        <v>87</v>
      </c>
      <c r="F35" s="24">
        <v>44082</v>
      </c>
      <c r="G35" s="3">
        <v>19500</v>
      </c>
      <c r="H35" s="25" t="s">
        <v>136</v>
      </c>
      <c r="I35">
        <v>20</v>
      </c>
      <c r="J35" s="36">
        <v>1500</v>
      </c>
      <c r="K35" s="20">
        <f t="shared" si="5"/>
        <v>30000</v>
      </c>
      <c r="L35" s="30">
        <f t="shared" si="6"/>
        <v>2000</v>
      </c>
      <c r="M35" s="20">
        <f t="shared" si="7"/>
        <v>40000</v>
      </c>
      <c r="N35" s="3">
        <v>23000</v>
      </c>
    </row>
    <row r="36" spans="1:14" ht="29.1" customHeight="1">
      <c r="A36" s="23"/>
      <c r="E36" s="22"/>
      <c r="J36" s="36"/>
      <c r="K36" s="20"/>
      <c r="L36" s="30"/>
      <c r="M36" s="20"/>
    </row>
    <row r="37" spans="1:14" ht="29.1" customHeight="1">
      <c r="A37" s="23"/>
      <c r="E37" s="22"/>
      <c r="J37" s="33" t="s">
        <v>93</v>
      </c>
      <c r="K37" s="34">
        <f>SUM(K34:K36)</f>
        <v>45000</v>
      </c>
      <c r="L37" s="33" t="s">
        <v>93</v>
      </c>
      <c r="M37" s="34">
        <f>SUM(M34:M36)</f>
        <v>60000</v>
      </c>
    </row>
    <row r="38" spans="1:14" ht="8.1" customHeight="1">
      <c r="A38" s="23"/>
      <c r="E38" s="22"/>
    </row>
    <row r="39" spans="1:14" ht="42.95" customHeight="1">
      <c r="A39" s="23">
        <v>1</v>
      </c>
      <c r="B39" s="26" t="s">
        <v>110</v>
      </c>
      <c r="C39" t="s">
        <v>133</v>
      </c>
      <c r="D39" s="13" t="s">
        <v>135</v>
      </c>
      <c r="E39" s="18" t="s">
        <v>87</v>
      </c>
      <c r="F39" s="24">
        <v>44082</v>
      </c>
      <c r="G39" s="3">
        <v>16000</v>
      </c>
      <c r="H39" s="25" t="s">
        <v>136</v>
      </c>
      <c r="I39">
        <v>10</v>
      </c>
      <c r="J39" s="36">
        <v>1000</v>
      </c>
      <c r="K39" s="20">
        <f>J39*I39</f>
        <v>10000</v>
      </c>
      <c r="L39" s="30">
        <f>N39-G39-J39</f>
        <v>2000</v>
      </c>
      <c r="M39" s="20">
        <f>L39*I39</f>
        <v>20000</v>
      </c>
      <c r="N39" s="3">
        <v>19000</v>
      </c>
    </row>
    <row r="40" spans="1:14" ht="29.1" customHeight="1">
      <c r="A40" s="23"/>
      <c r="B40" s="26"/>
      <c r="D40" s="13"/>
      <c r="E40" s="18"/>
      <c r="F40" s="24"/>
      <c r="G40" s="3"/>
      <c r="H40" s="25"/>
      <c r="J40" s="36"/>
      <c r="K40" s="20"/>
      <c r="L40" s="30"/>
      <c r="M40" s="20"/>
      <c r="N40" s="3"/>
    </row>
    <row r="41" spans="1:14" ht="36.950000000000003" customHeight="1">
      <c r="A41" s="23"/>
      <c r="B41" s="26"/>
      <c r="D41" s="13"/>
      <c r="E41" s="18"/>
      <c r="F41" s="24"/>
      <c r="G41" s="3"/>
      <c r="H41" s="25"/>
      <c r="J41" s="33" t="s">
        <v>93</v>
      </c>
      <c r="K41" s="34">
        <f>SUM(K38:K40)</f>
        <v>10000</v>
      </c>
      <c r="L41" s="33" t="s">
        <v>93</v>
      </c>
      <c r="M41" s="34">
        <f>SUM(M38:M40)</f>
        <v>20000</v>
      </c>
      <c r="N41" s="3"/>
    </row>
    <row r="42" spans="1:14" ht="6" customHeight="1">
      <c r="A42" s="23"/>
      <c r="B42" s="26"/>
      <c r="D42" s="13"/>
      <c r="E42" s="18"/>
      <c r="F42" s="24"/>
      <c r="G42" s="3"/>
      <c r="H42" s="25"/>
      <c r="J42" s="3"/>
      <c r="K42" s="20"/>
      <c r="L42" s="37"/>
      <c r="M42" s="20"/>
      <c r="N42" s="3"/>
    </row>
    <row r="43" spans="1:14" ht="42.95" customHeight="1">
      <c r="A43" s="23">
        <v>1</v>
      </c>
      <c r="B43" s="26" t="s">
        <v>113</v>
      </c>
      <c r="C43" t="s">
        <v>133</v>
      </c>
      <c r="D43" s="13" t="s">
        <v>135</v>
      </c>
      <c r="E43" s="18" t="s">
        <v>87</v>
      </c>
      <c r="F43" s="24">
        <v>44125</v>
      </c>
      <c r="G43" s="3">
        <v>12200</v>
      </c>
      <c r="H43" s="25" t="s">
        <v>136</v>
      </c>
      <c r="I43">
        <v>10</v>
      </c>
      <c r="J43" s="36">
        <v>0</v>
      </c>
      <c r="K43" s="20">
        <f>J43*I43</f>
        <v>0</v>
      </c>
      <c r="L43" s="30">
        <f>N43-G43-J43</f>
        <v>2800</v>
      </c>
      <c r="M43" s="20">
        <f>L43*I43</f>
        <v>28000</v>
      </c>
      <c r="N43" s="3">
        <v>15000</v>
      </c>
    </row>
    <row r="44" spans="1:14" ht="29.1" customHeight="1">
      <c r="A44" s="23"/>
      <c r="E44" s="22"/>
      <c r="J44" s="36"/>
      <c r="K44" s="20"/>
      <c r="L44" s="30"/>
      <c r="M44" s="20"/>
    </row>
    <row r="45" spans="1:14" ht="29.1" customHeight="1">
      <c r="A45" s="23"/>
      <c r="E45" s="22"/>
      <c r="J45" s="33" t="s">
        <v>93</v>
      </c>
      <c r="K45" s="34">
        <f>SUM(K42:K44)</f>
        <v>0</v>
      </c>
      <c r="L45" s="33" t="s">
        <v>93</v>
      </c>
      <c r="M45" s="34">
        <f>SUM(M42:M44)</f>
        <v>28000</v>
      </c>
    </row>
    <row r="46" spans="1:14" ht="6" customHeight="1">
      <c r="A46" s="23"/>
      <c r="E46" s="22"/>
    </row>
    <row r="47" spans="1:14" ht="42.95" customHeight="1">
      <c r="A47" s="23">
        <v>1</v>
      </c>
      <c r="B47" s="26" t="s">
        <v>111</v>
      </c>
      <c r="C47" t="s">
        <v>133</v>
      </c>
      <c r="D47" s="13" t="s">
        <v>135</v>
      </c>
      <c r="E47" s="18" t="s">
        <v>87</v>
      </c>
      <c r="F47" s="24">
        <v>44063</v>
      </c>
      <c r="G47" s="3">
        <v>2750</v>
      </c>
      <c r="H47" s="25" t="s">
        <v>149</v>
      </c>
      <c r="I47">
        <v>36</v>
      </c>
      <c r="J47" s="36">
        <v>250</v>
      </c>
      <c r="K47" s="20">
        <f>J47*I47</f>
        <v>9000</v>
      </c>
      <c r="L47" s="30">
        <f>N47-G47-J47</f>
        <v>500</v>
      </c>
      <c r="M47" s="20">
        <f>L47*I47</f>
        <v>18000</v>
      </c>
      <c r="N47" s="3">
        <v>3500</v>
      </c>
    </row>
    <row r="48" spans="1:14" ht="42.95" customHeight="1">
      <c r="A48" s="23">
        <f>A47+1</f>
        <v>2</v>
      </c>
      <c r="B48" s="26" t="s">
        <v>111</v>
      </c>
      <c r="C48" t="s">
        <v>133</v>
      </c>
      <c r="D48" s="13" t="s">
        <v>135</v>
      </c>
      <c r="E48" s="18" t="s">
        <v>87</v>
      </c>
      <c r="F48" s="24">
        <v>44082</v>
      </c>
      <c r="G48" s="3">
        <v>2750</v>
      </c>
      <c r="H48" s="25" t="s">
        <v>149</v>
      </c>
      <c r="I48">
        <v>72</v>
      </c>
      <c r="J48" s="36">
        <v>250</v>
      </c>
      <c r="K48" s="20">
        <f>J48*I48</f>
        <v>18000</v>
      </c>
      <c r="L48" s="30">
        <f>N48-G48-J48</f>
        <v>500</v>
      </c>
      <c r="M48" s="20">
        <f>L48*I48</f>
        <v>36000</v>
      </c>
      <c r="N48" s="3">
        <v>3500</v>
      </c>
    </row>
    <row r="49" spans="1:14" ht="42.95" customHeight="1">
      <c r="A49" s="23">
        <f>A48+1</f>
        <v>3</v>
      </c>
      <c r="B49" s="26" t="s">
        <v>111</v>
      </c>
      <c r="C49" t="s">
        <v>133</v>
      </c>
      <c r="D49" s="13" t="s">
        <v>135</v>
      </c>
      <c r="E49" s="18" t="s">
        <v>87</v>
      </c>
      <c r="F49" s="24">
        <v>44125</v>
      </c>
      <c r="G49" s="3">
        <v>2750</v>
      </c>
      <c r="H49" s="25" t="s">
        <v>149</v>
      </c>
      <c r="I49">
        <v>72</v>
      </c>
      <c r="J49" s="36">
        <v>0</v>
      </c>
      <c r="K49" s="20">
        <f>J49*I49</f>
        <v>0</v>
      </c>
      <c r="L49" s="30">
        <f>N49-G49-J49</f>
        <v>750</v>
      </c>
      <c r="M49" s="20">
        <f>L49*I49</f>
        <v>54000</v>
      </c>
      <c r="N49" s="3">
        <v>3500</v>
      </c>
    </row>
    <row r="50" spans="1:14" ht="29.1" customHeight="1">
      <c r="A50" s="23"/>
      <c r="E50" s="22"/>
      <c r="J50" s="36"/>
      <c r="K50" s="20"/>
      <c r="L50" s="30"/>
      <c r="M50" s="20"/>
    </row>
    <row r="51" spans="1:14" ht="29.1" customHeight="1">
      <c r="A51" s="23"/>
      <c r="E51" s="22"/>
      <c r="J51" s="33" t="s">
        <v>93</v>
      </c>
      <c r="K51" s="34">
        <f>SUM(K48:K50)</f>
        <v>18000</v>
      </c>
      <c r="L51" s="33" t="s">
        <v>93</v>
      </c>
      <c r="M51" s="34">
        <f>SUM(M48:M50)</f>
        <v>90000</v>
      </c>
    </row>
    <row r="52" spans="1:14" ht="6" customHeight="1">
      <c r="A52" s="23"/>
      <c r="E52" s="22"/>
    </row>
    <row r="53" spans="1:14" ht="42.95" customHeight="1">
      <c r="A53" s="23">
        <v>1</v>
      </c>
      <c r="B53" s="26" t="s">
        <v>112</v>
      </c>
      <c r="C53" t="s">
        <v>133</v>
      </c>
      <c r="D53" s="13" t="s">
        <v>135</v>
      </c>
      <c r="E53" s="18" t="s">
        <v>87</v>
      </c>
      <c r="F53" s="24">
        <v>44082</v>
      </c>
      <c r="G53" s="3">
        <v>12000</v>
      </c>
      <c r="H53" s="25" t="s">
        <v>136</v>
      </c>
      <c r="I53">
        <v>5</v>
      </c>
      <c r="J53" s="36">
        <v>1000</v>
      </c>
      <c r="K53" s="20">
        <f>J53*I53</f>
        <v>5000</v>
      </c>
      <c r="L53" s="30">
        <f>N53-G53-J53</f>
        <v>1000</v>
      </c>
      <c r="M53" s="20">
        <f>L53*I53</f>
        <v>5000</v>
      </c>
      <c r="N53" s="3">
        <v>14000</v>
      </c>
    </row>
    <row r="54" spans="1:14" ht="29.1" customHeight="1">
      <c r="A54" s="23"/>
      <c r="E54" s="22"/>
      <c r="J54" s="36"/>
      <c r="K54" s="20"/>
      <c r="L54" s="30"/>
      <c r="M54" s="20"/>
    </row>
    <row r="55" spans="1:14" ht="29.1" customHeight="1">
      <c r="A55" s="23"/>
      <c r="E55" s="22"/>
      <c r="J55" s="33" t="s">
        <v>93</v>
      </c>
      <c r="K55" s="34">
        <f>SUM(K52:K54)</f>
        <v>5000</v>
      </c>
      <c r="L55" s="33" t="s">
        <v>93</v>
      </c>
      <c r="M55" s="34">
        <f>SUM(M52:M54)</f>
        <v>5000</v>
      </c>
    </row>
    <row r="56" spans="1:14" ht="6" customHeight="1">
      <c r="A56" s="23"/>
      <c r="E56" s="22"/>
    </row>
    <row r="57" spans="1:14" ht="42.95" customHeight="1">
      <c r="A57" s="23">
        <v>1</v>
      </c>
      <c r="B57" s="26" t="s">
        <v>114</v>
      </c>
      <c r="C57" t="s">
        <v>152</v>
      </c>
      <c r="D57" s="13"/>
      <c r="E57" s="18" t="s">
        <v>82</v>
      </c>
      <c r="F57" s="24">
        <v>44130</v>
      </c>
      <c r="G57" s="3">
        <v>12500</v>
      </c>
      <c r="H57" s="25" t="s">
        <v>149</v>
      </c>
      <c r="I57">
        <v>12</v>
      </c>
      <c r="J57" s="36">
        <v>0</v>
      </c>
      <c r="K57" s="20">
        <f>J57*I57</f>
        <v>0</v>
      </c>
      <c r="L57" s="30">
        <f>N57-G57-J57</f>
        <v>2000</v>
      </c>
      <c r="M57" s="20">
        <f>L57*I57</f>
        <v>24000</v>
      </c>
      <c r="N57" s="3">
        <v>14500</v>
      </c>
    </row>
    <row r="58" spans="1:14" ht="29.1" customHeight="1">
      <c r="A58" s="23"/>
      <c r="E58" s="22"/>
      <c r="J58" s="36"/>
      <c r="K58" s="20"/>
      <c r="L58" s="30"/>
      <c r="M58" s="20"/>
    </row>
    <row r="59" spans="1:14" ht="29.1" customHeight="1">
      <c r="A59" s="23"/>
      <c r="E59" s="22"/>
      <c r="J59" s="33" t="s">
        <v>93</v>
      </c>
      <c r="K59" s="34">
        <f>SUM(K56:K58)</f>
        <v>0</v>
      </c>
      <c r="L59" s="33" t="s">
        <v>93</v>
      </c>
      <c r="M59" s="34">
        <f>SUM(M56:M58)</f>
        <v>24000</v>
      </c>
    </row>
    <row r="60" spans="1:14" ht="5.0999999999999996" customHeight="1">
      <c r="A60" s="23"/>
      <c r="E60" s="22"/>
    </row>
    <row r="61" spans="1:14" ht="42.95" customHeight="1">
      <c r="A61" s="23">
        <v>1</v>
      </c>
      <c r="B61" s="26" t="s">
        <v>115</v>
      </c>
      <c r="C61" t="s">
        <v>133</v>
      </c>
      <c r="D61" s="13" t="s">
        <v>135</v>
      </c>
      <c r="E61" s="18" t="s">
        <v>82</v>
      </c>
      <c r="F61" s="24">
        <v>44130</v>
      </c>
      <c r="G61" s="3">
        <v>2200</v>
      </c>
      <c r="H61" s="25" t="s">
        <v>149</v>
      </c>
      <c r="I61">
        <v>40</v>
      </c>
      <c r="J61" s="36">
        <v>0</v>
      </c>
      <c r="K61" s="20">
        <f>J61*I61</f>
        <v>0</v>
      </c>
      <c r="L61" s="30">
        <f>N61-G61-J61</f>
        <v>800</v>
      </c>
      <c r="M61" s="20">
        <f>L61*I61</f>
        <v>32000</v>
      </c>
      <c r="N61" s="3">
        <v>3000</v>
      </c>
    </row>
    <row r="62" spans="1:14" ht="29.1" customHeight="1">
      <c r="A62" s="23"/>
      <c r="E62" s="22"/>
      <c r="J62" s="36"/>
      <c r="K62" s="20"/>
      <c r="L62" s="30"/>
      <c r="M62" s="20"/>
    </row>
    <row r="63" spans="1:14" ht="29.1" customHeight="1">
      <c r="A63" s="23"/>
      <c r="E63" s="22"/>
      <c r="J63" s="33" t="s">
        <v>93</v>
      </c>
      <c r="K63" s="34">
        <f>SUM(K60:K62)</f>
        <v>0</v>
      </c>
      <c r="L63" s="33" t="s">
        <v>93</v>
      </c>
      <c r="M63" s="34">
        <f>SUM(M60:M62)</f>
        <v>32000</v>
      </c>
    </row>
    <row r="64" spans="1:14" ht="6" customHeight="1">
      <c r="A64" s="23"/>
      <c r="E64" s="22"/>
    </row>
    <row r="65" spans="1:14" ht="42.95" customHeight="1">
      <c r="A65" s="23">
        <v>1</v>
      </c>
      <c r="B65" s="26" t="s">
        <v>116</v>
      </c>
      <c r="C65" t="s">
        <v>133</v>
      </c>
      <c r="D65" s="13" t="s">
        <v>135</v>
      </c>
      <c r="E65" s="18" t="s">
        <v>82</v>
      </c>
      <c r="F65" s="24">
        <v>44130</v>
      </c>
      <c r="G65" s="3">
        <v>2325</v>
      </c>
      <c r="H65" s="25" t="s">
        <v>149</v>
      </c>
      <c r="I65">
        <v>40</v>
      </c>
      <c r="J65" s="36">
        <v>0</v>
      </c>
      <c r="K65" s="20">
        <f>J65*I65</f>
        <v>0</v>
      </c>
      <c r="L65" s="30">
        <f>N65-G65-J65</f>
        <v>975</v>
      </c>
      <c r="M65" s="20">
        <f>L65*I65</f>
        <v>39000</v>
      </c>
      <c r="N65" s="3">
        <v>3300</v>
      </c>
    </row>
    <row r="66" spans="1:14" ht="29.1" customHeight="1">
      <c r="A66" s="23"/>
      <c r="E66" s="22"/>
      <c r="J66" s="36"/>
      <c r="K66" s="20"/>
      <c r="L66" s="30"/>
      <c r="M66" s="20"/>
    </row>
    <row r="67" spans="1:14" ht="29.1" customHeight="1">
      <c r="A67" s="23"/>
      <c r="E67" s="22"/>
      <c r="J67" s="33" t="s">
        <v>93</v>
      </c>
      <c r="K67" s="34">
        <f>SUM(K64:K66)</f>
        <v>0</v>
      </c>
      <c r="L67" s="33" t="s">
        <v>93</v>
      </c>
      <c r="M67" s="34">
        <f>SUM(M64:M66)</f>
        <v>39000</v>
      </c>
    </row>
    <row r="68" spans="1:14" ht="9" customHeight="1">
      <c r="A68" s="23"/>
      <c r="E68" s="22"/>
    </row>
    <row r="69" spans="1:14" ht="42.95" customHeight="1">
      <c r="A69" s="23">
        <v>1</v>
      </c>
      <c r="B69" s="26" t="s">
        <v>117</v>
      </c>
      <c r="C69" t="s">
        <v>152</v>
      </c>
      <c r="D69" s="13"/>
      <c r="E69" s="18" t="s">
        <v>85</v>
      </c>
      <c r="F69" s="24">
        <v>44131</v>
      </c>
      <c r="G69" s="3">
        <v>4500</v>
      </c>
      <c r="H69" s="25" t="s">
        <v>149</v>
      </c>
      <c r="I69">
        <v>16</v>
      </c>
      <c r="J69" s="36">
        <v>0</v>
      </c>
      <c r="K69" s="20">
        <f>J69*I69</f>
        <v>0</v>
      </c>
      <c r="L69" s="30">
        <f>N69-G69-J69</f>
        <v>4000</v>
      </c>
      <c r="M69" s="20">
        <f>L69*I69</f>
        <v>64000</v>
      </c>
      <c r="N69" s="3">
        <v>8500</v>
      </c>
    </row>
    <row r="70" spans="1:14" ht="29.1" customHeight="1">
      <c r="A70" s="23"/>
      <c r="E70" s="22"/>
      <c r="J70" s="36"/>
      <c r="K70" s="20"/>
      <c r="L70" s="30"/>
      <c r="M70" s="20"/>
    </row>
    <row r="71" spans="1:14" ht="29.1" customHeight="1">
      <c r="A71" s="23"/>
      <c r="E71" s="22"/>
      <c r="J71" s="33" t="s">
        <v>93</v>
      </c>
      <c r="K71" s="34">
        <f>SUM(K68:K70)</f>
        <v>0</v>
      </c>
      <c r="L71" s="33" t="s">
        <v>93</v>
      </c>
      <c r="M71" s="34">
        <f>SUM(M68:M70)</f>
        <v>64000</v>
      </c>
    </row>
    <row r="72" spans="1:14" ht="9" customHeight="1">
      <c r="A72" s="23"/>
      <c r="E72" s="22"/>
    </row>
    <row r="73" spans="1:14" ht="42.95" customHeight="1">
      <c r="A73" s="23">
        <v>1</v>
      </c>
      <c r="B73" s="26" t="s">
        <v>118</v>
      </c>
      <c r="C73" t="s">
        <v>133</v>
      </c>
      <c r="D73" s="13" t="s">
        <v>135</v>
      </c>
      <c r="E73" s="18" t="s">
        <v>86</v>
      </c>
      <c r="F73" s="24">
        <v>44131</v>
      </c>
      <c r="G73" s="3">
        <v>675</v>
      </c>
      <c r="H73" s="25" t="s">
        <v>149</v>
      </c>
      <c r="I73">
        <v>240</v>
      </c>
      <c r="J73" s="36">
        <v>0</v>
      </c>
      <c r="K73" s="20">
        <f>J73*I73</f>
        <v>0</v>
      </c>
      <c r="L73" s="30">
        <f>N73-G73-J73</f>
        <v>575</v>
      </c>
      <c r="M73" s="20">
        <f>L73*I73</f>
        <v>138000</v>
      </c>
      <c r="N73" s="3">
        <v>1250</v>
      </c>
    </row>
    <row r="74" spans="1:14" ht="29.1" customHeight="1">
      <c r="A74" s="23"/>
      <c r="E74" s="22"/>
      <c r="J74" s="36"/>
      <c r="K74" s="20"/>
      <c r="L74" s="30"/>
      <c r="M74" s="20"/>
    </row>
    <row r="75" spans="1:14" ht="29.1" customHeight="1">
      <c r="A75" s="23"/>
      <c r="E75" s="22"/>
      <c r="J75" s="33" t="s">
        <v>93</v>
      </c>
      <c r="K75" s="34">
        <f>SUM(K72:K74)</f>
        <v>0</v>
      </c>
      <c r="L75" s="33" t="s">
        <v>93</v>
      </c>
      <c r="M75" s="34">
        <f>SUM(M72:M74)</f>
        <v>138000</v>
      </c>
    </row>
    <row r="76" spans="1:14" ht="29.1" customHeight="1">
      <c r="A76" s="23"/>
      <c r="E76" s="22"/>
    </row>
    <row r="77" spans="1:14" ht="29.1" customHeight="1">
      <c r="A77" s="23"/>
      <c r="E77" s="22"/>
    </row>
    <row r="78" spans="1:14" ht="29.1" customHeight="1">
      <c r="A78" s="23"/>
    </row>
    <row r="79" spans="1:14" ht="29.1" customHeight="1">
      <c r="A79" s="23"/>
    </row>
    <row r="80" spans="1:14" ht="29.1" customHeight="1">
      <c r="A80" s="23"/>
    </row>
  </sheetData>
  <mergeCells count="11">
    <mergeCell ref="N1:N2"/>
    <mergeCell ref="Q13:R13"/>
    <mergeCell ref="Q15:Q16"/>
    <mergeCell ref="R15:R16"/>
    <mergeCell ref="F1:I1"/>
    <mergeCell ref="J1:M1"/>
    <mergeCell ref="A1:A2"/>
    <mergeCell ref="B1:B2"/>
    <mergeCell ref="C1:C2"/>
    <mergeCell ref="D1:D2"/>
    <mergeCell ref="E1:E2"/>
  </mergeCells>
  <dataValidations count="17">
    <dataValidation type="list" allowBlank="1" showInputMessage="1" showErrorMessage="1" sqref="C53 C3:C8 C12 C16 C20:C22 C25:C26 C30 C34:C35 C39:C43 C47:C49">
      <formula1>"Food"</formula1>
    </dataValidation>
    <dataValidation type="list" allowBlank="1" showInputMessage="1" showErrorMessage="1" sqref="B3:B8">
      <formula1>Item!$B$2</formula1>
    </dataValidation>
    <dataValidation type="list" allowBlank="1" showInputMessage="1" showErrorMessage="1" sqref="B30">
      <formula1>Item!$B$2:$B$7</formula1>
    </dataValidation>
    <dataValidation type="list" allowBlank="1" showInputMessage="1" showErrorMessage="1" sqref="D3:D8 D12 D16 D20:D22 D25:D26 D30 D34:D35 D39:D43 D47:D49 D53 D57 D61 D65 D69 D73">
      <formula1>$V$2:$V$5</formula1>
    </dataValidation>
    <dataValidation type="list" allowBlank="1" showInputMessage="1" showErrorMessage="1" sqref="H3:H8">
      <formula1>$Q$2:$Q$6</formula1>
    </dataValidation>
    <dataValidation type="list" allowBlank="1" showInputMessage="1" showErrorMessage="1" sqref="E3:E8 E12 E16 E20:E22 E25:E26 E30 E34:E35 E39:E43 E47:E49 E53 E57 E61 E65 E69 E73">
      <formula1>Supllier!$C$19:$C$23</formula1>
    </dataValidation>
    <dataValidation allowBlank="1" showInputMessage="1" showErrorMessage="1" sqref="K73:M74 F3:G8 I3:N8 F12:G12 I12:N12 K16:M16 K20:M22 K25:M27 K30:M31 K34:M36 K39:M40 K42:M44 K47:M50 K53:M54 K57:M58 K61:M62 K65:M66 K69:M70"/>
    <dataValidation type="list" allowBlank="1" showInputMessage="1" showErrorMessage="1" sqref="C57 C61 C65 C69 C73">
      <formula1>"Food,House Hold"</formula1>
    </dataValidation>
    <dataValidation type="list" allowBlank="1" showInputMessage="1" showErrorMessage="1" sqref="B12 B16 B20:B22 B25:B26">
      <formula1>Item!$B$2:$B$6</formula1>
    </dataValidation>
    <dataValidation type="list" allowBlank="1" showInputMessage="1" showErrorMessage="1" sqref="H12">
      <formula1>$Q$2:$Q$8</formula1>
    </dataValidation>
    <dataValidation type="list" allowBlank="1" showInputMessage="1" showErrorMessage="1" sqref="B43">
      <formula1>Item!$B$2:$B$12</formula1>
    </dataValidation>
    <dataValidation type="list" allowBlank="1" showInputMessage="1" showErrorMessage="1" sqref="B34:B35">
      <formula1>Item!$B$2:$B$8</formula1>
    </dataValidation>
    <dataValidation type="list" allowBlank="1" showInputMessage="1" showErrorMessage="1" sqref="H73 H34:H35 H39:H43 H47:H49 H53 H57 H61 H65 H69">
      <formula1>$Q$2:$Q$9</formula1>
    </dataValidation>
    <dataValidation type="list" allowBlank="1" showInputMessage="1" showErrorMessage="1" sqref="B39:B42">
      <formula1>Item!$B$2:$B$9</formula1>
    </dataValidation>
    <dataValidation type="list" allowBlank="1" showInputMessage="1" showErrorMessage="1" sqref="B53 B47:B49">
      <formula1>Item!$B$2:$B$11</formula1>
    </dataValidation>
    <dataValidation type="list" allowBlank="1" showInputMessage="1" showErrorMessage="1" sqref="B57">
      <formula1>Item!$B$2:$B$13</formula1>
    </dataValidation>
    <dataValidation type="list" allowBlank="1" showInputMessage="1" showErrorMessage="1" sqref="B61 B65 B69 B73">
      <formula1>Item!$B$2:$B$39</formula1>
    </dataValidation>
  </dataValidations>
  <pageMargins left="0.75" right="0.75" top="1" bottom="1" header="0.5" footer="0.5"/>
  <pageSetup orientation="portrait" horizontalDpi="200" verticalDpi="200" r:id="rId1"/>
  <ignoredErrors>
    <ignoredError sqref="W3:W5" numberStoredAsText="1"/>
  </ignoredErrors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89"/>
  <sheetViews>
    <sheetView workbookViewId="0">
      <pane ySplit="1" topLeftCell="A4" activePane="bottomLeft" state="frozen"/>
      <selection pane="bottomLeft" activeCell="B38" sqref="B38"/>
    </sheetView>
  </sheetViews>
  <sheetFormatPr defaultColWidth="9.140625" defaultRowHeight="30" customHeight="1"/>
  <cols>
    <col min="1" max="1" width="4.7109375" customWidth="1"/>
    <col min="2" max="2" width="39.140625" customWidth="1"/>
    <col min="3" max="3" width="13.85546875" style="1" customWidth="1"/>
    <col min="4" max="4" width="40.7109375" customWidth="1"/>
    <col min="6" max="6" width="20.5703125" customWidth="1"/>
    <col min="8" max="8" width="18.7109375" customWidth="1"/>
    <col min="9" max="9" width="9.7109375" customWidth="1"/>
  </cols>
  <sheetData>
    <row r="1" spans="1:9" ht="30" customHeight="1">
      <c r="A1" s="60" t="s">
        <v>0</v>
      </c>
      <c r="B1" s="60" t="s">
        <v>153</v>
      </c>
      <c r="C1" s="60" t="s">
        <v>154</v>
      </c>
      <c r="D1" s="60" t="s">
        <v>3</v>
      </c>
      <c r="H1" s="5" t="s">
        <v>154</v>
      </c>
      <c r="I1" s="5" t="s">
        <v>10</v>
      </c>
    </row>
    <row r="2" spans="1:9" ht="3" customHeight="1">
      <c r="A2" s="60"/>
      <c r="B2" s="60"/>
      <c r="C2" s="60"/>
      <c r="D2" s="60"/>
      <c r="H2" t="s">
        <v>155</v>
      </c>
      <c r="I2" t="s">
        <v>156</v>
      </c>
    </row>
    <row r="3" spans="1:9" ht="30" customHeight="1">
      <c r="A3" s="6">
        <v>1</v>
      </c>
      <c r="B3" t="s">
        <v>157</v>
      </c>
      <c r="C3" s="1" t="s">
        <v>155</v>
      </c>
      <c r="D3" t="s">
        <v>158</v>
      </c>
      <c r="H3" t="s">
        <v>159</v>
      </c>
      <c r="I3" t="s">
        <v>160</v>
      </c>
    </row>
    <row r="4" spans="1:9" ht="30" customHeight="1">
      <c r="A4" s="6">
        <v>2</v>
      </c>
      <c r="B4" s="7" t="s">
        <v>161</v>
      </c>
      <c r="C4" s="1" t="s">
        <v>159</v>
      </c>
      <c r="D4" s="7" t="s">
        <v>162</v>
      </c>
      <c r="H4" t="s">
        <v>163</v>
      </c>
      <c r="I4" t="s">
        <v>164</v>
      </c>
    </row>
    <row r="5" spans="1:9" ht="30" customHeight="1">
      <c r="A5" s="6">
        <v>3</v>
      </c>
      <c r="B5" s="7" t="s">
        <v>165</v>
      </c>
      <c r="C5" s="1" t="s">
        <v>159</v>
      </c>
      <c r="D5" s="7" t="s">
        <v>61</v>
      </c>
    </row>
    <row r="6" spans="1:9" ht="30" customHeight="1">
      <c r="A6" s="6">
        <v>4</v>
      </c>
      <c r="B6" s="7" t="s">
        <v>166</v>
      </c>
      <c r="C6" s="1" t="s">
        <v>159</v>
      </c>
      <c r="D6" s="7" t="s">
        <v>167</v>
      </c>
      <c r="H6" s="8" t="s">
        <v>168</v>
      </c>
      <c r="I6" s="8" t="s">
        <v>10</v>
      </c>
    </row>
    <row r="7" spans="1:9" ht="30" customHeight="1">
      <c r="A7" s="6">
        <v>5</v>
      </c>
      <c r="B7" s="7" t="s">
        <v>169</v>
      </c>
      <c r="C7" s="1" t="s">
        <v>159</v>
      </c>
      <c r="D7" s="7" t="s">
        <v>170</v>
      </c>
      <c r="H7" t="s">
        <v>171</v>
      </c>
      <c r="I7" t="s">
        <v>172</v>
      </c>
    </row>
    <row r="8" spans="1:9" ht="30" customHeight="1">
      <c r="A8" s="6">
        <v>6</v>
      </c>
      <c r="B8" s="7" t="s">
        <v>173</v>
      </c>
      <c r="C8" s="1" t="s">
        <v>159</v>
      </c>
      <c r="D8" s="7" t="s">
        <v>174</v>
      </c>
      <c r="H8" t="s">
        <v>175</v>
      </c>
      <c r="I8" t="s">
        <v>176</v>
      </c>
    </row>
    <row r="9" spans="1:9" ht="30" customHeight="1">
      <c r="A9" s="6">
        <v>7</v>
      </c>
      <c r="B9" s="7" t="s">
        <v>177</v>
      </c>
      <c r="C9" s="1" t="s">
        <v>159</v>
      </c>
      <c r="D9" s="7" t="s">
        <v>178</v>
      </c>
      <c r="H9" t="s">
        <v>179</v>
      </c>
      <c r="I9" t="s">
        <v>180</v>
      </c>
    </row>
    <row r="10" spans="1:9" ht="30" customHeight="1">
      <c r="A10" s="6">
        <v>8</v>
      </c>
      <c r="B10" s="7" t="s">
        <v>181</v>
      </c>
      <c r="C10" s="1" t="s">
        <v>159</v>
      </c>
      <c r="D10" s="7" t="s">
        <v>182</v>
      </c>
    </row>
    <row r="11" spans="1:9" ht="30" customHeight="1">
      <c r="A11" s="6">
        <v>9</v>
      </c>
      <c r="B11" s="7" t="s">
        <v>183</v>
      </c>
      <c r="C11" s="1" t="s">
        <v>159</v>
      </c>
      <c r="D11" s="7" t="s">
        <v>184</v>
      </c>
      <c r="H11" s="9" t="s">
        <v>185</v>
      </c>
      <c r="I11" s="9" t="s">
        <v>10</v>
      </c>
    </row>
    <row r="12" spans="1:9" ht="30" customHeight="1">
      <c r="A12" s="6">
        <v>10</v>
      </c>
      <c r="B12" s="7" t="s">
        <v>186</v>
      </c>
      <c r="C12" s="1" t="s">
        <v>159</v>
      </c>
      <c r="D12" s="7" t="s">
        <v>187</v>
      </c>
      <c r="H12" t="s">
        <v>188</v>
      </c>
      <c r="I12" t="s">
        <v>189</v>
      </c>
    </row>
    <row r="13" spans="1:9" ht="30" customHeight="1">
      <c r="A13" s="6">
        <v>11</v>
      </c>
      <c r="B13" s="7" t="s">
        <v>190</v>
      </c>
      <c r="C13" s="1" t="s">
        <v>159</v>
      </c>
      <c r="D13" s="7" t="s">
        <v>191</v>
      </c>
      <c r="H13" t="s">
        <v>192</v>
      </c>
      <c r="I13" t="s">
        <v>22</v>
      </c>
    </row>
    <row r="14" spans="1:9" ht="30" customHeight="1">
      <c r="A14" s="6">
        <v>12</v>
      </c>
      <c r="B14" s="7" t="s">
        <v>193</v>
      </c>
      <c r="C14" s="1" t="s">
        <v>159</v>
      </c>
      <c r="D14" s="7" t="s">
        <v>194</v>
      </c>
    </row>
    <row r="15" spans="1:9" ht="30" customHeight="1">
      <c r="A15" s="6">
        <v>13</v>
      </c>
      <c r="B15" s="7" t="s">
        <v>195</v>
      </c>
      <c r="C15" s="1" t="s">
        <v>159</v>
      </c>
      <c r="D15" s="7" t="s">
        <v>187</v>
      </c>
    </row>
    <row r="16" spans="1:9" ht="30" customHeight="1">
      <c r="A16" s="6">
        <v>14</v>
      </c>
      <c r="B16" s="7" t="s">
        <v>196</v>
      </c>
      <c r="C16" s="1" t="s">
        <v>159</v>
      </c>
      <c r="D16" s="7" t="s">
        <v>197</v>
      </c>
    </row>
    <row r="17" spans="1:4" ht="30" customHeight="1">
      <c r="A17" s="6">
        <v>15</v>
      </c>
      <c r="B17" s="7" t="s">
        <v>198</v>
      </c>
      <c r="C17" s="1" t="s">
        <v>159</v>
      </c>
      <c r="D17" s="7" t="s">
        <v>174</v>
      </c>
    </row>
    <row r="18" spans="1:4" ht="30" customHeight="1">
      <c r="A18" s="6">
        <v>16</v>
      </c>
      <c r="B18" s="7" t="s">
        <v>199</v>
      </c>
      <c r="C18" s="1" t="s">
        <v>159</v>
      </c>
      <c r="D18" s="7" t="s">
        <v>200</v>
      </c>
    </row>
    <row r="19" spans="1:4" ht="30" customHeight="1">
      <c r="A19" s="6">
        <v>17</v>
      </c>
      <c r="B19" s="7" t="s">
        <v>201</v>
      </c>
      <c r="C19" s="1" t="s">
        <v>159</v>
      </c>
      <c r="D19" s="7" t="s">
        <v>202</v>
      </c>
    </row>
    <row r="20" spans="1:4" ht="30" customHeight="1">
      <c r="A20" s="6">
        <v>18</v>
      </c>
      <c r="B20" s="7" t="s">
        <v>203</v>
      </c>
      <c r="C20" s="1" t="s">
        <v>159</v>
      </c>
      <c r="D20" s="7" t="s">
        <v>204</v>
      </c>
    </row>
    <row r="21" spans="1:4" ht="30" customHeight="1">
      <c r="A21" s="6">
        <v>19</v>
      </c>
      <c r="B21" s="7" t="s">
        <v>205</v>
      </c>
      <c r="C21" s="1" t="s">
        <v>159</v>
      </c>
      <c r="D21" s="7" t="s">
        <v>197</v>
      </c>
    </row>
    <row r="22" spans="1:4" ht="30" customHeight="1">
      <c r="A22" s="6">
        <v>20</v>
      </c>
      <c r="B22" s="7" t="s">
        <v>206</v>
      </c>
      <c r="C22" s="1" t="s">
        <v>159</v>
      </c>
      <c r="D22" s="7" t="s">
        <v>207</v>
      </c>
    </row>
    <row r="23" spans="1:4" ht="30" customHeight="1">
      <c r="A23" s="6">
        <v>21</v>
      </c>
      <c r="B23" s="7" t="s">
        <v>208</v>
      </c>
      <c r="C23" s="1" t="s">
        <v>159</v>
      </c>
      <c r="D23" s="7" t="s">
        <v>209</v>
      </c>
    </row>
    <row r="24" spans="1:4" ht="30" customHeight="1">
      <c r="A24" s="6">
        <v>22</v>
      </c>
      <c r="B24" s="7" t="s">
        <v>210</v>
      </c>
      <c r="C24" s="1" t="s">
        <v>159</v>
      </c>
      <c r="D24" s="7" t="s">
        <v>211</v>
      </c>
    </row>
    <row r="25" spans="1:4" ht="30" customHeight="1">
      <c r="A25" s="6">
        <v>23</v>
      </c>
      <c r="B25" s="7" t="s">
        <v>212</v>
      </c>
      <c r="C25" s="1" t="s">
        <v>159</v>
      </c>
      <c r="D25" s="7" t="s">
        <v>204</v>
      </c>
    </row>
    <row r="26" spans="1:4" ht="30" customHeight="1">
      <c r="A26" s="6">
        <v>24</v>
      </c>
      <c r="B26" s="7" t="s">
        <v>213</v>
      </c>
      <c r="C26" s="1" t="s">
        <v>159</v>
      </c>
      <c r="D26" s="7" t="s">
        <v>214</v>
      </c>
    </row>
    <row r="27" spans="1:4" ht="30" customHeight="1">
      <c r="A27" s="6">
        <v>25</v>
      </c>
      <c r="B27" s="7" t="s">
        <v>215</v>
      </c>
      <c r="C27" s="1" t="s">
        <v>159</v>
      </c>
      <c r="D27" s="7" t="s">
        <v>170</v>
      </c>
    </row>
    <row r="28" spans="1:4" ht="30" customHeight="1">
      <c r="A28" s="6">
        <v>26</v>
      </c>
      <c r="B28" s="7" t="s">
        <v>216</v>
      </c>
      <c r="C28" s="1" t="s">
        <v>159</v>
      </c>
      <c r="D28" s="7" t="s">
        <v>217</v>
      </c>
    </row>
    <row r="29" spans="1:4" ht="30" customHeight="1">
      <c r="A29" s="6">
        <v>27</v>
      </c>
      <c r="B29" s="7" t="s">
        <v>218</v>
      </c>
      <c r="C29" s="1" t="s">
        <v>159</v>
      </c>
      <c r="D29" s="7" t="s">
        <v>209</v>
      </c>
    </row>
    <row r="30" spans="1:4" ht="30" customHeight="1">
      <c r="A30" s="6">
        <v>28</v>
      </c>
      <c r="B30" s="7" t="s">
        <v>219</v>
      </c>
      <c r="C30" s="1" t="s">
        <v>159</v>
      </c>
      <c r="D30" s="7" t="s">
        <v>211</v>
      </c>
    </row>
    <row r="31" spans="1:4" ht="30" customHeight="1">
      <c r="A31" s="6">
        <v>29</v>
      </c>
      <c r="B31" s="7" t="s">
        <v>220</v>
      </c>
      <c r="C31" s="1" t="s">
        <v>159</v>
      </c>
      <c r="D31" s="7" t="s">
        <v>221</v>
      </c>
    </row>
    <row r="32" spans="1:4" ht="30" customHeight="1">
      <c r="A32" s="6">
        <v>30</v>
      </c>
      <c r="B32" s="7" t="s">
        <v>222</v>
      </c>
      <c r="C32" s="10" t="s">
        <v>159</v>
      </c>
      <c r="D32" s="7" t="s">
        <v>223</v>
      </c>
    </row>
    <row r="33" spans="1:4" ht="30" customHeight="1">
      <c r="A33" s="6">
        <v>31</v>
      </c>
      <c r="B33" s="7" t="s">
        <v>224</v>
      </c>
      <c r="C33" s="10" t="s">
        <v>159</v>
      </c>
      <c r="D33" s="7" t="s">
        <v>209</v>
      </c>
    </row>
    <row r="34" spans="1:4" ht="30" customHeight="1">
      <c r="A34" s="6">
        <v>32</v>
      </c>
      <c r="B34" s="7" t="s">
        <v>225</v>
      </c>
      <c r="C34" s="10" t="s">
        <v>159</v>
      </c>
      <c r="D34" s="7" t="s">
        <v>197</v>
      </c>
    </row>
    <row r="35" spans="1:4" ht="30" customHeight="1">
      <c r="A35" s="6">
        <v>33</v>
      </c>
      <c r="B35" s="7" t="s">
        <v>226</v>
      </c>
      <c r="C35" s="10" t="s">
        <v>159</v>
      </c>
      <c r="D35" s="7" t="s">
        <v>187</v>
      </c>
    </row>
    <row r="36" spans="1:4" ht="30" customHeight="1">
      <c r="A36" s="6">
        <v>34</v>
      </c>
      <c r="B36" s="7" t="s">
        <v>227</v>
      </c>
      <c r="C36" s="10" t="s">
        <v>159</v>
      </c>
      <c r="D36" s="7" t="s">
        <v>228</v>
      </c>
    </row>
    <row r="37" spans="1:4" ht="30" customHeight="1">
      <c r="A37" s="6">
        <v>35</v>
      </c>
      <c r="B37" s="7" t="s">
        <v>229</v>
      </c>
      <c r="C37" s="10" t="s">
        <v>159</v>
      </c>
      <c r="D37" s="7" t="s">
        <v>209</v>
      </c>
    </row>
    <row r="38" spans="1:4" ht="30" customHeight="1">
      <c r="A38" s="6">
        <v>36</v>
      </c>
      <c r="B38" s="7" t="s">
        <v>230</v>
      </c>
      <c r="C38" s="10" t="s">
        <v>159</v>
      </c>
      <c r="D38" s="7" t="s">
        <v>209</v>
      </c>
    </row>
    <row r="39" spans="1:4" ht="30" customHeight="1">
      <c r="A39" s="6">
        <v>37</v>
      </c>
      <c r="B39" s="7" t="s">
        <v>231</v>
      </c>
      <c r="C39" s="10" t="s">
        <v>159</v>
      </c>
      <c r="D39" s="7" t="s">
        <v>232</v>
      </c>
    </row>
    <row r="40" spans="1:4" ht="30" customHeight="1">
      <c r="A40" s="6"/>
    </row>
    <row r="41" spans="1:4" ht="30" customHeight="1">
      <c r="A41" s="6"/>
    </row>
    <row r="42" spans="1:4" ht="30" customHeight="1">
      <c r="A42" s="6"/>
    </row>
    <row r="43" spans="1:4" ht="30" customHeight="1">
      <c r="A43" s="6"/>
    </row>
    <row r="44" spans="1:4" ht="30" customHeight="1">
      <c r="A44" s="6"/>
    </row>
    <row r="45" spans="1:4" ht="30" customHeight="1">
      <c r="A45" s="6"/>
    </row>
    <row r="46" spans="1:4" ht="30" customHeight="1">
      <c r="A46" s="6"/>
    </row>
    <row r="47" spans="1:4" ht="30" customHeight="1">
      <c r="A47" s="6"/>
    </row>
    <row r="48" spans="1:4" ht="30" customHeight="1">
      <c r="A48" s="6"/>
    </row>
    <row r="49" spans="1:1" ht="30" customHeight="1">
      <c r="A49" s="6"/>
    </row>
    <row r="50" spans="1:1" ht="30" customHeight="1">
      <c r="A50" s="6"/>
    </row>
    <row r="51" spans="1:1" ht="30" customHeight="1">
      <c r="A51" s="6"/>
    </row>
    <row r="52" spans="1:1" ht="30" customHeight="1">
      <c r="A52" s="6"/>
    </row>
    <row r="53" spans="1:1" ht="30" customHeight="1">
      <c r="A53" s="6"/>
    </row>
    <row r="54" spans="1:1" ht="30" customHeight="1">
      <c r="A54" s="6"/>
    </row>
    <row r="55" spans="1:1" ht="30" customHeight="1">
      <c r="A55" s="6"/>
    </row>
    <row r="56" spans="1:1" ht="30" customHeight="1">
      <c r="A56" s="6"/>
    </row>
    <row r="57" spans="1:1" ht="30" customHeight="1">
      <c r="A57" s="6"/>
    </row>
    <row r="58" spans="1:1" ht="30" customHeight="1">
      <c r="A58" s="6"/>
    </row>
    <row r="59" spans="1:1" ht="30" customHeight="1">
      <c r="A59" s="6"/>
    </row>
    <row r="60" spans="1:1" ht="30" customHeight="1">
      <c r="A60" s="6"/>
    </row>
    <row r="61" spans="1:1" ht="30" customHeight="1">
      <c r="A61" s="6"/>
    </row>
    <row r="62" spans="1:1" ht="30" customHeight="1">
      <c r="A62" s="6"/>
    </row>
    <row r="63" spans="1:1" ht="30" customHeight="1">
      <c r="A63" s="6"/>
    </row>
    <row r="64" spans="1:1" ht="30" customHeight="1">
      <c r="A64" s="6"/>
    </row>
    <row r="65" spans="1:1" ht="30" customHeight="1">
      <c r="A65" s="6"/>
    </row>
    <row r="66" spans="1:1" ht="30" customHeight="1">
      <c r="A66" s="6"/>
    </row>
    <row r="67" spans="1:1" ht="30" customHeight="1">
      <c r="A67" s="6"/>
    </row>
    <row r="68" spans="1:1" ht="30" customHeight="1">
      <c r="A68" s="6"/>
    </row>
    <row r="69" spans="1:1" ht="30" customHeight="1">
      <c r="A69" s="6"/>
    </row>
    <row r="70" spans="1:1" ht="30" customHeight="1">
      <c r="A70" s="6"/>
    </row>
    <row r="71" spans="1:1" ht="30" customHeight="1">
      <c r="A71" s="6"/>
    </row>
    <row r="72" spans="1:1" ht="30" customHeight="1">
      <c r="A72" s="6"/>
    </row>
    <row r="73" spans="1:1" ht="30" customHeight="1">
      <c r="A73" s="6"/>
    </row>
    <row r="74" spans="1:1" ht="30" customHeight="1">
      <c r="A74" s="6"/>
    </row>
    <row r="75" spans="1:1" ht="30" customHeight="1">
      <c r="A75" s="6"/>
    </row>
    <row r="76" spans="1:1" ht="30" customHeight="1">
      <c r="A76" s="6"/>
    </row>
    <row r="77" spans="1:1" ht="30" customHeight="1">
      <c r="A77" s="6"/>
    </row>
    <row r="78" spans="1:1" ht="30" customHeight="1">
      <c r="A78" s="6"/>
    </row>
    <row r="79" spans="1:1" ht="30" customHeight="1">
      <c r="A79" s="6"/>
    </row>
    <row r="80" spans="1:1" ht="30" customHeight="1">
      <c r="A80" s="6"/>
    </row>
    <row r="81" spans="1:1" ht="30" customHeight="1">
      <c r="A81" s="6"/>
    </row>
    <row r="82" spans="1:1" ht="30" customHeight="1">
      <c r="A82" s="6"/>
    </row>
    <row r="83" spans="1:1" ht="30" customHeight="1">
      <c r="A83" s="6"/>
    </row>
    <row r="84" spans="1:1" ht="30" customHeight="1">
      <c r="A84" s="6"/>
    </row>
    <row r="85" spans="1:1" ht="30" customHeight="1">
      <c r="A85" s="6"/>
    </row>
    <row r="86" spans="1:1" ht="30" customHeight="1">
      <c r="A86" s="6"/>
    </row>
    <row r="87" spans="1:1" ht="30" customHeight="1">
      <c r="A87" s="6"/>
    </row>
    <row r="88" spans="1:1" ht="30" customHeight="1">
      <c r="A88" s="6"/>
    </row>
    <row r="89" spans="1:1" ht="30" customHeight="1">
      <c r="A89" s="6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:C6 C7:C31">
      <formula1>$H$2:$H$4</formula1>
    </dataValidation>
  </dataValidation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B5" sqref="B5"/>
    </sheetView>
  </sheetViews>
  <sheetFormatPr defaultColWidth="9.140625" defaultRowHeight="24" customHeight="1"/>
  <cols>
    <col min="1" max="1" width="5.7109375" customWidth="1"/>
    <col min="2" max="2" width="36.140625" customWidth="1"/>
    <col min="3" max="3" width="31.42578125" customWidth="1"/>
    <col min="4" max="4" width="11.28515625" customWidth="1"/>
    <col min="5" max="5" width="15.5703125" style="1" customWidth="1"/>
    <col min="6" max="6" width="14.85546875" style="1" customWidth="1"/>
  </cols>
  <sheetData>
    <row r="1" spans="1:6" s="1" customFormat="1" ht="24" customHeight="1">
      <c r="A1" s="2" t="s">
        <v>0</v>
      </c>
      <c r="B1" s="2" t="s">
        <v>95</v>
      </c>
      <c r="C1" s="2" t="s">
        <v>153</v>
      </c>
      <c r="D1" s="2" t="s">
        <v>126</v>
      </c>
      <c r="E1" s="2" t="s">
        <v>233</v>
      </c>
      <c r="F1" s="2" t="s">
        <v>168</v>
      </c>
    </row>
    <row r="2" spans="1:6" ht="24" customHeight="1">
      <c r="D2" s="3"/>
      <c r="E2" s="4"/>
      <c r="F2" s="4"/>
    </row>
    <row r="3" spans="1:6" ht="24" customHeight="1">
      <c r="D3" s="3"/>
      <c r="E3" s="4"/>
      <c r="F3" s="4"/>
    </row>
    <row r="4" spans="1:6" ht="24" customHeight="1">
      <c r="D4" s="3"/>
      <c r="E4" s="4"/>
      <c r="F4" s="4"/>
    </row>
    <row r="5" spans="1:6" ht="24" customHeight="1">
      <c r="D5" s="3"/>
      <c r="E5" s="4"/>
      <c r="F5" s="4"/>
    </row>
    <row r="6" spans="1:6" ht="24" customHeight="1">
      <c r="D6" s="3"/>
      <c r="E6" s="4"/>
      <c r="F6" s="4"/>
    </row>
    <row r="7" spans="1:6" ht="24" customHeight="1">
      <c r="D7" s="3"/>
      <c r="E7" s="4"/>
      <c r="F7" s="4"/>
    </row>
    <row r="8" spans="1:6" ht="24" customHeight="1">
      <c r="D8" s="3"/>
      <c r="E8" s="4"/>
      <c r="F8" s="4"/>
    </row>
    <row r="9" spans="1:6" ht="24" customHeight="1">
      <c r="D9" s="3"/>
      <c r="E9" s="4"/>
      <c r="F9" s="4"/>
    </row>
    <row r="10" spans="1:6" ht="24" customHeight="1">
      <c r="D10" s="3"/>
      <c r="E10" s="4"/>
      <c r="F10" s="4"/>
    </row>
    <row r="11" spans="1:6" ht="24" customHeight="1">
      <c r="D11" s="3"/>
      <c r="E11" s="4"/>
      <c r="F11" s="4"/>
    </row>
    <row r="12" spans="1:6" ht="24" customHeight="1">
      <c r="D12" s="3"/>
      <c r="E12" s="4"/>
      <c r="F12" s="4"/>
    </row>
    <row r="13" spans="1:6" ht="24" customHeight="1">
      <c r="D13" s="3"/>
      <c r="E13" s="4"/>
      <c r="F13" s="4"/>
    </row>
    <row r="14" spans="1:6" ht="24" customHeight="1">
      <c r="D14" s="3"/>
      <c r="E14" s="4"/>
      <c r="F14" s="4"/>
    </row>
    <row r="15" spans="1:6" ht="24" customHeight="1">
      <c r="D15" s="3"/>
      <c r="E15" s="4"/>
      <c r="F15" s="4"/>
    </row>
    <row r="16" spans="1:6" ht="24" customHeight="1">
      <c r="D16" s="3"/>
      <c r="E16" s="4"/>
      <c r="F16" s="4"/>
    </row>
    <row r="17" spans="4:6" ht="24" customHeight="1">
      <c r="D17" s="3"/>
      <c r="E17" s="4"/>
      <c r="F17" s="4"/>
    </row>
    <row r="18" spans="4:6" ht="24" customHeight="1">
      <c r="D18" s="3"/>
      <c r="E18" s="4"/>
      <c r="F18" s="4"/>
    </row>
    <row r="19" spans="4:6" ht="24" customHeight="1">
      <c r="D19" s="3"/>
      <c r="E19" s="4"/>
      <c r="F19" s="4"/>
    </row>
    <row r="20" spans="4:6" ht="24" customHeight="1">
      <c r="D20" s="3"/>
      <c r="E20" s="4"/>
      <c r="F20" s="4"/>
    </row>
    <row r="21" spans="4:6" ht="24" customHeight="1">
      <c r="D21" s="3"/>
      <c r="E21" s="4"/>
      <c r="F21" s="4"/>
    </row>
    <row r="22" spans="4:6" ht="24" customHeight="1">
      <c r="D22" s="3"/>
      <c r="E22" s="4"/>
      <c r="F22" s="4"/>
    </row>
    <row r="23" spans="4:6" ht="24" customHeight="1">
      <c r="D23" s="3"/>
      <c r="E23" s="4"/>
      <c r="F23" s="4"/>
    </row>
    <row r="24" spans="4:6" ht="24" customHeight="1">
      <c r="D24" s="3"/>
      <c r="E24" s="4"/>
      <c r="F24" s="4"/>
    </row>
    <row r="25" spans="4:6" ht="24" customHeight="1">
      <c r="D25" s="3"/>
      <c r="E25" s="4"/>
      <c r="F25" s="4"/>
    </row>
    <row r="26" spans="4:6" ht="24" customHeight="1">
      <c r="D26" s="3"/>
      <c r="E26" s="4"/>
      <c r="F26" s="4"/>
    </row>
    <row r="27" spans="4:6" ht="24" customHeight="1">
      <c r="D27" s="3"/>
      <c r="E27" s="4"/>
      <c r="F27" s="4"/>
    </row>
    <row r="28" spans="4:6" ht="24" customHeight="1">
      <c r="D28" s="3"/>
      <c r="E28" s="4"/>
      <c r="F28" s="4"/>
    </row>
    <row r="29" spans="4:6" ht="24" customHeight="1">
      <c r="D29" s="3"/>
      <c r="E29" s="4"/>
      <c r="F29" s="4"/>
    </row>
    <row r="30" spans="4:6" ht="24" customHeight="1">
      <c r="D30" s="3"/>
      <c r="E30" s="4"/>
      <c r="F30" s="4"/>
    </row>
    <row r="31" spans="4:6" ht="24" customHeight="1">
      <c r="D31" s="3"/>
      <c r="E31" s="4"/>
      <c r="F31" s="4"/>
    </row>
    <row r="32" spans="4:6" ht="24" customHeight="1">
      <c r="D32" s="3"/>
      <c r="E32" s="4"/>
      <c r="F32" s="4"/>
    </row>
    <row r="33" spans="4:6" ht="24" customHeight="1">
      <c r="D33" s="3"/>
      <c r="E33" s="4"/>
      <c r="F33" s="4"/>
    </row>
    <row r="34" spans="4:6" ht="24" customHeight="1">
      <c r="D34" s="3"/>
      <c r="E34" s="4"/>
      <c r="F34" s="4"/>
    </row>
    <row r="35" spans="4:6" ht="24" customHeight="1">
      <c r="D35" s="3"/>
      <c r="E35" s="4"/>
      <c r="F35" s="4"/>
    </row>
    <row r="36" spans="4:6" ht="24" customHeight="1">
      <c r="D36" s="3"/>
      <c r="E36" s="4"/>
      <c r="F36" s="4"/>
    </row>
    <row r="37" spans="4:6" ht="24" customHeight="1">
      <c r="D37" s="3"/>
      <c r="E37" s="4"/>
      <c r="F37" s="4"/>
    </row>
    <row r="38" spans="4:6" ht="24" customHeight="1">
      <c r="D38" s="3"/>
      <c r="E38" s="4"/>
      <c r="F38" s="4"/>
    </row>
    <row r="39" spans="4:6" ht="24" customHeight="1">
      <c r="D39" s="3"/>
      <c r="E39" s="4"/>
      <c r="F39" s="4"/>
    </row>
    <row r="40" spans="4:6" ht="24" customHeight="1">
      <c r="D40" s="3"/>
      <c r="E40" s="4"/>
      <c r="F40" s="4"/>
    </row>
    <row r="41" spans="4:6" ht="24" customHeight="1">
      <c r="D41" s="3"/>
      <c r="E41" s="4"/>
      <c r="F41" s="4"/>
    </row>
    <row r="42" spans="4:6" ht="24" customHeight="1">
      <c r="D42" s="3"/>
      <c r="E42" s="4"/>
      <c r="F42" s="4"/>
    </row>
    <row r="43" spans="4:6" ht="24" customHeight="1">
      <c r="D43" s="3"/>
      <c r="E43" s="4"/>
      <c r="F43" s="4"/>
    </row>
    <row r="44" spans="4:6" ht="24" customHeight="1">
      <c r="D44" s="3"/>
      <c r="E44" s="4"/>
      <c r="F44" s="4"/>
    </row>
    <row r="45" spans="4:6" ht="24" customHeight="1">
      <c r="D45" s="3"/>
      <c r="E45" s="4"/>
      <c r="F45" s="4"/>
    </row>
    <row r="46" spans="4:6" ht="24" customHeight="1">
      <c r="D46" s="3"/>
      <c r="E46" s="4"/>
      <c r="F4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Supllier</vt:lpstr>
      <vt:lpstr>Setoran</vt:lpstr>
      <vt:lpstr>Item</vt:lpstr>
      <vt:lpstr>Stock</vt:lpstr>
      <vt:lpstr>Customer</vt:lpstr>
      <vt:lpstr>Wishlist</vt:lpstr>
      <vt:lpstr>Category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Y.S Riyadi</cp:lastModifiedBy>
  <dcterms:created xsi:type="dcterms:W3CDTF">2020-02-27T22:49:00Z</dcterms:created>
  <dcterms:modified xsi:type="dcterms:W3CDTF">2020-10-29T15:30:50Z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