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activeTab="1"/>
  </bookViews>
  <sheets>
    <sheet name="Supllier" sheetId="3" r:id="rId1"/>
    <sheet name="Setoran" sheetId="14" r:id="rId2"/>
    <sheet name="Item" sheetId="5" r:id="rId3"/>
    <sheet name="Stock" sheetId="2" r:id="rId4"/>
    <sheet name="Customer" sheetId="1" r:id="rId5"/>
    <sheet name="Wishlist" sheetId="11" r:id="rId6"/>
  </sheets>
  <definedNames>
    <definedName name="_xlnm._FilterDatabase" localSheetId="2" hidden="1">Item!$A$1:$C$2</definedName>
    <definedName name="Category">Stock!$U$2:$W$4</definedName>
  </definedNames>
  <calcPr calcId="144525"/>
</workbook>
</file>

<file path=xl/sharedStrings.xml><?xml version="1.0" encoding="utf-8"?>
<sst xmlns="http://schemas.openxmlformats.org/spreadsheetml/2006/main" count="531" uniqueCount="234">
  <si>
    <t>No</t>
  </si>
  <si>
    <t>Name</t>
  </si>
  <si>
    <t>Contact Person</t>
  </si>
  <si>
    <t>Address</t>
  </si>
  <si>
    <t>Location</t>
  </si>
  <si>
    <t>Location Name</t>
  </si>
  <si>
    <t>Telephone</t>
  </si>
  <si>
    <t>Bank</t>
  </si>
  <si>
    <t>Rekening</t>
  </si>
  <si>
    <t>Marketplace</t>
  </si>
  <si>
    <t>Index</t>
  </si>
  <si>
    <t>Alif Herbal</t>
  </si>
  <si>
    <t>https://www.tokopedia.com/assundari</t>
  </si>
  <si>
    <t>Tokopedia</t>
  </si>
  <si>
    <t>Bekasi</t>
  </si>
  <si>
    <t>TP</t>
  </si>
  <si>
    <t>Retna Swastika Shop</t>
  </si>
  <si>
    <t>Physical Location</t>
  </si>
  <si>
    <t>Solo</t>
  </si>
  <si>
    <t>083866810239</t>
  </si>
  <si>
    <t>BCA</t>
  </si>
  <si>
    <t>Bukalapak</t>
  </si>
  <si>
    <t>BL</t>
  </si>
  <si>
    <t>Faris Oulet</t>
  </si>
  <si>
    <t>Tya Nur Hasanah</t>
  </si>
  <si>
    <t>https://instagram.com/farisoutlet?igshid=14kezxav4c63b</t>
  </si>
  <si>
    <t>Instagram</t>
  </si>
  <si>
    <t>Shopee</t>
  </si>
  <si>
    <t>SP</t>
  </si>
  <si>
    <t>Ambon Shop Solo</t>
  </si>
  <si>
    <t>085869881277</t>
  </si>
  <si>
    <t>Lazada</t>
  </si>
  <si>
    <t>LZ</t>
  </si>
  <si>
    <t>Mecca Fashion</t>
  </si>
  <si>
    <t>Jakarta</t>
  </si>
  <si>
    <t>085794179325</t>
  </si>
  <si>
    <t>Blibli</t>
  </si>
  <si>
    <t>BB</t>
  </si>
  <si>
    <t>Jumi Jumbo Indonesia</t>
  </si>
  <si>
    <t>https://instagram.com/pusatjumbo?igshid=hxwxfvhao8y3</t>
  </si>
  <si>
    <t>081280686516</t>
  </si>
  <si>
    <t>IG</t>
  </si>
  <si>
    <t>Kireina Shop</t>
  </si>
  <si>
    <t>Gn. Batu, Bandung</t>
  </si>
  <si>
    <t>0895343941275</t>
  </si>
  <si>
    <t>Facebook</t>
  </si>
  <si>
    <t>FB</t>
  </si>
  <si>
    <t>Penjual Hijab 1</t>
  </si>
  <si>
    <t>Karawang</t>
  </si>
  <si>
    <t>PL</t>
  </si>
  <si>
    <t>Penjual Celana 1</t>
  </si>
  <si>
    <t>Website</t>
  </si>
  <si>
    <t>WB</t>
  </si>
  <si>
    <t>Zoya</t>
  </si>
  <si>
    <t>https://www.zoya.co.id/</t>
  </si>
  <si>
    <t>Fanniashop</t>
  </si>
  <si>
    <t>Dinar</t>
  </si>
  <si>
    <t>Kamarung, Cimahi</t>
  </si>
  <si>
    <t>089699191991</t>
  </si>
  <si>
    <t>Bank Central Asia</t>
  </si>
  <si>
    <t>BantalShop</t>
  </si>
  <si>
    <t>Bandung</t>
  </si>
  <si>
    <t>Bank Nasional Indonesia</t>
  </si>
  <si>
    <t>BNI</t>
  </si>
  <si>
    <t>Piyama</t>
  </si>
  <si>
    <t>Sumedang</t>
  </si>
  <si>
    <t>Bank Rakyat Indonesia</t>
  </si>
  <si>
    <t>BRI</t>
  </si>
  <si>
    <t>Mukena Anak</t>
  </si>
  <si>
    <t>Tasikmalaya</t>
  </si>
  <si>
    <t>082240076224</t>
  </si>
  <si>
    <t>Piyama 1</t>
  </si>
  <si>
    <t>Alvaro17oulet</t>
  </si>
  <si>
    <t>Baju Anak 1</t>
  </si>
  <si>
    <t>Mieke Pariatika</t>
  </si>
  <si>
    <t>Jl. Sudirman, Bandung</t>
  </si>
  <si>
    <t>0817616677</t>
  </si>
  <si>
    <t>Pernak pernik Nusantara</t>
  </si>
  <si>
    <t>Sembako</t>
  </si>
  <si>
    <t>Raditia Yunianti  /  Mama Ahda</t>
  </si>
  <si>
    <t>Bina Lestari 10, Buciper</t>
  </si>
  <si>
    <t>Lala Grosir</t>
  </si>
  <si>
    <t>Lala</t>
  </si>
  <si>
    <t>Padasuka, Cimahi</t>
  </si>
  <si>
    <t>Caliesta E-shop</t>
  </si>
  <si>
    <t>Caliesta</t>
  </si>
  <si>
    <t>Indra Lubna</t>
  </si>
  <si>
    <t>Pak Ulung</t>
  </si>
  <si>
    <t>Purwadadi, Subang</t>
  </si>
  <si>
    <t>Distributor / Supplier</t>
  </si>
  <si>
    <t>Setoran Modal</t>
  </si>
  <si>
    <t>Tanggal</t>
  </si>
  <si>
    <t>Jumlah</t>
  </si>
  <si>
    <t>Total</t>
  </si>
  <si>
    <t>Selisih Setoran Modal</t>
  </si>
  <si>
    <t>Item</t>
  </si>
  <si>
    <t>Supplier</t>
  </si>
  <si>
    <t>Modal Pembelian Mama Ahda</t>
  </si>
  <si>
    <t>Telor</t>
  </si>
  <si>
    <t>Bulan</t>
  </si>
  <si>
    <t>Kecap Manis Cap Bangau 550 ml</t>
  </si>
  <si>
    <t>August</t>
  </si>
  <si>
    <t>Minyak Goreng Filma 2 ltr</t>
  </si>
  <si>
    <t>September</t>
  </si>
  <si>
    <t>Minyak Goreng Sovia 1 ltr</t>
  </si>
  <si>
    <t>Oktober</t>
  </si>
  <si>
    <t>Tepung  Terigu Segitiga Biru 1 kg</t>
  </si>
  <si>
    <t>Grand Total</t>
  </si>
  <si>
    <t>Susu Sapi Bear Brand 1 can</t>
  </si>
  <si>
    <t>Gula Kawung</t>
  </si>
  <si>
    <t>Gula Kelapa</t>
  </si>
  <si>
    <t>Kara</t>
  </si>
  <si>
    <t>Gula Pasir</t>
  </si>
  <si>
    <t>Gula Kelapa Batok</t>
  </si>
  <si>
    <t>Sunlight Cair</t>
  </si>
  <si>
    <t>Indomie Ayam Bawang</t>
  </si>
  <si>
    <t>Indomie Goreng</t>
  </si>
  <si>
    <t>Tissue Nice 2 ply 180 sheet</t>
  </si>
  <si>
    <t>Jahe Merah Amanah</t>
  </si>
  <si>
    <t>Category</t>
  </si>
  <si>
    <t>Sub Category</t>
  </si>
  <si>
    <t>Supplier / Distributor</t>
  </si>
  <si>
    <t>Pemesanan</t>
  </si>
  <si>
    <t>Profit</t>
  </si>
  <si>
    <t>Harga Jual</t>
  </si>
  <si>
    <t>Satuan</t>
  </si>
  <si>
    <t>Qty</t>
  </si>
  <si>
    <t>Convertion</t>
  </si>
  <si>
    <t>Harga</t>
  </si>
  <si>
    <t>Mama Ahda</t>
  </si>
  <si>
    <t>NZR Shop</t>
  </si>
  <si>
    <t>Kodi</t>
  </si>
  <si>
    <t>pcs</t>
  </si>
  <si>
    <t>Food</t>
  </si>
  <si>
    <t>01</t>
  </si>
  <si>
    <t>Bahan Makanan</t>
  </si>
  <si>
    <t>Kilogram</t>
  </si>
  <si>
    <t>Gross</t>
  </si>
  <si>
    <t>Makanan</t>
  </si>
  <si>
    <t>0101</t>
  </si>
  <si>
    <t>Tray</t>
  </si>
  <si>
    <t>kg</t>
  </si>
  <si>
    <t>Minuman</t>
  </si>
  <si>
    <t>0102</t>
  </si>
  <si>
    <t>Rim</t>
  </si>
  <si>
    <t>0103</t>
  </si>
  <si>
    <t>Household</t>
  </si>
  <si>
    <t>02</t>
  </si>
  <si>
    <t>Mililiter</t>
  </si>
  <si>
    <t>Pieces</t>
  </si>
  <si>
    <t>Ball</t>
  </si>
  <si>
    <t>10</t>
  </si>
  <si>
    <t>House Hold</t>
  </si>
  <si>
    <t>Customer</t>
  </si>
  <si>
    <t>Type</t>
  </si>
  <si>
    <t>Warung</t>
  </si>
  <si>
    <t>WR</t>
  </si>
  <si>
    <t>Warung Gorengan (Depan RS)</t>
  </si>
  <si>
    <t>RSKG Habibie, Jalan Tubagus Ismail</t>
  </si>
  <si>
    <t>Personal</t>
  </si>
  <si>
    <t>PR</t>
  </si>
  <si>
    <t>Erin Prita Dwiyana</t>
  </si>
  <si>
    <t>Pekanbaru</t>
  </si>
  <si>
    <t>Company</t>
  </si>
  <si>
    <t>CM</t>
  </si>
  <si>
    <t>Popoy Ayu Damayanti</t>
  </si>
  <si>
    <t>Yuli Mulyasari</t>
  </si>
  <si>
    <t>Jatiasih, Bekasi</t>
  </si>
  <si>
    <t>Pembayaran</t>
  </si>
  <si>
    <t>Fitri Yuningsih</t>
  </si>
  <si>
    <t>Jakarta Selatan</t>
  </si>
  <si>
    <t>Tunai</t>
  </si>
  <si>
    <t>TN</t>
  </si>
  <si>
    <t>Tini Sumartini</t>
  </si>
  <si>
    <t>Buciper, Bina Mulya 10</t>
  </si>
  <si>
    <t>Cicilan</t>
  </si>
  <si>
    <t>CL</t>
  </si>
  <si>
    <t>Dien Mifta Kusumawardhani</t>
  </si>
  <si>
    <t>Permana Utara Blok E1 no.34</t>
  </si>
  <si>
    <t>Konyungasi</t>
  </si>
  <si>
    <t>KY</t>
  </si>
  <si>
    <t>Mamah Kia</t>
  </si>
  <si>
    <t>Cihanjuang</t>
  </si>
  <si>
    <t>Nina Taufik</t>
  </si>
  <si>
    <t>Buciper, Bina Luhur 15</t>
  </si>
  <si>
    <t>Konyungasi Time</t>
  </si>
  <si>
    <t>Hanny Septiani</t>
  </si>
  <si>
    <t>Bogor</t>
  </si>
  <si>
    <t>Mingguan</t>
  </si>
  <si>
    <t>MG</t>
  </si>
  <si>
    <t>Dila Camelina</t>
  </si>
  <si>
    <t>Kiaracondong, Bandung</t>
  </si>
  <si>
    <t>Bulanan</t>
  </si>
  <si>
    <t>Teti TK</t>
  </si>
  <si>
    <t>TK Andria</t>
  </si>
  <si>
    <t>Emmy Sartika</t>
  </si>
  <si>
    <t>Hega Endah Yuliani</t>
  </si>
  <si>
    <t>Buciper, Bina Luhur 20</t>
  </si>
  <si>
    <t>Eva Dwi Mulyawati</t>
  </si>
  <si>
    <t xml:space="preserve">Ibu Yayah Bambang </t>
  </si>
  <si>
    <t>Buciper, Bina Luhur 10</t>
  </si>
  <si>
    <t>Ibu Edi</t>
  </si>
  <si>
    <t>Buciper, Bina Luhur 16</t>
  </si>
  <si>
    <t>Ibu Yuyun</t>
  </si>
  <si>
    <t>Habibie</t>
  </si>
  <si>
    <t>Rani Amalia</t>
  </si>
  <si>
    <t>Ibu Beni</t>
  </si>
  <si>
    <t>Buciper, Bina Luhur 17</t>
  </si>
  <si>
    <t>Ibu Imas</t>
  </si>
  <si>
    <t>Buciper, Bina Lestari</t>
  </si>
  <si>
    <t>Umi Wawa</t>
  </si>
  <si>
    <t>Buciper, Bina Budaya</t>
  </si>
  <si>
    <t>Teh Chaira</t>
  </si>
  <si>
    <t>Kak Ika</t>
  </si>
  <si>
    <t>Nua Hijau R1</t>
  </si>
  <si>
    <t xml:space="preserve">Peni Kurniasari </t>
  </si>
  <si>
    <t>Opung Rani</t>
  </si>
  <si>
    <t>Buciper, Bina Luhur 6</t>
  </si>
  <si>
    <t>Ibu Suar</t>
  </si>
  <si>
    <t>Ibu Tin Edi</t>
  </si>
  <si>
    <t>Ibu Aup Raup</t>
  </si>
  <si>
    <t>Buciper, Bina Bakti</t>
  </si>
  <si>
    <t>Mbah Bu Cahyo</t>
  </si>
  <si>
    <t>Buciper, Bina Luhur 19</t>
  </si>
  <si>
    <t>Teh Wiena</t>
  </si>
  <si>
    <t>Yudith SR</t>
  </si>
  <si>
    <t>Emi Sartika</t>
  </si>
  <si>
    <t>Meily</t>
  </si>
  <si>
    <t>Cidahu Cimahi</t>
  </si>
  <si>
    <t>Ibu Atik</t>
  </si>
  <si>
    <t>Ibu Opi</t>
  </si>
  <si>
    <t xml:space="preserve">Ibu Ipong </t>
  </si>
  <si>
    <t>Kopo, Bojongloa</t>
  </si>
  <si>
    <t>Status</t>
  </si>
</sst>
</file>

<file path=xl/styles.xml><?xml version="1.0" encoding="utf-8"?>
<styleSheet xmlns="http://schemas.openxmlformats.org/spreadsheetml/2006/main">
  <numFmts count="7">
    <numFmt numFmtId="176" formatCode="_ * #,##0.00_ ;_ * \-#,##0.00_ ;_ * &quot;-&quot;??_ ;_ @_ "/>
    <numFmt numFmtId="44" formatCode="_(&quot;$&quot;* #,##0.00_);_(&quot;$&quot;* \(#,##0.00\);_(&quot;$&quot;* &quot;-&quot;??_);_(@_)"/>
    <numFmt numFmtId="177" formatCode="[$-409]d\-mmm\-yyyy;@"/>
    <numFmt numFmtId="178" formatCode="_ * #,##0_ ;_ * \-#,##0_ ;_ * &quot;-&quot;_ ;_ @_ "/>
    <numFmt numFmtId="42" formatCode="_(&quot;$&quot;* #,##0_);_(&quot;$&quot;* \(#,##0\);_(&quot;$&quot;* &quot;-&quot;_);_(@_)"/>
    <numFmt numFmtId="179" formatCode="#,##0;\-#,##0"/>
    <numFmt numFmtId="180" formatCode="0_);[Red]\(0\)"/>
  </numFmts>
  <fonts count="27">
    <font>
      <sz val="11"/>
      <color theme="1"/>
      <name val="Calibri"/>
      <charset val="134"/>
      <scheme val="minor"/>
    </font>
    <font>
      <b/>
      <sz val="11"/>
      <color theme="0"/>
      <name val="Calibri"/>
      <charset val="134"/>
      <scheme val="minor"/>
    </font>
    <font>
      <b/>
      <sz val="14"/>
      <color theme="0"/>
      <name val="Calibri"/>
      <charset val="134"/>
      <scheme val="minor"/>
    </font>
    <font>
      <sz val="12"/>
      <color theme="1"/>
      <name val="Calibri"/>
      <charset val="134"/>
      <scheme val="minor"/>
    </font>
    <font>
      <b/>
      <sz val="14"/>
      <color theme="1"/>
      <name val="Calibri"/>
      <charset val="134"/>
      <scheme val="minor"/>
    </font>
    <font>
      <b/>
      <sz val="12"/>
      <color theme="0"/>
      <name val="Calibri"/>
      <charset val="134"/>
      <scheme val="minor"/>
    </font>
    <font>
      <sz val="11"/>
      <name val="Calibri"/>
      <charset val="134"/>
      <scheme val="minor"/>
    </font>
    <font>
      <b/>
      <sz val="11"/>
      <name val="Calibri"/>
      <charset val="134"/>
      <scheme val="minor"/>
    </font>
    <font>
      <u/>
      <sz val="11"/>
      <color rgb="FF0000FF"/>
      <name val="Calibri"/>
      <charset val="0"/>
      <scheme val="minor"/>
    </font>
    <font>
      <u/>
      <sz val="11"/>
      <color rgb="FF800080"/>
      <name val="Calibri"/>
      <charset val="0"/>
      <scheme val="minor"/>
    </font>
    <font>
      <sz val="11"/>
      <color rgb="FFFA7D00"/>
      <name val="Calibri"/>
      <charset val="0"/>
      <scheme val="minor"/>
    </font>
    <font>
      <b/>
      <sz val="11"/>
      <color rgb="FF3F3F3F"/>
      <name val="Calibri"/>
      <charset val="0"/>
      <scheme val="minor"/>
    </font>
    <font>
      <sz val="11"/>
      <color rgb="FFFF0000"/>
      <name val="Calibri"/>
      <charset val="0"/>
      <scheme val="minor"/>
    </font>
    <font>
      <b/>
      <sz val="13"/>
      <color theme="3"/>
      <name val="Calibri"/>
      <charset val="134"/>
      <scheme val="minor"/>
    </font>
    <font>
      <sz val="11"/>
      <color theme="0"/>
      <name val="Calibri"/>
      <charset val="0"/>
      <scheme val="minor"/>
    </font>
    <font>
      <b/>
      <sz val="11"/>
      <color rgb="FFFFFFFF"/>
      <name val="Calibri"/>
      <charset val="0"/>
      <scheme val="minor"/>
    </font>
    <font>
      <sz val="11"/>
      <color rgb="FF9C6500"/>
      <name val="Calibri"/>
      <charset val="0"/>
      <scheme val="minor"/>
    </font>
    <font>
      <b/>
      <sz val="11"/>
      <color theme="3"/>
      <name val="Calibri"/>
      <charset val="134"/>
      <scheme val="minor"/>
    </font>
    <font>
      <i/>
      <sz val="11"/>
      <color rgb="FF7F7F7F"/>
      <name val="Calibri"/>
      <charset val="0"/>
      <scheme val="minor"/>
    </font>
    <font>
      <sz val="11"/>
      <color theme="1"/>
      <name val="Calibri"/>
      <charset val="0"/>
      <scheme val="minor"/>
    </font>
    <font>
      <sz val="11"/>
      <color rgb="FF006100"/>
      <name val="Calibri"/>
      <charset val="0"/>
      <scheme val="minor"/>
    </font>
    <font>
      <b/>
      <sz val="18"/>
      <color theme="3"/>
      <name val="Calibri"/>
      <charset val="134"/>
      <scheme val="minor"/>
    </font>
    <font>
      <b/>
      <sz val="11"/>
      <color rgb="FFFA7D00"/>
      <name val="Calibri"/>
      <charset val="0"/>
      <scheme val="minor"/>
    </font>
    <font>
      <b/>
      <sz val="15"/>
      <color theme="3"/>
      <name val="Calibri"/>
      <charset val="134"/>
      <scheme val="minor"/>
    </font>
    <font>
      <sz val="11"/>
      <color rgb="FF3F3F76"/>
      <name val="Calibri"/>
      <charset val="0"/>
      <scheme val="minor"/>
    </font>
    <font>
      <sz val="11"/>
      <color rgb="FF9C0006"/>
      <name val="Calibri"/>
      <charset val="0"/>
      <scheme val="minor"/>
    </font>
    <font>
      <b/>
      <sz val="11"/>
      <color theme="1"/>
      <name val="Calibri"/>
      <charset val="0"/>
      <scheme val="minor"/>
    </font>
  </fonts>
  <fills count="48">
    <fill>
      <patternFill patternType="none"/>
    </fill>
    <fill>
      <patternFill patternType="gray125"/>
    </fill>
    <fill>
      <patternFill patternType="solid">
        <fgColor theme="5" tint="-0.25"/>
        <bgColor indexed="64"/>
      </patternFill>
    </fill>
    <fill>
      <patternFill patternType="solid">
        <fgColor rgb="FFFF0000"/>
        <bgColor indexed="64"/>
      </patternFill>
    </fill>
    <fill>
      <patternFill patternType="solid">
        <fgColor theme="6" tint="-0.25"/>
        <bgColor indexed="64"/>
      </patternFill>
    </fill>
    <fill>
      <patternFill patternType="solid">
        <fgColor theme="4" tint="-0.25"/>
        <bgColor indexed="64"/>
      </patternFill>
    </fill>
    <fill>
      <patternFill patternType="solid">
        <fgColor rgb="FF00B050"/>
        <bgColor indexed="64"/>
      </patternFill>
    </fill>
    <fill>
      <patternFill patternType="solid">
        <fgColor theme="8" tint="0.6"/>
        <bgColor indexed="64"/>
      </patternFill>
    </fill>
    <fill>
      <patternFill patternType="solid">
        <fgColor theme="8" tint="-0.5"/>
        <bgColor indexed="64"/>
      </patternFill>
    </fill>
    <fill>
      <patternFill patternType="solid">
        <fgColor theme="8" tint="-0.25"/>
        <bgColor indexed="64"/>
      </patternFill>
    </fill>
    <fill>
      <patternFill patternType="solid">
        <fgColor theme="5" tint="0.6"/>
        <bgColor indexed="64"/>
      </patternFill>
    </fill>
    <fill>
      <patternFill patternType="solid">
        <fgColor theme="9" tint="0.6"/>
        <bgColor indexed="64"/>
      </patternFill>
    </fill>
    <fill>
      <patternFill patternType="solid">
        <fgColor theme="5" tint="0.6"/>
        <bgColor indexed="64"/>
      </patternFill>
    </fill>
    <fill>
      <patternFill patternType="solid">
        <fgColor theme="9"/>
        <bgColor indexed="64"/>
      </patternFill>
    </fill>
    <fill>
      <patternFill patternType="solid">
        <fgColor theme="5" tint="-0.5"/>
        <bgColor indexed="64"/>
      </patternFill>
    </fill>
    <fill>
      <patternFill patternType="solid">
        <fgColor theme="0"/>
        <bgColor indexed="64"/>
      </patternFill>
    </fill>
    <fill>
      <patternFill patternType="solid">
        <fgColor theme="0"/>
        <bgColor indexed="64"/>
      </patternFill>
    </fill>
    <fill>
      <patternFill patternType="solid">
        <fgColor theme="7" tint="-0.25"/>
        <bgColor indexed="64"/>
      </patternFill>
    </fill>
    <fill>
      <patternFill patternType="solid">
        <fgColor theme="4"/>
        <bgColor indexed="64"/>
      </patternFill>
    </fill>
    <fill>
      <patternFill patternType="solid">
        <fgColor rgb="FFF2F2F2"/>
        <bgColor indexed="64"/>
      </patternFill>
    </fill>
    <fill>
      <patternFill patternType="solid">
        <fgColor rgb="FFA5A5A5"/>
        <bgColor indexed="64"/>
      </patternFill>
    </fill>
    <fill>
      <patternFill patternType="solid">
        <fgColor rgb="FFFFEB9C"/>
        <bgColor indexed="64"/>
      </patternFill>
    </fill>
    <fill>
      <patternFill patternType="solid">
        <fgColor theme="4"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4"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CC9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FFC7CE"/>
        <bgColor indexed="64"/>
      </patternFill>
    </fill>
    <fill>
      <patternFill patternType="solid">
        <fgColor theme="8"/>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7" tint="0.599993896298105"/>
        <bgColor indexed="64"/>
      </patternFill>
    </fill>
  </fills>
  <borders count="9">
    <border>
      <left/>
      <right/>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xf>
    <xf numFmtId="0" fontId="19" fillId="25" borderId="0" applyNumberFormat="0" applyBorder="0" applyAlignment="0" applyProtection="0">
      <alignment vertical="center"/>
    </xf>
    <xf numFmtId="176" fontId="0" fillId="0" borderId="0" applyFont="0" applyFill="0" applyBorder="0" applyAlignment="0" applyProtection="0">
      <alignment vertical="center"/>
    </xf>
    <xf numFmtId="178"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20" borderId="4" applyNumberFormat="0" applyAlignment="0" applyProtection="0">
      <alignment vertical="center"/>
    </xf>
    <xf numFmtId="0" fontId="13" fillId="0" borderId="3" applyNumberFormat="0" applyFill="0" applyAlignment="0" applyProtection="0">
      <alignment vertical="center"/>
    </xf>
    <xf numFmtId="0" fontId="0" fillId="24" borderId="7" applyNumberFormat="0" applyFont="0" applyAlignment="0" applyProtection="0">
      <alignment vertical="center"/>
    </xf>
    <xf numFmtId="0" fontId="8" fillId="0" borderId="0" applyNumberFormat="0" applyFill="0" applyBorder="0" applyAlignment="0" applyProtection="0">
      <alignment vertical="center"/>
    </xf>
    <xf numFmtId="0" fontId="14" fillId="27" borderId="0" applyNumberFormat="0" applyBorder="0" applyAlignment="0" applyProtection="0">
      <alignment vertical="center"/>
    </xf>
    <xf numFmtId="0" fontId="9" fillId="0" borderId="0" applyNumberFormat="0" applyFill="0" applyBorder="0" applyAlignment="0" applyProtection="0">
      <alignment vertical="center"/>
    </xf>
    <xf numFmtId="0" fontId="19" fillId="30" borderId="0" applyNumberFormat="0" applyBorder="0" applyAlignment="0" applyProtection="0">
      <alignment vertical="center"/>
    </xf>
    <xf numFmtId="0" fontId="12" fillId="0" borderId="0" applyNumberFormat="0" applyFill="0" applyBorder="0" applyAlignment="0" applyProtection="0">
      <alignment vertical="center"/>
    </xf>
    <xf numFmtId="0" fontId="19" fillId="29" borderId="0" applyNumberFormat="0" applyBorder="0" applyAlignment="0" applyProtection="0">
      <alignment vertical="center"/>
    </xf>
    <xf numFmtId="0" fontId="2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3" fillId="0" borderId="3" applyNumberFormat="0" applyFill="0" applyAlignment="0" applyProtection="0">
      <alignment vertical="center"/>
    </xf>
    <xf numFmtId="0" fontId="17" fillId="0" borderId="5" applyNumberFormat="0" applyFill="0" applyAlignment="0" applyProtection="0">
      <alignment vertical="center"/>
    </xf>
    <xf numFmtId="0" fontId="17" fillId="0" borderId="0" applyNumberFormat="0" applyFill="0" applyBorder="0" applyAlignment="0" applyProtection="0">
      <alignment vertical="center"/>
    </xf>
    <xf numFmtId="0" fontId="24" fillId="31" borderId="6" applyNumberFormat="0" applyAlignment="0" applyProtection="0">
      <alignment vertical="center"/>
    </xf>
    <xf numFmtId="0" fontId="14" fillId="34" borderId="0" applyNumberFormat="0" applyBorder="0" applyAlignment="0" applyProtection="0">
      <alignment vertical="center"/>
    </xf>
    <xf numFmtId="0" fontId="20" fillId="23" borderId="0" applyNumberFormat="0" applyBorder="0" applyAlignment="0" applyProtection="0">
      <alignment vertical="center"/>
    </xf>
    <xf numFmtId="0" fontId="11" fillId="19" borderId="2" applyNumberFormat="0" applyAlignment="0" applyProtection="0">
      <alignment vertical="center"/>
    </xf>
    <xf numFmtId="0" fontId="19" fillId="22" borderId="0" applyNumberFormat="0" applyBorder="0" applyAlignment="0" applyProtection="0">
      <alignment vertical="center"/>
    </xf>
    <xf numFmtId="0" fontId="22" fillId="19" borderId="6" applyNumberFormat="0" applyAlignment="0" applyProtection="0">
      <alignment vertical="center"/>
    </xf>
    <xf numFmtId="0" fontId="10" fillId="0" borderId="1" applyNumberFormat="0" applyFill="0" applyAlignment="0" applyProtection="0">
      <alignment vertical="center"/>
    </xf>
    <xf numFmtId="0" fontId="26" fillId="0" borderId="8" applyNumberFormat="0" applyFill="0" applyAlignment="0" applyProtection="0">
      <alignment vertical="center"/>
    </xf>
    <xf numFmtId="0" fontId="25" fillId="35" borderId="0" applyNumberFormat="0" applyBorder="0" applyAlignment="0" applyProtection="0">
      <alignment vertical="center"/>
    </xf>
    <xf numFmtId="0" fontId="16" fillId="21" borderId="0" applyNumberFormat="0" applyBorder="0" applyAlignment="0" applyProtection="0">
      <alignment vertical="center"/>
    </xf>
    <xf numFmtId="0" fontId="14" fillId="18" borderId="0" applyNumberFormat="0" applyBorder="0" applyAlignment="0" applyProtection="0">
      <alignment vertical="center"/>
    </xf>
    <xf numFmtId="0" fontId="19" fillId="28" borderId="0" applyNumberFormat="0" applyBorder="0" applyAlignment="0" applyProtection="0">
      <alignment vertical="center"/>
    </xf>
    <xf numFmtId="0" fontId="14" fillId="38" borderId="0" applyNumberFormat="0" applyBorder="0" applyAlignment="0" applyProtection="0">
      <alignment vertical="center"/>
    </xf>
    <xf numFmtId="0" fontId="14" fillId="26" borderId="0" applyNumberFormat="0" applyBorder="0" applyAlignment="0" applyProtection="0">
      <alignment vertical="center"/>
    </xf>
    <xf numFmtId="0" fontId="19" fillId="37" borderId="0" applyNumberFormat="0" applyBorder="0" applyAlignment="0" applyProtection="0">
      <alignment vertical="center"/>
    </xf>
    <xf numFmtId="0" fontId="19" fillId="41" borderId="0" applyNumberFormat="0" applyBorder="0" applyAlignment="0" applyProtection="0">
      <alignment vertical="center"/>
    </xf>
    <xf numFmtId="0" fontId="14" fillId="44" borderId="0" applyNumberFormat="0" applyBorder="0" applyAlignment="0" applyProtection="0">
      <alignment vertical="center"/>
    </xf>
    <xf numFmtId="0" fontId="14" fillId="43" borderId="0" applyNumberFormat="0" applyBorder="0" applyAlignment="0" applyProtection="0">
      <alignment vertical="center"/>
    </xf>
    <xf numFmtId="0" fontId="19" fillId="40" borderId="0" applyNumberFormat="0" applyBorder="0" applyAlignment="0" applyProtection="0">
      <alignment vertical="center"/>
    </xf>
    <xf numFmtId="0" fontId="14" fillId="46" borderId="0" applyNumberFormat="0" applyBorder="0" applyAlignment="0" applyProtection="0">
      <alignment vertical="center"/>
    </xf>
    <xf numFmtId="0" fontId="19" fillId="39" borderId="0" applyNumberFormat="0" applyBorder="0" applyAlignment="0" applyProtection="0">
      <alignment vertical="center"/>
    </xf>
    <xf numFmtId="0" fontId="19" fillId="47" borderId="0" applyNumberFormat="0" applyBorder="0" applyAlignment="0" applyProtection="0">
      <alignment vertical="center"/>
    </xf>
    <xf numFmtId="0" fontId="14" fillId="36" borderId="0" applyNumberFormat="0" applyBorder="0" applyAlignment="0" applyProtection="0">
      <alignment vertical="center"/>
    </xf>
    <xf numFmtId="0" fontId="19" fillId="33" borderId="0" applyNumberFormat="0" applyBorder="0" applyAlignment="0" applyProtection="0">
      <alignment vertical="center"/>
    </xf>
    <xf numFmtId="0" fontId="14" fillId="32" borderId="0" applyNumberFormat="0" applyBorder="0" applyAlignment="0" applyProtection="0">
      <alignment vertical="center"/>
    </xf>
    <xf numFmtId="0" fontId="14" fillId="13" borderId="0" applyNumberFormat="0" applyBorder="0" applyAlignment="0" applyProtection="0">
      <alignment vertical="center"/>
    </xf>
    <xf numFmtId="0" fontId="19" fillId="42" borderId="0" applyNumberFormat="0" applyBorder="0" applyAlignment="0" applyProtection="0">
      <alignment vertical="center"/>
    </xf>
    <xf numFmtId="0" fontId="14" fillId="45" borderId="0" applyNumberFormat="0" applyBorder="0" applyAlignment="0" applyProtection="0">
      <alignment vertical="center"/>
    </xf>
  </cellStyleXfs>
  <cellXfs count="68">
    <xf numFmtId="0" fontId="0" fillId="0" borderId="0" xfId="0">
      <alignment vertical="center"/>
    </xf>
    <xf numFmtId="0" fontId="0" fillId="0" borderId="0" xfId="0" applyAlignment="1">
      <alignment horizontal="center" vertical="center"/>
    </xf>
    <xf numFmtId="0" fontId="1" fillId="2" borderId="0" xfId="0" applyFont="1" applyFill="1" applyAlignment="1">
      <alignment horizontal="center" vertical="center"/>
    </xf>
    <xf numFmtId="3" fontId="0" fillId="0" borderId="0" xfId="0" applyNumberFormat="1">
      <alignment vertical="center"/>
    </xf>
    <xf numFmtId="3" fontId="0" fillId="0" borderId="0" xfId="0" applyNumberFormat="1" applyAlignment="1">
      <alignment horizontal="center" vertical="center"/>
    </xf>
    <xf numFmtId="0" fontId="1" fillId="3" borderId="0" xfId="0" applyFont="1" applyFill="1" applyAlignment="1">
      <alignment horizontal="center" vertical="center" wrapText="1"/>
    </xf>
    <xf numFmtId="0" fontId="1" fillId="4" borderId="0" xfId="0" applyFont="1" applyFill="1" applyAlignment="1">
      <alignment horizontal="center" vertical="center"/>
    </xf>
    <xf numFmtId="38" fontId="0" fillId="0" borderId="0" xfId="0" applyNumberFormat="1">
      <alignment vertical="center"/>
    </xf>
    <xf numFmtId="49" fontId="0" fillId="0" borderId="0" xfId="0" applyNumberFormat="1">
      <alignment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49" fontId="0" fillId="0" borderId="0" xfId="0" applyNumberFormat="1" applyAlignment="1">
      <alignment horizontal="center" vertical="center"/>
    </xf>
    <xf numFmtId="0" fontId="2" fillId="7" borderId="0" xfId="0" applyFont="1" applyFill="1" applyAlignment="1">
      <alignment horizontal="center" vertical="center" wrapText="1"/>
    </xf>
    <xf numFmtId="0" fontId="2" fillId="7" borderId="0" xfId="0" applyFont="1" applyFill="1">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center" vertical="center"/>
    </xf>
    <xf numFmtId="0" fontId="2" fillId="8"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xf>
    <xf numFmtId="1" fontId="3" fillId="0" borderId="0" xfId="0" applyNumberFormat="1" applyFont="1" applyAlignment="1">
      <alignment horizontal="center" vertical="center"/>
    </xf>
    <xf numFmtId="0" fontId="0" fillId="0" borderId="0" xfId="0" applyAlignment="1">
      <alignment vertical="center" wrapText="1"/>
    </xf>
    <xf numFmtId="177" fontId="0" fillId="0" borderId="0" xfId="0" applyNumberFormat="1" applyAlignment="1">
      <alignment horizontal="right" vertical="center"/>
    </xf>
    <xf numFmtId="38" fontId="0" fillId="0" borderId="0" xfId="0" applyNumberFormat="1" applyAlignment="1">
      <alignment horizontal="right" vertical="center"/>
    </xf>
    <xf numFmtId="0" fontId="3" fillId="0" borderId="0" xfId="0" applyFont="1" applyAlignment="1">
      <alignment horizontal="center" vertical="center" wrapText="1"/>
    </xf>
    <xf numFmtId="0" fontId="0" fillId="0" borderId="0" xfId="0" applyAlignment="1">
      <alignment horizontal="center" vertical="center" wrapText="1"/>
    </xf>
    <xf numFmtId="1" fontId="0" fillId="0" borderId="0" xfId="0" applyNumberFormat="1" applyAlignment="1">
      <alignment horizontal="center" vertical="center"/>
    </xf>
    <xf numFmtId="177" fontId="0" fillId="0" borderId="0" xfId="0" applyNumberFormat="1">
      <alignment vertical="center"/>
    </xf>
    <xf numFmtId="0" fontId="0" fillId="0" borderId="0" xfId="0" applyAlignment="1">
      <alignment horizontal="right" vertical="center"/>
    </xf>
    <xf numFmtId="0" fontId="3" fillId="0" borderId="0" xfId="0" applyFont="1" applyAlignment="1">
      <alignment vertical="center" wrapText="1"/>
    </xf>
    <xf numFmtId="0" fontId="2" fillId="0" borderId="0" xfId="0" applyFont="1" applyFill="1" applyAlignment="1">
      <alignment horizontal="center" vertical="center" wrapText="1"/>
    </xf>
    <xf numFmtId="0" fontId="2" fillId="0" borderId="0" xfId="0" applyFont="1" applyFill="1">
      <alignment vertical="center"/>
    </xf>
    <xf numFmtId="38" fontId="0" fillId="10" borderId="0" xfId="0" applyNumberFormat="1" applyFill="1" applyAlignment="1">
      <alignment horizontal="right" vertical="center"/>
    </xf>
    <xf numFmtId="38" fontId="0" fillId="11" borderId="0" xfId="0" applyNumberFormat="1" applyFill="1" applyAlignment="1">
      <alignment horizontal="right" vertical="center"/>
    </xf>
    <xf numFmtId="0" fontId="3" fillId="12" borderId="0" xfId="0" applyFont="1" applyFill="1">
      <alignment vertical="center"/>
    </xf>
    <xf numFmtId="0" fontId="3" fillId="11" borderId="0" xfId="0" applyFont="1" applyFill="1">
      <alignment vertical="center"/>
    </xf>
    <xf numFmtId="0" fontId="4" fillId="0" borderId="0" xfId="0" applyFont="1" applyAlignment="1">
      <alignment horizontal="right" vertical="center"/>
    </xf>
    <xf numFmtId="3" fontId="4" fillId="0" borderId="0" xfId="0" applyNumberFormat="1" applyFont="1">
      <alignment vertical="center"/>
    </xf>
    <xf numFmtId="0" fontId="3" fillId="10" borderId="0" xfId="0" applyFont="1" applyFill="1">
      <alignment vertical="center"/>
    </xf>
    <xf numFmtId="3" fontId="0" fillId="10" borderId="0" xfId="0" applyNumberFormat="1" applyFill="1">
      <alignment vertical="center"/>
    </xf>
    <xf numFmtId="38" fontId="0" fillId="0" borderId="0" xfId="0" applyNumberFormat="1" applyFill="1" applyAlignment="1">
      <alignment horizontal="right" vertical="center"/>
    </xf>
    <xf numFmtId="0" fontId="5" fillId="8" borderId="0" xfId="0" applyFont="1" applyFill="1" applyAlignment="1">
      <alignment horizontal="center" vertical="center" wrapText="1"/>
    </xf>
    <xf numFmtId="0" fontId="5" fillId="13" borderId="0" xfId="0" applyFont="1" applyFill="1" applyAlignment="1">
      <alignment horizontal="center" vertical="center"/>
    </xf>
    <xf numFmtId="0" fontId="3" fillId="0" borderId="0" xfId="0" applyFont="1">
      <alignment vertical="center"/>
    </xf>
    <xf numFmtId="49" fontId="3" fillId="0" borderId="0" xfId="0" applyNumberFormat="1" applyFont="1">
      <alignment vertical="center"/>
    </xf>
    <xf numFmtId="49" fontId="3" fillId="0" borderId="0" xfId="0" applyNumberFormat="1" applyFont="1">
      <alignment vertical="center"/>
    </xf>
    <xf numFmtId="0" fontId="1" fillId="14" borderId="0" xfId="0" applyFont="1" applyFill="1" applyAlignment="1">
      <alignment horizontal="center" vertical="center"/>
    </xf>
    <xf numFmtId="0" fontId="1" fillId="2" borderId="0" xfId="0" applyFont="1" applyFill="1" applyAlignment="1">
      <alignment horizontal="center" vertical="center"/>
    </xf>
    <xf numFmtId="0" fontId="0" fillId="0" borderId="0" xfId="0" applyFont="1" applyAlignment="1">
      <alignment horizontal="left" vertical="center"/>
    </xf>
    <xf numFmtId="3" fontId="0" fillId="0" borderId="0" xfId="0" applyNumberFormat="1" applyFont="1" applyAlignment="1">
      <alignment horizontal="right" vertical="center"/>
    </xf>
    <xf numFmtId="0" fontId="4" fillId="10" borderId="0" xfId="0" applyFont="1" applyFill="1">
      <alignment vertical="center"/>
    </xf>
    <xf numFmtId="3" fontId="4" fillId="10" borderId="0" xfId="0" applyNumberFormat="1" applyFont="1" applyFill="1">
      <alignment vertical="center"/>
    </xf>
    <xf numFmtId="0" fontId="0" fillId="0" borderId="0" xfId="0" applyNumberFormat="1">
      <alignment vertical="center"/>
    </xf>
    <xf numFmtId="0" fontId="6" fillId="15" borderId="0" xfId="0" applyFont="1" applyFill="1">
      <alignment vertical="center"/>
    </xf>
    <xf numFmtId="0" fontId="1" fillId="14" borderId="0" xfId="0" applyFont="1" applyFill="1" applyAlignment="1">
      <alignment horizontal="center" vertical="center"/>
    </xf>
    <xf numFmtId="0" fontId="7" fillId="16" borderId="0" xfId="0" applyFont="1" applyFill="1" applyAlignment="1">
      <alignment horizontal="center" vertical="center"/>
    </xf>
    <xf numFmtId="0" fontId="4" fillId="10" borderId="0" xfId="0" applyFont="1" applyFill="1" applyAlignment="1">
      <alignment horizontal="right" vertical="center"/>
    </xf>
    <xf numFmtId="0" fontId="2" fillId="3" borderId="0" xfId="0" applyFont="1" applyFill="1" applyAlignment="1">
      <alignment horizontal="right" vertical="center"/>
    </xf>
    <xf numFmtId="179" fontId="2" fillId="3" borderId="0" xfId="0" applyNumberFormat="1" applyFont="1" applyFill="1">
      <alignment vertical="center"/>
    </xf>
    <xf numFmtId="0" fontId="1" fillId="17" borderId="0" xfId="0" applyFont="1" applyFill="1" applyAlignment="1">
      <alignment horizontal="center" vertical="center"/>
    </xf>
    <xf numFmtId="49" fontId="1" fillId="17" borderId="0" xfId="0" applyNumberFormat="1" applyFont="1" applyFill="1" applyAlignment="1">
      <alignment horizontal="center" vertical="center"/>
    </xf>
    <xf numFmtId="180" fontId="0" fillId="0" borderId="0" xfId="0" applyNumberFormat="1" applyAlignment="1">
      <alignment horizontal="center" vertical="center"/>
    </xf>
    <xf numFmtId="0" fontId="8" fillId="0" borderId="0" xfId="10">
      <alignment vertical="center"/>
    </xf>
    <xf numFmtId="49" fontId="9" fillId="0" borderId="0" xfId="10" applyNumberFormat="1" applyFont="1">
      <alignment vertical="center"/>
    </xf>
    <xf numFmtId="49" fontId="0" fillId="0" borderId="0" xfId="0" applyNumberFormat="1" applyFont="1">
      <alignment vertical="center"/>
    </xf>
    <xf numFmtId="49" fontId="0" fillId="0" borderId="0" xfId="0" applyNumberFormat="1" applyFont="1" applyAlignment="1">
      <alignment horizontal="center" vertical="center"/>
    </xf>
    <xf numFmtId="49" fontId="8" fillId="0" borderId="0" xfId="10" applyNumberFormat="1">
      <alignment vertical="center"/>
    </xf>
    <xf numFmtId="0" fontId="1" fillId="18" borderId="0" xfId="0" applyFont="1" applyFill="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7">
    <dxf>
      <numFmt numFmtId="180" formatCode="0_);[Red]\(0\)"/>
    </dxf>
    <dxf>
      <numFmt numFmtId="49" formatCode="@"/>
    </dxf>
    <dxf>
      <numFmt numFmtId="180" formatCode="0_);[Red]\(0\)"/>
    </dxf>
    <dxf>
      <numFmt numFmtId="49" formatCode="@"/>
    </dxf>
    <dxf>
      <numFmt numFmtId="49" formatCode="@"/>
    </dxf>
    <dxf>
      <numFmt numFmtId="180" formatCode="0_);[Red]\(0\)"/>
    </dxf>
    <dxf>
      <numFmt numFmtId="180" formatCode="0_);[Red]\(0\)"/>
    </dxf>
    <dxf>
      <numFmt numFmtId="49" formatCode="@"/>
    </dxf>
    <dxf>
      <numFmt numFmtId="49" formatCode="@"/>
    </dxf>
    <dxf>
      <numFmt numFmtId="180" formatCode="0_);[Red]\(0\)"/>
    </dxf>
    <dxf>
      <numFmt numFmtId="180" formatCode="0_);[Red]\(0\)"/>
    </dxf>
    <dxf>
      <numFmt numFmtId="49" formatCode="@"/>
    </dxf>
    <dxf>
      <numFmt numFmtId="49" formatCode="@"/>
    </dxf>
    <dxf>
      <numFmt numFmtId="49" formatCode="@"/>
    </dxf>
    <dxf>
      <numFmt numFmtId="49" formatCode="@"/>
    </dxf>
    <dxf>
      <numFmt numFmtId="49" formatCode="@"/>
    </dxf>
    <dxf>
      <numFmt numFmtId="49" formatCode="@"/>
    </dxf>
    <dxf>
      <numFmt numFmtId="38" formatCode="#,##0_);[Red]\(#,##0\)"/>
    </dxf>
    <dxf>
      <numFmt numFmtId="49" formatCode="@"/>
    </dxf>
    <dxf>
      <numFmt numFmtId="49" formatCode="@"/>
    </dxf>
    <dxf>
      <numFmt numFmtId="49" formatCode="@"/>
    </dxf>
    <dxf>
      <numFmt numFmtId="49" formatCode="@"/>
    </dxf>
    <dxf>
      <numFmt numFmtId="49" formatCode="@"/>
    </dxf>
    <dxf>
      <numFmt numFmtId="49" formatCode="@"/>
    </dxf>
    <dxf>
      <numFmt numFmtId="49" formatCode="@"/>
    </dxf>
    <dxf>
      <numFmt numFmtId="49" formatCode="@"/>
    </dxf>
    <dxf>
      <numFmt numFmtId="49" formatCode="@"/>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Setoran Modal</a:t>
            </a:r>
          </a:p>
        </c:rich>
      </c:tx>
      <c:layout>
        <c:manualLayout>
          <c:xMode val="edge"/>
          <c:yMode val="edge"/>
          <c:x val="0.384236111111111"/>
          <c:y val="0.00694444444444444"/>
        </c:manualLayout>
      </c:layout>
      <c:overlay val="0"/>
      <c:spPr>
        <a:noFill/>
        <a:ln>
          <a:noFill/>
        </a:ln>
        <a:effectLst/>
      </c:spPr>
    </c:title>
    <c:autoTitleDeleted val="0"/>
    <c:plotArea>
      <c:layout>
        <c:manualLayout>
          <c:layoutTarget val="inner"/>
          <c:xMode val="edge"/>
          <c:yMode val="edge"/>
          <c:x val="0.139944444444444"/>
          <c:y val="0.177083333333333"/>
          <c:w val="0.831583333333333"/>
          <c:h val="0.56537037037037"/>
        </c:manualLayout>
      </c:layout>
      <c:lineChart>
        <c:grouping val="standard"/>
        <c:varyColors val="0"/>
        <c:ser>
          <c:idx val="0"/>
          <c:order val="0"/>
          <c:tx>
            <c:strRef>
              <c:f>Setoran!$D$2</c:f>
              <c:strCache>
                <c:ptCount val="1"/>
                <c:pt idx="0">
                  <c:v>Jumlah</c:v>
                </c:pt>
              </c:strCache>
            </c:strRef>
          </c:tx>
          <c:spPr>
            <a:ln w="12700" cap="flat" cmpd="sng" algn="ctr">
              <a:solidFill>
                <a:schemeClr val="dk1"/>
              </a:solidFill>
              <a:prstDash val="solid"/>
              <a:miter lim="800000"/>
            </a:ln>
            <a:effectLst/>
            <a:sp3d>
              <a:extrusionClr>
                <a:srgbClr val="FFFFFF"/>
              </a:extrusionClr>
              <a:contourClr>
                <a:srgbClr val="FFFFFF"/>
              </a:contourClr>
            </a:sp3d>
          </c:spPr>
          <c:marker>
            <c:symbol val="circle"/>
            <c:size val="5"/>
            <c:spPr>
              <a:solidFill>
                <a:schemeClr val="lt1"/>
              </a:solidFill>
              <a:ln w="12700" cap="flat" cmpd="sng" algn="ctr">
                <a:solidFill>
                  <a:schemeClr val="dk1"/>
                </a:solidFill>
                <a:prstDash val="solid"/>
                <a:miter lim="800000"/>
              </a:ln>
              <a:effectLst/>
              <a:sp3d>
                <a:extrusionClr>
                  <a:srgbClr val="FFFFFF"/>
                </a:extrusionClr>
                <a:contourClr>
                  <a:srgbClr val="FFFFFF"/>
                </a:contourClr>
              </a:sp3d>
            </c:spPr>
          </c:marker>
          <c:dLbls>
            <c:delete val="1"/>
          </c:dLbls>
          <c:cat>
            <c:numRef>
              <c:f>Setoran!$C$3:$C$9</c:f>
              <c:numCache>
                <c:formatCode>[$-409]d\-mmm\-yyyy;@</c:formatCode>
                <c:ptCount val="7"/>
                <c:pt idx="0" c:formatCode="[$-409]d\-mmm\-yyyy;@">
                  <c:v>44060</c:v>
                </c:pt>
                <c:pt idx="1" c:formatCode="[$-409]d\-mmm\-yyyy;@">
                  <c:v>44074</c:v>
                </c:pt>
                <c:pt idx="2" c:formatCode="[$-409]d\-mmm\-yyyy;@">
                  <c:v>44082</c:v>
                </c:pt>
                <c:pt idx="3" c:formatCode="[$-409]d\-mmm\-yyyy;@">
                  <c:v>44102</c:v>
                </c:pt>
                <c:pt idx="4" c:formatCode="[$-409]d\-mmm\-yyyy;@">
                  <c:v>44109</c:v>
                </c:pt>
                <c:pt idx="5" c:formatCode="[$-409]d\-mmm\-yyyy;@">
                  <c:v>44122</c:v>
                </c:pt>
                <c:pt idx="6" c:formatCode="[$-409]d\-mmm\-yyyy;@">
                  <c:v>44133</c:v>
                </c:pt>
              </c:numCache>
            </c:numRef>
          </c:cat>
          <c:val>
            <c:numRef>
              <c:f>Setoran!$D$3:$D$9</c:f>
              <c:numCache>
                <c:formatCode>#,##0</c:formatCode>
                <c:ptCount val="7"/>
                <c:pt idx="0">
                  <c:v>110000</c:v>
                </c:pt>
                <c:pt idx="1">
                  <c:v>485000</c:v>
                </c:pt>
                <c:pt idx="2">
                  <c:v>750000</c:v>
                </c:pt>
                <c:pt idx="3">
                  <c:v>1000000</c:v>
                </c:pt>
                <c:pt idx="4">
                  <c:v>1000000</c:v>
                </c:pt>
                <c:pt idx="5">
                  <c:v>1150000</c:v>
                </c:pt>
                <c:pt idx="6">
                  <c:v>1050000</c:v>
                </c:pt>
              </c:numCache>
            </c:numRef>
          </c:val>
          <c:smooth val="0"/>
        </c:ser>
        <c:dLbls>
          <c:showLegendKey val="0"/>
          <c:showVal val="0"/>
          <c:showCatName val="0"/>
          <c:showSerName val="0"/>
          <c:showPercent val="0"/>
          <c:showBubbleSize val="0"/>
        </c:dLbls>
        <c:marker val="1"/>
        <c:smooth val="0"/>
        <c:axId val="991584618"/>
        <c:axId val="725906673"/>
      </c:lineChart>
      <c:dateAx>
        <c:axId val="99158461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25906673"/>
        <c:crosses val="autoZero"/>
        <c:auto val="1"/>
        <c:lblOffset val="100"/>
        <c:baseTimeUnit val="days"/>
      </c:dateAx>
      <c:valAx>
        <c:axId val="72590667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91584618"/>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spc="0" baseline="0">
                <a:solidFill>
                  <a:schemeClr val="tx1">
                    <a:lumMod val="65000"/>
                    <a:lumOff val="35000"/>
                  </a:schemeClr>
                </a:solidFill>
                <a:latin typeface="+mn-lt"/>
                <a:ea typeface="+mn-ea"/>
                <a:cs typeface="+mn-cs"/>
              </a:defRPr>
            </a:pPr>
            <a:r>
              <a:rPr b="1"/>
              <a:t>Modal Pembelian</a:t>
            </a:r>
            <a:endParaRPr b="1"/>
          </a:p>
        </c:rich>
      </c:tx>
      <c:layout/>
      <c:overlay val="0"/>
      <c:spPr>
        <a:noFill/>
        <a:ln>
          <a:noFill/>
        </a:ln>
        <a:effectLst/>
      </c:spPr>
    </c:title>
    <c:autoTitleDeleted val="0"/>
    <c:plotArea>
      <c:layout>
        <c:manualLayout>
          <c:layoutTarget val="inner"/>
          <c:xMode val="edge"/>
          <c:yMode val="edge"/>
          <c:x val="0.116989340874483"/>
          <c:y val="0.238549618320611"/>
          <c:w val="0.832597346095279"/>
          <c:h val="0.602862595419847"/>
        </c:manualLayout>
      </c:layout>
      <c:barChart>
        <c:barDir val="bar"/>
        <c:grouping val="clustered"/>
        <c:varyColors val="0"/>
        <c:ser>
          <c:idx val="0"/>
          <c:order val="0"/>
          <c:tx>
            <c:strRef>
              <c:f>Item!$F$2</c:f>
              <c:strCache>
                <c:ptCount val="1"/>
                <c:pt idx="0">
                  <c:v>Jumlah</c:v>
                </c:pt>
              </c:strCache>
            </c:strRef>
          </c:tx>
          <c:spPr>
            <a:solidFill>
              <a:schemeClr val="accent2">
                <a:lumMod val="75000"/>
              </a:schemeClr>
            </a:solidFill>
            <a:ln>
              <a:noFill/>
            </a:ln>
            <a:effectLst/>
          </c:spPr>
          <c:invertIfNegative val="0"/>
          <c:dLbls>
            <c:delete val="1"/>
          </c:dLbls>
          <c:cat>
            <c:strRef>
              <c:f>Item!$E$3:$E$5</c:f>
              <c:strCache>
                <c:ptCount val="3"/>
                <c:pt idx="0">
                  <c:v>August</c:v>
                </c:pt>
                <c:pt idx="1">
                  <c:v>September</c:v>
                </c:pt>
                <c:pt idx="2">
                  <c:v>Oktober</c:v>
                </c:pt>
              </c:strCache>
            </c:strRef>
          </c:cat>
          <c:val>
            <c:numRef>
              <c:f>Item!$F$3:$F$5</c:f>
              <c:numCache>
                <c:formatCode>#,##0</c:formatCode>
                <c:ptCount val="3"/>
                <c:pt idx="0">
                  <c:v>2026000</c:v>
                </c:pt>
                <c:pt idx="1">
                  <c:v>2778400</c:v>
                </c:pt>
                <c:pt idx="2">
                  <c:v>922500</c:v>
                </c:pt>
              </c:numCache>
            </c:numRef>
          </c:val>
        </c:ser>
        <c:dLbls>
          <c:showLegendKey val="0"/>
          <c:showVal val="0"/>
          <c:showCatName val="0"/>
          <c:showSerName val="0"/>
          <c:showPercent val="0"/>
          <c:showBubbleSize val="0"/>
        </c:dLbls>
        <c:gapWidth val="182"/>
        <c:overlap val="0"/>
        <c:axId val="127193713"/>
        <c:axId val="215882169"/>
      </c:barChart>
      <c:catAx>
        <c:axId val="127193713"/>
        <c:scaling>
          <c:orientation val="minMax"/>
        </c:scaling>
        <c:delete val="0"/>
        <c:axPos val="l"/>
        <c:majorTickMark val="none"/>
        <c:minorTickMark val="none"/>
        <c:tickLblPos val="nextTo"/>
        <c:spPr>
          <a:noFill/>
          <a:ln w="9525" cap="flat" cmpd="sng" algn="ctr">
            <a:solidFill>
              <a:schemeClr val="tx1"/>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15882169"/>
        <c:crosses val="autoZero"/>
        <c:auto val="1"/>
        <c:lblAlgn val="ctr"/>
        <c:lblOffset val="100"/>
        <c:noMultiLvlLbl val="0"/>
      </c:catAx>
      <c:valAx>
        <c:axId val="21588216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solidFill>
              <a:schemeClr val="tx1"/>
            </a:solid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27193713"/>
        <c:crosses val="autoZero"/>
        <c:crossBetween val="between"/>
      </c:valAx>
      <c:spPr>
        <a:solidFill>
          <a:schemeClr val="accent2">
            <a:lumMod val="40000"/>
            <a:lumOff val="60000"/>
          </a:schemeClr>
        </a:solidFill>
        <a:ln w="6350" cap="flat" cmpd="sng" algn="ctr">
          <a:solidFill>
            <a:schemeClr val="accent6"/>
          </a:solidFill>
          <a:prstDash val="solid"/>
          <a:miter lim="800000"/>
        </a:ln>
        <a:effectLst/>
        <a:sp3d>
          <a:extrusionClr>
            <a:srgbClr val="FFFFFF"/>
          </a:extrusionClr>
          <a:contourClr>
            <a:srgbClr val="FFFFFF"/>
          </a:contourClr>
        </a:sp3d>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6350</xdr:colOff>
      <xdr:row>0</xdr:row>
      <xdr:rowOff>63500</xdr:rowOff>
    </xdr:from>
    <xdr:to>
      <xdr:col>8</xdr:col>
      <xdr:colOff>177800</xdr:colOff>
      <xdr:row>10</xdr:row>
      <xdr:rowOff>415925</xdr:rowOff>
    </xdr:to>
    <xdr:graphicFrame>
      <xdr:nvGraphicFramePr>
        <xdr:cNvPr id="2" name="Chart 1"/>
        <xdr:cNvGraphicFramePr/>
      </xdr:nvGraphicFramePr>
      <xdr:xfrm>
        <a:off x="6226175" y="63500"/>
        <a:ext cx="5934075" cy="45434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6</xdr:col>
      <xdr:colOff>568325</xdr:colOff>
      <xdr:row>0</xdr:row>
      <xdr:rowOff>31750</xdr:rowOff>
    </xdr:from>
    <xdr:to>
      <xdr:col>15</xdr:col>
      <xdr:colOff>262890</xdr:colOff>
      <xdr:row>5</xdr:row>
      <xdr:rowOff>389890</xdr:rowOff>
    </xdr:to>
    <xdr:graphicFrame>
      <xdr:nvGraphicFramePr>
        <xdr:cNvPr id="2" name="Chart 1"/>
        <xdr:cNvGraphicFramePr/>
      </xdr:nvGraphicFramePr>
      <xdr:xfrm>
        <a:off x="7835900" y="31750"/>
        <a:ext cx="5838190" cy="2326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5" name="Table15" displayName="Table15" ref="A2:G23" headerRowCount="0" totalsRowShown="0">
  <tableColumns count="7">
    <tableColumn id="1" name="Column1" dataDxfId="0"/>
    <tableColumn id="2" name="Column2" dataDxfId="1"/>
    <tableColumn id="3" name="Column6" dataDxfId="2"/>
    <tableColumn id="4" name="Column4" dataDxfId="3"/>
    <tableColumn id="5" name="Column3" dataDxfId="4"/>
    <tableColumn id="6" name="Column7" dataDxfId="5"/>
    <tableColumn id="7" name="Column5" dataDxfId="6"/>
  </tableColumns>
  <tableStyleInfo name="TableStyleLight6" showFirstColumn="0" showLastColumn="0" showRowStripes="1" showColumnStripes="0"/>
</table>
</file>

<file path=xl/tables/table2.xml><?xml version="1.0" encoding="utf-8"?>
<table xmlns="http://schemas.openxmlformats.org/spreadsheetml/2006/main" id="16" name="Table2" displayName="Table2" ref="L2:M10" headerRowCount="0" totalsRowShown="0">
  <tableColumns count="2">
    <tableColumn id="1" name="Column1" dataDxfId="7"/>
    <tableColumn id="2" name="Column2" dataDxfId="8"/>
  </tableColumns>
  <tableStyleInfo name="TableStyleLight1" showFirstColumn="0" showLastColumn="0" showRowStripes="1" showColumnStripes="0"/>
</table>
</file>

<file path=xl/tables/table3.xml><?xml version="1.0" encoding="utf-8"?>
<table xmlns="http://schemas.openxmlformats.org/spreadsheetml/2006/main" id="6" name="Table6" displayName="Table6" ref="L12:M14" headerRowCount="0" totalsRowShown="0">
  <tableColumns count="2">
    <tableColumn id="1" name="Column1" dataDxfId="9"/>
    <tableColumn id="2" name="Column2" dataDxfId="10"/>
  </tableColumns>
  <tableStyleInfo name="TableStyleLight3" showFirstColumn="0" showLastColumn="0" showRowStripes="1" showColumnStripes="0"/>
</table>
</file>

<file path=xl/tables/table4.xml><?xml version="1.0" encoding="utf-8"?>
<table xmlns="http://schemas.openxmlformats.org/spreadsheetml/2006/main" id="3" name="Table3" displayName="Table3" ref="Q2:S9" headerRowCount="0" totalsRowShown="0">
  <tableColumns count="3">
    <tableColumn id="1" name="Satuan" dataDxfId="11"/>
    <tableColumn id="2" name="Qty" dataDxfId="12"/>
    <tableColumn id="3" name="Column1" dataDxfId="13"/>
  </tableColumns>
  <tableStyleInfo name="TableStyleLight1" showFirstColumn="0" showLastColumn="0" showRowStripes="1" showColumnStripes="0"/>
</table>
</file>

<file path=xl/tables/table5.xml><?xml version="1.0" encoding="utf-8"?>
<table xmlns="http://schemas.openxmlformats.org/spreadsheetml/2006/main" id="7" name="Table1" displayName="Table1" ref="U2:W6" headerRowCount="0" totalsRowShown="0">
  <tableColumns count="3">
    <tableColumn id="1" name="Category" dataDxfId="14"/>
    <tableColumn id="2" name="Sub Category" dataDxfId="15"/>
    <tableColumn id="3" name="Index" dataDxfId="16"/>
  </tableColumns>
  <tableStyleInfo name="TableStyleLight1" showFirstColumn="0" showLastColumn="0" showRowStripes="1" showColumnStripes="0"/>
</table>
</file>

<file path=xl/tables/table6.xml><?xml version="1.0" encoding="utf-8"?>
<table xmlns="http://schemas.openxmlformats.org/spreadsheetml/2006/main" id="12" name="Table12" displayName="Table12" ref="A3:D39" headerRowCount="0" totalsRowShown="0">
  <tableColumns count="4">
    <tableColumn id="1" name="Column1" dataDxfId="17"/>
    <tableColumn id="2" name="Column2" dataDxfId="18"/>
    <tableColumn id="3" name="Column4" dataDxfId="19"/>
    <tableColumn id="4" name="Column3" dataDxfId="20"/>
  </tableColumns>
  <tableStyleInfo name="TableStyleLight6" showFirstColumn="0" showLastColumn="0" showRowStripes="1" showColumnStripes="0"/>
</table>
</file>

<file path=xl/tables/table7.xml><?xml version="1.0" encoding="utf-8"?>
<table xmlns="http://schemas.openxmlformats.org/spreadsheetml/2006/main" id="18" name="Table18" displayName="Table18" ref="H2:I4" headerRowCount="0" totalsRowShown="0">
  <tableColumns count="2">
    <tableColumn id="1" name="Column1" dataDxfId="21"/>
    <tableColumn id="2" name="Column2" dataDxfId="22"/>
  </tableColumns>
  <tableStyleInfo name="TableStyleLight1" showFirstColumn="0" showLastColumn="0" showRowStripes="1" showColumnStripes="0"/>
</table>
</file>

<file path=xl/tables/table8.xml><?xml version="1.0" encoding="utf-8"?>
<table xmlns="http://schemas.openxmlformats.org/spreadsheetml/2006/main" id="19" name="Table19" displayName="Table19" ref="H7:I9" headerRowCount="0" totalsRowShown="0">
  <tableColumns count="2">
    <tableColumn id="1" name="Column1" dataDxfId="23"/>
    <tableColumn id="2" name="Column2" dataDxfId="24"/>
  </tableColumns>
  <tableStyleInfo name="TableStyleLight1" showFirstColumn="0" showLastColumn="0" showRowStripes="1" showColumnStripes="0"/>
</table>
</file>

<file path=xl/tables/table9.xml><?xml version="1.0" encoding="utf-8"?>
<table xmlns="http://schemas.openxmlformats.org/spreadsheetml/2006/main" id="21" name="Table21" displayName="Table21" ref="H12:I13" headerRowCount="0" totalsRowShown="0">
  <tableColumns count="2">
    <tableColumn id="1" name="Column1" dataDxfId="25"/>
    <tableColumn id="2" name="Column2" dataDxfId="26"/>
  </tableColumns>
  <tableStyleInfo name="TableStyleLight5"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www.zoya.co.id/" TargetMode="External"/><Relationship Id="rId5" Type="http://schemas.openxmlformats.org/officeDocument/2006/relationships/hyperlink" Target="https://instagram.com/pusatjumbo?igshid=hxwxfvhao8y3" TargetMode="External"/><Relationship Id="rId4" Type="http://schemas.openxmlformats.org/officeDocument/2006/relationships/hyperlink" Target="https://www.tokopedia.com/assundari" TargetMode="External"/><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4" Type="http://schemas.openxmlformats.org/officeDocument/2006/relationships/table" Target="../tables/table9.xml"/><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68"/>
  <sheetViews>
    <sheetView workbookViewId="0">
      <pane ySplit="1" topLeftCell="A23" activePane="bottomLeft" state="frozen"/>
      <selection/>
      <selection pane="bottomLeft" activeCell="D25" sqref="D25"/>
    </sheetView>
  </sheetViews>
  <sheetFormatPr defaultColWidth="9.14285714285714" defaultRowHeight="25" customHeight="1"/>
  <cols>
    <col min="1" max="1" width="9.14285714285714" style="1"/>
    <col min="2" max="2" width="24.1428571428571" customWidth="1"/>
    <col min="3" max="3" width="29.2857142857143" style="1" customWidth="1"/>
    <col min="4" max="4" width="40.7142857142857" customWidth="1"/>
    <col min="5" max="5" width="19.7142857142857" style="1" customWidth="1"/>
    <col min="6" max="6" width="23.7142857142857" style="11" customWidth="1"/>
    <col min="7" max="7" width="19.7142857142857" style="11" customWidth="1"/>
    <col min="8" max="8" width="12.4285714285714" style="1" customWidth="1"/>
    <col min="9" max="9" width="18.5714285714286" style="1" customWidth="1"/>
    <col min="10" max="10" width="10.5714285714286" customWidth="1"/>
    <col min="11" max="11" width="10.2857142857143" customWidth="1"/>
    <col min="12" max="12" width="24.4285714285714" customWidth="1"/>
  </cols>
  <sheetData>
    <row r="1" customHeight="1" spans="1:13">
      <c r="A1" s="59" t="s">
        <v>0</v>
      </c>
      <c r="B1" s="59" t="s">
        <v>1</v>
      </c>
      <c r="C1" s="59" t="s">
        <v>2</v>
      </c>
      <c r="D1" s="59" t="s">
        <v>3</v>
      </c>
      <c r="E1" s="59" t="s">
        <v>4</v>
      </c>
      <c r="F1" s="60" t="s">
        <v>5</v>
      </c>
      <c r="G1" s="60" t="s">
        <v>6</v>
      </c>
      <c r="H1" s="59" t="s">
        <v>7</v>
      </c>
      <c r="I1" s="59" t="s">
        <v>8</v>
      </c>
      <c r="L1" s="67" t="s">
        <v>9</v>
      </c>
      <c r="M1" s="67" t="s">
        <v>10</v>
      </c>
    </row>
    <row r="2" customHeight="1" spans="1:13">
      <c r="A2" s="61">
        <v>1</v>
      </c>
      <c r="B2" t="s">
        <v>11</v>
      </c>
      <c r="D2" s="62" t="s">
        <v>12</v>
      </c>
      <c r="E2" s="1" t="s">
        <v>13</v>
      </c>
      <c r="F2" s="11" t="s">
        <v>14</v>
      </c>
      <c r="L2" t="s">
        <v>13</v>
      </c>
      <c r="M2" t="s">
        <v>15</v>
      </c>
    </row>
    <row r="3" customHeight="1" spans="1:13">
      <c r="A3" s="61">
        <f t="shared" ref="A3:A23" si="0">A2+1</f>
        <v>2</v>
      </c>
      <c r="B3" s="8" t="s">
        <v>16</v>
      </c>
      <c r="C3" s="11"/>
      <c r="D3" s="8"/>
      <c r="E3" s="11" t="s">
        <v>17</v>
      </c>
      <c r="F3" s="11" t="s">
        <v>18</v>
      </c>
      <c r="G3" s="11" t="s">
        <v>19</v>
      </c>
      <c r="H3" s="1" t="s">
        <v>20</v>
      </c>
      <c r="I3" s="1">
        <v>3920154939</v>
      </c>
      <c r="L3" t="s">
        <v>21</v>
      </c>
      <c r="M3" t="s">
        <v>22</v>
      </c>
    </row>
    <row r="4" customHeight="1" spans="1:13">
      <c r="A4" s="61">
        <f t="shared" si="0"/>
        <v>3</v>
      </c>
      <c r="B4" s="8" t="s">
        <v>23</v>
      </c>
      <c r="C4" s="11" t="s">
        <v>24</v>
      </c>
      <c r="D4" s="8" t="s">
        <v>25</v>
      </c>
      <c r="E4" s="1" t="s">
        <v>26</v>
      </c>
      <c r="H4" s="1" t="s">
        <v>20</v>
      </c>
      <c r="I4" s="1">
        <v>3120622497</v>
      </c>
      <c r="L4" t="s">
        <v>27</v>
      </c>
      <c r="M4" t="s">
        <v>28</v>
      </c>
    </row>
    <row r="5" customHeight="1" spans="1:13">
      <c r="A5" s="61">
        <f t="shared" si="0"/>
        <v>4</v>
      </c>
      <c r="B5" s="8" t="s">
        <v>29</v>
      </c>
      <c r="C5" s="11"/>
      <c r="D5" s="8"/>
      <c r="E5" s="11" t="s">
        <v>17</v>
      </c>
      <c r="F5" s="11" t="s">
        <v>18</v>
      </c>
      <c r="G5" s="11" t="s">
        <v>30</v>
      </c>
      <c r="H5" s="1" t="s">
        <v>20</v>
      </c>
      <c r="I5" s="1">
        <v>3270690032</v>
      </c>
      <c r="L5" t="s">
        <v>31</v>
      </c>
      <c r="M5" t="s">
        <v>32</v>
      </c>
    </row>
    <row r="6" customHeight="1" spans="1:13">
      <c r="A6" s="61">
        <f t="shared" si="0"/>
        <v>5</v>
      </c>
      <c r="B6" s="8" t="s">
        <v>33</v>
      </c>
      <c r="C6" s="11"/>
      <c r="D6" s="8"/>
      <c r="E6" s="11" t="s">
        <v>17</v>
      </c>
      <c r="F6" s="11" t="s">
        <v>34</v>
      </c>
      <c r="G6" s="11" t="s">
        <v>35</v>
      </c>
      <c r="H6" s="1" t="s">
        <v>20</v>
      </c>
      <c r="I6" s="1">
        <v>1570188816</v>
      </c>
      <c r="L6" t="s">
        <v>36</v>
      </c>
      <c r="M6" t="s">
        <v>37</v>
      </c>
    </row>
    <row r="7" customHeight="1" spans="1:13">
      <c r="A7" s="61">
        <f t="shared" si="0"/>
        <v>6</v>
      </c>
      <c r="B7" s="8" t="s">
        <v>38</v>
      </c>
      <c r="C7" s="11"/>
      <c r="D7" s="63" t="s">
        <v>39</v>
      </c>
      <c r="E7" s="1" t="s">
        <v>26</v>
      </c>
      <c r="G7" s="11" t="s">
        <v>40</v>
      </c>
      <c r="L7" t="s">
        <v>26</v>
      </c>
      <c r="M7" t="s">
        <v>41</v>
      </c>
    </row>
    <row r="8" customHeight="1" spans="1:13">
      <c r="A8" s="61">
        <f t="shared" si="0"/>
        <v>7</v>
      </c>
      <c r="B8" s="8" t="s">
        <v>42</v>
      </c>
      <c r="D8" s="8"/>
      <c r="E8" s="11" t="s">
        <v>17</v>
      </c>
      <c r="F8" s="11" t="s">
        <v>43</v>
      </c>
      <c r="G8" s="11" t="s">
        <v>44</v>
      </c>
      <c r="H8" s="1" t="s">
        <v>20</v>
      </c>
      <c r="I8" s="1">
        <v>2820270242</v>
      </c>
      <c r="L8" t="s">
        <v>45</v>
      </c>
      <c r="M8" t="s">
        <v>46</v>
      </c>
    </row>
    <row r="9" customHeight="1" spans="1:13">
      <c r="A9" s="61">
        <f t="shared" si="0"/>
        <v>8</v>
      </c>
      <c r="B9" s="8" t="s">
        <v>47</v>
      </c>
      <c r="C9" s="11"/>
      <c r="D9" s="8" t="s">
        <v>48</v>
      </c>
      <c r="E9" s="11" t="s">
        <v>45</v>
      </c>
      <c r="L9" t="s">
        <v>17</v>
      </c>
      <c r="M9" t="s">
        <v>49</v>
      </c>
    </row>
    <row r="10" customHeight="1" spans="1:13">
      <c r="A10" s="61">
        <f t="shared" si="0"/>
        <v>9</v>
      </c>
      <c r="B10" s="8" t="s">
        <v>50</v>
      </c>
      <c r="C10" s="11"/>
      <c r="D10" s="8" t="s">
        <v>34</v>
      </c>
      <c r="E10" s="11" t="s">
        <v>45</v>
      </c>
      <c r="L10" s="8" t="s">
        <v>51</v>
      </c>
      <c r="M10" s="8" t="s">
        <v>52</v>
      </c>
    </row>
    <row r="11" customHeight="1" spans="1:5">
      <c r="A11" s="61">
        <f t="shared" si="0"/>
        <v>10</v>
      </c>
      <c r="B11" s="64" t="s">
        <v>53</v>
      </c>
      <c r="C11" s="65"/>
      <c r="D11" s="66" t="s">
        <v>54</v>
      </c>
      <c r="E11" s="11" t="s">
        <v>51</v>
      </c>
    </row>
    <row r="12" customHeight="1" spans="1:13">
      <c r="A12" s="61">
        <f t="shared" si="0"/>
        <v>11</v>
      </c>
      <c r="B12" s="8" t="s">
        <v>55</v>
      </c>
      <c r="C12" s="11" t="s">
        <v>56</v>
      </c>
      <c r="D12" s="8"/>
      <c r="E12" s="11" t="s">
        <v>27</v>
      </c>
      <c r="F12" s="11" t="s">
        <v>57</v>
      </c>
      <c r="G12" s="11" t="s">
        <v>58</v>
      </c>
      <c r="H12" s="1" t="s">
        <v>20</v>
      </c>
      <c r="I12" s="1">
        <v>2800718981</v>
      </c>
      <c r="L12" t="s">
        <v>59</v>
      </c>
      <c r="M12" t="s">
        <v>20</v>
      </c>
    </row>
    <row r="13" customHeight="1" spans="1:13">
      <c r="A13" s="61">
        <f t="shared" si="0"/>
        <v>12</v>
      </c>
      <c r="B13" s="8" t="s">
        <v>60</v>
      </c>
      <c r="C13" s="11"/>
      <c r="D13" s="8"/>
      <c r="E13" s="11" t="s">
        <v>45</v>
      </c>
      <c r="F13" s="11" t="s">
        <v>61</v>
      </c>
      <c r="L13" t="s">
        <v>62</v>
      </c>
      <c r="M13" t="s">
        <v>63</v>
      </c>
    </row>
    <row r="14" customHeight="1" spans="1:13">
      <c r="A14" s="61">
        <f t="shared" si="0"/>
        <v>13</v>
      </c>
      <c r="B14" s="8" t="s">
        <v>64</v>
      </c>
      <c r="C14" s="11"/>
      <c r="D14" s="8"/>
      <c r="E14" s="11" t="s">
        <v>45</v>
      </c>
      <c r="F14" s="11" t="s">
        <v>65</v>
      </c>
      <c r="L14" t="s">
        <v>66</v>
      </c>
      <c r="M14" t="s">
        <v>67</v>
      </c>
    </row>
    <row r="15" customHeight="1" spans="1:9">
      <c r="A15" s="61">
        <f t="shared" si="0"/>
        <v>14</v>
      </c>
      <c r="B15" s="8" t="s">
        <v>68</v>
      </c>
      <c r="C15" s="11"/>
      <c r="D15" s="8"/>
      <c r="E15" s="11" t="s">
        <v>26</v>
      </c>
      <c r="F15" s="11" t="s">
        <v>69</v>
      </c>
      <c r="G15" s="11" t="s">
        <v>70</v>
      </c>
      <c r="H15" s="1" t="s">
        <v>20</v>
      </c>
      <c r="I15" s="1">
        <v>7330789047</v>
      </c>
    </row>
    <row r="16" customHeight="1" spans="1:5">
      <c r="A16" s="61">
        <f t="shared" si="0"/>
        <v>15</v>
      </c>
      <c r="B16" s="8" t="s">
        <v>71</v>
      </c>
      <c r="C16" s="11"/>
      <c r="D16" s="8" t="s">
        <v>72</v>
      </c>
      <c r="E16" s="11" t="s">
        <v>27</v>
      </c>
    </row>
    <row r="17" customHeight="1" spans="1:9">
      <c r="A17" s="61">
        <f t="shared" si="0"/>
        <v>16</v>
      </c>
      <c r="B17" s="8" t="s">
        <v>73</v>
      </c>
      <c r="C17" s="11" t="s">
        <v>74</v>
      </c>
      <c r="D17" s="8"/>
      <c r="E17" s="11" t="s">
        <v>17</v>
      </c>
      <c r="F17" s="11" t="s">
        <v>75</v>
      </c>
      <c r="G17" s="11" t="s">
        <v>76</v>
      </c>
      <c r="H17" s="1" t="s">
        <v>20</v>
      </c>
      <c r="I17" s="1">
        <v>3461918130</v>
      </c>
    </row>
    <row r="18" customHeight="1" spans="1:7">
      <c r="A18" s="61">
        <f t="shared" si="0"/>
        <v>17</v>
      </c>
      <c r="B18" s="8" t="s">
        <v>77</v>
      </c>
      <c r="C18" s="61"/>
      <c r="D18" s="8" t="s">
        <v>34</v>
      </c>
      <c r="E18" s="11" t="s">
        <v>21</v>
      </c>
      <c r="F18" s="61" t="s">
        <v>34</v>
      </c>
      <c r="G18" s="61"/>
    </row>
    <row r="19" customHeight="1" spans="1:7">
      <c r="A19" s="61">
        <f t="shared" si="0"/>
        <v>18</v>
      </c>
      <c r="B19" s="8" t="s">
        <v>78</v>
      </c>
      <c r="C19" s="61" t="s">
        <v>79</v>
      </c>
      <c r="D19" s="8" t="s">
        <v>80</v>
      </c>
      <c r="E19" s="11"/>
      <c r="F19" s="61"/>
      <c r="G19" s="61"/>
    </row>
    <row r="20" customHeight="1" spans="1:7">
      <c r="A20" s="61">
        <f t="shared" si="0"/>
        <v>19</v>
      </c>
      <c r="B20" s="8" t="s">
        <v>81</v>
      </c>
      <c r="C20" s="61" t="s">
        <v>82</v>
      </c>
      <c r="D20" s="8" t="s">
        <v>83</v>
      </c>
      <c r="E20" s="11"/>
      <c r="F20" s="61"/>
      <c r="G20" s="61"/>
    </row>
    <row r="21" customHeight="1" spans="1:7">
      <c r="A21" s="61">
        <f t="shared" si="0"/>
        <v>20</v>
      </c>
      <c r="B21" s="8" t="s">
        <v>84</v>
      </c>
      <c r="C21" s="61" t="s">
        <v>85</v>
      </c>
      <c r="D21" s="8" t="s">
        <v>34</v>
      </c>
      <c r="E21" s="11" t="s">
        <v>13</v>
      </c>
      <c r="F21" s="61"/>
      <c r="G21" s="61"/>
    </row>
    <row r="22" customHeight="1" spans="1:7">
      <c r="A22" s="61">
        <f t="shared" si="0"/>
        <v>21</v>
      </c>
      <c r="B22" s="8" t="s">
        <v>86</v>
      </c>
      <c r="C22" s="8" t="s">
        <v>86</v>
      </c>
      <c r="D22" s="8" t="s">
        <v>34</v>
      </c>
      <c r="E22" s="11" t="s">
        <v>27</v>
      </c>
      <c r="F22" s="61"/>
      <c r="G22" s="61"/>
    </row>
    <row r="23" customHeight="1" spans="1:7">
      <c r="A23" s="61">
        <f t="shared" si="0"/>
        <v>22</v>
      </c>
      <c r="B23" s="8" t="s">
        <v>78</v>
      </c>
      <c r="C23" s="61" t="s">
        <v>87</v>
      </c>
      <c r="D23" s="8" t="s">
        <v>88</v>
      </c>
      <c r="E23" s="11"/>
      <c r="F23" s="61"/>
      <c r="G23" s="61"/>
    </row>
    <row r="24" customHeight="1" spans="1:1">
      <c r="A24" s="61"/>
    </row>
    <row r="25" customHeight="1" spans="1:1">
      <c r="A25" s="61"/>
    </row>
    <row r="26" customHeight="1" spans="1:1">
      <c r="A26" s="61"/>
    </row>
    <row r="27" customHeight="1" spans="1:1">
      <c r="A27" s="61"/>
    </row>
    <row r="28" customHeight="1" spans="1:1">
      <c r="A28" s="61"/>
    </row>
    <row r="29" customHeight="1" spans="1:1">
      <c r="A29" s="61"/>
    </row>
    <row r="30" customHeight="1" spans="1:1">
      <c r="A30" s="61"/>
    </row>
    <row r="31" customHeight="1" spans="1:1">
      <c r="A31" s="61"/>
    </row>
    <row r="32" customHeight="1" spans="1:1">
      <c r="A32" s="61"/>
    </row>
    <row r="33" customHeight="1" spans="1:1">
      <c r="A33" s="61"/>
    </row>
    <row r="34" customHeight="1" spans="1:1">
      <c r="A34" s="61"/>
    </row>
    <row r="35" customHeight="1" spans="1:1">
      <c r="A35" s="61"/>
    </row>
    <row r="36" customHeight="1" spans="1:1">
      <c r="A36" s="61"/>
    </row>
    <row r="37" customHeight="1" spans="1:1">
      <c r="A37" s="61"/>
    </row>
    <row r="38" customHeight="1" spans="1:1">
      <c r="A38" s="61"/>
    </row>
    <row r="39" customHeight="1" spans="1:1">
      <c r="A39" s="61"/>
    </row>
    <row r="40" customHeight="1" spans="1:1">
      <c r="A40" s="61"/>
    </row>
    <row r="41" customHeight="1" spans="1:1">
      <c r="A41" s="61"/>
    </row>
    <row r="42" customHeight="1" spans="1:1">
      <c r="A42" s="61"/>
    </row>
    <row r="43" customHeight="1" spans="1:1">
      <c r="A43" s="61"/>
    </row>
    <row r="44" customHeight="1" spans="1:1">
      <c r="A44" s="61"/>
    </row>
    <row r="45" customHeight="1" spans="1:1">
      <c r="A45" s="61"/>
    </row>
    <row r="46" customHeight="1" spans="1:1">
      <c r="A46" s="61"/>
    </row>
    <row r="47" customHeight="1" spans="1:1">
      <c r="A47" s="61"/>
    </row>
    <row r="48" customHeight="1" spans="1:1">
      <c r="A48" s="61"/>
    </row>
    <row r="49" customHeight="1" spans="1:1">
      <c r="A49" s="61"/>
    </row>
    <row r="50" customHeight="1" spans="1:1">
      <c r="A50" s="61"/>
    </row>
    <row r="51" customHeight="1" spans="1:1">
      <c r="A51" s="61"/>
    </row>
    <row r="52" customHeight="1" spans="1:1">
      <c r="A52" s="61"/>
    </row>
    <row r="53" customHeight="1" spans="1:1">
      <c r="A53" s="61"/>
    </row>
    <row r="54" customHeight="1" spans="1:1">
      <c r="A54" s="61"/>
    </row>
    <row r="55" customHeight="1" spans="1:1">
      <c r="A55" s="61"/>
    </row>
    <row r="56" customHeight="1" spans="1:1">
      <c r="A56" s="61"/>
    </row>
    <row r="57" customHeight="1" spans="1:1">
      <c r="A57" s="61"/>
    </row>
    <row r="58" customHeight="1" spans="1:1">
      <c r="A58" s="61"/>
    </row>
    <row r="59" customHeight="1" spans="1:1">
      <c r="A59" s="61"/>
    </row>
    <row r="60" customHeight="1" spans="1:1">
      <c r="A60" s="61"/>
    </row>
    <row r="61" customHeight="1" spans="1:1">
      <c r="A61" s="61"/>
    </row>
    <row r="62" customHeight="1" spans="1:1">
      <c r="A62" s="61"/>
    </row>
    <row r="63" customHeight="1" spans="1:1">
      <c r="A63" s="61"/>
    </row>
    <row r="64" customHeight="1" spans="1:1">
      <c r="A64" s="61"/>
    </row>
    <row r="65" customHeight="1" spans="1:1">
      <c r="A65" s="61"/>
    </row>
    <row r="66" customHeight="1" spans="1:1">
      <c r="A66" s="61"/>
    </row>
    <row r="67" customHeight="1" spans="1:1">
      <c r="A67" s="61"/>
    </row>
    <row r="68" customHeight="1" spans="1:1">
      <c r="A68" s="61"/>
    </row>
  </sheetData>
  <dataValidations count="4">
    <dataValidation type="list" allowBlank="1" showInputMessage="1" showErrorMessage="1" sqref="H8 H17 H18 H2:H7 H9:H11 H12:H16">
      <formula1>$M$12:$M$13</formula1>
    </dataValidation>
    <dataValidation type="list" allowBlank="1" showInputMessage="1" showErrorMessage="1" sqref="E2 E3 E4 E5 E6 E7 E8 E9 E10">
      <formula1>$L$2:$L$9</formula1>
    </dataValidation>
    <dataValidation allowBlank="1" showInputMessage="1" showErrorMessage="1" sqref="F2 G2 I2 F17 G17 F18 G18 F19 G19 F20 G20 F21 G21 F22 G22 F23 G23 F3:F11 F12:F16 G3:G11 G12:G16 I3:I11 I12:I16"/>
    <dataValidation type="list" allowBlank="1" showInputMessage="1" showErrorMessage="1" sqref="E11 E14 E15 E16 E17 E12:E13">
      <formula1>$L$2:$L$10</formula1>
    </dataValidation>
  </dataValidations>
  <hyperlinks>
    <hyperlink ref="D2" r:id="rId4" display="https://www.tokopedia.com/assundari"/>
    <hyperlink ref="D7" r:id="rId5" display="https://instagram.com/pusatjumbo?igshid=hxwxfvhao8y3"/>
    <hyperlink ref="D11" r:id="rId6" display="https://www.zoya.co.id/"/>
  </hyperlinks>
  <pageMargins left="0.75" right="0.75" top="1" bottom="1" header="0.5" footer="0.5"/>
  <headerFooter/>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tabSelected="1" workbookViewId="0">
      <selection activeCell="B1" sqref="B1:B2"/>
    </sheetView>
  </sheetViews>
  <sheetFormatPr defaultColWidth="38.4285714285714" defaultRowHeight="33" customHeight="1" outlineLevelCol="3"/>
  <cols>
    <col min="1" max="1" width="6" customWidth="1"/>
    <col min="2" max="2" width="33" customWidth="1"/>
    <col min="3" max="3" width="25.7142857142857" customWidth="1"/>
    <col min="4" max="4" width="22.4285714285714" customWidth="1"/>
    <col min="5" max="5" width="6.14285714285714" customWidth="1"/>
    <col min="6" max="7" width="24" customWidth="1"/>
    <col min="8" max="16384" width="38.4285714285714" customWidth="1"/>
  </cols>
  <sheetData>
    <row r="1" customHeight="1" spans="1:4">
      <c r="A1" s="46" t="s">
        <v>0</v>
      </c>
      <c r="B1" s="46" t="s">
        <v>89</v>
      </c>
      <c r="C1" s="46" t="s">
        <v>90</v>
      </c>
      <c r="D1" s="46"/>
    </row>
    <row r="2" customHeight="1" spans="1:4">
      <c r="A2" s="54"/>
      <c r="B2" s="54"/>
      <c r="C2" s="47" t="s">
        <v>91</v>
      </c>
      <c r="D2" s="47" t="s">
        <v>92</v>
      </c>
    </row>
    <row r="3" s="53" customFormat="1" customHeight="1" spans="1:4">
      <c r="A3" s="55">
        <v>1</v>
      </c>
      <c r="B3" t="s">
        <v>79</v>
      </c>
      <c r="C3" s="27">
        <v>44060</v>
      </c>
      <c r="D3" s="3">
        <v>110000</v>
      </c>
    </row>
    <row r="4" customHeight="1" spans="1:4">
      <c r="A4" s="15">
        <f>A3+1</f>
        <v>2</v>
      </c>
      <c r="B4" t="s">
        <v>79</v>
      </c>
      <c r="C4" s="27">
        <v>44074</v>
      </c>
      <c r="D4" s="3">
        <v>485000</v>
      </c>
    </row>
    <row r="5" customHeight="1" spans="1:4">
      <c r="A5" s="15">
        <f>A4+1</f>
        <v>3</v>
      </c>
      <c r="B5" t="s">
        <v>79</v>
      </c>
      <c r="C5" s="27">
        <v>44082</v>
      </c>
      <c r="D5" s="3">
        <v>750000</v>
      </c>
    </row>
    <row r="6" customFormat="1" customHeight="1" spans="1:4">
      <c r="A6" s="15">
        <f>A5+1</f>
        <v>4</v>
      </c>
      <c r="B6" t="s">
        <v>79</v>
      </c>
      <c r="C6" s="27">
        <v>44102</v>
      </c>
      <c r="D6" s="3">
        <v>1000000</v>
      </c>
    </row>
    <row r="7" customFormat="1" customHeight="1" spans="1:4">
      <c r="A7" s="15">
        <f>A5+1</f>
        <v>4</v>
      </c>
      <c r="B7" t="s">
        <v>79</v>
      </c>
      <c r="C7" s="27">
        <v>44109</v>
      </c>
      <c r="D7" s="3">
        <v>1000000</v>
      </c>
    </row>
    <row r="8" customFormat="1" customHeight="1" spans="1:4">
      <c r="A8" s="15">
        <f>A7+1</f>
        <v>5</v>
      </c>
      <c r="B8" t="s">
        <v>79</v>
      </c>
      <c r="C8" s="27">
        <v>44122</v>
      </c>
      <c r="D8" s="3">
        <v>1150000</v>
      </c>
    </row>
    <row r="9" customFormat="1" customHeight="1" spans="1:4">
      <c r="A9" s="15">
        <f>A8+1</f>
        <v>6</v>
      </c>
      <c r="B9" t="s">
        <v>79</v>
      </c>
      <c r="C9" s="27">
        <v>44133</v>
      </c>
      <c r="D9" s="3">
        <v>1050000</v>
      </c>
    </row>
    <row r="10" customHeight="1" spans="3:4">
      <c r="C10" s="56" t="s">
        <v>93</v>
      </c>
      <c r="D10" s="51">
        <f>SUM(D3:D9)</f>
        <v>5545000</v>
      </c>
    </row>
    <row r="11" customHeight="1" spans="3:4">
      <c r="C11" s="57" t="s">
        <v>94</v>
      </c>
      <c r="D11" s="58">
        <f>D10-Item!F6-Stock!K10-Stock!K14-Stock!K18-Stock!K23-Stock!K28-Stock!K32-Stock!K37-Stock!K41-Stock!K51-Stock!K55</f>
        <v>-470900</v>
      </c>
    </row>
  </sheetData>
  <mergeCells count="3">
    <mergeCell ref="C1:D1"/>
    <mergeCell ref="A1:A2"/>
    <mergeCell ref="B1:B2"/>
  </mergeCells>
  <dataValidations count="1">
    <dataValidation type="list" allowBlank="1" showInputMessage="1" showErrorMessage="1" sqref="B3 B4:B9">
      <formula1>Supllier!$C$19:$C$23</formula1>
    </dataValidation>
  </dataValidations>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1"/>
  <sheetViews>
    <sheetView topLeftCell="B1" workbookViewId="0">
      <pane ySplit="1" topLeftCell="A2" activePane="bottomLeft" state="frozen"/>
      <selection/>
      <selection pane="bottomLeft" activeCell="F7" sqref="F7"/>
    </sheetView>
  </sheetViews>
  <sheetFormatPr defaultColWidth="9.14285714285714" defaultRowHeight="31" customHeight="1" outlineLevelCol="5"/>
  <cols>
    <col min="1" max="1" width="5.14285714285714" customWidth="1"/>
    <col min="2" max="2" width="32.1428571428571" customWidth="1"/>
    <col min="3" max="3" width="28.8571428571429" customWidth="1"/>
    <col min="4" max="4" width="9.14285714285714" customWidth="1"/>
    <col min="5" max="5" width="16.5714285714286" customWidth="1"/>
    <col min="6" max="6" width="17.1428571428571" customWidth="1"/>
    <col min="10" max="10" width="19" customWidth="1"/>
  </cols>
  <sheetData>
    <row r="1" customHeight="1" spans="1:6">
      <c r="A1" s="46" t="s">
        <v>0</v>
      </c>
      <c r="B1" s="46" t="s">
        <v>95</v>
      </c>
      <c r="C1" s="46" t="s">
        <v>96</v>
      </c>
      <c r="E1" s="46" t="s">
        <v>97</v>
      </c>
      <c r="F1" s="46"/>
    </row>
    <row r="2" customHeight="1" spans="1:6">
      <c r="A2" s="15">
        <v>1</v>
      </c>
      <c r="B2" t="s">
        <v>98</v>
      </c>
      <c r="C2" t="s">
        <v>79</v>
      </c>
      <c r="E2" s="47" t="s">
        <v>99</v>
      </c>
      <c r="F2" s="47" t="s">
        <v>92</v>
      </c>
    </row>
    <row r="3" customHeight="1" spans="1:6">
      <c r="A3" s="15">
        <f t="shared" ref="A3:A17" si="0">A2+1</f>
        <v>2</v>
      </c>
      <c r="B3" t="s">
        <v>100</v>
      </c>
      <c r="C3" t="s">
        <v>79</v>
      </c>
      <c r="E3" s="48" t="s">
        <v>101</v>
      </c>
      <c r="F3" s="49">
        <f>Stock!G3*Stock!I3+Stock!G4*Stock!I4+Stock!G5*Stock!I5+Stock!G34*Stock!I34+Stock!G47*Stock!I47</f>
        <v>2026000</v>
      </c>
    </row>
    <row r="4" customHeight="1" spans="1:6">
      <c r="A4" s="15">
        <f t="shared" si="0"/>
        <v>3</v>
      </c>
      <c r="B4" t="s">
        <v>102</v>
      </c>
      <c r="C4" t="s">
        <v>79</v>
      </c>
      <c r="E4" t="s">
        <v>103</v>
      </c>
      <c r="F4" s="3">
        <f>Stock!G6*Stock!I6+Stock!G12*Stock!I12+Stock!G16*Stock!I16+Stock!G20*Stock!I20+Stock!G25*Stock!I25+Stock!G30*Stock!I30+Stock!G35*Stock!I35+Stock!G39*Stock!I39+Stock!G48*Stock!I48+Stock!G53*Stock!I53</f>
        <v>2778400</v>
      </c>
    </row>
    <row r="5" customHeight="1" spans="1:6">
      <c r="A5" s="15">
        <f t="shared" si="0"/>
        <v>4</v>
      </c>
      <c r="B5" t="s">
        <v>104</v>
      </c>
      <c r="C5" t="s">
        <v>79</v>
      </c>
      <c r="E5" t="s">
        <v>105</v>
      </c>
      <c r="F5" s="3">
        <f>Stock!G7*Stock!I7+Stock!G8*Stock!I8</f>
        <v>922500</v>
      </c>
    </row>
    <row r="6" customHeight="1" spans="1:6">
      <c r="A6" s="15">
        <f t="shared" si="0"/>
        <v>5</v>
      </c>
      <c r="B6" t="s">
        <v>106</v>
      </c>
      <c r="C6" t="s">
        <v>79</v>
      </c>
      <c r="E6" s="50" t="s">
        <v>107</v>
      </c>
      <c r="F6" s="51">
        <f>SUM(F3:F5)</f>
        <v>5726900</v>
      </c>
    </row>
    <row r="7" customHeight="1" spans="1:3">
      <c r="A7" s="15">
        <f t="shared" si="0"/>
        <v>6</v>
      </c>
      <c r="B7" t="s">
        <v>108</v>
      </c>
      <c r="C7" t="s">
        <v>79</v>
      </c>
    </row>
    <row r="8" customHeight="1" spans="1:3">
      <c r="A8" s="15">
        <f t="shared" si="0"/>
        <v>7</v>
      </c>
      <c r="B8" t="s">
        <v>109</v>
      </c>
      <c r="C8" t="s">
        <v>87</v>
      </c>
    </row>
    <row r="9" customFormat="1" customHeight="1" spans="1:3">
      <c r="A9" s="15">
        <f t="shared" si="0"/>
        <v>8</v>
      </c>
      <c r="B9" t="s">
        <v>110</v>
      </c>
      <c r="C9" t="s">
        <v>87</v>
      </c>
    </row>
    <row r="10" customHeight="1" spans="1:3">
      <c r="A10" s="15">
        <f t="shared" si="0"/>
        <v>9</v>
      </c>
      <c r="B10" t="s">
        <v>111</v>
      </c>
      <c r="C10" t="s">
        <v>87</v>
      </c>
    </row>
    <row r="11" customFormat="1" customHeight="1" spans="1:3">
      <c r="A11" s="15">
        <f t="shared" si="0"/>
        <v>10</v>
      </c>
      <c r="B11" t="s">
        <v>112</v>
      </c>
      <c r="C11" t="s">
        <v>87</v>
      </c>
    </row>
    <row r="12" customFormat="1" customHeight="1" spans="1:3">
      <c r="A12" s="15">
        <f t="shared" si="0"/>
        <v>11</v>
      </c>
      <c r="B12" t="s">
        <v>113</v>
      </c>
      <c r="C12" t="s">
        <v>87</v>
      </c>
    </row>
    <row r="13" customFormat="1" customHeight="1" spans="1:3">
      <c r="A13" s="15">
        <f t="shared" si="0"/>
        <v>12</v>
      </c>
      <c r="B13" t="s">
        <v>114</v>
      </c>
      <c r="C13" t="s">
        <v>82</v>
      </c>
    </row>
    <row r="14" customFormat="1" customHeight="1" spans="1:3">
      <c r="A14" s="15">
        <f t="shared" si="0"/>
        <v>13</v>
      </c>
      <c r="B14" t="s">
        <v>115</v>
      </c>
      <c r="C14" t="s">
        <v>82</v>
      </c>
    </row>
    <row r="15" customFormat="1" customHeight="1" spans="1:3">
      <c r="A15" s="15">
        <f t="shared" si="0"/>
        <v>14</v>
      </c>
      <c r="B15" t="s">
        <v>116</v>
      </c>
      <c r="C15" t="s">
        <v>82</v>
      </c>
    </row>
    <row r="16" customFormat="1" customHeight="1" spans="1:3">
      <c r="A16" s="15">
        <f t="shared" si="0"/>
        <v>15</v>
      </c>
      <c r="B16" t="s">
        <v>117</v>
      </c>
      <c r="C16" t="s">
        <v>85</v>
      </c>
    </row>
    <row r="17" customFormat="1" customHeight="1" spans="1:3">
      <c r="A17" s="15">
        <f t="shared" si="0"/>
        <v>16</v>
      </c>
      <c r="B17" t="s">
        <v>118</v>
      </c>
      <c r="C17" t="s">
        <v>85</v>
      </c>
    </row>
    <row r="18" customHeight="1" spans="3:3">
      <c r="C18" s="52"/>
    </row>
    <row r="19" customHeight="1" spans="3:3">
      <c r="C19" s="52"/>
    </row>
    <row r="20" customHeight="1" spans="3:3">
      <c r="C20" s="52"/>
    </row>
    <row r="21" customHeight="1" spans="3:3">
      <c r="C21" s="52"/>
    </row>
    <row r="22" customHeight="1" spans="3:3">
      <c r="C22" s="52"/>
    </row>
    <row r="23" customHeight="1" spans="3:3">
      <c r="C23" s="52"/>
    </row>
    <row r="24" customHeight="1" spans="3:3">
      <c r="C24" s="52"/>
    </row>
    <row r="25" customHeight="1" spans="3:3">
      <c r="C25" s="52"/>
    </row>
    <row r="26" customHeight="1" spans="3:3">
      <c r="C26" s="52"/>
    </row>
    <row r="27" customHeight="1" spans="3:3">
      <c r="C27" s="52"/>
    </row>
    <row r="28" customHeight="1" spans="3:3">
      <c r="C28" s="52"/>
    </row>
    <row r="29" customHeight="1" spans="3:3">
      <c r="C29" s="52"/>
    </row>
    <row r="30" customHeight="1" spans="3:3">
      <c r="C30" s="52"/>
    </row>
    <row r="31" customHeight="1" spans="3:3">
      <c r="C31" s="52"/>
    </row>
    <row r="32" customHeight="1" spans="3:3">
      <c r="C32" s="52"/>
    </row>
    <row r="33" customHeight="1" spans="3:3">
      <c r="C33" s="52"/>
    </row>
    <row r="34" customHeight="1" spans="3:3">
      <c r="C34" s="52"/>
    </row>
    <row r="35" customHeight="1" spans="3:3">
      <c r="C35" s="52"/>
    </row>
    <row r="36" customHeight="1" spans="3:3">
      <c r="C36" s="52"/>
    </row>
    <row r="37" customHeight="1" spans="3:3">
      <c r="C37" s="52"/>
    </row>
    <row r="38" customHeight="1" spans="3:3">
      <c r="C38" s="52"/>
    </row>
    <row r="39" customHeight="1" spans="3:3">
      <c r="C39" s="52"/>
    </row>
    <row r="40" customHeight="1" spans="3:3">
      <c r="C40" s="52"/>
    </row>
    <row r="41" customHeight="1" spans="3:3">
      <c r="C41" s="52"/>
    </row>
    <row r="42" customHeight="1" spans="3:3">
      <c r="C42" s="52"/>
    </row>
    <row r="43" customHeight="1" spans="3:3">
      <c r="C43" s="52"/>
    </row>
    <row r="44" customHeight="1" spans="3:3">
      <c r="C44" s="52"/>
    </row>
    <row r="45" customHeight="1" spans="3:3">
      <c r="C45" s="52"/>
    </row>
    <row r="46" customHeight="1" spans="3:3">
      <c r="C46" s="52"/>
    </row>
    <row r="47" customHeight="1" spans="3:3">
      <c r="C47" s="52"/>
    </row>
    <row r="48" customHeight="1" spans="3:3">
      <c r="C48" s="52"/>
    </row>
    <row r="49" customHeight="1" spans="3:3">
      <c r="C49" s="52"/>
    </row>
    <row r="50" customHeight="1" spans="3:3">
      <c r="C50" s="52"/>
    </row>
    <row r="51" customHeight="1" spans="3:3">
      <c r="C51" s="52"/>
    </row>
    <row r="52" customHeight="1" spans="3:3">
      <c r="C52" s="52"/>
    </row>
    <row r="53" customHeight="1" spans="3:3">
      <c r="C53" s="52"/>
    </row>
    <row r="54" customHeight="1" spans="3:3">
      <c r="C54" s="52"/>
    </row>
    <row r="55" customHeight="1" spans="3:3">
      <c r="C55" s="52"/>
    </row>
    <row r="56" customHeight="1" spans="3:3">
      <c r="C56" s="52"/>
    </row>
    <row r="57" customHeight="1" spans="3:3">
      <c r="C57" s="52"/>
    </row>
    <row r="58" customHeight="1" spans="3:3">
      <c r="C58" s="52"/>
    </row>
    <row r="59" customHeight="1" spans="3:3">
      <c r="C59" s="52"/>
    </row>
    <row r="60" customHeight="1" spans="3:3">
      <c r="C60" s="52"/>
    </row>
    <row r="61" customHeight="1" spans="3:3">
      <c r="C61" s="52"/>
    </row>
    <row r="62" customHeight="1" spans="3:3">
      <c r="C62" s="52"/>
    </row>
    <row r="63" customHeight="1" spans="3:3">
      <c r="C63" s="52"/>
    </row>
    <row r="64" customHeight="1" spans="3:3">
      <c r="C64" s="52"/>
    </row>
    <row r="65" customHeight="1" spans="3:3">
      <c r="C65" s="52"/>
    </row>
    <row r="66" customHeight="1" spans="3:3">
      <c r="C66" s="52"/>
    </row>
    <row r="67" customHeight="1" spans="3:3">
      <c r="C67" s="52"/>
    </row>
    <row r="68" customHeight="1" spans="3:3">
      <c r="C68" s="52"/>
    </row>
    <row r="69" customHeight="1" spans="3:3">
      <c r="C69" s="52"/>
    </row>
    <row r="70" customHeight="1" spans="3:3">
      <c r="C70" s="52"/>
    </row>
    <row r="71" customHeight="1" spans="3:3">
      <c r="C71" s="52"/>
    </row>
    <row r="72" customHeight="1" spans="3:3">
      <c r="C72" s="52"/>
    </row>
    <row r="73" customHeight="1" spans="3:3">
      <c r="C73" s="52"/>
    </row>
    <row r="74" customHeight="1" spans="3:3">
      <c r="C74" s="52"/>
    </row>
    <row r="75" customHeight="1" spans="3:3">
      <c r="C75" s="52"/>
    </row>
    <row r="76" customHeight="1" spans="3:3">
      <c r="C76" s="52"/>
    </row>
    <row r="77" customHeight="1" spans="3:3">
      <c r="C77" s="52"/>
    </row>
    <row r="78" customHeight="1" spans="3:3">
      <c r="C78" s="52"/>
    </row>
    <row r="79" customHeight="1" spans="3:3">
      <c r="C79" s="52"/>
    </row>
    <row r="80" customHeight="1" spans="3:3">
      <c r="C80" s="52"/>
    </row>
    <row r="81" customHeight="1" spans="3:3">
      <c r="C81" s="52"/>
    </row>
  </sheetData>
  <autoFilter ref="A1:C2">
    <extLst/>
  </autoFilter>
  <mergeCells count="1">
    <mergeCell ref="E1:F1"/>
  </mergeCells>
  <dataValidations count="1">
    <dataValidation type="list" allowBlank="1" showInputMessage="1" showErrorMessage="1" sqref="C2 C9 C10 C11 C12 C13 C14 C15 C16 C17 C3:C8">
      <formula1>Supllier!$C$19:$C$23</formula1>
    </dataValidation>
  </dataValidations>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80"/>
  <sheetViews>
    <sheetView zoomScale="90" zoomScaleNormal="90" workbookViewId="0">
      <pane ySplit="2" topLeftCell="A70" activePane="bottomLeft" state="frozen"/>
      <selection/>
      <selection pane="bottomLeft" activeCell="E26" sqref="E26"/>
    </sheetView>
  </sheetViews>
  <sheetFormatPr defaultColWidth="9.14285714285714" defaultRowHeight="29" customHeight="1"/>
  <cols>
    <col min="1" max="1" width="4.71428571428571" style="15" customWidth="1"/>
    <col min="2" max="2" width="24.8571428571429" customWidth="1"/>
    <col min="3" max="4" width="23.1428571428571" customWidth="1"/>
    <col min="5" max="5" width="23.4285714285714" style="16" customWidth="1"/>
    <col min="6" max="6" width="17.5714285714286" customWidth="1"/>
    <col min="7" max="7" width="12" customWidth="1"/>
    <col min="8" max="8" width="13" customWidth="1"/>
    <col min="9" max="9" width="9.14285714285714" customWidth="1"/>
    <col min="10" max="10" width="16.8571428571429" customWidth="1"/>
    <col min="11" max="12" width="12.4285714285714" customWidth="1"/>
    <col min="13" max="13" width="14.1428571428571" customWidth="1"/>
    <col min="14" max="14" width="11.8571428571429" customWidth="1"/>
    <col min="15" max="15" width="13.5714285714286" customWidth="1"/>
    <col min="17" max="17" width="21" customWidth="1"/>
    <col min="18" max="18" width="16.1428571428571" customWidth="1"/>
    <col min="19" max="19" width="13.1428571428571" customWidth="1"/>
    <col min="21" max="21" width="13.1428571428571" customWidth="1"/>
    <col min="22" max="22" width="23.5714285714286" customWidth="1"/>
  </cols>
  <sheetData>
    <row r="1" s="12" customFormat="1" customHeight="1" spans="1:24">
      <c r="A1" s="17" t="s">
        <v>0</v>
      </c>
      <c r="B1" s="17" t="s">
        <v>95</v>
      </c>
      <c r="C1" s="17" t="s">
        <v>119</v>
      </c>
      <c r="D1" s="17" t="s">
        <v>120</v>
      </c>
      <c r="E1" s="17" t="s">
        <v>121</v>
      </c>
      <c r="F1" s="17" t="s">
        <v>122</v>
      </c>
      <c r="G1" s="17"/>
      <c r="H1" s="17"/>
      <c r="I1" s="17"/>
      <c r="J1" s="17" t="s">
        <v>123</v>
      </c>
      <c r="K1" s="17"/>
      <c r="L1" s="17"/>
      <c r="M1" s="17"/>
      <c r="N1" s="17" t="s">
        <v>124</v>
      </c>
      <c r="O1" s="30"/>
      <c r="P1" s="30"/>
      <c r="Q1" s="41" t="s">
        <v>125</v>
      </c>
      <c r="R1" s="41" t="s">
        <v>126</v>
      </c>
      <c r="S1" s="41" t="s">
        <v>127</v>
      </c>
      <c r="T1" s="30"/>
      <c r="U1" s="42" t="s">
        <v>119</v>
      </c>
      <c r="V1" s="42" t="s">
        <v>120</v>
      </c>
      <c r="W1" s="42"/>
      <c r="X1" s="30"/>
    </row>
    <row r="2" s="13" customFormat="1" customHeight="1" spans="1:24">
      <c r="A2" s="18"/>
      <c r="B2" s="18"/>
      <c r="C2" s="18"/>
      <c r="D2" s="18"/>
      <c r="E2" s="18"/>
      <c r="F2" s="19" t="s">
        <v>91</v>
      </c>
      <c r="G2" s="19" t="s">
        <v>128</v>
      </c>
      <c r="H2" s="19" t="s">
        <v>125</v>
      </c>
      <c r="I2" s="19" t="s">
        <v>92</v>
      </c>
      <c r="J2" s="19" t="s">
        <v>129</v>
      </c>
      <c r="K2" s="19" t="s">
        <v>92</v>
      </c>
      <c r="L2" s="19" t="s">
        <v>130</v>
      </c>
      <c r="M2" s="19" t="s">
        <v>92</v>
      </c>
      <c r="N2" s="17"/>
      <c r="O2" s="31"/>
      <c r="P2" s="31"/>
      <c r="Q2" s="43" t="s">
        <v>131</v>
      </c>
      <c r="R2" s="14">
        <v>20</v>
      </c>
      <c r="S2" s="43" t="s">
        <v>132</v>
      </c>
      <c r="T2" s="31"/>
      <c r="U2" s="43" t="s">
        <v>133</v>
      </c>
      <c r="V2" s="14"/>
      <c r="W2" s="44" t="s">
        <v>134</v>
      </c>
      <c r="X2" s="31"/>
    </row>
    <row r="3" s="14" customFormat="1" ht="36" customHeight="1" spans="1:23">
      <c r="A3" s="20">
        <v>1</v>
      </c>
      <c r="B3" s="14" t="s">
        <v>98</v>
      </c>
      <c r="C3" s="14" t="s">
        <v>133</v>
      </c>
      <c r="D3" s="14" t="s">
        <v>135</v>
      </c>
      <c r="E3" s="21" t="s">
        <v>79</v>
      </c>
      <c r="F3" s="22">
        <v>44050</v>
      </c>
      <c r="G3" s="23">
        <v>23000</v>
      </c>
      <c r="H3" s="23" t="s">
        <v>136</v>
      </c>
      <c r="I3" s="23">
        <v>14</v>
      </c>
      <c r="J3" s="32">
        <v>500</v>
      </c>
      <c r="K3" s="23">
        <f t="shared" ref="K3:K8" si="0">J3*I3</f>
        <v>7000</v>
      </c>
      <c r="L3" s="33">
        <f t="shared" ref="L3:L8" si="1">N3-G3-J3</f>
        <v>500</v>
      </c>
      <c r="M3" s="23">
        <f t="shared" ref="M3:M8" si="2">L3*I3</f>
        <v>7000</v>
      </c>
      <c r="N3" s="23">
        <v>24000</v>
      </c>
      <c r="Q3" s="43" t="s">
        <v>137</v>
      </c>
      <c r="R3" s="14">
        <v>144</v>
      </c>
      <c r="S3" s="43" t="s">
        <v>132</v>
      </c>
      <c r="U3" s="43" t="s">
        <v>133</v>
      </c>
      <c r="V3" s="43" t="s">
        <v>138</v>
      </c>
      <c r="W3" s="44" t="s">
        <v>139</v>
      </c>
    </row>
    <row r="4" s="14" customFormat="1" ht="36" customHeight="1" spans="1:23">
      <c r="A4" s="20">
        <f t="shared" ref="A4:A8" si="3">A3+1</f>
        <v>2</v>
      </c>
      <c r="B4" s="14" t="s">
        <v>98</v>
      </c>
      <c r="C4" s="14" t="s">
        <v>133</v>
      </c>
      <c r="D4" s="14" t="s">
        <v>135</v>
      </c>
      <c r="E4" s="21" t="s">
        <v>79</v>
      </c>
      <c r="F4" s="22">
        <v>44052</v>
      </c>
      <c r="G4" s="23">
        <v>23500</v>
      </c>
      <c r="H4" s="23" t="s">
        <v>136</v>
      </c>
      <c r="I4" s="23">
        <v>30</v>
      </c>
      <c r="J4" s="32">
        <v>1500</v>
      </c>
      <c r="K4" s="23">
        <f t="shared" si="0"/>
        <v>45000</v>
      </c>
      <c r="L4" s="33">
        <f t="shared" si="1"/>
        <v>1000</v>
      </c>
      <c r="M4" s="23">
        <f t="shared" si="2"/>
        <v>30000</v>
      </c>
      <c r="N4" s="23">
        <v>26000</v>
      </c>
      <c r="Q4" s="43" t="s">
        <v>140</v>
      </c>
      <c r="R4" s="14">
        <v>15</v>
      </c>
      <c r="S4" s="43" t="s">
        <v>141</v>
      </c>
      <c r="U4" s="43" t="s">
        <v>133</v>
      </c>
      <c r="V4" s="43" t="s">
        <v>142</v>
      </c>
      <c r="W4" s="44" t="s">
        <v>143</v>
      </c>
    </row>
    <row r="5" s="14" customFormat="1" ht="36" customHeight="1" spans="1:23">
      <c r="A5" s="20">
        <f t="shared" si="3"/>
        <v>3</v>
      </c>
      <c r="B5" s="14" t="s">
        <v>98</v>
      </c>
      <c r="C5" s="14" t="s">
        <v>133</v>
      </c>
      <c r="D5" s="14" t="s">
        <v>135</v>
      </c>
      <c r="E5" s="21" t="s">
        <v>79</v>
      </c>
      <c r="F5" s="22">
        <v>44063</v>
      </c>
      <c r="G5" s="23">
        <v>23500</v>
      </c>
      <c r="H5" s="23" t="s">
        <v>136</v>
      </c>
      <c r="I5" s="23">
        <v>30</v>
      </c>
      <c r="J5" s="32">
        <v>500</v>
      </c>
      <c r="K5" s="23">
        <f t="shared" si="0"/>
        <v>15000</v>
      </c>
      <c r="L5" s="33">
        <f t="shared" si="1"/>
        <v>1000</v>
      </c>
      <c r="M5" s="23">
        <f t="shared" si="2"/>
        <v>30000</v>
      </c>
      <c r="N5" s="23">
        <v>25000</v>
      </c>
      <c r="Q5" s="43" t="s">
        <v>144</v>
      </c>
      <c r="R5" s="14">
        <v>500</v>
      </c>
      <c r="S5" s="43" t="s">
        <v>132</v>
      </c>
      <c r="U5" s="44" t="s">
        <v>133</v>
      </c>
      <c r="V5" s="44" t="s">
        <v>135</v>
      </c>
      <c r="W5" s="44" t="s">
        <v>145</v>
      </c>
    </row>
    <row r="6" s="14" customFormat="1" ht="36" customHeight="1" spans="1:23">
      <c r="A6" s="20">
        <f t="shared" si="3"/>
        <v>4</v>
      </c>
      <c r="B6" s="14" t="s">
        <v>98</v>
      </c>
      <c r="C6" s="14" t="s">
        <v>133</v>
      </c>
      <c r="D6" s="14" t="s">
        <v>135</v>
      </c>
      <c r="E6" s="21" t="s">
        <v>79</v>
      </c>
      <c r="F6" s="22">
        <v>44082</v>
      </c>
      <c r="G6" s="23">
        <v>22500</v>
      </c>
      <c r="H6" s="23" t="s">
        <v>136</v>
      </c>
      <c r="I6" s="23">
        <v>30</v>
      </c>
      <c r="J6" s="32">
        <v>500</v>
      </c>
      <c r="K6" s="23">
        <f t="shared" si="0"/>
        <v>15000</v>
      </c>
      <c r="L6" s="33">
        <f t="shared" si="1"/>
        <v>1000</v>
      </c>
      <c r="M6" s="23">
        <f t="shared" si="2"/>
        <v>30000</v>
      </c>
      <c r="N6" s="23">
        <v>24000</v>
      </c>
      <c r="Q6" s="43" t="s">
        <v>136</v>
      </c>
      <c r="R6" s="14"/>
      <c r="S6" s="43"/>
      <c r="U6" s="44" t="s">
        <v>146</v>
      </c>
      <c r="V6" s="44"/>
      <c r="W6" s="44" t="s">
        <v>147</v>
      </c>
    </row>
    <row r="7" s="14" customFormat="1" ht="36" customHeight="1" spans="1:19">
      <c r="A7" s="20">
        <f t="shared" si="3"/>
        <v>5</v>
      </c>
      <c r="B7" s="14" t="s">
        <v>98</v>
      </c>
      <c r="C7" s="14" t="s">
        <v>133</v>
      </c>
      <c r="D7" s="14" t="s">
        <v>135</v>
      </c>
      <c r="E7" s="21" t="s">
        <v>79</v>
      </c>
      <c r="F7" s="22">
        <v>44106</v>
      </c>
      <c r="G7" s="23">
        <v>18500</v>
      </c>
      <c r="H7" s="23" t="s">
        <v>136</v>
      </c>
      <c r="I7" s="23">
        <v>15</v>
      </c>
      <c r="J7" s="32">
        <v>2000</v>
      </c>
      <c r="K7" s="23">
        <f t="shared" si="0"/>
        <v>30000</v>
      </c>
      <c r="L7" s="33">
        <f t="shared" si="1"/>
        <v>3500</v>
      </c>
      <c r="M7" s="23">
        <f t="shared" si="2"/>
        <v>52500</v>
      </c>
      <c r="N7" s="23">
        <v>24000</v>
      </c>
      <c r="Q7" s="44" t="s">
        <v>148</v>
      </c>
      <c r="R7" s="45"/>
      <c r="S7" s="44"/>
    </row>
    <row r="8" s="14" customFormat="1" ht="36" customHeight="1" spans="1:19">
      <c r="A8" s="20">
        <f t="shared" si="3"/>
        <v>6</v>
      </c>
      <c r="B8" s="14" t="s">
        <v>98</v>
      </c>
      <c r="C8" s="14" t="s">
        <v>133</v>
      </c>
      <c r="D8" s="14" t="s">
        <v>135</v>
      </c>
      <c r="E8" s="21" t="s">
        <v>79</v>
      </c>
      <c r="F8" s="22">
        <v>44128</v>
      </c>
      <c r="G8" s="23">
        <v>21500</v>
      </c>
      <c r="H8" s="23" t="s">
        <v>136</v>
      </c>
      <c r="I8" s="23">
        <v>30</v>
      </c>
      <c r="J8" s="32">
        <v>1000</v>
      </c>
      <c r="K8" s="23">
        <f t="shared" si="0"/>
        <v>30000</v>
      </c>
      <c r="L8" s="33">
        <f t="shared" si="1"/>
        <v>1500</v>
      </c>
      <c r="M8" s="23">
        <f t="shared" si="2"/>
        <v>45000</v>
      </c>
      <c r="N8" s="23">
        <v>24000</v>
      </c>
      <c r="Q8" s="44" t="s">
        <v>149</v>
      </c>
      <c r="R8" s="45"/>
      <c r="S8" s="44"/>
    </row>
    <row r="9" s="14" customFormat="1" customHeight="1" spans="1:19">
      <c r="A9" s="20"/>
      <c r="E9" s="24"/>
      <c r="J9" s="34"/>
      <c r="L9" s="35"/>
      <c r="Q9" s="44" t="s">
        <v>150</v>
      </c>
      <c r="R9" s="45" t="s">
        <v>151</v>
      </c>
      <c r="S9" s="44" t="s">
        <v>141</v>
      </c>
    </row>
    <row r="10" s="14" customFormat="1" customHeight="1" spans="1:13">
      <c r="A10" s="20"/>
      <c r="E10" s="24"/>
      <c r="J10" s="36" t="s">
        <v>93</v>
      </c>
      <c r="K10" s="37">
        <f>SUM(K3:K9)</f>
        <v>142000</v>
      </c>
      <c r="L10" s="36" t="s">
        <v>93</v>
      </c>
      <c r="M10" s="37">
        <f>SUM(M3:M9)</f>
        <v>194500</v>
      </c>
    </row>
    <row r="11" ht="6" customHeight="1" spans="5:5">
      <c r="E11" s="25"/>
    </row>
    <row r="12" s="14" customFormat="1" customHeight="1" spans="1:14">
      <c r="A12" s="20">
        <v>1</v>
      </c>
      <c r="B12" s="14" t="s">
        <v>102</v>
      </c>
      <c r="C12" s="14" t="s">
        <v>133</v>
      </c>
      <c r="D12" s="14" t="s">
        <v>135</v>
      </c>
      <c r="E12" s="21" t="s">
        <v>79</v>
      </c>
      <c r="F12" s="22">
        <v>44082</v>
      </c>
      <c r="G12" s="23">
        <v>22900</v>
      </c>
      <c r="H12" s="23" t="s">
        <v>149</v>
      </c>
      <c r="I12" s="23">
        <v>24</v>
      </c>
      <c r="J12" s="32">
        <v>1000</v>
      </c>
      <c r="K12" s="23">
        <f>J12*I12</f>
        <v>24000</v>
      </c>
      <c r="L12" s="33">
        <f>N12-G12-J12</f>
        <v>1100</v>
      </c>
      <c r="M12" s="23">
        <f>L12*I12</f>
        <v>26400</v>
      </c>
      <c r="N12" s="23">
        <v>25000</v>
      </c>
    </row>
    <row r="13" s="14" customFormat="1" customHeight="1" spans="1:12">
      <c r="A13" s="20"/>
      <c r="E13" s="24"/>
      <c r="J13" s="38"/>
      <c r="L13" s="35"/>
    </row>
    <row r="14" s="14" customFormat="1" customHeight="1" spans="1:13">
      <c r="A14" s="20"/>
      <c r="E14" s="24"/>
      <c r="J14" s="36" t="s">
        <v>93</v>
      </c>
      <c r="K14" s="37">
        <f>SUM(K12:K13)</f>
        <v>24000</v>
      </c>
      <c r="L14" s="36" t="s">
        <v>93</v>
      </c>
      <c r="M14" s="37">
        <f>SUM(M12:M13)</f>
        <v>26400</v>
      </c>
    </row>
    <row r="15" ht="7" customHeight="1" spans="1:5">
      <c r="A15" s="26"/>
      <c r="E15" s="25"/>
    </row>
    <row r="16" customHeight="1" spans="1:14">
      <c r="A16" s="26">
        <v>1</v>
      </c>
      <c r="B16" s="14" t="s">
        <v>104</v>
      </c>
      <c r="C16" t="s">
        <v>133</v>
      </c>
      <c r="D16" s="14" t="s">
        <v>135</v>
      </c>
      <c r="E16" s="21" t="s">
        <v>79</v>
      </c>
      <c r="F16" s="27">
        <v>44082</v>
      </c>
      <c r="G16" s="3">
        <v>11600</v>
      </c>
      <c r="H16" s="28" t="s">
        <v>149</v>
      </c>
      <c r="I16">
        <v>12</v>
      </c>
      <c r="J16" s="39">
        <v>1000</v>
      </c>
      <c r="K16" s="23">
        <f t="shared" ref="K16:K21" si="4">J16*I16</f>
        <v>12000</v>
      </c>
      <c r="L16" s="33">
        <f>N16-G16-J16</f>
        <v>1400</v>
      </c>
      <c r="M16" s="23">
        <f>L16*I16</f>
        <v>16800</v>
      </c>
      <c r="N16" s="3">
        <v>14000</v>
      </c>
    </row>
    <row r="17" customHeight="1" spans="1:13">
      <c r="A17" s="26"/>
      <c r="E17" s="25"/>
      <c r="H17" s="28"/>
      <c r="J17" s="38"/>
      <c r="K17" s="14"/>
      <c r="L17" s="35"/>
      <c r="M17" s="14"/>
    </row>
    <row r="18" customHeight="1" spans="1:13">
      <c r="A18" s="26"/>
      <c r="E18" s="25"/>
      <c r="H18" s="28"/>
      <c r="J18" s="36" t="s">
        <v>93</v>
      </c>
      <c r="K18" s="37">
        <f>SUM(K16:K17)</f>
        <v>12000</v>
      </c>
      <c r="L18" s="36" t="s">
        <v>93</v>
      </c>
      <c r="M18" s="37">
        <f>SUM(M16:M17)</f>
        <v>16800</v>
      </c>
    </row>
    <row r="19" ht="8" customHeight="1" spans="1:5">
      <c r="A19" s="26"/>
      <c r="E19" s="25"/>
    </row>
    <row r="20" ht="44" customHeight="1" spans="1:14">
      <c r="A20" s="26">
        <v>1</v>
      </c>
      <c r="B20" s="29" t="s">
        <v>106</v>
      </c>
      <c r="C20" t="s">
        <v>133</v>
      </c>
      <c r="D20" s="14" t="s">
        <v>135</v>
      </c>
      <c r="E20" s="21" t="s">
        <v>79</v>
      </c>
      <c r="F20" s="27">
        <v>44082</v>
      </c>
      <c r="G20" s="3">
        <v>9000</v>
      </c>
      <c r="H20" s="28" t="s">
        <v>149</v>
      </c>
      <c r="I20">
        <v>12</v>
      </c>
      <c r="J20" s="39">
        <v>1000</v>
      </c>
      <c r="K20" s="23">
        <f t="shared" si="4"/>
        <v>12000</v>
      </c>
      <c r="L20" s="33">
        <f>N20-G20-J20</f>
        <v>1000</v>
      </c>
      <c r="M20" s="23">
        <f>L20*I20</f>
        <v>12000</v>
      </c>
      <c r="N20" s="3">
        <v>11000</v>
      </c>
    </row>
    <row r="21" ht="44" customHeight="1" spans="1:14">
      <c r="A21" s="26">
        <f>A20+1</f>
        <v>2</v>
      </c>
      <c r="B21" s="29" t="s">
        <v>106</v>
      </c>
      <c r="C21" t="s">
        <v>133</v>
      </c>
      <c r="D21" s="14" t="s">
        <v>135</v>
      </c>
      <c r="E21" s="21" t="s">
        <v>82</v>
      </c>
      <c r="F21" s="27">
        <v>44130</v>
      </c>
      <c r="G21" s="3">
        <v>9170</v>
      </c>
      <c r="H21" s="28" t="s">
        <v>149</v>
      </c>
      <c r="I21">
        <v>12</v>
      </c>
      <c r="J21" s="39">
        <v>0</v>
      </c>
      <c r="K21" s="23">
        <f t="shared" si="4"/>
        <v>0</v>
      </c>
      <c r="L21" s="33">
        <f>N21-G21-J21</f>
        <v>1830</v>
      </c>
      <c r="M21" s="23">
        <f>L21*I21</f>
        <v>21960</v>
      </c>
      <c r="N21" s="3">
        <v>11000</v>
      </c>
    </row>
    <row r="22" ht="28" customHeight="1" spans="1:14">
      <c r="A22" s="26"/>
      <c r="B22" s="29"/>
      <c r="D22" s="14"/>
      <c r="E22" s="21"/>
      <c r="F22" s="27"/>
      <c r="G22" s="3"/>
      <c r="H22" s="28"/>
      <c r="J22" s="39"/>
      <c r="K22" s="23"/>
      <c r="L22" s="33"/>
      <c r="M22" s="23"/>
      <c r="N22" s="3"/>
    </row>
    <row r="23" customHeight="1" spans="1:13">
      <c r="A23" s="26"/>
      <c r="E23" s="25"/>
      <c r="J23" s="36" t="s">
        <v>93</v>
      </c>
      <c r="K23" s="37">
        <f>SUM(K20:K22)</f>
        <v>12000</v>
      </c>
      <c r="L23" s="36" t="s">
        <v>93</v>
      </c>
      <c r="M23" s="37">
        <f>SUM(M20:M22)</f>
        <v>33960</v>
      </c>
    </row>
    <row r="24" ht="6" customHeight="1" spans="1:5">
      <c r="A24" s="26"/>
      <c r="E24" s="25"/>
    </row>
    <row r="25" ht="43" customHeight="1" spans="1:14">
      <c r="A25" s="26">
        <v>1</v>
      </c>
      <c r="B25" s="29" t="s">
        <v>100</v>
      </c>
      <c r="C25" t="s">
        <v>133</v>
      </c>
      <c r="D25" s="14" t="s">
        <v>135</v>
      </c>
      <c r="E25" s="21" t="s">
        <v>79</v>
      </c>
      <c r="F25" s="27">
        <v>44082</v>
      </c>
      <c r="G25" s="3">
        <v>19800</v>
      </c>
      <c r="H25" s="28" t="s">
        <v>149</v>
      </c>
      <c r="I25">
        <v>12</v>
      </c>
      <c r="J25" s="39">
        <v>1000</v>
      </c>
      <c r="K25" s="23">
        <f>J25*I25</f>
        <v>12000</v>
      </c>
      <c r="L25" s="33">
        <f>N25-G25-J25</f>
        <v>1200</v>
      </c>
      <c r="M25" s="23">
        <f>L25*I25</f>
        <v>14400</v>
      </c>
      <c r="N25" s="3">
        <v>22000</v>
      </c>
    </row>
    <row r="26" ht="43" customHeight="1" spans="1:14">
      <c r="A26" s="26">
        <f>A25+1</f>
        <v>2</v>
      </c>
      <c r="B26" s="29" t="s">
        <v>100</v>
      </c>
      <c r="C26" t="s">
        <v>133</v>
      </c>
      <c r="D26" s="14" t="s">
        <v>135</v>
      </c>
      <c r="E26" s="21" t="s">
        <v>82</v>
      </c>
      <c r="F26" s="27">
        <v>44130</v>
      </c>
      <c r="G26" s="3">
        <v>19500</v>
      </c>
      <c r="H26" s="28" t="s">
        <v>149</v>
      </c>
      <c r="I26">
        <v>12</v>
      </c>
      <c r="J26" s="39">
        <v>0</v>
      </c>
      <c r="K26" s="23">
        <v>0</v>
      </c>
      <c r="L26" s="33">
        <f>N26-G26-J26</f>
        <v>2500</v>
      </c>
      <c r="M26" s="23">
        <f>L26*I26</f>
        <v>30000</v>
      </c>
      <c r="N26" s="3">
        <v>22000</v>
      </c>
    </row>
    <row r="27" customHeight="1" spans="1:13">
      <c r="A27" s="26"/>
      <c r="E27" s="25"/>
      <c r="J27" s="39"/>
      <c r="K27" s="23"/>
      <c r="L27" s="33"/>
      <c r="M27" s="23"/>
    </row>
    <row r="28" customHeight="1" spans="1:13">
      <c r="A28" s="26"/>
      <c r="E28" s="25"/>
      <c r="J28" s="36" t="s">
        <v>93</v>
      </c>
      <c r="K28" s="37">
        <f>SUM(K25:K27)</f>
        <v>12000</v>
      </c>
      <c r="L28" s="36" t="s">
        <v>93</v>
      </c>
      <c r="M28" s="37">
        <f>SUM(M25:M27)</f>
        <v>44400</v>
      </c>
    </row>
    <row r="29" ht="6" customHeight="1" spans="1:5">
      <c r="A29" s="26"/>
      <c r="E29" s="25"/>
    </row>
    <row r="30" ht="43" customHeight="1" spans="1:14">
      <c r="A30" s="26">
        <v>1</v>
      </c>
      <c r="B30" s="29" t="s">
        <v>108</v>
      </c>
      <c r="C30" t="s">
        <v>133</v>
      </c>
      <c r="D30" s="14" t="s">
        <v>135</v>
      </c>
      <c r="E30" s="21" t="s">
        <v>79</v>
      </c>
      <c r="F30" s="27">
        <v>44082</v>
      </c>
      <c r="G30" s="3">
        <v>8700</v>
      </c>
      <c r="H30" s="28" t="s">
        <v>149</v>
      </c>
      <c r="I30">
        <v>30</v>
      </c>
      <c r="J30" s="39">
        <v>300</v>
      </c>
      <c r="K30" s="23">
        <f t="shared" ref="K30:K35" si="5">J30*I30</f>
        <v>9000</v>
      </c>
      <c r="L30" s="33">
        <f t="shared" ref="L30:L35" si="6">N30-G30-J30</f>
        <v>500</v>
      </c>
      <c r="M30" s="23">
        <f t="shared" ref="M30:M35" si="7">L30*I30</f>
        <v>15000</v>
      </c>
      <c r="N30" s="3">
        <v>9500</v>
      </c>
    </row>
    <row r="31" customHeight="1" spans="1:13">
      <c r="A31" s="26"/>
      <c r="E31" s="25"/>
      <c r="J31" s="39"/>
      <c r="K31" s="23"/>
      <c r="L31" s="33"/>
      <c r="M31" s="23"/>
    </row>
    <row r="32" customHeight="1" spans="1:13">
      <c r="A32" s="26"/>
      <c r="E32" s="25"/>
      <c r="J32" s="36" t="s">
        <v>93</v>
      </c>
      <c r="K32" s="37">
        <f>SUM(K29:K31)</f>
        <v>9000</v>
      </c>
      <c r="L32" s="36" t="s">
        <v>93</v>
      </c>
      <c r="M32" s="37">
        <f>SUM(M29:M31)</f>
        <v>15000</v>
      </c>
    </row>
    <row r="33" ht="6" customHeight="1" spans="1:5">
      <c r="A33" s="26"/>
      <c r="E33" s="25"/>
    </row>
    <row r="34" ht="43" customHeight="1" spans="1:14">
      <c r="A34" s="26">
        <v>1</v>
      </c>
      <c r="B34" s="29" t="s">
        <v>109</v>
      </c>
      <c r="C34" t="s">
        <v>133</v>
      </c>
      <c r="D34" s="14" t="s">
        <v>135</v>
      </c>
      <c r="E34" s="21" t="s">
        <v>87</v>
      </c>
      <c r="F34" s="27">
        <v>44063</v>
      </c>
      <c r="G34" s="3">
        <v>19500</v>
      </c>
      <c r="H34" s="28" t="s">
        <v>136</v>
      </c>
      <c r="I34">
        <v>10</v>
      </c>
      <c r="J34" s="39">
        <v>1500</v>
      </c>
      <c r="K34" s="23">
        <f t="shared" si="5"/>
        <v>15000</v>
      </c>
      <c r="L34" s="33">
        <f t="shared" si="6"/>
        <v>2000</v>
      </c>
      <c r="M34" s="23">
        <f t="shared" si="7"/>
        <v>20000</v>
      </c>
      <c r="N34" s="3">
        <v>23000</v>
      </c>
    </row>
    <row r="35" ht="43" customHeight="1" spans="1:14">
      <c r="A35" s="26">
        <f>A34+1</f>
        <v>2</v>
      </c>
      <c r="B35" s="29" t="s">
        <v>109</v>
      </c>
      <c r="C35" t="s">
        <v>133</v>
      </c>
      <c r="D35" s="14" t="s">
        <v>135</v>
      </c>
      <c r="E35" s="21" t="s">
        <v>87</v>
      </c>
      <c r="F35" s="27">
        <v>44082</v>
      </c>
      <c r="G35" s="3">
        <v>19500</v>
      </c>
      <c r="H35" s="28" t="s">
        <v>136</v>
      </c>
      <c r="I35">
        <v>20</v>
      </c>
      <c r="J35" s="39">
        <v>1500</v>
      </c>
      <c r="K35" s="23">
        <f t="shared" si="5"/>
        <v>30000</v>
      </c>
      <c r="L35" s="33">
        <f t="shared" si="6"/>
        <v>2000</v>
      </c>
      <c r="M35" s="23">
        <f t="shared" si="7"/>
        <v>40000</v>
      </c>
      <c r="N35" s="3">
        <v>23000</v>
      </c>
    </row>
    <row r="36" customHeight="1" spans="1:13">
      <c r="A36" s="26"/>
      <c r="E36" s="25"/>
      <c r="J36" s="39"/>
      <c r="K36" s="23"/>
      <c r="L36" s="33"/>
      <c r="M36" s="23"/>
    </row>
    <row r="37" customHeight="1" spans="1:13">
      <c r="A37" s="26"/>
      <c r="E37" s="25"/>
      <c r="J37" s="36" t="s">
        <v>93</v>
      </c>
      <c r="K37" s="37">
        <f>SUM(K34:K36)</f>
        <v>45000</v>
      </c>
      <c r="L37" s="36" t="s">
        <v>93</v>
      </c>
      <c r="M37" s="37">
        <f>SUM(M34:M36)</f>
        <v>60000</v>
      </c>
    </row>
    <row r="38" ht="8" customHeight="1" spans="1:5">
      <c r="A38" s="26"/>
      <c r="E38" s="25"/>
    </row>
    <row r="39" ht="43" customHeight="1" spans="1:14">
      <c r="A39" s="26">
        <v>1</v>
      </c>
      <c r="B39" s="29" t="s">
        <v>110</v>
      </c>
      <c r="C39" t="s">
        <v>133</v>
      </c>
      <c r="D39" s="14" t="s">
        <v>135</v>
      </c>
      <c r="E39" s="21" t="s">
        <v>87</v>
      </c>
      <c r="F39" s="27">
        <v>44082</v>
      </c>
      <c r="G39" s="3">
        <v>16000</v>
      </c>
      <c r="H39" s="28" t="s">
        <v>136</v>
      </c>
      <c r="I39">
        <v>10</v>
      </c>
      <c r="J39" s="39">
        <v>1000</v>
      </c>
      <c r="K39" s="23">
        <f>J39*I39</f>
        <v>10000</v>
      </c>
      <c r="L39" s="33">
        <f>N39-G39-J39</f>
        <v>2000</v>
      </c>
      <c r="M39" s="23">
        <f>L39*I39</f>
        <v>20000</v>
      </c>
      <c r="N39" s="3">
        <v>19000</v>
      </c>
    </row>
    <row r="40" customHeight="1" spans="1:14">
      <c r="A40" s="26"/>
      <c r="B40" s="29"/>
      <c r="D40" s="14"/>
      <c r="E40" s="21"/>
      <c r="F40" s="27"/>
      <c r="G40" s="3"/>
      <c r="H40" s="28"/>
      <c r="J40" s="39"/>
      <c r="K40" s="23"/>
      <c r="L40" s="33"/>
      <c r="M40" s="23"/>
      <c r="N40" s="3"/>
    </row>
    <row r="41" ht="37" customHeight="1" spans="1:14">
      <c r="A41" s="26"/>
      <c r="B41" s="29"/>
      <c r="D41" s="14"/>
      <c r="E41" s="21"/>
      <c r="F41" s="27"/>
      <c r="G41" s="3"/>
      <c r="H41" s="28"/>
      <c r="J41" s="36" t="s">
        <v>93</v>
      </c>
      <c r="K41" s="37">
        <f>SUM(K38:K40)</f>
        <v>10000</v>
      </c>
      <c r="L41" s="36" t="s">
        <v>93</v>
      </c>
      <c r="M41" s="37">
        <f>SUM(M38:M40)</f>
        <v>20000</v>
      </c>
      <c r="N41" s="3"/>
    </row>
    <row r="42" ht="6" customHeight="1" spans="1:14">
      <c r="A42" s="26"/>
      <c r="B42" s="29"/>
      <c r="D42" s="14"/>
      <c r="E42" s="21"/>
      <c r="F42" s="27"/>
      <c r="G42" s="3"/>
      <c r="H42" s="28"/>
      <c r="J42" s="3"/>
      <c r="K42" s="23"/>
      <c r="L42" s="40"/>
      <c r="M42" s="23"/>
      <c r="N42" s="3"/>
    </row>
    <row r="43" ht="43" customHeight="1" spans="1:14">
      <c r="A43" s="26">
        <v>1</v>
      </c>
      <c r="B43" s="29" t="s">
        <v>113</v>
      </c>
      <c r="C43" t="s">
        <v>133</v>
      </c>
      <c r="D43" s="14" t="s">
        <v>135</v>
      </c>
      <c r="E43" s="21" t="s">
        <v>87</v>
      </c>
      <c r="F43" s="27">
        <v>44125</v>
      </c>
      <c r="G43" s="3">
        <v>12200</v>
      </c>
      <c r="H43" s="28" t="s">
        <v>136</v>
      </c>
      <c r="I43">
        <v>10</v>
      </c>
      <c r="J43" s="39">
        <v>0</v>
      </c>
      <c r="K43" s="23">
        <f>J43*I43</f>
        <v>0</v>
      </c>
      <c r="L43" s="33">
        <f>N43-G43-J43</f>
        <v>2800</v>
      </c>
      <c r="M43" s="23">
        <f>L43*I43</f>
        <v>28000</v>
      </c>
      <c r="N43" s="3">
        <v>15000</v>
      </c>
    </row>
    <row r="44" customHeight="1" spans="1:13">
      <c r="A44" s="26"/>
      <c r="E44" s="25"/>
      <c r="J44" s="39"/>
      <c r="K44" s="23"/>
      <c r="L44" s="33"/>
      <c r="M44" s="23"/>
    </row>
    <row r="45" customHeight="1" spans="1:13">
      <c r="A45" s="26"/>
      <c r="E45" s="25"/>
      <c r="J45" s="36" t="s">
        <v>93</v>
      </c>
      <c r="K45" s="37">
        <f>SUM(K42:K44)</f>
        <v>0</v>
      </c>
      <c r="L45" s="36" t="s">
        <v>93</v>
      </c>
      <c r="M45" s="37">
        <f>SUM(M42:M44)</f>
        <v>28000</v>
      </c>
    </row>
    <row r="46" ht="6" customHeight="1" spans="1:5">
      <c r="A46" s="26"/>
      <c r="E46" s="25"/>
    </row>
    <row r="47" ht="43" customHeight="1" spans="1:14">
      <c r="A47" s="26">
        <v>1</v>
      </c>
      <c r="B47" s="29" t="s">
        <v>111</v>
      </c>
      <c r="C47" t="s">
        <v>133</v>
      </c>
      <c r="D47" s="14" t="s">
        <v>135</v>
      </c>
      <c r="E47" s="21" t="s">
        <v>87</v>
      </c>
      <c r="F47" s="27">
        <v>44063</v>
      </c>
      <c r="G47" s="3">
        <v>2750</v>
      </c>
      <c r="H47" s="28" t="s">
        <v>149</v>
      </c>
      <c r="I47">
        <v>36</v>
      </c>
      <c r="J47" s="39">
        <v>250</v>
      </c>
      <c r="K47" s="23">
        <f>J47*I47</f>
        <v>9000</v>
      </c>
      <c r="L47" s="33">
        <f>N47-G47-J47</f>
        <v>500</v>
      </c>
      <c r="M47" s="23">
        <f>L47*I47</f>
        <v>18000</v>
      </c>
      <c r="N47" s="3">
        <v>3500</v>
      </c>
    </row>
    <row r="48" ht="43" customHeight="1" spans="1:14">
      <c r="A48" s="26">
        <f>A47+1</f>
        <v>2</v>
      </c>
      <c r="B48" s="29" t="s">
        <v>111</v>
      </c>
      <c r="C48" t="s">
        <v>133</v>
      </c>
      <c r="D48" s="14" t="s">
        <v>135</v>
      </c>
      <c r="E48" s="21" t="s">
        <v>87</v>
      </c>
      <c r="F48" s="27">
        <v>44082</v>
      </c>
      <c r="G48" s="3">
        <v>2750</v>
      </c>
      <c r="H48" s="28" t="s">
        <v>149</v>
      </c>
      <c r="I48">
        <v>72</v>
      </c>
      <c r="J48" s="39">
        <v>250</v>
      </c>
      <c r="K48" s="23">
        <f>J48*I48</f>
        <v>18000</v>
      </c>
      <c r="L48" s="33">
        <f>N48-G48-J48</f>
        <v>500</v>
      </c>
      <c r="M48" s="23">
        <f>L48*I48</f>
        <v>36000</v>
      </c>
      <c r="N48" s="3">
        <v>3500</v>
      </c>
    </row>
    <row r="49" ht="43" customHeight="1" spans="1:14">
      <c r="A49" s="26">
        <f>A48+1</f>
        <v>3</v>
      </c>
      <c r="B49" s="29" t="s">
        <v>111</v>
      </c>
      <c r="C49" t="s">
        <v>133</v>
      </c>
      <c r="D49" s="14" t="s">
        <v>135</v>
      </c>
      <c r="E49" s="21" t="s">
        <v>87</v>
      </c>
      <c r="F49" s="27">
        <v>44125</v>
      </c>
      <c r="G49" s="3">
        <v>2750</v>
      </c>
      <c r="H49" s="28" t="s">
        <v>149</v>
      </c>
      <c r="I49">
        <v>72</v>
      </c>
      <c r="J49" s="39">
        <v>0</v>
      </c>
      <c r="K49" s="23">
        <f>J49*I49</f>
        <v>0</v>
      </c>
      <c r="L49" s="33">
        <f>N49-G49-J49</f>
        <v>750</v>
      </c>
      <c r="M49" s="23">
        <f>L49*I49</f>
        <v>54000</v>
      </c>
      <c r="N49" s="3">
        <v>3500</v>
      </c>
    </row>
    <row r="50" customHeight="1" spans="1:13">
      <c r="A50" s="26"/>
      <c r="E50" s="25"/>
      <c r="J50" s="39"/>
      <c r="K50" s="23"/>
      <c r="L50" s="33"/>
      <c r="M50" s="23"/>
    </row>
    <row r="51" customHeight="1" spans="1:13">
      <c r="A51" s="26"/>
      <c r="E51" s="25"/>
      <c r="J51" s="36" t="s">
        <v>93</v>
      </c>
      <c r="K51" s="37">
        <f>SUM(K48:K50)</f>
        <v>18000</v>
      </c>
      <c r="L51" s="36" t="s">
        <v>93</v>
      </c>
      <c r="M51" s="37">
        <f>SUM(M48:M50)</f>
        <v>90000</v>
      </c>
    </row>
    <row r="52" ht="6" customHeight="1" spans="1:5">
      <c r="A52" s="26"/>
      <c r="E52" s="25"/>
    </row>
    <row r="53" ht="43" customHeight="1" spans="1:14">
      <c r="A53" s="26">
        <v>1</v>
      </c>
      <c r="B53" s="29" t="s">
        <v>112</v>
      </c>
      <c r="C53" t="s">
        <v>133</v>
      </c>
      <c r="D53" s="14" t="s">
        <v>135</v>
      </c>
      <c r="E53" s="21" t="s">
        <v>87</v>
      </c>
      <c r="F53" s="27">
        <v>44082</v>
      </c>
      <c r="G53" s="3">
        <v>12000</v>
      </c>
      <c r="H53" s="28" t="s">
        <v>136</v>
      </c>
      <c r="I53">
        <v>5</v>
      </c>
      <c r="J53" s="39">
        <v>1000</v>
      </c>
      <c r="K53" s="23">
        <f>J53*I53</f>
        <v>5000</v>
      </c>
      <c r="L53" s="33">
        <f>N53-G53-J53</f>
        <v>1000</v>
      </c>
      <c r="M53" s="23">
        <f>L53*I53</f>
        <v>5000</v>
      </c>
      <c r="N53" s="3">
        <v>14000</v>
      </c>
    </row>
    <row r="54" customHeight="1" spans="1:13">
      <c r="A54" s="26"/>
      <c r="E54" s="25"/>
      <c r="J54" s="39"/>
      <c r="K54" s="23"/>
      <c r="L54" s="33"/>
      <c r="M54" s="23"/>
    </row>
    <row r="55" customHeight="1" spans="1:13">
      <c r="A55" s="26"/>
      <c r="E55" s="25"/>
      <c r="J55" s="36" t="s">
        <v>93</v>
      </c>
      <c r="K55" s="37">
        <f>SUM(K52:K54)</f>
        <v>5000</v>
      </c>
      <c r="L55" s="36" t="s">
        <v>93</v>
      </c>
      <c r="M55" s="37">
        <f>SUM(M52:M54)</f>
        <v>5000</v>
      </c>
    </row>
    <row r="56" ht="6" customHeight="1" spans="1:5">
      <c r="A56" s="26"/>
      <c r="E56" s="25"/>
    </row>
    <row r="57" ht="43" customHeight="1" spans="1:14">
      <c r="A57" s="26">
        <v>1</v>
      </c>
      <c r="B57" s="29" t="s">
        <v>114</v>
      </c>
      <c r="C57" t="s">
        <v>152</v>
      </c>
      <c r="D57" s="14"/>
      <c r="E57" s="21" t="s">
        <v>82</v>
      </c>
      <c r="F57" s="27">
        <v>44130</v>
      </c>
      <c r="G57" s="3">
        <v>12500</v>
      </c>
      <c r="H57" s="28" t="s">
        <v>149</v>
      </c>
      <c r="I57">
        <v>12</v>
      </c>
      <c r="J57" s="39">
        <v>0</v>
      </c>
      <c r="K57" s="23">
        <f>J57*I57</f>
        <v>0</v>
      </c>
      <c r="L57" s="33">
        <f>N57-G57-J57</f>
        <v>2000</v>
      </c>
      <c r="M57" s="23">
        <f>L57*I57</f>
        <v>24000</v>
      </c>
      <c r="N57" s="3">
        <v>14500</v>
      </c>
    </row>
    <row r="58" customHeight="1" spans="1:13">
      <c r="A58" s="26"/>
      <c r="E58" s="25"/>
      <c r="J58" s="39"/>
      <c r="K58" s="23"/>
      <c r="L58" s="33"/>
      <c r="M58" s="23"/>
    </row>
    <row r="59" customHeight="1" spans="1:13">
      <c r="A59" s="26"/>
      <c r="E59" s="25"/>
      <c r="J59" s="36" t="s">
        <v>93</v>
      </c>
      <c r="K59" s="37">
        <f>SUM(K56:K58)</f>
        <v>0</v>
      </c>
      <c r="L59" s="36" t="s">
        <v>93</v>
      </c>
      <c r="M59" s="37">
        <f>SUM(M56:M58)</f>
        <v>24000</v>
      </c>
    </row>
    <row r="60" ht="5" customHeight="1" spans="1:5">
      <c r="A60" s="26"/>
      <c r="E60" s="25"/>
    </row>
    <row r="61" ht="43" customHeight="1" spans="1:14">
      <c r="A61" s="26">
        <v>1</v>
      </c>
      <c r="B61" s="29" t="s">
        <v>115</v>
      </c>
      <c r="C61" t="s">
        <v>133</v>
      </c>
      <c r="D61" s="14" t="s">
        <v>135</v>
      </c>
      <c r="E61" s="21" t="s">
        <v>82</v>
      </c>
      <c r="F61" s="27">
        <v>44130</v>
      </c>
      <c r="G61" s="3">
        <v>2200</v>
      </c>
      <c r="H61" s="28" t="s">
        <v>149</v>
      </c>
      <c r="I61">
        <v>40</v>
      </c>
      <c r="J61" s="39">
        <v>0</v>
      </c>
      <c r="K61" s="23">
        <f>J61*I61</f>
        <v>0</v>
      </c>
      <c r="L61" s="33">
        <f>N61-G61-J61</f>
        <v>800</v>
      </c>
      <c r="M61" s="23">
        <f>L61*I61</f>
        <v>32000</v>
      </c>
      <c r="N61" s="3">
        <v>3000</v>
      </c>
    </row>
    <row r="62" customHeight="1" spans="1:13">
      <c r="A62" s="26"/>
      <c r="E62" s="25"/>
      <c r="J62" s="39"/>
      <c r="K62" s="23"/>
      <c r="L62" s="33"/>
      <c r="M62" s="23"/>
    </row>
    <row r="63" customHeight="1" spans="1:13">
      <c r="A63" s="26"/>
      <c r="E63" s="25"/>
      <c r="J63" s="36" t="s">
        <v>93</v>
      </c>
      <c r="K63" s="37">
        <f>SUM(K60:K62)</f>
        <v>0</v>
      </c>
      <c r="L63" s="36" t="s">
        <v>93</v>
      </c>
      <c r="M63" s="37">
        <f>SUM(M60:M62)</f>
        <v>32000</v>
      </c>
    </row>
    <row r="64" ht="6" customHeight="1" spans="1:5">
      <c r="A64" s="26"/>
      <c r="E64" s="25"/>
    </row>
    <row r="65" ht="43" customHeight="1" spans="1:14">
      <c r="A65" s="26">
        <v>1</v>
      </c>
      <c r="B65" s="29" t="s">
        <v>116</v>
      </c>
      <c r="C65" t="s">
        <v>133</v>
      </c>
      <c r="D65" s="14" t="s">
        <v>135</v>
      </c>
      <c r="E65" s="21" t="s">
        <v>82</v>
      </c>
      <c r="F65" s="27">
        <v>44130</v>
      </c>
      <c r="G65" s="3">
        <v>2325</v>
      </c>
      <c r="H65" s="28" t="s">
        <v>149</v>
      </c>
      <c r="I65">
        <v>40</v>
      </c>
      <c r="J65" s="39">
        <v>0</v>
      </c>
      <c r="K65" s="23">
        <f>J65*I65</f>
        <v>0</v>
      </c>
      <c r="L65" s="33">
        <f>N65-G65-J65</f>
        <v>975</v>
      </c>
      <c r="M65" s="23">
        <f>L65*I65</f>
        <v>39000</v>
      </c>
      <c r="N65" s="3">
        <v>3300</v>
      </c>
    </row>
    <row r="66" customHeight="1" spans="1:13">
      <c r="A66" s="26"/>
      <c r="E66" s="25"/>
      <c r="J66" s="39"/>
      <c r="K66" s="23"/>
      <c r="L66" s="33"/>
      <c r="M66" s="23"/>
    </row>
    <row r="67" customHeight="1" spans="1:13">
      <c r="A67" s="26"/>
      <c r="E67" s="25"/>
      <c r="J67" s="36" t="s">
        <v>93</v>
      </c>
      <c r="K67" s="37">
        <f>SUM(K64:K66)</f>
        <v>0</v>
      </c>
      <c r="L67" s="36" t="s">
        <v>93</v>
      </c>
      <c r="M67" s="37">
        <f>SUM(M64:M66)</f>
        <v>39000</v>
      </c>
    </row>
    <row r="68" ht="9" customHeight="1" spans="1:5">
      <c r="A68" s="26"/>
      <c r="E68" s="25"/>
    </row>
    <row r="69" ht="43" customHeight="1" spans="1:14">
      <c r="A69" s="26">
        <v>1</v>
      </c>
      <c r="B69" s="29" t="s">
        <v>117</v>
      </c>
      <c r="C69" t="s">
        <v>152</v>
      </c>
      <c r="D69" s="14"/>
      <c r="E69" s="21" t="s">
        <v>85</v>
      </c>
      <c r="F69" s="27">
        <v>44131</v>
      </c>
      <c r="G69" s="3">
        <v>4500</v>
      </c>
      <c r="H69" s="28" t="s">
        <v>149</v>
      </c>
      <c r="I69">
        <v>16</v>
      </c>
      <c r="J69" s="39">
        <v>0</v>
      </c>
      <c r="K69" s="23">
        <f>J69*I69</f>
        <v>0</v>
      </c>
      <c r="L69" s="33">
        <f>N69-G69-J69</f>
        <v>4000</v>
      </c>
      <c r="M69" s="23">
        <f>L69*I69</f>
        <v>64000</v>
      </c>
      <c r="N69" s="3">
        <v>8500</v>
      </c>
    </row>
    <row r="70" customHeight="1" spans="1:13">
      <c r="A70" s="26"/>
      <c r="E70" s="25"/>
      <c r="J70" s="39"/>
      <c r="K70" s="23"/>
      <c r="L70" s="33"/>
      <c r="M70" s="23"/>
    </row>
    <row r="71" customHeight="1" spans="1:13">
      <c r="A71" s="26"/>
      <c r="E71" s="25"/>
      <c r="J71" s="36" t="s">
        <v>93</v>
      </c>
      <c r="K71" s="37">
        <f>SUM(K68:K70)</f>
        <v>0</v>
      </c>
      <c r="L71" s="36" t="s">
        <v>93</v>
      </c>
      <c r="M71" s="37">
        <f>SUM(M68:M70)</f>
        <v>64000</v>
      </c>
    </row>
    <row r="72" ht="9" customHeight="1" spans="1:5">
      <c r="A72" s="26"/>
      <c r="E72" s="25"/>
    </row>
    <row r="73" ht="43" customHeight="1" spans="1:14">
      <c r="A73" s="26">
        <v>1</v>
      </c>
      <c r="B73" s="29" t="s">
        <v>118</v>
      </c>
      <c r="C73" t="s">
        <v>133</v>
      </c>
      <c r="D73" s="14" t="s">
        <v>135</v>
      </c>
      <c r="E73" s="21" t="s">
        <v>86</v>
      </c>
      <c r="F73" s="27">
        <v>44131</v>
      </c>
      <c r="G73" s="3">
        <v>675</v>
      </c>
      <c r="H73" s="28" t="s">
        <v>149</v>
      </c>
      <c r="I73">
        <v>240</v>
      </c>
      <c r="J73" s="39">
        <v>0</v>
      </c>
      <c r="K73" s="23">
        <f>J73*I73</f>
        <v>0</v>
      </c>
      <c r="L73" s="33">
        <f>N73-G73-J73</f>
        <v>575</v>
      </c>
      <c r="M73" s="23">
        <f>L73*I73</f>
        <v>138000</v>
      </c>
      <c r="N73" s="3">
        <v>1250</v>
      </c>
    </row>
    <row r="74" customHeight="1" spans="1:13">
      <c r="A74" s="26"/>
      <c r="E74" s="25"/>
      <c r="J74" s="39"/>
      <c r="K74" s="23"/>
      <c r="L74" s="33"/>
      <c r="M74" s="23"/>
    </row>
    <row r="75" customHeight="1" spans="1:13">
      <c r="A75" s="26"/>
      <c r="E75" s="25"/>
      <c r="J75" s="36" t="s">
        <v>93</v>
      </c>
      <c r="K75" s="37">
        <f>SUM(K72:K74)</f>
        <v>0</v>
      </c>
      <c r="L75" s="36" t="s">
        <v>93</v>
      </c>
      <c r="M75" s="37">
        <f>SUM(M72:M74)</f>
        <v>138000</v>
      </c>
    </row>
    <row r="76" customHeight="1" spans="1:5">
      <c r="A76" s="26"/>
      <c r="E76" s="25"/>
    </row>
    <row r="77" customHeight="1" spans="1:5">
      <c r="A77" s="26"/>
      <c r="E77" s="25"/>
    </row>
    <row r="78" customHeight="1" spans="1:1">
      <c r="A78" s="26"/>
    </row>
    <row r="79" customHeight="1" spans="1:1">
      <c r="A79" s="26"/>
    </row>
    <row r="80" customHeight="1" spans="1:1">
      <c r="A80" s="26"/>
    </row>
  </sheetData>
  <mergeCells count="8">
    <mergeCell ref="F1:I1"/>
    <mergeCell ref="J1:M1"/>
    <mergeCell ref="A1:A2"/>
    <mergeCell ref="B1:B2"/>
    <mergeCell ref="C1:C2"/>
    <mergeCell ref="D1:D2"/>
    <mergeCell ref="E1:E2"/>
    <mergeCell ref="N1:N2"/>
  </mergeCells>
  <dataValidations count="17">
    <dataValidation type="list" allowBlank="1" showInputMessage="1" showErrorMessage="1" sqref="C3 C4 C5 C6 C7 C8 C12 C16 C20 C21 C22 C25 C26 C30 C34 C35 C39 C40 C41 C42 C43 C47 C48 C49 C53">
      <formula1>"Food"</formula1>
    </dataValidation>
    <dataValidation type="list" allowBlank="1" showInputMessage="1" showErrorMessage="1" sqref="B3 B4 B5 B6 B7 B8">
      <formula1>Item!$B$2</formula1>
    </dataValidation>
    <dataValidation type="list" allowBlank="1" showInputMessage="1" showErrorMessage="1" sqref="B30">
      <formula1>Item!$B$2:$B$7</formula1>
    </dataValidation>
    <dataValidation type="list" allowBlank="1" showInputMessage="1" showErrorMessage="1" sqref="D3 D12 D16 D20 D21 D22 D25 D26 D30 D34 D35 D39 D40 D41 D42 D43 D47 D48 D49 D53 D57 D61 D65 D69 D73 D4:D8">
      <formula1>$V$2:$V$5</formula1>
    </dataValidation>
    <dataValidation type="list" allowBlank="1" showInputMessage="1" showErrorMessage="1" sqref="H3 H4 H5 H6 H7 H8">
      <formula1>$Q$2:$Q$6</formula1>
    </dataValidation>
    <dataValidation type="list" allowBlank="1" showInputMessage="1" showErrorMessage="1" sqref="E3 E12 E16 E20 E21 E22 E25 E26 E30 E34 E35 E39 E40 E41 E42 E43 E47 E48 E49 E53 E57 E61 E65 E69 E73 E4:E8">
      <formula1>Supllier!$C$19:$C$23</formula1>
    </dataValidation>
    <dataValidation allowBlank="1" showInputMessage="1" showErrorMessage="1" sqref="F3 G3 I3 J3 K3 L3 M3 N3 F4 G4 I4 J4 N4 F5 G5 I5 J5 N5 F6 G6 I6 J6 N6 F7 G7 I7 J7 N7 F8 G8 I8 J8 N8 F12 G12 I12 J12 K12 L12 M12 N12 K16 L16 M16 K20 L20 M20 K21 L21 M21 K22 L22 M22 K25 L25 M25 K26 L26 M26 K27 L27 M27 K30 L30 M30 K31 L31 M31 K34 L34 M34 K35 L35 M35 K36 L36 M36 K39 L39 M39 K40 L40 M40 K42 L42 M42 K43 L43 M43 K44 L44 M44 K47 L47 M47 K48 L48 M48 K49 L49 M49 K50 L50 M50 K53 L53 M53 K54 L54 M54 K57 L57 M57 K58 L58 M58 K61 L61 M61 K62 L62 M62 K65 L65 M65 K66 L66 M66 K69 L69 M69 K70 L70 M70 K73 L73 M73 K74 L74 M74 K4:K8 L4:L8 M4:M8"/>
    <dataValidation type="list" allowBlank="1" showInputMessage="1" showErrorMessage="1" sqref="C57 C61 C65 C69 C73">
      <formula1>"Food,House Hold"</formula1>
    </dataValidation>
    <dataValidation type="list" allowBlank="1" showInputMessage="1" showErrorMessage="1" sqref="B12 B16 B20 B21 B22 B25 B26">
      <formula1>Item!$B$2:$B$6</formula1>
    </dataValidation>
    <dataValidation type="list" allowBlank="1" showInputMessage="1" showErrorMessage="1" sqref="H12">
      <formula1>$Q$2:$Q$8</formula1>
    </dataValidation>
    <dataValidation type="list" allowBlank="1" showInputMessage="1" showErrorMessage="1" sqref="B43">
      <formula1>Item!$B$2:$B$12</formula1>
    </dataValidation>
    <dataValidation type="list" allowBlank="1" showInputMessage="1" showErrorMessage="1" sqref="B34 B35">
      <formula1>Item!$B$2:$B$8</formula1>
    </dataValidation>
    <dataValidation type="list" allowBlank="1" showInputMessage="1" showErrorMessage="1" sqref="H34 H35 H39 H40 H41 H42 H43 H47 H48 H49 H53 H57 H61 H65 H69 H73">
      <formula1>$Q$2:$Q$9</formula1>
    </dataValidation>
    <dataValidation type="list" allowBlank="1" showInputMessage="1" showErrorMessage="1" sqref="B39 B40 B41 B42">
      <formula1>Item!$B$2:$B$9</formula1>
    </dataValidation>
    <dataValidation type="list" allowBlank="1" showInputMessage="1" showErrorMessage="1" sqref="B47 B48 B49 B53">
      <formula1>Item!$B$2:$B$11</formula1>
    </dataValidation>
    <dataValidation type="list" allowBlank="1" showInputMessage="1" showErrorMessage="1" sqref="B57">
      <formula1>Item!$B$2:$B$13</formula1>
    </dataValidation>
    <dataValidation type="list" allowBlank="1" showInputMessage="1" showErrorMessage="1" sqref="B61 B65 B69 B73">
      <formula1>Item!$B$2:$B$39</formula1>
    </dataValidation>
  </dataValidations>
  <pageMargins left="0.75" right="0.75" top="1" bottom="1" header="0.5" footer="0.5"/>
  <headerFooter/>
  <ignoredErrors>
    <ignoredError sqref="W3:W5" numberStoredAsText="1"/>
  </ignoredErrors>
  <tableParts count="2">
    <tablePart r:id="rId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9"/>
  <sheetViews>
    <sheetView workbookViewId="0">
      <pane ySplit="1" topLeftCell="A4" activePane="bottomLeft" state="frozen"/>
      <selection/>
      <selection pane="bottomLeft" activeCell="B38" sqref="B38"/>
    </sheetView>
  </sheetViews>
  <sheetFormatPr defaultColWidth="9.14285714285714" defaultRowHeight="30" customHeight="1"/>
  <cols>
    <col min="1" max="1" width="4.71428571428571" customWidth="1"/>
    <col min="2" max="2" width="39.1428571428571" customWidth="1"/>
    <col min="3" max="3" width="13.8571428571429" style="1" customWidth="1"/>
    <col min="4" max="4" width="40.7142857142857" customWidth="1"/>
    <col min="6" max="6" width="20.5714285714286" customWidth="1"/>
    <col min="8" max="8" width="18.7142857142857" customWidth="1"/>
    <col min="9" max="9" width="9.71428571428571" customWidth="1"/>
  </cols>
  <sheetData>
    <row r="1" customHeight="1" spans="1:9">
      <c r="A1" s="5" t="s">
        <v>0</v>
      </c>
      <c r="B1" s="5" t="s">
        <v>153</v>
      </c>
      <c r="C1" s="5" t="s">
        <v>154</v>
      </c>
      <c r="D1" s="5" t="s">
        <v>3</v>
      </c>
      <c r="H1" s="6" t="s">
        <v>154</v>
      </c>
      <c r="I1" s="6" t="s">
        <v>10</v>
      </c>
    </row>
    <row r="2" ht="3" customHeight="1" spans="1:9">
      <c r="A2" s="5"/>
      <c r="B2" s="5"/>
      <c r="C2" s="5"/>
      <c r="D2" s="5"/>
      <c r="H2" t="s">
        <v>155</v>
      </c>
      <c r="I2" t="s">
        <v>156</v>
      </c>
    </row>
    <row r="3" customHeight="1" spans="1:9">
      <c r="A3" s="7">
        <v>1</v>
      </c>
      <c r="B3" t="s">
        <v>157</v>
      </c>
      <c r="C3" s="1" t="s">
        <v>155</v>
      </c>
      <c r="D3" t="s">
        <v>158</v>
      </c>
      <c r="H3" t="s">
        <v>159</v>
      </c>
      <c r="I3" t="s">
        <v>160</v>
      </c>
    </row>
    <row r="4" customHeight="1" spans="1:9">
      <c r="A4" s="7">
        <v>2</v>
      </c>
      <c r="B4" s="8" t="s">
        <v>161</v>
      </c>
      <c r="C4" s="1" t="s">
        <v>159</v>
      </c>
      <c r="D4" s="8" t="s">
        <v>162</v>
      </c>
      <c r="H4" t="s">
        <v>163</v>
      </c>
      <c r="I4" t="s">
        <v>164</v>
      </c>
    </row>
    <row r="5" customHeight="1" spans="1:4">
      <c r="A5" s="7">
        <v>3</v>
      </c>
      <c r="B5" s="8" t="s">
        <v>165</v>
      </c>
      <c r="C5" s="1" t="s">
        <v>159</v>
      </c>
      <c r="D5" s="8" t="s">
        <v>61</v>
      </c>
    </row>
    <row r="6" customHeight="1" spans="1:9">
      <c r="A6" s="7">
        <v>4</v>
      </c>
      <c r="B6" s="8" t="s">
        <v>166</v>
      </c>
      <c r="C6" s="1" t="s">
        <v>159</v>
      </c>
      <c r="D6" s="8" t="s">
        <v>167</v>
      </c>
      <c r="H6" s="9" t="s">
        <v>168</v>
      </c>
      <c r="I6" s="9" t="s">
        <v>10</v>
      </c>
    </row>
    <row r="7" customHeight="1" spans="1:9">
      <c r="A7" s="7">
        <v>5</v>
      </c>
      <c r="B7" s="8" t="s">
        <v>169</v>
      </c>
      <c r="C7" s="1" t="s">
        <v>159</v>
      </c>
      <c r="D7" s="8" t="s">
        <v>170</v>
      </c>
      <c r="H7" t="s">
        <v>171</v>
      </c>
      <c r="I7" t="s">
        <v>172</v>
      </c>
    </row>
    <row r="8" customHeight="1" spans="1:9">
      <c r="A8" s="7">
        <v>6</v>
      </c>
      <c r="B8" s="8" t="s">
        <v>173</v>
      </c>
      <c r="C8" s="1" t="s">
        <v>159</v>
      </c>
      <c r="D8" s="8" t="s">
        <v>174</v>
      </c>
      <c r="H8" t="s">
        <v>175</v>
      </c>
      <c r="I8" t="s">
        <v>176</v>
      </c>
    </row>
    <row r="9" customHeight="1" spans="1:9">
      <c r="A9" s="7">
        <v>7</v>
      </c>
      <c r="B9" s="8" t="s">
        <v>177</v>
      </c>
      <c r="C9" s="1" t="s">
        <v>159</v>
      </c>
      <c r="D9" s="8" t="s">
        <v>178</v>
      </c>
      <c r="H9" t="s">
        <v>179</v>
      </c>
      <c r="I9" t="s">
        <v>180</v>
      </c>
    </row>
    <row r="10" customHeight="1" spans="1:4">
      <c r="A10" s="7">
        <v>8</v>
      </c>
      <c r="B10" s="8" t="s">
        <v>181</v>
      </c>
      <c r="C10" s="1" t="s">
        <v>159</v>
      </c>
      <c r="D10" s="8" t="s">
        <v>182</v>
      </c>
    </row>
    <row r="11" customHeight="1" spans="1:9">
      <c r="A11" s="7">
        <v>9</v>
      </c>
      <c r="B11" s="8" t="s">
        <v>183</v>
      </c>
      <c r="C11" s="1" t="s">
        <v>159</v>
      </c>
      <c r="D11" s="8" t="s">
        <v>184</v>
      </c>
      <c r="H11" s="10" t="s">
        <v>185</v>
      </c>
      <c r="I11" s="10" t="s">
        <v>10</v>
      </c>
    </row>
    <row r="12" customHeight="1" spans="1:9">
      <c r="A12" s="7">
        <v>10</v>
      </c>
      <c r="B12" s="8" t="s">
        <v>186</v>
      </c>
      <c r="C12" s="1" t="s">
        <v>159</v>
      </c>
      <c r="D12" s="8" t="s">
        <v>187</v>
      </c>
      <c r="H12" t="s">
        <v>188</v>
      </c>
      <c r="I12" t="s">
        <v>189</v>
      </c>
    </row>
    <row r="13" customHeight="1" spans="1:9">
      <c r="A13" s="7">
        <v>11</v>
      </c>
      <c r="B13" s="8" t="s">
        <v>190</v>
      </c>
      <c r="C13" s="1" t="s">
        <v>159</v>
      </c>
      <c r="D13" s="8" t="s">
        <v>191</v>
      </c>
      <c r="H13" t="s">
        <v>192</v>
      </c>
      <c r="I13" t="s">
        <v>22</v>
      </c>
    </row>
    <row r="14" customHeight="1" spans="1:4">
      <c r="A14" s="7">
        <v>12</v>
      </c>
      <c r="B14" s="8" t="s">
        <v>193</v>
      </c>
      <c r="C14" s="1" t="s">
        <v>159</v>
      </c>
      <c r="D14" s="8" t="s">
        <v>194</v>
      </c>
    </row>
    <row r="15" customHeight="1" spans="1:4">
      <c r="A15" s="7">
        <v>13</v>
      </c>
      <c r="B15" s="8" t="s">
        <v>195</v>
      </c>
      <c r="C15" s="1" t="s">
        <v>159</v>
      </c>
      <c r="D15" s="8" t="s">
        <v>187</v>
      </c>
    </row>
    <row r="16" customHeight="1" spans="1:4">
      <c r="A16" s="7">
        <v>14</v>
      </c>
      <c r="B16" s="8" t="s">
        <v>196</v>
      </c>
      <c r="C16" s="1" t="s">
        <v>159</v>
      </c>
      <c r="D16" s="8" t="s">
        <v>197</v>
      </c>
    </row>
    <row r="17" customHeight="1" spans="1:4">
      <c r="A17" s="7">
        <v>15</v>
      </c>
      <c r="B17" s="8" t="s">
        <v>198</v>
      </c>
      <c r="C17" s="1" t="s">
        <v>159</v>
      </c>
      <c r="D17" s="8" t="s">
        <v>174</v>
      </c>
    </row>
    <row r="18" customHeight="1" spans="1:4">
      <c r="A18" s="7">
        <v>16</v>
      </c>
      <c r="B18" s="8" t="s">
        <v>199</v>
      </c>
      <c r="C18" s="1" t="s">
        <v>159</v>
      </c>
      <c r="D18" s="8" t="s">
        <v>200</v>
      </c>
    </row>
    <row r="19" customHeight="1" spans="1:4">
      <c r="A19" s="7">
        <v>17</v>
      </c>
      <c r="B19" s="8" t="s">
        <v>201</v>
      </c>
      <c r="C19" s="1" t="s">
        <v>159</v>
      </c>
      <c r="D19" s="8" t="s">
        <v>202</v>
      </c>
    </row>
    <row r="20" customHeight="1" spans="1:4">
      <c r="A20" s="7">
        <v>18</v>
      </c>
      <c r="B20" s="8" t="s">
        <v>203</v>
      </c>
      <c r="C20" s="1" t="s">
        <v>159</v>
      </c>
      <c r="D20" s="8" t="s">
        <v>204</v>
      </c>
    </row>
    <row r="21" customHeight="1" spans="1:4">
      <c r="A21" s="7">
        <v>19</v>
      </c>
      <c r="B21" s="8" t="s">
        <v>205</v>
      </c>
      <c r="C21" s="1" t="s">
        <v>159</v>
      </c>
      <c r="D21" s="8" t="s">
        <v>197</v>
      </c>
    </row>
    <row r="22" customHeight="1" spans="1:4">
      <c r="A22" s="7">
        <v>20</v>
      </c>
      <c r="B22" s="8" t="s">
        <v>206</v>
      </c>
      <c r="C22" s="1" t="s">
        <v>159</v>
      </c>
      <c r="D22" s="8" t="s">
        <v>207</v>
      </c>
    </row>
    <row r="23" customHeight="1" spans="1:4">
      <c r="A23" s="7">
        <v>21</v>
      </c>
      <c r="B23" s="8" t="s">
        <v>208</v>
      </c>
      <c r="C23" s="1" t="s">
        <v>159</v>
      </c>
      <c r="D23" s="8" t="s">
        <v>209</v>
      </c>
    </row>
    <row r="24" customHeight="1" spans="1:4">
      <c r="A24" s="7">
        <v>22</v>
      </c>
      <c r="B24" s="8" t="s">
        <v>210</v>
      </c>
      <c r="C24" s="1" t="s">
        <v>159</v>
      </c>
      <c r="D24" s="8" t="s">
        <v>211</v>
      </c>
    </row>
    <row r="25" customHeight="1" spans="1:4">
      <c r="A25" s="7">
        <v>23</v>
      </c>
      <c r="B25" s="8" t="s">
        <v>212</v>
      </c>
      <c r="C25" s="1" t="s">
        <v>159</v>
      </c>
      <c r="D25" s="8" t="s">
        <v>204</v>
      </c>
    </row>
    <row r="26" customHeight="1" spans="1:4">
      <c r="A26" s="7">
        <v>24</v>
      </c>
      <c r="B26" s="8" t="s">
        <v>213</v>
      </c>
      <c r="C26" s="1" t="s">
        <v>159</v>
      </c>
      <c r="D26" s="8" t="s">
        <v>214</v>
      </c>
    </row>
    <row r="27" customHeight="1" spans="1:4">
      <c r="A27" s="7">
        <v>25</v>
      </c>
      <c r="B27" s="8" t="s">
        <v>215</v>
      </c>
      <c r="C27" s="1" t="s">
        <v>159</v>
      </c>
      <c r="D27" s="8" t="s">
        <v>170</v>
      </c>
    </row>
    <row r="28" customHeight="1" spans="1:4">
      <c r="A28" s="7">
        <v>26</v>
      </c>
      <c r="B28" s="8" t="s">
        <v>216</v>
      </c>
      <c r="C28" s="1" t="s">
        <v>159</v>
      </c>
      <c r="D28" s="8" t="s">
        <v>217</v>
      </c>
    </row>
    <row r="29" customHeight="1" spans="1:4">
      <c r="A29" s="7">
        <v>27</v>
      </c>
      <c r="B29" s="8" t="s">
        <v>218</v>
      </c>
      <c r="C29" s="1" t="s">
        <v>159</v>
      </c>
      <c r="D29" s="8" t="s">
        <v>209</v>
      </c>
    </row>
    <row r="30" customHeight="1" spans="1:4">
      <c r="A30" s="7">
        <v>28</v>
      </c>
      <c r="B30" s="8" t="s">
        <v>219</v>
      </c>
      <c r="C30" s="1" t="s">
        <v>159</v>
      </c>
      <c r="D30" s="8" t="s">
        <v>211</v>
      </c>
    </row>
    <row r="31" customHeight="1" spans="1:4">
      <c r="A31" s="7">
        <v>29</v>
      </c>
      <c r="B31" s="8" t="s">
        <v>220</v>
      </c>
      <c r="C31" s="1" t="s">
        <v>159</v>
      </c>
      <c r="D31" s="8" t="s">
        <v>221</v>
      </c>
    </row>
    <row r="32" customHeight="1" spans="1:4">
      <c r="A32" s="7">
        <v>30</v>
      </c>
      <c r="B32" s="8" t="s">
        <v>222</v>
      </c>
      <c r="C32" s="11" t="s">
        <v>159</v>
      </c>
      <c r="D32" s="8" t="s">
        <v>223</v>
      </c>
    </row>
    <row r="33" customHeight="1" spans="1:4">
      <c r="A33" s="7">
        <v>31</v>
      </c>
      <c r="B33" s="8" t="s">
        <v>224</v>
      </c>
      <c r="C33" s="11" t="s">
        <v>159</v>
      </c>
      <c r="D33" s="8" t="s">
        <v>209</v>
      </c>
    </row>
    <row r="34" customHeight="1" spans="1:4">
      <c r="A34" s="7">
        <v>32</v>
      </c>
      <c r="B34" s="8" t="s">
        <v>225</v>
      </c>
      <c r="C34" s="11" t="s">
        <v>159</v>
      </c>
      <c r="D34" s="8" t="s">
        <v>197</v>
      </c>
    </row>
    <row r="35" customHeight="1" spans="1:4">
      <c r="A35" s="7">
        <v>33</v>
      </c>
      <c r="B35" s="8" t="s">
        <v>226</v>
      </c>
      <c r="C35" s="11" t="s">
        <v>159</v>
      </c>
      <c r="D35" s="8" t="s">
        <v>187</v>
      </c>
    </row>
    <row r="36" customHeight="1" spans="1:4">
      <c r="A36" s="7">
        <v>34</v>
      </c>
      <c r="B36" s="8" t="s">
        <v>227</v>
      </c>
      <c r="C36" s="11" t="s">
        <v>159</v>
      </c>
      <c r="D36" s="8" t="s">
        <v>228</v>
      </c>
    </row>
    <row r="37" customHeight="1" spans="1:4">
      <c r="A37" s="7">
        <v>35</v>
      </c>
      <c r="B37" s="8" t="s">
        <v>229</v>
      </c>
      <c r="C37" s="11" t="s">
        <v>159</v>
      </c>
      <c r="D37" s="8" t="s">
        <v>209</v>
      </c>
    </row>
    <row r="38" customHeight="1" spans="1:4">
      <c r="A38" s="7">
        <v>36</v>
      </c>
      <c r="B38" s="8" t="s">
        <v>230</v>
      </c>
      <c r="C38" s="11" t="s">
        <v>159</v>
      </c>
      <c r="D38" s="8" t="s">
        <v>209</v>
      </c>
    </row>
    <row r="39" customHeight="1" spans="1:4">
      <c r="A39" s="7">
        <v>37</v>
      </c>
      <c r="B39" s="8" t="s">
        <v>231</v>
      </c>
      <c r="C39" s="11" t="s">
        <v>159</v>
      </c>
      <c r="D39" s="8" t="s">
        <v>232</v>
      </c>
    </row>
    <row r="40" customHeight="1" spans="1:1">
      <c r="A40" s="7"/>
    </row>
    <row r="41" customHeight="1" spans="1:1">
      <c r="A41" s="7"/>
    </row>
    <row r="42" customHeight="1" spans="1:1">
      <c r="A42" s="7"/>
    </row>
    <row r="43" customHeight="1" spans="1:1">
      <c r="A43" s="7"/>
    </row>
    <row r="44" customHeight="1" spans="1:1">
      <c r="A44" s="7"/>
    </row>
    <row r="45" customHeight="1" spans="1:1">
      <c r="A45" s="7"/>
    </row>
    <row r="46" customHeight="1" spans="1:1">
      <c r="A46" s="7"/>
    </row>
    <row r="47" customHeight="1" spans="1:1">
      <c r="A47" s="7"/>
    </row>
    <row r="48" customHeight="1" spans="1:1">
      <c r="A48" s="7"/>
    </row>
    <row r="49" customHeight="1" spans="1:1">
      <c r="A49" s="7"/>
    </row>
    <row r="50" customHeight="1" spans="1:1">
      <c r="A50" s="7"/>
    </row>
    <row r="51" customHeight="1" spans="1:1">
      <c r="A51" s="7"/>
    </row>
    <row r="52" customHeight="1" spans="1:1">
      <c r="A52" s="7"/>
    </row>
    <row r="53" customHeight="1" spans="1:1">
      <c r="A53" s="7"/>
    </row>
    <row r="54" customHeight="1" spans="1:1">
      <c r="A54" s="7"/>
    </row>
    <row r="55" customHeight="1" spans="1:1">
      <c r="A55" s="7"/>
    </row>
    <row r="56" customHeight="1" spans="1:1">
      <c r="A56" s="7"/>
    </row>
    <row r="57" customHeight="1" spans="1:1">
      <c r="A57" s="7"/>
    </row>
    <row r="58" customHeight="1" spans="1:1">
      <c r="A58" s="7"/>
    </row>
    <row r="59" customHeight="1" spans="1:1">
      <c r="A59" s="7"/>
    </row>
    <row r="60" customHeight="1" spans="1:1">
      <c r="A60" s="7"/>
    </row>
    <row r="61" customHeight="1" spans="1:1">
      <c r="A61" s="7"/>
    </row>
    <row r="62" customHeight="1" spans="1:1">
      <c r="A62" s="7"/>
    </row>
    <row r="63" customHeight="1" spans="1:1">
      <c r="A63" s="7"/>
    </row>
    <row r="64" customHeight="1" spans="1:1">
      <c r="A64" s="7"/>
    </row>
    <row r="65" customHeight="1" spans="1:1">
      <c r="A65" s="7"/>
    </row>
    <row r="66" customHeight="1" spans="1:1">
      <c r="A66" s="7"/>
    </row>
    <row r="67" customHeight="1" spans="1:1">
      <c r="A67" s="7"/>
    </row>
    <row r="68" customHeight="1" spans="1:1">
      <c r="A68" s="7"/>
    </row>
    <row r="69" customHeight="1" spans="1:1">
      <c r="A69" s="7"/>
    </row>
    <row r="70" customHeight="1" spans="1:1">
      <c r="A70" s="7"/>
    </row>
    <row r="71" customHeight="1" spans="1:1">
      <c r="A71" s="7"/>
    </row>
    <row r="72" customHeight="1" spans="1:1">
      <c r="A72" s="7"/>
    </row>
    <row r="73" customHeight="1" spans="1:1">
      <c r="A73" s="7"/>
    </row>
    <row r="74" customHeight="1" spans="1:1">
      <c r="A74" s="7"/>
    </row>
    <row r="75" customHeight="1" spans="1:1">
      <c r="A75" s="7"/>
    </row>
    <row r="76" customHeight="1" spans="1:1">
      <c r="A76" s="7"/>
    </row>
    <row r="77" customHeight="1" spans="1:1">
      <c r="A77" s="7"/>
    </row>
    <row r="78" customHeight="1" spans="1:1">
      <c r="A78" s="7"/>
    </row>
    <row r="79" customHeight="1" spans="1:1">
      <c r="A79" s="7"/>
    </row>
    <row r="80" customHeight="1" spans="1:1">
      <c r="A80" s="7"/>
    </row>
    <row r="81" customHeight="1" spans="1:1">
      <c r="A81" s="7"/>
    </row>
    <row r="82" customHeight="1" spans="1:1">
      <c r="A82" s="7"/>
    </row>
    <row r="83" customHeight="1" spans="1:1">
      <c r="A83" s="7"/>
    </row>
    <row r="84" customHeight="1" spans="1:1">
      <c r="A84" s="7"/>
    </row>
    <row r="85" customHeight="1" spans="1:1">
      <c r="A85" s="7"/>
    </row>
    <row r="86" customHeight="1" spans="1:1">
      <c r="A86" s="7"/>
    </row>
    <row r="87" customHeight="1" spans="1:1">
      <c r="A87" s="7"/>
    </row>
    <row r="88" customHeight="1" spans="1:1">
      <c r="A88" s="7"/>
    </row>
    <row r="89" customHeight="1" spans="1:1">
      <c r="A89" s="7"/>
    </row>
  </sheetData>
  <mergeCells count="4">
    <mergeCell ref="A1:A2"/>
    <mergeCell ref="B1:B2"/>
    <mergeCell ref="C1:C2"/>
    <mergeCell ref="D1:D2"/>
  </mergeCells>
  <dataValidations count="1">
    <dataValidation type="list" allowBlank="1" showInputMessage="1" showErrorMessage="1" sqref="C3 C32 C33 C34 C35 C36 C37 C38 C39 C4:C6 C7:C31">
      <formula1>$H$2:$H$4</formula1>
    </dataValidation>
  </dataValidations>
  <pageMargins left="0.75" right="0.75" top="1" bottom="1" header="0.5" footer="0.5"/>
  <headerFooter/>
  <tableParts count="4">
    <tablePart r:id="rId1"/>
    <tablePart r:id="rId2"/>
    <tablePart r:id="rId3"/>
    <tablePart r:id="rId4"/>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6"/>
  <sheetViews>
    <sheetView workbookViewId="0">
      <selection activeCell="B5" sqref="B5"/>
    </sheetView>
  </sheetViews>
  <sheetFormatPr defaultColWidth="9.14285714285714" defaultRowHeight="24" customHeight="1" outlineLevelCol="5"/>
  <cols>
    <col min="1" max="1" width="5.71428571428571" customWidth="1"/>
    <col min="2" max="2" width="36.1428571428571" customWidth="1"/>
    <col min="3" max="3" width="31.4285714285714" customWidth="1"/>
    <col min="4" max="4" width="11.2857142857143" customWidth="1"/>
    <col min="5" max="5" width="15.5714285714286" style="1" customWidth="1"/>
    <col min="6" max="6" width="14.8571428571429" style="1" customWidth="1"/>
  </cols>
  <sheetData>
    <row r="1" s="1" customFormat="1" customHeight="1" spans="1:6">
      <c r="A1" s="2" t="s">
        <v>0</v>
      </c>
      <c r="B1" s="2" t="s">
        <v>95</v>
      </c>
      <c r="C1" s="2" t="s">
        <v>153</v>
      </c>
      <c r="D1" s="2" t="s">
        <v>126</v>
      </c>
      <c r="E1" s="2" t="s">
        <v>233</v>
      </c>
      <c r="F1" s="2" t="s">
        <v>168</v>
      </c>
    </row>
    <row r="2" customHeight="1" spans="4:6">
      <c r="D2" s="3"/>
      <c r="E2" s="4"/>
      <c r="F2" s="4"/>
    </row>
    <row r="3" customHeight="1" spans="4:6">
      <c r="D3" s="3"/>
      <c r="E3" s="4"/>
      <c r="F3" s="4"/>
    </row>
    <row r="4" customHeight="1" spans="4:6">
      <c r="D4" s="3"/>
      <c r="E4" s="4"/>
      <c r="F4" s="4"/>
    </row>
    <row r="5" customHeight="1" spans="4:6">
      <c r="D5" s="3"/>
      <c r="E5" s="4"/>
      <c r="F5" s="4"/>
    </row>
    <row r="6" customHeight="1" spans="4:6">
      <c r="D6" s="3"/>
      <c r="E6" s="4"/>
      <c r="F6" s="4"/>
    </row>
    <row r="7" customHeight="1" spans="4:6">
      <c r="D7" s="3"/>
      <c r="E7" s="4"/>
      <c r="F7" s="4"/>
    </row>
    <row r="8" customHeight="1" spans="4:6">
      <c r="D8" s="3"/>
      <c r="E8" s="4"/>
      <c r="F8" s="4"/>
    </row>
    <row r="9" customHeight="1" spans="4:6">
      <c r="D9" s="3"/>
      <c r="E9" s="4"/>
      <c r="F9" s="4"/>
    </row>
    <row r="10" customHeight="1" spans="4:6">
      <c r="D10" s="3"/>
      <c r="E10" s="4"/>
      <c r="F10" s="4"/>
    </row>
    <row r="11" customHeight="1" spans="4:6">
      <c r="D11" s="3"/>
      <c r="E11" s="4"/>
      <c r="F11" s="4"/>
    </row>
    <row r="12" customHeight="1" spans="4:6">
      <c r="D12" s="3"/>
      <c r="E12" s="4"/>
      <c r="F12" s="4"/>
    </row>
    <row r="13" customHeight="1" spans="4:6">
      <c r="D13" s="3"/>
      <c r="E13" s="4"/>
      <c r="F13" s="4"/>
    </row>
    <row r="14" customHeight="1" spans="4:6">
      <c r="D14" s="3"/>
      <c r="E14" s="4"/>
      <c r="F14" s="4"/>
    </row>
    <row r="15" customHeight="1" spans="4:6">
      <c r="D15" s="3"/>
      <c r="E15" s="4"/>
      <c r="F15" s="4"/>
    </row>
    <row r="16" customHeight="1" spans="4:6">
      <c r="D16" s="3"/>
      <c r="E16" s="4"/>
      <c r="F16" s="4"/>
    </row>
    <row r="17" customHeight="1" spans="4:6">
      <c r="D17" s="3"/>
      <c r="E17" s="4"/>
      <c r="F17" s="4"/>
    </row>
    <row r="18" customHeight="1" spans="4:6">
      <c r="D18" s="3"/>
      <c r="E18" s="4"/>
      <c r="F18" s="4"/>
    </row>
    <row r="19" customHeight="1" spans="4:6">
      <c r="D19" s="3"/>
      <c r="E19" s="4"/>
      <c r="F19" s="4"/>
    </row>
    <row r="20" customHeight="1" spans="4:6">
      <c r="D20" s="3"/>
      <c r="E20" s="4"/>
      <c r="F20" s="4"/>
    </row>
    <row r="21" customHeight="1" spans="4:6">
      <c r="D21" s="3"/>
      <c r="E21" s="4"/>
      <c r="F21" s="4"/>
    </row>
    <row r="22" customHeight="1" spans="4:6">
      <c r="D22" s="3"/>
      <c r="E22" s="4"/>
      <c r="F22" s="4"/>
    </row>
    <row r="23" customHeight="1" spans="4:6">
      <c r="D23" s="3"/>
      <c r="E23" s="4"/>
      <c r="F23" s="4"/>
    </row>
    <row r="24" customHeight="1" spans="4:6">
      <c r="D24" s="3"/>
      <c r="E24" s="4"/>
      <c r="F24" s="4"/>
    </row>
    <row r="25" customHeight="1" spans="4:6">
      <c r="D25" s="3"/>
      <c r="E25" s="4"/>
      <c r="F25" s="4"/>
    </row>
    <row r="26" customHeight="1" spans="4:6">
      <c r="D26" s="3"/>
      <c r="E26" s="4"/>
      <c r="F26" s="4"/>
    </row>
    <row r="27" customHeight="1" spans="4:6">
      <c r="D27" s="3"/>
      <c r="E27" s="4"/>
      <c r="F27" s="4"/>
    </row>
    <row r="28" customHeight="1" spans="4:6">
      <c r="D28" s="3"/>
      <c r="E28" s="4"/>
      <c r="F28" s="4"/>
    </row>
    <row r="29" customHeight="1" spans="4:6">
      <c r="D29" s="3"/>
      <c r="E29" s="4"/>
      <c r="F29" s="4"/>
    </row>
    <row r="30" customHeight="1" spans="4:6">
      <c r="D30" s="3"/>
      <c r="E30" s="4"/>
      <c r="F30" s="4"/>
    </row>
    <row r="31" customHeight="1" spans="4:6">
      <c r="D31" s="3"/>
      <c r="E31" s="4"/>
      <c r="F31" s="4"/>
    </row>
    <row r="32" customHeight="1" spans="4:6">
      <c r="D32" s="3"/>
      <c r="E32" s="4"/>
      <c r="F32" s="4"/>
    </row>
    <row r="33" customHeight="1" spans="4:6">
      <c r="D33" s="3"/>
      <c r="E33" s="4"/>
      <c r="F33" s="4"/>
    </row>
    <row r="34" customHeight="1" spans="4:6">
      <c r="D34" s="3"/>
      <c r="E34" s="4"/>
      <c r="F34" s="4"/>
    </row>
    <row r="35" customHeight="1" spans="4:6">
      <c r="D35" s="3"/>
      <c r="E35" s="4"/>
      <c r="F35" s="4"/>
    </row>
    <row r="36" customHeight="1" spans="4:6">
      <c r="D36" s="3"/>
      <c r="E36" s="4"/>
      <c r="F36" s="4"/>
    </row>
    <row r="37" customHeight="1" spans="4:6">
      <c r="D37" s="3"/>
      <c r="E37" s="4"/>
      <c r="F37" s="4"/>
    </row>
    <row r="38" customHeight="1" spans="4:6">
      <c r="D38" s="3"/>
      <c r="E38" s="4"/>
      <c r="F38" s="4"/>
    </row>
    <row r="39" customHeight="1" spans="4:6">
      <c r="D39" s="3"/>
      <c r="E39" s="4"/>
      <c r="F39" s="4"/>
    </row>
    <row r="40" customHeight="1" spans="4:6">
      <c r="D40" s="3"/>
      <c r="E40" s="4"/>
      <c r="F40" s="4"/>
    </row>
    <row r="41" customHeight="1" spans="4:6">
      <c r="D41" s="3"/>
      <c r="E41" s="4"/>
      <c r="F41" s="4"/>
    </row>
    <row r="42" customHeight="1" spans="4:6">
      <c r="D42" s="3"/>
      <c r="E42" s="4"/>
      <c r="F42" s="4"/>
    </row>
    <row r="43" customHeight="1" spans="4:6">
      <c r="D43" s="3"/>
      <c r="E43" s="4"/>
      <c r="F43" s="4"/>
    </row>
    <row r="44" customHeight="1" spans="4:6">
      <c r="D44" s="3"/>
      <c r="E44" s="4"/>
      <c r="F44" s="4"/>
    </row>
    <row r="45" customHeight="1" spans="4:6">
      <c r="D45" s="3"/>
      <c r="E45" s="4"/>
      <c r="F45" s="4"/>
    </row>
    <row r="46" customHeight="1" spans="4:6">
      <c r="D46" s="3"/>
      <c r="E46" s="4"/>
      <c r="F46" s="4"/>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Supllier</vt:lpstr>
      <vt:lpstr>Setoran</vt:lpstr>
      <vt:lpstr>Item</vt:lpstr>
      <vt:lpstr>Stock</vt:lpstr>
      <vt:lpstr>Customer</vt:lpstr>
      <vt:lpstr>Wishlist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Y.S Riyadi</dc:creator>
  <cp:lastModifiedBy>YSr</cp:lastModifiedBy>
  <dcterms:created xsi:type="dcterms:W3CDTF">2020-02-27T22:49:00Z</dcterms:created>
  <dcterms:modified xsi:type="dcterms:W3CDTF">2020-10-29T08:21:35Z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1033-11.2.0.9718</vt:lpwstr>
  </property>
</Properties>
</file>