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xl/externalLinks/externalLink1.xml" ContentType="application/vnd.openxmlformats-officedocument.spreadsheetml.externalLink+xml"/>
  <Override PartName="/docProps/core.xml" ContentType="application/vnd.openxmlformats-package.core-properties+xml"/>
  <Override PartName="/xl/calcChain.xml" ContentType="application/vnd.openxmlformats-officedocument.spreadsheetml.calcChain+xml"/>
  <Override PartName="/xl/comments1.xml" ContentType="application/vnd.openxmlformats-officedocument.spreadsheetml.comment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somm/Downloads/"/>
    </mc:Choice>
  </mc:AlternateContent>
  <xr:revisionPtr revIDLastSave="0" documentId="13_ncr:1_{C24C53F0-F574-B540-974A-EEB268BCA9E6}" xr6:coauthVersionLast="46" xr6:coauthVersionMax="46" xr10:uidLastSave="{00000000-0000-0000-0000-000000000000}"/>
  <bookViews>
    <workbookView xWindow="480" yWindow="1920" windowWidth="27240" windowHeight="15380" xr2:uid="{D041729B-3116-9D46-A30B-C7748ED2D1FC}"/>
  </bookViews>
  <sheets>
    <sheet name="Sheet2" sheetId="2"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87" i="2" l="1"/>
  <c r="V87" i="2"/>
  <c r="U87" i="2"/>
  <c r="T87" i="2"/>
  <c r="S87" i="2"/>
  <c r="R87" i="2"/>
  <c r="Q87" i="2"/>
  <c r="P87" i="2"/>
  <c r="O87" i="2"/>
  <c r="N87" i="2"/>
  <c r="W86" i="2"/>
  <c r="V86" i="2"/>
  <c r="U86" i="2"/>
  <c r="T86" i="2"/>
  <c r="S86" i="2"/>
  <c r="R86" i="2"/>
  <c r="Q86" i="2"/>
  <c r="P86" i="2"/>
  <c r="O86" i="2"/>
  <c r="N86" i="2"/>
  <c r="W85" i="2"/>
  <c r="V85" i="2"/>
  <c r="U85" i="2"/>
  <c r="T85" i="2"/>
  <c r="S85" i="2"/>
  <c r="R85" i="2"/>
  <c r="Q85" i="2"/>
  <c r="P85" i="2"/>
  <c r="O85" i="2"/>
  <c r="N85" i="2"/>
  <c r="W84" i="2"/>
  <c r="V84" i="2"/>
  <c r="U84" i="2"/>
  <c r="T84" i="2"/>
  <c r="S84" i="2"/>
  <c r="R84" i="2"/>
  <c r="Q84" i="2"/>
  <c r="P84" i="2"/>
  <c r="O84" i="2"/>
  <c r="N84" i="2"/>
  <c r="W83" i="2"/>
  <c r="V83" i="2"/>
  <c r="U83" i="2"/>
  <c r="T83" i="2"/>
  <c r="S83" i="2"/>
  <c r="R83" i="2"/>
  <c r="Q83" i="2"/>
  <c r="P83" i="2"/>
  <c r="O83" i="2"/>
  <c r="N83" i="2"/>
  <c r="W82" i="2"/>
  <c r="V82" i="2"/>
  <c r="U82" i="2"/>
  <c r="T82" i="2"/>
  <c r="S82" i="2"/>
  <c r="R82" i="2"/>
  <c r="Q82" i="2"/>
  <c r="P82" i="2"/>
  <c r="O82" i="2"/>
  <c r="N82" i="2"/>
  <c r="W81" i="2"/>
  <c r="V81" i="2"/>
  <c r="U81" i="2"/>
  <c r="T81" i="2"/>
  <c r="S81" i="2"/>
  <c r="R81" i="2"/>
  <c r="Q81" i="2"/>
  <c r="P81" i="2"/>
  <c r="O81" i="2"/>
  <c r="N81" i="2"/>
  <c r="W80" i="2"/>
  <c r="V80" i="2"/>
  <c r="U80" i="2"/>
  <c r="T80" i="2"/>
  <c r="S80" i="2"/>
  <c r="R80" i="2"/>
  <c r="Q80" i="2"/>
  <c r="P80" i="2"/>
  <c r="O80" i="2"/>
  <c r="N80" i="2"/>
  <c r="W79" i="2"/>
  <c r="V79" i="2"/>
  <c r="U79" i="2"/>
  <c r="T79" i="2"/>
  <c r="S79" i="2"/>
  <c r="R79" i="2"/>
  <c r="Q79" i="2"/>
  <c r="P79" i="2"/>
  <c r="O79" i="2"/>
  <c r="N79" i="2"/>
  <c r="W78" i="2"/>
  <c r="V78" i="2"/>
  <c r="U78" i="2"/>
  <c r="T78" i="2"/>
  <c r="S78" i="2"/>
  <c r="R78" i="2"/>
  <c r="Q78" i="2"/>
  <c r="P78" i="2"/>
  <c r="O78" i="2"/>
  <c r="N78" i="2"/>
  <c r="W77" i="2"/>
  <c r="V77" i="2"/>
  <c r="U77" i="2"/>
  <c r="T77" i="2"/>
  <c r="S77" i="2"/>
  <c r="R77" i="2"/>
  <c r="Q77" i="2"/>
  <c r="P77" i="2"/>
  <c r="O77" i="2"/>
  <c r="N77" i="2"/>
  <c r="W76" i="2"/>
  <c r="V76" i="2"/>
  <c r="U76" i="2"/>
  <c r="T76" i="2"/>
  <c r="S76" i="2"/>
  <c r="R76" i="2"/>
  <c r="Q76" i="2"/>
  <c r="P76" i="2"/>
  <c r="O76" i="2"/>
  <c r="N76" i="2"/>
  <c r="W75" i="2"/>
  <c r="V75" i="2"/>
  <c r="U75" i="2"/>
  <c r="T75" i="2"/>
  <c r="S75" i="2"/>
  <c r="R75" i="2"/>
  <c r="Q75" i="2"/>
  <c r="P75" i="2"/>
  <c r="O75" i="2"/>
  <c r="N75" i="2"/>
  <c r="W74" i="2"/>
  <c r="V74" i="2"/>
  <c r="U74" i="2"/>
  <c r="T74" i="2"/>
  <c r="S74" i="2"/>
  <c r="R74" i="2"/>
  <c r="Q74" i="2"/>
  <c r="P74" i="2"/>
  <c r="O74" i="2"/>
  <c r="N74" i="2"/>
  <c r="W73" i="2"/>
  <c r="V73" i="2"/>
  <c r="U73" i="2"/>
  <c r="T73" i="2"/>
  <c r="S73" i="2"/>
  <c r="R73" i="2"/>
  <c r="Q73" i="2"/>
  <c r="P73" i="2"/>
  <c r="O73" i="2"/>
  <c r="N73" i="2"/>
  <c r="W72" i="2"/>
  <c r="V72" i="2"/>
  <c r="U72" i="2"/>
  <c r="T72" i="2"/>
  <c r="S72" i="2"/>
  <c r="R72" i="2"/>
  <c r="Q72" i="2"/>
  <c r="P72" i="2"/>
  <c r="O72" i="2"/>
  <c r="N72" i="2"/>
  <c r="W71" i="2"/>
  <c r="V71" i="2"/>
  <c r="U71" i="2"/>
  <c r="T71" i="2"/>
  <c r="S71" i="2"/>
  <c r="R71" i="2"/>
  <c r="Q71" i="2"/>
  <c r="P71" i="2"/>
  <c r="O71" i="2"/>
  <c r="N71" i="2"/>
  <c r="W70" i="2"/>
  <c r="V70" i="2"/>
  <c r="U70" i="2"/>
  <c r="T70" i="2"/>
  <c r="S70" i="2"/>
  <c r="R70" i="2"/>
  <c r="Q70" i="2"/>
  <c r="P70" i="2"/>
  <c r="O70" i="2"/>
  <c r="N70" i="2"/>
  <c r="W69" i="2"/>
  <c r="V69" i="2"/>
  <c r="U69" i="2"/>
  <c r="T69" i="2"/>
  <c r="S69" i="2"/>
  <c r="R69" i="2"/>
  <c r="Q69" i="2"/>
  <c r="P69" i="2"/>
  <c r="O69" i="2"/>
  <c r="N69" i="2"/>
  <c r="W68" i="2"/>
  <c r="V68" i="2"/>
  <c r="U68" i="2"/>
  <c r="T68" i="2"/>
  <c r="S68" i="2"/>
  <c r="R68" i="2"/>
  <c r="Q68" i="2"/>
  <c r="P68" i="2"/>
  <c r="O68" i="2"/>
  <c r="N68" i="2"/>
  <c r="W67" i="2"/>
  <c r="V67" i="2"/>
  <c r="U67" i="2"/>
  <c r="T67" i="2"/>
  <c r="S67" i="2"/>
  <c r="R67" i="2"/>
  <c r="Q67" i="2"/>
  <c r="P67" i="2"/>
  <c r="O67" i="2"/>
  <c r="N67" i="2"/>
  <c r="W66" i="2"/>
  <c r="V66" i="2"/>
  <c r="U66" i="2"/>
  <c r="T66" i="2"/>
  <c r="S66" i="2"/>
  <c r="R66" i="2"/>
  <c r="Q66" i="2"/>
  <c r="P66" i="2"/>
  <c r="O66" i="2"/>
  <c r="N66" i="2"/>
  <c r="W65" i="2"/>
  <c r="V65" i="2"/>
  <c r="U65" i="2"/>
  <c r="T65" i="2"/>
  <c r="S65" i="2"/>
  <c r="R65" i="2"/>
  <c r="Q65" i="2"/>
  <c r="P65" i="2"/>
  <c r="O65" i="2"/>
  <c r="N65" i="2"/>
  <c r="W64" i="2"/>
  <c r="V64" i="2"/>
  <c r="U64" i="2"/>
  <c r="T64" i="2"/>
  <c r="S64" i="2"/>
  <c r="R64" i="2"/>
  <c r="Q64" i="2"/>
  <c r="P64" i="2"/>
  <c r="O64" i="2"/>
  <c r="N64" i="2"/>
  <c r="W63" i="2"/>
  <c r="V63" i="2"/>
  <c r="U63" i="2"/>
  <c r="T63" i="2"/>
  <c r="S63" i="2"/>
  <c r="R63" i="2"/>
  <c r="Q63" i="2"/>
  <c r="P63" i="2"/>
  <c r="O63" i="2"/>
  <c r="N63" i="2"/>
  <c r="W62" i="2"/>
  <c r="V62" i="2"/>
  <c r="U62" i="2"/>
  <c r="T62" i="2"/>
  <c r="S62" i="2"/>
  <c r="R62" i="2"/>
  <c r="Q62" i="2"/>
  <c r="P62" i="2"/>
  <c r="O62" i="2"/>
  <c r="N62" i="2"/>
  <c r="W61" i="2"/>
  <c r="V61" i="2"/>
  <c r="U61" i="2"/>
  <c r="T61" i="2"/>
  <c r="S61" i="2"/>
  <c r="R61" i="2"/>
  <c r="Q61" i="2"/>
  <c r="P61" i="2"/>
  <c r="O61" i="2"/>
  <c r="N61" i="2"/>
  <c r="W60" i="2"/>
  <c r="V60" i="2"/>
  <c r="U60" i="2"/>
  <c r="T60" i="2"/>
  <c r="S60" i="2"/>
  <c r="R60" i="2"/>
  <c r="Q60" i="2"/>
  <c r="P60" i="2"/>
  <c r="O60" i="2"/>
  <c r="N60" i="2"/>
  <c r="W59" i="2"/>
  <c r="V59" i="2"/>
  <c r="U59" i="2"/>
  <c r="T59" i="2"/>
  <c r="S59" i="2"/>
  <c r="R59" i="2"/>
  <c r="Q59" i="2"/>
  <c r="P59" i="2"/>
  <c r="O59" i="2"/>
  <c r="N59" i="2"/>
  <c r="W58" i="2"/>
  <c r="V58" i="2"/>
  <c r="U58" i="2"/>
  <c r="T58" i="2"/>
  <c r="S58" i="2"/>
  <c r="R58" i="2"/>
  <c r="Q58" i="2"/>
  <c r="P58" i="2"/>
  <c r="O58" i="2"/>
  <c r="N58" i="2"/>
  <c r="W57" i="2"/>
  <c r="V57" i="2"/>
  <c r="U57" i="2"/>
  <c r="T57" i="2"/>
  <c r="S57" i="2"/>
  <c r="R57" i="2"/>
  <c r="Q57" i="2"/>
  <c r="P57" i="2"/>
  <c r="O57" i="2"/>
  <c r="N57" i="2"/>
  <c r="W56" i="2"/>
  <c r="V56" i="2"/>
  <c r="U56" i="2"/>
  <c r="T56" i="2"/>
  <c r="S56" i="2"/>
  <c r="R56" i="2"/>
  <c r="Q56" i="2"/>
  <c r="P56" i="2"/>
  <c r="O56" i="2"/>
  <c r="N56" i="2"/>
  <c r="W55" i="2"/>
  <c r="V55" i="2"/>
  <c r="U55" i="2"/>
  <c r="T55" i="2"/>
  <c r="S55" i="2"/>
  <c r="R55" i="2"/>
  <c r="Q55" i="2"/>
  <c r="P55" i="2"/>
  <c r="O55" i="2"/>
  <c r="N55" i="2"/>
  <c r="W54" i="2"/>
  <c r="V54" i="2"/>
  <c r="U54" i="2"/>
  <c r="T54" i="2"/>
  <c r="S54" i="2"/>
  <c r="R54" i="2"/>
  <c r="Q54" i="2"/>
  <c r="P54" i="2"/>
  <c r="O54" i="2"/>
  <c r="N54" i="2"/>
  <c r="W53" i="2"/>
  <c r="V53" i="2"/>
  <c r="U53" i="2"/>
  <c r="T53" i="2"/>
  <c r="S53" i="2"/>
  <c r="R53" i="2"/>
  <c r="Q53" i="2"/>
  <c r="P53" i="2"/>
  <c r="O53" i="2"/>
  <c r="N53" i="2"/>
  <c r="W52" i="2"/>
  <c r="V52" i="2"/>
  <c r="U52" i="2"/>
  <c r="T52" i="2"/>
  <c r="S52" i="2"/>
  <c r="R52" i="2"/>
  <c r="Q52" i="2"/>
  <c r="P52" i="2"/>
  <c r="O52" i="2"/>
  <c r="N52" i="2"/>
  <c r="W51" i="2"/>
  <c r="V51" i="2"/>
  <c r="U51" i="2"/>
  <c r="T51" i="2"/>
  <c r="S51" i="2"/>
  <c r="R51" i="2"/>
  <c r="Q51" i="2"/>
  <c r="P51" i="2"/>
  <c r="O51" i="2"/>
  <c r="N51" i="2"/>
  <c r="W50" i="2"/>
  <c r="V50" i="2"/>
  <c r="U50" i="2"/>
  <c r="T50" i="2"/>
  <c r="S50" i="2"/>
  <c r="R50" i="2"/>
  <c r="Q50" i="2"/>
  <c r="P50" i="2"/>
  <c r="O50" i="2"/>
  <c r="N50" i="2"/>
  <c r="W49" i="2"/>
  <c r="V49" i="2"/>
  <c r="U49" i="2"/>
  <c r="T49" i="2"/>
  <c r="S49" i="2"/>
  <c r="R49" i="2"/>
  <c r="Q49" i="2"/>
  <c r="P49" i="2"/>
  <c r="O49" i="2"/>
  <c r="N49" i="2"/>
  <c r="W48" i="2"/>
  <c r="V48" i="2"/>
  <c r="U48" i="2"/>
  <c r="T48" i="2"/>
  <c r="S48" i="2"/>
  <c r="R48" i="2"/>
  <c r="Q48" i="2"/>
  <c r="P48" i="2"/>
  <c r="O48" i="2"/>
  <c r="N48" i="2"/>
  <c r="W47" i="2"/>
  <c r="V47" i="2"/>
  <c r="U47" i="2"/>
  <c r="T47" i="2"/>
  <c r="S47" i="2"/>
  <c r="R47" i="2"/>
  <c r="Q47" i="2"/>
  <c r="P47" i="2"/>
  <c r="O47" i="2"/>
  <c r="N47" i="2"/>
  <c r="W46" i="2"/>
  <c r="V46" i="2"/>
  <c r="U46" i="2"/>
  <c r="T46" i="2"/>
  <c r="S46" i="2"/>
  <c r="R46" i="2"/>
  <c r="Q46" i="2"/>
  <c r="P46" i="2"/>
  <c r="O46" i="2"/>
  <c r="N46" i="2"/>
  <c r="W45" i="2"/>
  <c r="V45" i="2"/>
  <c r="U45" i="2"/>
  <c r="T45" i="2"/>
  <c r="S45" i="2"/>
  <c r="R45" i="2"/>
  <c r="Q45" i="2"/>
  <c r="P45" i="2"/>
  <c r="O45" i="2"/>
  <c r="N45" i="2"/>
  <c r="W44" i="2"/>
  <c r="V44" i="2"/>
  <c r="U44" i="2"/>
  <c r="T44" i="2"/>
  <c r="S44" i="2"/>
  <c r="R44" i="2"/>
  <c r="Q44" i="2"/>
  <c r="P44" i="2"/>
  <c r="O44" i="2"/>
  <c r="N44" i="2"/>
  <c r="W43" i="2"/>
  <c r="V43" i="2"/>
  <c r="U43" i="2"/>
  <c r="T43" i="2"/>
  <c r="S43" i="2"/>
  <c r="R43" i="2"/>
  <c r="Q43" i="2"/>
  <c r="P43" i="2"/>
  <c r="O43" i="2"/>
  <c r="N43" i="2"/>
  <c r="W42" i="2"/>
  <c r="V42" i="2"/>
  <c r="U42" i="2"/>
  <c r="T42" i="2"/>
  <c r="S42" i="2"/>
  <c r="R42" i="2"/>
  <c r="Q42" i="2"/>
  <c r="P42" i="2"/>
  <c r="O42" i="2"/>
  <c r="N42" i="2"/>
  <c r="W41" i="2"/>
  <c r="V41" i="2"/>
  <c r="U41" i="2"/>
  <c r="T41" i="2"/>
  <c r="S41" i="2"/>
  <c r="R41" i="2"/>
  <c r="Q41" i="2"/>
  <c r="P41" i="2"/>
  <c r="O41" i="2"/>
  <c r="N41" i="2"/>
  <c r="W40" i="2"/>
  <c r="V40" i="2"/>
  <c r="U40" i="2"/>
  <c r="T40" i="2"/>
  <c r="S40" i="2"/>
  <c r="R40" i="2"/>
  <c r="Q40" i="2"/>
  <c r="P40" i="2"/>
  <c r="O40" i="2"/>
  <c r="N40" i="2"/>
  <c r="W39" i="2"/>
  <c r="V39" i="2"/>
  <c r="U39" i="2"/>
  <c r="T39" i="2"/>
  <c r="S39" i="2"/>
  <c r="R39" i="2"/>
  <c r="Q39" i="2"/>
  <c r="P39" i="2"/>
  <c r="O39" i="2"/>
  <c r="N39" i="2"/>
  <c r="W38" i="2"/>
  <c r="V38" i="2"/>
  <c r="U38" i="2"/>
  <c r="T38" i="2"/>
  <c r="S38" i="2"/>
  <c r="R38" i="2"/>
  <c r="Q38" i="2"/>
  <c r="P38" i="2"/>
  <c r="O38" i="2"/>
  <c r="N38" i="2"/>
  <c r="W37" i="2"/>
  <c r="V37" i="2"/>
  <c r="U37" i="2"/>
  <c r="T37" i="2"/>
  <c r="S37" i="2"/>
  <c r="R37" i="2"/>
  <c r="Q37" i="2"/>
  <c r="P37" i="2"/>
  <c r="O37" i="2"/>
  <c r="N37" i="2"/>
  <c r="W36" i="2"/>
  <c r="V36" i="2"/>
  <c r="U36" i="2"/>
  <c r="T36" i="2"/>
  <c r="S36" i="2"/>
  <c r="R36" i="2"/>
  <c r="Q36" i="2"/>
  <c r="P36" i="2"/>
  <c r="O36" i="2"/>
  <c r="N36" i="2"/>
  <c r="W35" i="2"/>
  <c r="V35" i="2"/>
  <c r="U35" i="2"/>
  <c r="T35" i="2"/>
  <c r="S35" i="2"/>
  <c r="R35" i="2"/>
  <c r="Q35" i="2"/>
  <c r="P35" i="2"/>
  <c r="O35" i="2"/>
  <c r="N35" i="2"/>
  <c r="W34" i="2"/>
  <c r="V34" i="2"/>
  <c r="U34" i="2"/>
  <c r="T34" i="2"/>
  <c r="S34" i="2"/>
  <c r="R34" i="2"/>
  <c r="Q34" i="2"/>
  <c r="P34" i="2"/>
  <c r="O34" i="2"/>
  <c r="N34" i="2"/>
  <c r="W33" i="2"/>
  <c r="V33" i="2"/>
  <c r="U33" i="2"/>
  <c r="T33" i="2"/>
  <c r="S33" i="2"/>
  <c r="R33" i="2"/>
  <c r="Q33" i="2"/>
  <c r="P33" i="2"/>
  <c r="O33" i="2"/>
  <c r="N33" i="2"/>
  <c r="W32" i="2"/>
  <c r="V32" i="2"/>
  <c r="U32" i="2"/>
  <c r="T32" i="2"/>
  <c r="S32" i="2"/>
  <c r="R32" i="2"/>
  <c r="Q32" i="2"/>
  <c r="P32" i="2"/>
  <c r="O32" i="2"/>
  <c r="N32" i="2"/>
  <c r="W31" i="2"/>
  <c r="V31" i="2"/>
  <c r="U31" i="2"/>
  <c r="T31" i="2"/>
  <c r="S31" i="2"/>
  <c r="R31" i="2"/>
  <c r="Q31" i="2"/>
  <c r="P31" i="2"/>
  <c r="O31" i="2"/>
  <c r="N31" i="2"/>
  <c r="W30" i="2"/>
  <c r="V30" i="2"/>
  <c r="U30" i="2"/>
  <c r="T30" i="2"/>
  <c r="S30" i="2"/>
  <c r="R30" i="2"/>
  <c r="Q30" i="2"/>
  <c r="P30" i="2"/>
  <c r="O30" i="2"/>
  <c r="N30" i="2"/>
  <c r="W29" i="2"/>
  <c r="V29" i="2"/>
  <c r="U29" i="2"/>
  <c r="T29" i="2"/>
  <c r="S29" i="2"/>
  <c r="R29" i="2"/>
  <c r="Q29" i="2"/>
  <c r="P29" i="2"/>
  <c r="O29" i="2"/>
  <c r="N29" i="2"/>
  <c r="W28" i="2"/>
  <c r="V28" i="2"/>
  <c r="U28" i="2"/>
  <c r="T28" i="2"/>
  <c r="S28" i="2"/>
  <c r="R28" i="2"/>
  <c r="Q28" i="2"/>
  <c r="P28" i="2"/>
  <c r="O28" i="2"/>
  <c r="N28" i="2"/>
  <c r="W27" i="2"/>
  <c r="V27" i="2"/>
  <c r="U27" i="2"/>
  <c r="T27" i="2"/>
  <c r="S27" i="2"/>
  <c r="R27" i="2"/>
  <c r="Q27" i="2"/>
  <c r="P27" i="2"/>
  <c r="O27" i="2"/>
  <c r="N27" i="2"/>
  <c r="W26" i="2"/>
  <c r="V26" i="2"/>
  <c r="U26" i="2"/>
  <c r="T26" i="2"/>
  <c r="S26" i="2"/>
  <c r="R26" i="2"/>
  <c r="Q26" i="2"/>
  <c r="P26" i="2"/>
  <c r="O26" i="2"/>
  <c r="N26" i="2"/>
  <c r="W25" i="2"/>
  <c r="V25" i="2"/>
  <c r="U25" i="2"/>
  <c r="T25" i="2"/>
  <c r="S25" i="2"/>
  <c r="R25" i="2"/>
  <c r="Q25" i="2"/>
  <c r="P25" i="2"/>
  <c r="O25" i="2"/>
  <c r="N25" i="2"/>
  <c r="W24" i="2"/>
  <c r="V24" i="2"/>
  <c r="U24" i="2"/>
  <c r="T24" i="2"/>
  <c r="S24" i="2"/>
  <c r="R24" i="2"/>
  <c r="Q24" i="2"/>
  <c r="P24" i="2"/>
  <c r="O24" i="2"/>
  <c r="N24" i="2"/>
  <c r="W23" i="2"/>
  <c r="V23" i="2"/>
  <c r="U23" i="2"/>
  <c r="T23" i="2"/>
  <c r="S23" i="2"/>
  <c r="R23" i="2"/>
  <c r="Q23" i="2"/>
  <c r="P23" i="2"/>
  <c r="O23" i="2"/>
  <c r="N23" i="2"/>
  <c r="W22" i="2"/>
  <c r="V22" i="2"/>
  <c r="U22" i="2"/>
  <c r="T22" i="2"/>
  <c r="S22" i="2"/>
  <c r="R22" i="2"/>
  <c r="Q22" i="2"/>
  <c r="P22" i="2"/>
  <c r="O22" i="2"/>
  <c r="N22" i="2"/>
  <c r="W21" i="2"/>
  <c r="V21" i="2"/>
  <c r="U21" i="2"/>
  <c r="T21" i="2"/>
  <c r="S21" i="2"/>
  <c r="R21" i="2"/>
  <c r="Q21" i="2"/>
  <c r="P21" i="2"/>
  <c r="O21" i="2"/>
  <c r="N21" i="2"/>
  <c r="W20" i="2"/>
  <c r="V20" i="2"/>
  <c r="U20" i="2"/>
  <c r="T20" i="2"/>
  <c r="S20" i="2"/>
  <c r="R20" i="2"/>
  <c r="Q20" i="2"/>
  <c r="P20" i="2"/>
  <c r="O20" i="2"/>
  <c r="N20" i="2"/>
  <c r="W19" i="2"/>
  <c r="V19" i="2"/>
  <c r="U19" i="2"/>
  <c r="T19" i="2"/>
  <c r="S19" i="2"/>
  <c r="R19" i="2"/>
  <c r="Q19" i="2"/>
  <c r="P19" i="2"/>
  <c r="O19" i="2"/>
  <c r="N19" i="2"/>
  <c r="W18" i="2"/>
  <c r="V18" i="2"/>
  <c r="U18" i="2"/>
  <c r="T18" i="2"/>
  <c r="S18" i="2"/>
  <c r="R18" i="2"/>
  <c r="Q18" i="2"/>
  <c r="P18" i="2"/>
  <c r="O18" i="2"/>
  <c r="N18" i="2"/>
  <c r="W17" i="2"/>
  <c r="V17" i="2"/>
  <c r="U17" i="2"/>
  <c r="T17" i="2"/>
  <c r="S17" i="2"/>
  <c r="R17" i="2"/>
  <c r="Q17" i="2"/>
  <c r="P17" i="2"/>
  <c r="O17" i="2"/>
  <c r="N17" i="2"/>
  <c r="W16" i="2"/>
  <c r="V16" i="2"/>
  <c r="U16" i="2"/>
  <c r="T16" i="2"/>
  <c r="S16" i="2"/>
  <c r="R16" i="2"/>
  <c r="Q16" i="2"/>
  <c r="P16" i="2"/>
  <c r="O16" i="2"/>
  <c r="N16" i="2"/>
  <c r="W15" i="2"/>
  <c r="V15" i="2"/>
  <c r="U15" i="2"/>
  <c r="T15" i="2"/>
  <c r="S15" i="2"/>
  <c r="R15" i="2"/>
  <c r="Q15" i="2"/>
  <c r="P15" i="2"/>
  <c r="O15" i="2"/>
  <c r="N15" i="2"/>
  <c r="W14" i="2"/>
  <c r="V14" i="2"/>
  <c r="U14" i="2"/>
  <c r="T14" i="2"/>
  <c r="S14" i="2"/>
  <c r="R14" i="2"/>
  <c r="Q14" i="2"/>
  <c r="P14" i="2"/>
  <c r="O14" i="2"/>
  <c r="N14" i="2"/>
  <c r="W13" i="2"/>
  <c r="V13" i="2"/>
  <c r="U13" i="2"/>
  <c r="T13" i="2"/>
  <c r="S13" i="2"/>
  <c r="R13" i="2"/>
  <c r="Q13" i="2"/>
  <c r="P13" i="2"/>
  <c r="O13" i="2"/>
  <c r="N13" i="2"/>
  <c r="W12" i="2"/>
  <c r="V12" i="2"/>
  <c r="U12" i="2"/>
  <c r="T12" i="2"/>
  <c r="S12" i="2"/>
  <c r="R12" i="2"/>
  <c r="Q12" i="2"/>
  <c r="P12" i="2"/>
  <c r="O12" i="2"/>
  <c r="N12" i="2"/>
  <c r="W11" i="2"/>
  <c r="V11" i="2"/>
  <c r="U11" i="2"/>
  <c r="T11" i="2"/>
  <c r="S11" i="2"/>
  <c r="R11" i="2"/>
  <c r="Q11" i="2"/>
  <c r="P11" i="2"/>
  <c r="O11" i="2"/>
  <c r="N11" i="2"/>
  <c r="W10" i="2"/>
  <c r="V10" i="2"/>
  <c r="U10" i="2"/>
  <c r="T10" i="2"/>
  <c r="S10" i="2"/>
  <c r="R10" i="2"/>
  <c r="Q10" i="2"/>
  <c r="P10" i="2"/>
  <c r="O10" i="2"/>
  <c r="N10" i="2"/>
  <c r="W9" i="2"/>
  <c r="V9" i="2"/>
  <c r="U9" i="2"/>
  <c r="T9" i="2"/>
  <c r="S9" i="2"/>
  <c r="R9" i="2"/>
  <c r="Q9" i="2"/>
  <c r="P9" i="2"/>
  <c r="O9" i="2"/>
  <c r="N9" i="2"/>
  <c r="W8" i="2"/>
  <c r="V8" i="2"/>
  <c r="U8" i="2"/>
  <c r="T8" i="2"/>
  <c r="S8" i="2"/>
  <c r="R8" i="2"/>
  <c r="Q8" i="2"/>
  <c r="P8" i="2"/>
  <c r="O8" i="2"/>
  <c r="N8" i="2"/>
  <c r="W7" i="2"/>
  <c r="V7" i="2"/>
  <c r="U7" i="2"/>
  <c r="T7" i="2"/>
  <c r="S7" i="2"/>
  <c r="R7" i="2"/>
  <c r="Q7" i="2"/>
  <c r="P7" i="2"/>
  <c r="O7" i="2"/>
  <c r="N7" i="2"/>
  <c r="W6" i="2"/>
  <c r="V6" i="2"/>
  <c r="U6" i="2"/>
  <c r="T6" i="2"/>
  <c r="S6" i="2"/>
  <c r="R6" i="2"/>
  <c r="Q6" i="2"/>
  <c r="P6" i="2"/>
  <c r="O6" i="2"/>
  <c r="N6" i="2"/>
  <c r="W5" i="2"/>
  <c r="V5" i="2"/>
  <c r="U5" i="2"/>
  <c r="T5" i="2"/>
  <c r="S5" i="2"/>
  <c r="R5" i="2"/>
  <c r="Q5" i="2"/>
  <c r="P5" i="2"/>
  <c r="O5" i="2"/>
  <c r="N5" i="2"/>
  <c r="W4" i="2"/>
  <c r="V4" i="2"/>
  <c r="U4" i="2"/>
  <c r="T4" i="2"/>
  <c r="S4" i="2"/>
  <c r="R4" i="2"/>
  <c r="Q4" i="2"/>
  <c r="P4" i="2"/>
  <c r="O4" i="2"/>
  <c r="N4" i="2"/>
  <c r="W3" i="2"/>
  <c r="V3" i="2"/>
  <c r="U3" i="2"/>
  <c r="T3" i="2"/>
  <c r="S3" i="2"/>
  <c r="R3" i="2"/>
  <c r="Q3" i="2"/>
  <c r="P3" i="2"/>
  <c r="O3" i="2"/>
  <c r="N3" i="2"/>
  <c r="W2" i="2"/>
  <c r="V2" i="2"/>
  <c r="U2" i="2"/>
  <c r="T2" i="2"/>
  <c r="S2" i="2"/>
  <c r="R2" i="2"/>
  <c r="Q2" i="2"/>
  <c r="P2" i="2"/>
  <c r="O2" i="2"/>
  <c r="N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E55D4C58-3BA2-314C-AD38-D4E4E49A3DED}">
      <text>
        <r>
          <rPr>
            <b/>
            <sz val="10"/>
            <color rgb="FF000000"/>
            <rFont val="Tahoma"/>
            <family val="2"/>
          </rPr>
          <t>Microsoft Office User:</t>
        </r>
        <r>
          <rPr>
            <sz val="10"/>
            <color rgb="FF000000"/>
            <rFont val="Tahoma"/>
            <family val="2"/>
          </rPr>
          <t xml:space="preserve">
</t>
        </r>
        <r>
          <rPr>
            <sz val="10"/>
            <color rgb="FF000000"/>
            <rFont val="Tahoma"/>
            <family val="2"/>
          </rPr>
          <t>Q4 2018 in Euro</t>
        </r>
      </text>
    </comment>
    <comment ref="I1" authorId="0" shapeId="0" xr:uid="{759B8DCD-DCEA-5748-A492-68D03B34D41F}">
      <text>
        <r>
          <rPr>
            <sz val="10"/>
            <color rgb="FF000000"/>
            <rFont val="Tahoma"/>
            <family val="2"/>
          </rPr>
          <t>Das Merkmal Migrationshintergrund wird nicht erhoben, sondern mit Hilfe eines mehrstufigen Zuordnungsverfahrens im Rahmen der Datenaufbereitung in der Statistik abgeleitet/ generiert. Grundlage sind personenbezogene Merkmale wie Nationalität, Art der deutschen Staatsangehörigkeit, Geburtsort/Geburtsstaat, Zuzugsherkunft, die der Statistik als Standarddaten aus dem Einwohnermelderegister (einmal pro Jahr) übermittelt werden. Die in der Statistik generierte Eigenschaft "Migrationshintergrund" muss daher vor dem Hintergrund der verfügbaren Datenquelle (Meldewesen) gesehen werden.</t>
        </r>
      </text>
    </comment>
  </commentList>
</comments>
</file>

<file path=xl/sharedStrings.xml><?xml version="1.0" encoding="utf-8"?>
<sst xmlns="http://schemas.openxmlformats.org/spreadsheetml/2006/main" count="202" uniqueCount="202">
  <si>
    <t>Schlüssel</t>
  </si>
  <si>
    <t>Name</t>
  </si>
  <si>
    <t>103</t>
  </si>
  <si>
    <t>Altstadt/Nord</t>
  </si>
  <si>
    <t>101</t>
  </si>
  <si>
    <t>Altstadt/Süd</t>
  </si>
  <si>
    <t>201</t>
  </si>
  <si>
    <t>Bayenthal</t>
  </si>
  <si>
    <t>403</t>
  </si>
  <si>
    <t>Bickendorf</t>
  </si>
  <si>
    <t>507</t>
  </si>
  <si>
    <t>Bilderstöckchen</t>
  </si>
  <si>
    <t>610</t>
  </si>
  <si>
    <t>Blumenberg</t>
  </si>
  <si>
    <t>405</t>
  </si>
  <si>
    <t>Bocklemünd/Mengenich</t>
  </si>
  <si>
    <t>304</t>
  </si>
  <si>
    <t>Braunsfeld</t>
  </si>
  <si>
    <t>807</t>
  </si>
  <si>
    <t>Brück</t>
  </si>
  <si>
    <t>902</t>
  </si>
  <si>
    <t>Buchforst</t>
  </si>
  <si>
    <t>903</t>
  </si>
  <si>
    <t>Buchheim</t>
  </si>
  <si>
    <t>609</t>
  </si>
  <si>
    <t>Chorweiler</t>
  </si>
  <si>
    <t>905</t>
  </si>
  <si>
    <t>Dellbrück</t>
  </si>
  <si>
    <t>105</t>
  </si>
  <si>
    <t>Deutz</t>
  </si>
  <si>
    <t>907</t>
  </si>
  <si>
    <t>Dünnwald</t>
  </si>
  <si>
    <t>401</t>
  </si>
  <si>
    <t>Ehrenfeld</t>
  </si>
  <si>
    <t>705</t>
  </si>
  <si>
    <t>Eil</t>
  </si>
  <si>
    <t>708</t>
  </si>
  <si>
    <t>Elsdorf</t>
  </si>
  <si>
    <t>703</t>
  </si>
  <si>
    <t>Ensen</t>
  </si>
  <si>
    <t>607</t>
  </si>
  <si>
    <t>Esch/Auweiler</t>
  </si>
  <si>
    <t>716</t>
  </si>
  <si>
    <t>Finkenberg</t>
  </si>
  <si>
    <t>909</t>
  </si>
  <si>
    <t>Flittard</t>
  </si>
  <si>
    <t>602</t>
  </si>
  <si>
    <t>Fühlingen</t>
  </si>
  <si>
    <t>211</t>
  </si>
  <si>
    <t>Godorf</t>
  </si>
  <si>
    <t>704</t>
  </si>
  <si>
    <t>Gremberghoven</t>
  </si>
  <si>
    <t>709</t>
  </si>
  <si>
    <t>Grengel</t>
  </si>
  <si>
    <t>207</t>
  </si>
  <si>
    <t>Hahnwald</t>
  </si>
  <si>
    <t>604</t>
  </si>
  <si>
    <t>Heimersdorf</t>
  </si>
  <si>
    <t>804</t>
  </si>
  <si>
    <t>Höhenberg</t>
  </si>
  <si>
    <t>906</t>
  </si>
  <si>
    <t>Höhenhaus</t>
  </si>
  <si>
    <t>904</t>
  </si>
  <si>
    <t>Holweide</t>
  </si>
  <si>
    <t>801</t>
  </si>
  <si>
    <t>Humboldt/Gremberg</t>
  </si>
  <si>
    <t>212</t>
  </si>
  <si>
    <t>Immendorf</t>
  </si>
  <si>
    <t>306</t>
  </si>
  <si>
    <t>Junkersdorf</t>
  </si>
  <si>
    <t>802</t>
  </si>
  <si>
    <t>Kalk</t>
  </si>
  <si>
    <t>301</t>
  </si>
  <si>
    <t>Klettenberg</t>
  </si>
  <si>
    <t>715</t>
  </si>
  <si>
    <t>Langel</t>
  </si>
  <si>
    <t>713</t>
  </si>
  <si>
    <t>Libur</t>
  </si>
  <si>
    <t>712</t>
  </si>
  <si>
    <t>Lind</t>
  </si>
  <si>
    <t>303</t>
  </si>
  <si>
    <t>Lindenthal</t>
  </si>
  <si>
    <t>605</t>
  </si>
  <si>
    <t>Lindweiler</t>
  </si>
  <si>
    <t>506</t>
  </si>
  <si>
    <t>Longerich</t>
  </si>
  <si>
    <t>308</t>
  </si>
  <si>
    <t>Lövenich</t>
  </si>
  <si>
    <t>202</t>
  </si>
  <si>
    <t>Marienburg</t>
  </si>
  <si>
    <t>502</t>
  </si>
  <si>
    <t>Mauenheim</t>
  </si>
  <si>
    <t>806</t>
  </si>
  <si>
    <t>Merheim</t>
  </si>
  <si>
    <t>601</t>
  </si>
  <si>
    <t>Merkenich</t>
  </si>
  <si>
    <t>213</t>
  </si>
  <si>
    <t>Meschenich</t>
  </si>
  <si>
    <t>901</t>
  </si>
  <si>
    <t>Mülheim</t>
  </si>
  <si>
    <t>305</t>
  </si>
  <si>
    <t>Müngersdorf</t>
  </si>
  <si>
    <t>809</t>
  </si>
  <si>
    <t>Neubrück</t>
  </si>
  <si>
    <t>402</t>
  </si>
  <si>
    <t>Neuehrenfeld</t>
  </si>
  <si>
    <t>104</t>
  </si>
  <si>
    <t>Neustadt/Nord</t>
  </si>
  <si>
    <t>102</t>
  </si>
  <si>
    <t>Neustadt/Süd</t>
  </si>
  <si>
    <t>504</t>
  </si>
  <si>
    <t>Niehl</t>
  </si>
  <si>
    <t>501</t>
  </si>
  <si>
    <t>Nippes</t>
  </si>
  <si>
    <t>406</t>
  </si>
  <si>
    <t>Ossendorf</t>
  </si>
  <si>
    <t>805</t>
  </si>
  <si>
    <t>Ostheim</t>
  </si>
  <si>
    <t>606</t>
  </si>
  <si>
    <t>Pesch</t>
  </si>
  <si>
    <t>701</t>
  </si>
  <si>
    <t>Poll</t>
  </si>
  <si>
    <t>706</t>
  </si>
  <si>
    <t>Porz</t>
  </si>
  <si>
    <t>203</t>
  </si>
  <si>
    <t>Raderberg</t>
  </si>
  <si>
    <t>204</t>
  </si>
  <si>
    <t>Raderthal</t>
  </si>
  <si>
    <t>808</t>
  </si>
  <si>
    <t>Rath/Heumar</t>
  </si>
  <si>
    <t>503</t>
  </si>
  <si>
    <t>Riehl</t>
  </si>
  <si>
    <t>208</t>
  </si>
  <si>
    <t>Rodenkirchen</t>
  </si>
  <si>
    <t>611</t>
  </si>
  <si>
    <t>Roggendorf/Thenhoven</t>
  </si>
  <si>
    <t>206</t>
  </si>
  <si>
    <t>Rondorf</t>
  </si>
  <si>
    <t>603</t>
  </si>
  <si>
    <t>Seeberg</t>
  </si>
  <si>
    <t>908</t>
  </si>
  <si>
    <t>Stammheim</t>
  </si>
  <si>
    <t>302</t>
  </si>
  <si>
    <t>Sülz</t>
  </si>
  <si>
    <t>210</t>
  </si>
  <si>
    <t>Sürth</t>
  </si>
  <si>
    <t>707</t>
  </si>
  <si>
    <t>Urbach</t>
  </si>
  <si>
    <t>803</t>
  </si>
  <si>
    <t>Vingst</t>
  </si>
  <si>
    <t>404</t>
  </si>
  <si>
    <t>Vogelsang</t>
  </si>
  <si>
    <t>608</t>
  </si>
  <si>
    <t>Volkhoven/Weiler</t>
  </si>
  <si>
    <t>711</t>
  </si>
  <si>
    <t>Wahn</t>
  </si>
  <si>
    <t>710</t>
  </si>
  <si>
    <t>Wahnheide</t>
  </si>
  <si>
    <t>307</t>
  </si>
  <si>
    <t>Weiden</t>
  </si>
  <si>
    <t>505</t>
  </si>
  <si>
    <t>Weidenpesch</t>
  </si>
  <si>
    <t>209</t>
  </si>
  <si>
    <t>Weiß</t>
  </si>
  <si>
    <t>702</t>
  </si>
  <si>
    <t>Westhoven</t>
  </si>
  <si>
    <t>309</t>
  </si>
  <si>
    <t>Widdersdorf</t>
  </si>
  <si>
    <t>612</t>
  </si>
  <si>
    <t>Worringen</t>
  </si>
  <si>
    <t>205</t>
  </si>
  <si>
    <t>Zollstock</t>
  </si>
  <si>
    <t>714</t>
  </si>
  <si>
    <t>Zündorf</t>
  </si>
  <si>
    <t>CDU_2017</t>
  </si>
  <si>
    <t>SPD_2017</t>
  </si>
  <si>
    <t>Grüne_2017</t>
  </si>
  <si>
    <t>Linke_2017</t>
  </si>
  <si>
    <t>FDP_2017</t>
  </si>
  <si>
    <t>AfD_2017</t>
  </si>
  <si>
    <t>Übergänge_Gymnasium</t>
  </si>
  <si>
    <t>Abiturientenquote</t>
  </si>
  <si>
    <t>Arbeitslosenquote</t>
  </si>
  <si>
    <t>Arbeitslosenquote_SGBII</t>
  </si>
  <si>
    <t>Migrationshintergrund</t>
  </si>
  <si>
    <t>Ausländeranteil</t>
  </si>
  <si>
    <t>Haushaltsdichte_pro_Hektar</t>
  </si>
  <si>
    <t>1_Personen_Haushalte</t>
  </si>
  <si>
    <t>5_Personen_Haushalte</t>
  </si>
  <si>
    <t>Türken</t>
  </si>
  <si>
    <t>Italiener</t>
  </si>
  <si>
    <t>Iraker</t>
  </si>
  <si>
    <t>Polen</t>
  </si>
  <si>
    <t>Bulgaren</t>
  </si>
  <si>
    <t>Syrer</t>
  </si>
  <si>
    <t>Griechen</t>
  </si>
  <si>
    <t>ehemalige_UdSSR</t>
  </si>
  <si>
    <t>Balkan</t>
  </si>
  <si>
    <t>Osteuropa</t>
  </si>
  <si>
    <t>Coronafälle_kumulativ_pro_100000_Einwohner</t>
  </si>
  <si>
    <t>Mieten_in_Euro_pro_Quadratmeter</t>
  </si>
  <si>
    <t>sozialversicherungspflichtig_Beschäftigte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</si>
</sst>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0.00\ &quot;€&quot;_-;\-* #,##0.00\ &quot;€&quot;_-;_-* &quot;-&quot;??\ &quot;€&quot;_-;_-@_-"/>
    <numFmt numFmtId="164" formatCode="0.0"/>
  </numFmts>
  <fonts count="9" x14ac:knownFonts="1">
    <font>
      <sz val="12"/>
      <color theme="1"/>
      <name val="Calibri"/>
      <family val="2"/>
      <scheme val="minor"/>
    </font>
    <font>
      <b/>
      <sz val="14"/>
      <color theme="1"/>
      <name val="Arial"/>
      <family val="2"/>
    </font>
    <font>
      <b/>
      <sz val="14"/>
      <color rgb="FFFF0000"/>
      <name val="Arial"/>
      <family val="2"/>
    </font>
    <font>
      <b/>
      <sz val="14"/>
      <name val="Arial"/>
      <family val="2"/>
    </font>
    <font>
      <sz val="14"/>
      <color rgb="FF000000"/>
      <name val="Arial"/>
      <family val="2"/>
    </font>
    <font>
      <sz val="14"/>
      <color theme="1"/>
      <name val="Arial"/>
      <family val="2"/>
    </font>
    <font>
      <b/>
      <sz val="10"/>
      <color rgb="FF000000"/>
      <name val="Tahoma"/>
      <family val="2"/>
    </font>
    <font>
      <sz val="10"/>
      <color rgb="FF000000"/>
      <name val="Tahoma"/>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8" fillId="0" borderId="0" applyFont="0" applyFill="0" applyBorder="0" applyAlignment="0" applyProtection="0"/>
  </cellStyleXfs>
  <cellXfs count="13">
    <xf numFmtId="0" fontId="0" fillId="0" borderId="0" xfId="0"/>
    <xf numFmtId="0" fontId="1" fillId="0" borderId="0" xfId="0" applyFont="1"/>
    <xf numFmtId="164" fontId="1" fillId="0" borderId="0" xfId="0" applyNumberFormat="1" applyFont="1"/>
    <xf numFmtId="0" fontId="4" fillId="0" borderId="0" xfId="0" applyFont="1"/>
    <xf numFmtId="0" fontId="5" fillId="0" borderId="0" xfId="0" applyFont="1"/>
    <xf numFmtId="164" fontId="5" fillId="0" borderId="0" xfId="0" applyNumberFormat="1" applyFont="1"/>
    <xf numFmtId="1" fontId="5" fillId="0" borderId="0" xfId="0" applyNumberFormat="1" applyFont="1"/>
    <xf numFmtId="1" fontId="2" fillId="0" borderId="0" xfId="0" applyNumberFormat="1" applyFont="1" applyFill="1"/>
    <xf numFmtId="1" fontId="1" fillId="0" borderId="0" xfId="0" applyNumberFormat="1" applyFont="1" applyFill="1"/>
    <xf numFmtId="1" fontId="4" fillId="0" borderId="0" xfId="0" applyNumberFormat="1" applyFont="1"/>
    <xf numFmtId="1" fontId="0" fillId="0" borderId="0" xfId="0" applyNumberFormat="1"/>
    <xf numFmtId="44" fontId="1" fillId="0" borderId="0" xfId="1" applyFont="1"/>
    <xf numFmtId="1" fontId="3" fillId="0" borderId="0" xfId="0" applyNumberFormat="1" applyFont="1" applyFill="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omm/Documents/ddj/2021_Migranten_Corona/koeln_sozio_dat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Korr"/>
      <sheetName val="koeln_geo"/>
      <sheetName val="regression"/>
      <sheetName val="regression_data"/>
      <sheetName val="all"/>
      <sheetName val="scatterplot_köln"/>
      <sheetName val="BaWueKreise"/>
      <sheetName val="BaWueKreise_FINAL"/>
      <sheetName val="Corona2804"/>
      <sheetName val="Impfquote BaWü"/>
      <sheetName val="Wahl"/>
      <sheetName val="Ausländer_Land"/>
      <sheetName val="Gym_Übergänge"/>
      <sheetName val="Gym 2016"/>
      <sheetName val="Corona"/>
      <sheetName val="Mietspiegel Q4 2018"/>
      <sheetName val="Haushaltsdichte"/>
      <sheetName val="Haushaltsgröße"/>
      <sheetName val="Migrationsh"/>
      <sheetName val="Ausländer"/>
      <sheetName val="Osteuropäer"/>
      <sheetName val="ALG"/>
      <sheetName val="SVP Beschäftigte"/>
      <sheetName val="OLD Migrationstyp"/>
      <sheetName val="ESRI_MAPINFO_SHEET"/>
    </sheetNames>
    <sheetDataSet>
      <sheetData sheetId="0"/>
      <sheetData sheetId="1"/>
      <sheetData sheetId="2"/>
      <sheetData sheetId="3"/>
      <sheetData sheetId="4"/>
      <sheetData sheetId="5"/>
      <sheetData sheetId="6"/>
      <sheetData sheetId="7"/>
      <sheetData sheetId="8"/>
      <sheetData sheetId="9"/>
      <sheetData sheetId="10"/>
      <sheetData sheetId="11">
        <row r="18">
          <cell r="A18" t="str">
            <v>101</v>
          </cell>
          <cell r="B18" t="str">
            <v>101 / Altstadt/Süd</v>
          </cell>
          <cell r="C18">
            <v>911</v>
          </cell>
          <cell r="D18">
            <v>617</v>
          </cell>
          <cell r="E18">
            <v>116</v>
          </cell>
          <cell r="F18">
            <v>123</v>
          </cell>
          <cell r="G18">
            <v>109</v>
          </cell>
          <cell r="H18">
            <v>135</v>
          </cell>
          <cell r="I18">
            <v>152</v>
          </cell>
          <cell r="J18">
            <v>3313</v>
          </cell>
          <cell r="K18">
            <v>5476</v>
          </cell>
        </row>
        <row r="19">
          <cell r="A19" t="str">
            <v>102</v>
          </cell>
          <cell r="B19" t="str">
            <v>102 / Neustadt/Süd</v>
          </cell>
          <cell r="C19">
            <v>747</v>
          </cell>
          <cell r="D19">
            <v>647</v>
          </cell>
          <cell r="E19">
            <v>33</v>
          </cell>
          <cell r="F19">
            <v>153</v>
          </cell>
          <cell r="G19">
            <v>130</v>
          </cell>
          <cell r="H19">
            <v>90</v>
          </cell>
          <cell r="I19">
            <v>212</v>
          </cell>
          <cell r="J19">
            <v>3665</v>
          </cell>
          <cell r="K19">
            <v>5677</v>
          </cell>
        </row>
        <row r="20">
          <cell r="A20" t="str">
            <v>103</v>
          </cell>
          <cell r="B20" t="str">
            <v>103 / Altstadt/Nord</v>
          </cell>
          <cell r="C20">
            <v>502</v>
          </cell>
          <cell r="D20">
            <v>374</v>
          </cell>
          <cell r="E20">
            <v>45</v>
          </cell>
          <cell r="F20">
            <v>79</v>
          </cell>
          <cell r="G20">
            <v>142</v>
          </cell>
          <cell r="H20">
            <v>74</v>
          </cell>
          <cell r="I20">
            <v>146</v>
          </cell>
          <cell r="J20">
            <v>2772</v>
          </cell>
          <cell r="K20">
            <v>4134</v>
          </cell>
        </row>
        <row r="21">
          <cell r="A21" t="str">
            <v>104</v>
          </cell>
          <cell r="B21" t="str">
            <v>104 / Neustadt/Nord</v>
          </cell>
          <cell r="C21">
            <v>610</v>
          </cell>
          <cell r="D21">
            <v>504</v>
          </cell>
          <cell r="E21">
            <v>31</v>
          </cell>
          <cell r="F21">
            <v>94</v>
          </cell>
          <cell r="G21">
            <v>62</v>
          </cell>
          <cell r="H21">
            <v>95</v>
          </cell>
          <cell r="I21">
            <v>175</v>
          </cell>
          <cell r="J21">
            <v>2643</v>
          </cell>
          <cell r="K21">
            <v>4214</v>
          </cell>
        </row>
        <row r="22">
          <cell r="A22" t="str">
            <v>105</v>
          </cell>
          <cell r="B22" t="str">
            <v>105 / Deutz</v>
          </cell>
          <cell r="C22">
            <v>368</v>
          </cell>
          <cell r="D22">
            <v>136</v>
          </cell>
          <cell r="E22">
            <v>72</v>
          </cell>
          <cell r="F22">
            <v>81</v>
          </cell>
          <cell r="G22">
            <v>65</v>
          </cell>
          <cell r="H22">
            <v>181</v>
          </cell>
          <cell r="I22">
            <v>72</v>
          </cell>
          <cell r="J22">
            <v>1852</v>
          </cell>
          <cell r="K22">
            <v>2827</v>
          </cell>
        </row>
        <row r="23">
          <cell r="A23" t="str">
            <v>201</v>
          </cell>
          <cell r="B23" t="str">
            <v>201 / Bayenthal</v>
          </cell>
          <cell r="C23">
            <v>220</v>
          </cell>
          <cell r="D23">
            <v>189</v>
          </cell>
          <cell r="E23">
            <v>79</v>
          </cell>
          <cell r="F23">
            <v>63</v>
          </cell>
          <cell r="G23">
            <v>44</v>
          </cell>
          <cell r="H23">
            <v>97</v>
          </cell>
          <cell r="I23">
            <v>48</v>
          </cell>
          <cell r="J23">
            <v>1168</v>
          </cell>
          <cell r="K23">
            <v>1908</v>
          </cell>
        </row>
        <row r="24">
          <cell r="A24" t="str">
            <v>202</v>
          </cell>
          <cell r="B24" t="str">
            <v>202 / Marienburg</v>
          </cell>
          <cell r="C24">
            <v>171</v>
          </cell>
          <cell r="D24">
            <v>158</v>
          </cell>
          <cell r="E24">
            <v>12</v>
          </cell>
          <cell r="F24">
            <v>57</v>
          </cell>
          <cell r="G24">
            <v>17</v>
          </cell>
          <cell r="H24">
            <v>19</v>
          </cell>
          <cell r="I24">
            <v>25</v>
          </cell>
          <cell r="J24">
            <v>781</v>
          </cell>
          <cell r="K24">
            <v>1240</v>
          </cell>
        </row>
        <row r="25">
          <cell r="A25" t="str">
            <v>203</v>
          </cell>
          <cell r="B25" t="str">
            <v>203 / Raderberg</v>
          </cell>
          <cell r="C25">
            <v>310</v>
          </cell>
          <cell r="D25">
            <v>161</v>
          </cell>
          <cell r="E25">
            <v>29</v>
          </cell>
          <cell r="F25">
            <v>47</v>
          </cell>
          <cell r="G25">
            <v>61</v>
          </cell>
          <cell r="H25">
            <v>36</v>
          </cell>
          <cell r="I25">
            <v>46</v>
          </cell>
          <cell r="J25">
            <v>608</v>
          </cell>
          <cell r="K25">
            <v>1298</v>
          </cell>
        </row>
        <row r="26">
          <cell r="A26" t="str">
            <v>204</v>
          </cell>
          <cell r="B26" t="str">
            <v>204 / Raderthal</v>
          </cell>
          <cell r="C26">
            <v>87</v>
          </cell>
          <cell r="D26">
            <v>65</v>
          </cell>
          <cell r="E26">
            <v>12</v>
          </cell>
          <cell r="F26">
            <v>23</v>
          </cell>
          <cell r="G26">
            <v>20</v>
          </cell>
          <cell r="H26">
            <v>32</v>
          </cell>
          <cell r="I26">
            <v>28</v>
          </cell>
          <cell r="J26">
            <v>337</v>
          </cell>
          <cell r="K26">
            <v>604</v>
          </cell>
        </row>
        <row r="27">
          <cell r="A27" t="str">
            <v>205</v>
          </cell>
          <cell r="B27" t="str">
            <v>205 / Zollstock</v>
          </cell>
          <cell r="C27">
            <v>751</v>
          </cell>
          <cell r="D27">
            <v>329</v>
          </cell>
          <cell r="E27">
            <v>43</v>
          </cell>
          <cell r="F27">
            <v>147</v>
          </cell>
          <cell r="G27">
            <v>114</v>
          </cell>
          <cell r="H27">
            <v>66</v>
          </cell>
          <cell r="I27">
            <v>142</v>
          </cell>
          <cell r="J27">
            <v>1917</v>
          </cell>
          <cell r="K27">
            <v>3509</v>
          </cell>
        </row>
        <row r="28">
          <cell r="A28" t="str">
            <v>206</v>
          </cell>
          <cell r="B28" t="str">
            <v>206 / Rondorf</v>
          </cell>
          <cell r="C28">
            <v>163</v>
          </cell>
          <cell r="D28">
            <v>117</v>
          </cell>
          <cell r="E28">
            <v>73</v>
          </cell>
          <cell r="F28">
            <v>66</v>
          </cell>
          <cell r="G28">
            <v>38</v>
          </cell>
          <cell r="H28">
            <v>53</v>
          </cell>
          <cell r="I28">
            <v>60</v>
          </cell>
          <cell r="J28">
            <v>820</v>
          </cell>
          <cell r="K28">
            <v>1390</v>
          </cell>
        </row>
        <row r="29">
          <cell r="A29" t="str">
            <v>207</v>
          </cell>
          <cell r="B29" t="str">
            <v>207 / Hahnwald</v>
          </cell>
          <cell r="C29">
            <v>10</v>
          </cell>
          <cell r="D29">
            <v>8</v>
          </cell>
          <cell r="E29">
            <v>0</v>
          </cell>
          <cell r="F29">
            <v>16</v>
          </cell>
          <cell r="G29">
            <v>9</v>
          </cell>
          <cell r="H29">
            <v>0</v>
          </cell>
          <cell r="I29">
            <v>5</v>
          </cell>
          <cell r="J29">
            <v>182</v>
          </cell>
          <cell r="K29">
            <v>230</v>
          </cell>
        </row>
        <row r="30">
          <cell r="A30" t="str">
            <v>208</v>
          </cell>
          <cell r="B30" t="str">
            <v>208 / Rodenkirchen</v>
          </cell>
          <cell r="C30">
            <v>176</v>
          </cell>
          <cell r="D30">
            <v>174</v>
          </cell>
          <cell r="E30">
            <v>25</v>
          </cell>
          <cell r="F30">
            <v>144</v>
          </cell>
          <cell r="G30">
            <v>39</v>
          </cell>
          <cell r="H30">
            <v>65</v>
          </cell>
          <cell r="I30">
            <v>73</v>
          </cell>
          <cell r="J30">
            <v>1512</v>
          </cell>
          <cell r="K30">
            <v>2208</v>
          </cell>
        </row>
        <row r="31">
          <cell r="A31" t="str">
            <v>209</v>
          </cell>
          <cell r="B31" t="str">
            <v>209 / Weiß</v>
          </cell>
          <cell r="C31">
            <v>68</v>
          </cell>
          <cell r="D31">
            <v>41</v>
          </cell>
          <cell r="E31">
            <v>7</v>
          </cell>
          <cell r="F31">
            <v>31</v>
          </cell>
          <cell r="G31">
            <v>20</v>
          </cell>
          <cell r="H31">
            <v>28</v>
          </cell>
          <cell r="I31">
            <v>43</v>
          </cell>
          <cell r="J31">
            <v>300</v>
          </cell>
          <cell r="K31">
            <v>538</v>
          </cell>
        </row>
        <row r="32">
          <cell r="A32" t="str">
            <v>210</v>
          </cell>
          <cell r="B32" t="str">
            <v>210 / Sürth</v>
          </cell>
          <cell r="C32">
            <v>123</v>
          </cell>
          <cell r="D32">
            <v>80</v>
          </cell>
          <cell r="E32">
            <v>41</v>
          </cell>
          <cell r="F32">
            <v>89</v>
          </cell>
          <cell r="G32">
            <v>22</v>
          </cell>
          <cell r="H32">
            <v>41</v>
          </cell>
          <cell r="I32">
            <v>93</v>
          </cell>
          <cell r="J32">
            <v>674</v>
          </cell>
          <cell r="K32">
            <v>1163</v>
          </cell>
        </row>
        <row r="33">
          <cell r="A33" t="str">
            <v>211</v>
          </cell>
          <cell r="B33" t="str">
            <v>211 / Godorf</v>
          </cell>
          <cell r="C33">
            <v>98</v>
          </cell>
          <cell r="D33">
            <v>41</v>
          </cell>
          <cell r="E33">
            <v>59</v>
          </cell>
          <cell r="F33">
            <v>82</v>
          </cell>
          <cell r="G33">
            <v>11</v>
          </cell>
          <cell r="H33">
            <v>66</v>
          </cell>
          <cell r="I33">
            <v>34</v>
          </cell>
          <cell r="J33">
            <v>382</v>
          </cell>
          <cell r="K33">
            <v>773</v>
          </cell>
        </row>
        <row r="34">
          <cell r="A34" t="str">
            <v>212</v>
          </cell>
          <cell r="B34" t="str">
            <v>212 / Immendorf</v>
          </cell>
          <cell r="C34">
            <v>58</v>
          </cell>
          <cell r="D34">
            <v>31</v>
          </cell>
          <cell r="E34">
            <v>20</v>
          </cell>
          <cell r="F34">
            <v>38</v>
          </cell>
          <cell r="G34">
            <v>9</v>
          </cell>
          <cell r="H34">
            <v>11</v>
          </cell>
          <cell r="I34">
            <v>6</v>
          </cell>
          <cell r="J34">
            <v>160</v>
          </cell>
          <cell r="K34">
            <v>333</v>
          </cell>
        </row>
        <row r="35">
          <cell r="A35" t="str">
            <v>213</v>
          </cell>
          <cell r="B35" t="str">
            <v>213 / Meschenich</v>
          </cell>
          <cell r="C35">
            <v>706</v>
          </cell>
          <cell r="D35">
            <v>98</v>
          </cell>
          <cell r="E35">
            <v>500</v>
          </cell>
          <cell r="F35">
            <v>272</v>
          </cell>
          <cell r="G35">
            <v>432</v>
          </cell>
          <cell r="H35">
            <v>84</v>
          </cell>
          <cell r="I35">
            <v>43</v>
          </cell>
          <cell r="J35">
            <v>1377</v>
          </cell>
          <cell r="K35">
            <v>3512</v>
          </cell>
        </row>
        <row r="36">
          <cell r="A36" t="str">
            <v>301</v>
          </cell>
          <cell r="B36" t="str">
            <v>301 / Klettenberg</v>
          </cell>
          <cell r="C36">
            <v>77</v>
          </cell>
          <cell r="D36">
            <v>96</v>
          </cell>
          <cell r="E36" t="str">
            <v>*</v>
          </cell>
          <cell r="F36">
            <v>20</v>
          </cell>
          <cell r="G36" t="str">
            <v>*</v>
          </cell>
          <cell r="H36">
            <v>16</v>
          </cell>
          <cell r="I36">
            <v>18</v>
          </cell>
          <cell r="J36">
            <v>546</v>
          </cell>
          <cell r="K36">
            <v>785</v>
          </cell>
        </row>
        <row r="37">
          <cell r="A37" t="str">
            <v>302</v>
          </cell>
          <cell r="B37" t="str">
            <v>302 / Sülz</v>
          </cell>
          <cell r="C37">
            <v>246</v>
          </cell>
          <cell r="D37">
            <v>416</v>
          </cell>
          <cell r="E37">
            <v>41</v>
          </cell>
          <cell r="F37">
            <v>99</v>
          </cell>
          <cell r="G37">
            <v>45</v>
          </cell>
          <cell r="H37">
            <v>85</v>
          </cell>
          <cell r="I37">
            <v>124</v>
          </cell>
          <cell r="J37">
            <v>2474</v>
          </cell>
          <cell r="K37">
            <v>3530</v>
          </cell>
        </row>
        <row r="38">
          <cell r="A38" t="str">
            <v>303</v>
          </cell>
          <cell r="B38" t="str">
            <v>303 / Lindenthal</v>
          </cell>
          <cell r="C38">
            <v>182</v>
          </cell>
          <cell r="D38">
            <v>273</v>
          </cell>
          <cell r="E38">
            <v>20</v>
          </cell>
          <cell r="F38">
            <v>98</v>
          </cell>
          <cell r="G38">
            <v>80</v>
          </cell>
          <cell r="H38">
            <v>58</v>
          </cell>
          <cell r="I38">
            <v>116</v>
          </cell>
          <cell r="J38">
            <v>2212</v>
          </cell>
          <cell r="K38">
            <v>3039</v>
          </cell>
        </row>
        <row r="39">
          <cell r="A39" t="str">
            <v>304</v>
          </cell>
          <cell r="B39" t="str">
            <v>304 / Braunsfeld</v>
          </cell>
          <cell r="C39">
            <v>90</v>
          </cell>
          <cell r="D39">
            <v>139</v>
          </cell>
          <cell r="E39">
            <v>43</v>
          </cell>
          <cell r="F39">
            <v>46</v>
          </cell>
          <cell r="G39">
            <v>21</v>
          </cell>
          <cell r="H39">
            <v>42</v>
          </cell>
          <cell r="I39">
            <v>51</v>
          </cell>
          <cell r="J39">
            <v>976</v>
          </cell>
          <cell r="K39">
            <v>1408</v>
          </cell>
        </row>
        <row r="40">
          <cell r="A40" t="str">
            <v>305</v>
          </cell>
          <cell r="B40" t="str">
            <v>305 / Müngersdorf</v>
          </cell>
          <cell r="C40">
            <v>167</v>
          </cell>
          <cell r="D40">
            <v>109</v>
          </cell>
          <cell r="E40">
            <v>13</v>
          </cell>
          <cell r="F40">
            <v>54</v>
          </cell>
          <cell r="G40">
            <v>35</v>
          </cell>
          <cell r="H40">
            <v>32</v>
          </cell>
          <cell r="I40">
            <v>39</v>
          </cell>
          <cell r="J40">
            <v>1050</v>
          </cell>
          <cell r="K40">
            <v>1499</v>
          </cell>
        </row>
        <row r="41">
          <cell r="A41" t="str">
            <v>306</v>
          </cell>
          <cell r="B41" t="str">
            <v>306 / Junkersdorf</v>
          </cell>
          <cell r="C41">
            <v>93</v>
          </cell>
          <cell r="D41">
            <v>114</v>
          </cell>
          <cell r="E41">
            <v>20</v>
          </cell>
          <cell r="F41">
            <v>139</v>
          </cell>
          <cell r="G41">
            <v>28</v>
          </cell>
          <cell r="H41">
            <v>61</v>
          </cell>
          <cell r="I41">
            <v>47</v>
          </cell>
          <cell r="J41">
            <v>1228</v>
          </cell>
          <cell r="K41">
            <v>1730</v>
          </cell>
        </row>
        <row r="42">
          <cell r="A42" t="str">
            <v>307</v>
          </cell>
          <cell r="B42" t="str">
            <v>307 / Weiden</v>
          </cell>
          <cell r="C42">
            <v>229</v>
          </cell>
          <cell r="D42">
            <v>194</v>
          </cell>
          <cell r="E42">
            <v>120</v>
          </cell>
          <cell r="F42">
            <v>166</v>
          </cell>
          <cell r="G42">
            <v>44</v>
          </cell>
          <cell r="H42">
            <v>145</v>
          </cell>
          <cell r="I42">
            <v>64</v>
          </cell>
          <cell r="J42">
            <v>2129</v>
          </cell>
          <cell r="K42">
            <v>3091</v>
          </cell>
        </row>
        <row r="43">
          <cell r="A43" t="str">
            <v>308</v>
          </cell>
          <cell r="B43" t="str">
            <v>308 / Lövenich</v>
          </cell>
          <cell r="C43">
            <v>68</v>
          </cell>
          <cell r="D43">
            <v>85</v>
          </cell>
          <cell r="E43">
            <v>31</v>
          </cell>
          <cell r="F43">
            <v>55</v>
          </cell>
          <cell r="G43">
            <v>20</v>
          </cell>
          <cell r="H43">
            <v>25</v>
          </cell>
          <cell r="I43">
            <v>27</v>
          </cell>
          <cell r="J43">
            <v>537</v>
          </cell>
          <cell r="K43">
            <v>848</v>
          </cell>
        </row>
        <row r="44">
          <cell r="A44" t="str">
            <v>309</v>
          </cell>
          <cell r="B44" t="str">
            <v>309 / Widdersdorf</v>
          </cell>
          <cell r="C44">
            <v>340</v>
          </cell>
          <cell r="D44">
            <v>139</v>
          </cell>
          <cell r="E44">
            <v>31</v>
          </cell>
          <cell r="F44">
            <v>32</v>
          </cell>
          <cell r="G44">
            <v>16</v>
          </cell>
          <cell r="H44">
            <v>25</v>
          </cell>
          <cell r="I44">
            <v>43</v>
          </cell>
          <cell r="J44">
            <v>789</v>
          </cell>
          <cell r="K44">
            <v>1415</v>
          </cell>
        </row>
        <row r="45">
          <cell r="A45" t="str">
            <v>401</v>
          </cell>
          <cell r="B45" t="str">
            <v>401 / Ehrenfeld</v>
          </cell>
          <cell r="C45">
            <v>1935</v>
          </cell>
          <cell r="D45">
            <v>905</v>
          </cell>
          <cell r="E45">
            <v>80</v>
          </cell>
          <cell r="F45">
            <v>192</v>
          </cell>
          <cell r="G45">
            <v>515</v>
          </cell>
          <cell r="H45">
            <v>132</v>
          </cell>
          <cell r="I45">
            <v>263</v>
          </cell>
          <cell r="J45">
            <v>3529</v>
          </cell>
          <cell r="K45">
            <v>7551</v>
          </cell>
        </row>
        <row r="46">
          <cell r="A46" t="str">
            <v>402</v>
          </cell>
          <cell r="B46" t="str">
            <v>402 / Neuehrenfeld</v>
          </cell>
          <cell r="C46">
            <v>864</v>
          </cell>
          <cell r="D46">
            <v>364</v>
          </cell>
          <cell r="E46">
            <v>46</v>
          </cell>
          <cell r="F46">
            <v>150</v>
          </cell>
          <cell r="G46">
            <v>129</v>
          </cell>
          <cell r="H46">
            <v>101</v>
          </cell>
          <cell r="I46">
            <v>103</v>
          </cell>
          <cell r="J46">
            <v>2032</v>
          </cell>
          <cell r="K46">
            <v>3789</v>
          </cell>
        </row>
        <row r="47">
          <cell r="A47" t="str">
            <v>403</v>
          </cell>
          <cell r="B47" t="str">
            <v>403 / Bickendorf</v>
          </cell>
          <cell r="C47">
            <v>1446</v>
          </cell>
          <cell r="D47">
            <v>403</v>
          </cell>
          <cell r="E47">
            <v>35</v>
          </cell>
          <cell r="F47">
            <v>186</v>
          </cell>
          <cell r="G47">
            <v>163</v>
          </cell>
          <cell r="H47">
            <v>78</v>
          </cell>
          <cell r="I47">
            <v>64</v>
          </cell>
          <cell r="J47">
            <v>1389</v>
          </cell>
          <cell r="K47">
            <v>3764</v>
          </cell>
        </row>
        <row r="48">
          <cell r="A48" t="str">
            <v>404</v>
          </cell>
          <cell r="B48" t="str">
            <v>404 / Vogelsang</v>
          </cell>
          <cell r="C48">
            <v>322</v>
          </cell>
          <cell r="D48">
            <v>138</v>
          </cell>
          <cell r="E48">
            <v>14</v>
          </cell>
          <cell r="F48">
            <v>52</v>
          </cell>
          <cell r="G48">
            <v>27</v>
          </cell>
          <cell r="H48">
            <v>56</v>
          </cell>
          <cell r="I48">
            <v>18</v>
          </cell>
          <cell r="J48">
            <v>505</v>
          </cell>
          <cell r="K48">
            <v>1132</v>
          </cell>
        </row>
        <row r="49">
          <cell r="A49" t="str">
            <v>405</v>
          </cell>
          <cell r="B49" t="str">
            <v>405 / Bocklemünd/Mengenich</v>
          </cell>
          <cell r="C49">
            <v>849</v>
          </cell>
          <cell r="D49">
            <v>197</v>
          </cell>
          <cell r="E49">
            <v>136</v>
          </cell>
          <cell r="F49">
            <v>118</v>
          </cell>
          <cell r="G49">
            <v>110</v>
          </cell>
          <cell r="H49">
            <v>264</v>
          </cell>
          <cell r="I49">
            <v>38</v>
          </cell>
          <cell r="J49">
            <v>1180</v>
          </cell>
          <cell r="K49">
            <v>2892</v>
          </cell>
        </row>
        <row r="50">
          <cell r="A50" t="str">
            <v>406</v>
          </cell>
          <cell r="B50" t="str">
            <v>406 / Ossendorf</v>
          </cell>
          <cell r="C50">
            <v>835</v>
          </cell>
          <cell r="D50">
            <v>262</v>
          </cell>
          <cell r="E50">
            <v>37</v>
          </cell>
          <cell r="F50">
            <v>62</v>
          </cell>
          <cell r="G50">
            <v>54</v>
          </cell>
          <cell r="H50">
            <v>46</v>
          </cell>
          <cell r="I50">
            <v>51</v>
          </cell>
          <cell r="J50">
            <v>1000</v>
          </cell>
          <cell r="K50">
            <v>2347</v>
          </cell>
        </row>
        <row r="51">
          <cell r="A51" t="str">
            <v>501</v>
          </cell>
          <cell r="B51" t="str">
            <v>501 / Nippes</v>
          </cell>
          <cell r="C51">
            <v>1640</v>
          </cell>
          <cell r="D51">
            <v>612</v>
          </cell>
          <cell r="E51">
            <v>105</v>
          </cell>
          <cell r="F51">
            <v>192</v>
          </cell>
          <cell r="G51">
            <v>122</v>
          </cell>
          <cell r="H51">
            <v>126</v>
          </cell>
          <cell r="I51">
            <v>364</v>
          </cell>
          <cell r="J51">
            <v>2782</v>
          </cell>
          <cell r="K51">
            <v>5943</v>
          </cell>
        </row>
        <row r="52">
          <cell r="A52" t="str">
            <v>502</v>
          </cell>
          <cell r="B52" t="str">
            <v>502 / Mauenheim</v>
          </cell>
          <cell r="C52">
            <v>326</v>
          </cell>
          <cell r="D52">
            <v>81</v>
          </cell>
          <cell r="E52">
            <v>11</v>
          </cell>
          <cell r="F52">
            <v>25</v>
          </cell>
          <cell r="G52">
            <v>52</v>
          </cell>
          <cell r="H52">
            <v>31</v>
          </cell>
          <cell r="I52">
            <v>43</v>
          </cell>
          <cell r="J52">
            <v>397</v>
          </cell>
          <cell r="K52">
            <v>966</v>
          </cell>
        </row>
        <row r="53">
          <cell r="A53" t="str">
            <v>503</v>
          </cell>
          <cell r="B53" t="str">
            <v>503 / Riehl</v>
          </cell>
          <cell r="C53">
            <v>482</v>
          </cell>
          <cell r="D53">
            <v>134</v>
          </cell>
          <cell r="E53">
            <v>18</v>
          </cell>
          <cell r="F53">
            <v>76</v>
          </cell>
          <cell r="G53">
            <v>40</v>
          </cell>
          <cell r="H53">
            <v>25</v>
          </cell>
          <cell r="I53">
            <v>79</v>
          </cell>
          <cell r="J53">
            <v>893</v>
          </cell>
          <cell r="K53">
            <v>1747</v>
          </cell>
        </row>
        <row r="54">
          <cell r="A54" t="str">
            <v>504</v>
          </cell>
          <cell r="B54" t="str">
            <v>504 / Niehl</v>
          </cell>
          <cell r="C54">
            <v>2050</v>
          </cell>
          <cell r="D54">
            <v>347</v>
          </cell>
          <cell r="E54">
            <v>87</v>
          </cell>
          <cell r="F54">
            <v>175</v>
          </cell>
          <cell r="G54">
            <v>167</v>
          </cell>
          <cell r="H54">
            <v>70</v>
          </cell>
          <cell r="I54">
            <v>109</v>
          </cell>
          <cell r="J54">
            <v>1644</v>
          </cell>
          <cell r="K54">
            <v>4649</v>
          </cell>
        </row>
        <row r="55">
          <cell r="A55" t="str">
            <v>505</v>
          </cell>
          <cell r="B55" t="str">
            <v>505 / Weidenpesch</v>
          </cell>
          <cell r="C55">
            <v>1056</v>
          </cell>
          <cell r="D55">
            <v>262</v>
          </cell>
          <cell r="E55">
            <v>71</v>
          </cell>
          <cell r="F55">
            <v>95</v>
          </cell>
          <cell r="G55">
            <v>135</v>
          </cell>
          <cell r="H55">
            <v>63</v>
          </cell>
          <cell r="I55">
            <v>117</v>
          </cell>
          <cell r="J55">
            <v>1093</v>
          </cell>
          <cell r="K55">
            <v>2892</v>
          </cell>
        </row>
        <row r="56">
          <cell r="A56" t="str">
            <v>506</v>
          </cell>
          <cell r="B56" t="str">
            <v>506 / Longerich</v>
          </cell>
          <cell r="C56">
            <v>566</v>
          </cell>
          <cell r="D56">
            <v>235</v>
          </cell>
          <cell r="E56">
            <v>34</v>
          </cell>
          <cell r="F56">
            <v>81</v>
          </cell>
          <cell r="G56">
            <v>74</v>
          </cell>
          <cell r="H56">
            <v>108</v>
          </cell>
          <cell r="I56">
            <v>50</v>
          </cell>
          <cell r="J56">
            <v>885</v>
          </cell>
          <cell r="K56">
            <v>2033</v>
          </cell>
        </row>
        <row r="57">
          <cell r="A57" t="str">
            <v>507</v>
          </cell>
          <cell r="B57" t="str">
            <v>507 / Bilderstöckchen</v>
          </cell>
          <cell r="C57">
            <v>1924</v>
          </cell>
          <cell r="D57">
            <v>444</v>
          </cell>
          <cell r="E57">
            <v>113</v>
          </cell>
          <cell r="F57">
            <v>130</v>
          </cell>
          <cell r="G57">
            <v>284</v>
          </cell>
          <cell r="H57">
            <v>182</v>
          </cell>
          <cell r="I57">
            <v>79</v>
          </cell>
          <cell r="J57">
            <v>1451</v>
          </cell>
          <cell r="K57">
            <v>4607</v>
          </cell>
        </row>
        <row r="58">
          <cell r="A58" t="str">
            <v>601</v>
          </cell>
          <cell r="B58" t="str">
            <v>601 / Merkenich</v>
          </cell>
          <cell r="C58">
            <v>273</v>
          </cell>
          <cell r="D58">
            <v>118</v>
          </cell>
          <cell r="E58">
            <v>19</v>
          </cell>
          <cell r="F58">
            <v>114</v>
          </cell>
          <cell r="G58">
            <v>10</v>
          </cell>
          <cell r="H58">
            <v>51</v>
          </cell>
          <cell r="I58">
            <v>16</v>
          </cell>
          <cell r="J58">
            <v>315</v>
          </cell>
          <cell r="K58">
            <v>916</v>
          </cell>
        </row>
        <row r="59">
          <cell r="A59" t="str">
            <v>602</v>
          </cell>
          <cell r="B59" t="str">
            <v>602 / Fühlingen</v>
          </cell>
          <cell r="C59">
            <v>25</v>
          </cell>
          <cell r="D59">
            <v>14</v>
          </cell>
          <cell r="E59" t="str">
            <v>*</v>
          </cell>
          <cell r="F59">
            <v>25</v>
          </cell>
          <cell r="G59" t="str">
            <v>*</v>
          </cell>
          <cell r="H59">
            <v>21</v>
          </cell>
          <cell r="I59">
            <v>19</v>
          </cell>
          <cell r="J59">
            <v>142</v>
          </cell>
          <cell r="K59">
            <v>258</v>
          </cell>
        </row>
        <row r="60">
          <cell r="A60" t="str">
            <v>603</v>
          </cell>
          <cell r="B60" t="str">
            <v>603 / Seeberg</v>
          </cell>
          <cell r="C60">
            <v>1555</v>
          </cell>
          <cell r="D60">
            <v>260</v>
          </cell>
          <cell r="E60">
            <v>189</v>
          </cell>
          <cell r="F60">
            <v>153</v>
          </cell>
          <cell r="G60">
            <v>69</v>
          </cell>
          <cell r="H60">
            <v>296</v>
          </cell>
          <cell r="I60">
            <v>6</v>
          </cell>
          <cell r="J60">
            <v>1466</v>
          </cell>
          <cell r="K60">
            <v>3994</v>
          </cell>
        </row>
        <row r="61">
          <cell r="A61" t="str">
            <v>604</v>
          </cell>
          <cell r="B61" t="str">
            <v>604 / Heimersdorf</v>
          </cell>
          <cell r="C61">
            <v>237</v>
          </cell>
          <cell r="D61">
            <v>58</v>
          </cell>
          <cell r="E61">
            <v>18</v>
          </cell>
          <cell r="F61">
            <v>44</v>
          </cell>
          <cell r="G61">
            <v>8</v>
          </cell>
          <cell r="H61">
            <v>32</v>
          </cell>
          <cell r="I61">
            <v>18</v>
          </cell>
          <cell r="J61">
            <v>286</v>
          </cell>
          <cell r="K61">
            <v>701</v>
          </cell>
        </row>
        <row r="62">
          <cell r="A62" t="str">
            <v>605</v>
          </cell>
          <cell r="B62" t="str">
            <v>605 / Lindweiler</v>
          </cell>
          <cell r="C62">
            <v>259</v>
          </cell>
          <cell r="D62">
            <v>55</v>
          </cell>
          <cell r="E62">
            <v>20</v>
          </cell>
          <cell r="F62">
            <v>23</v>
          </cell>
          <cell r="G62">
            <v>7</v>
          </cell>
          <cell r="H62">
            <v>11</v>
          </cell>
          <cell r="I62">
            <v>7</v>
          </cell>
          <cell r="J62">
            <v>213</v>
          </cell>
          <cell r="K62">
            <v>595</v>
          </cell>
        </row>
        <row r="63">
          <cell r="A63" t="str">
            <v>606</v>
          </cell>
          <cell r="B63" t="str">
            <v>606 / Pesch</v>
          </cell>
          <cell r="C63">
            <v>269</v>
          </cell>
          <cell r="D63">
            <v>126</v>
          </cell>
          <cell r="E63">
            <v>40</v>
          </cell>
          <cell r="F63">
            <v>46</v>
          </cell>
          <cell r="G63">
            <v>14</v>
          </cell>
          <cell r="H63">
            <v>60</v>
          </cell>
          <cell r="I63">
            <v>34</v>
          </cell>
          <cell r="J63">
            <v>341</v>
          </cell>
          <cell r="K63">
            <v>930</v>
          </cell>
        </row>
        <row r="64">
          <cell r="A64" t="str">
            <v>607</v>
          </cell>
          <cell r="B64" t="str">
            <v>607 / Esch/Auweiler</v>
          </cell>
          <cell r="C64">
            <v>190</v>
          </cell>
          <cell r="D64">
            <v>93</v>
          </cell>
          <cell r="E64">
            <v>40</v>
          </cell>
          <cell r="F64">
            <v>46</v>
          </cell>
          <cell r="G64">
            <v>18</v>
          </cell>
          <cell r="H64">
            <v>54</v>
          </cell>
          <cell r="I64">
            <v>14</v>
          </cell>
          <cell r="J64">
            <v>276</v>
          </cell>
          <cell r="K64">
            <v>731</v>
          </cell>
        </row>
        <row r="65">
          <cell r="A65" t="str">
            <v>608</v>
          </cell>
          <cell r="B65" t="str">
            <v>608 / Volkhoven/Weiler</v>
          </cell>
          <cell r="C65">
            <v>616</v>
          </cell>
          <cell r="D65">
            <v>102</v>
          </cell>
          <cell r="E65">
            <v>18</v>
          </cell>
          <cell r="F65">
            <v>96</v>
          </cell>
          <cell r="G65">
            <v>28</v>
          </cell>
          <cell r="H65">
            <v>43</v>
          </cell>
          <cell r="I65">
            <v>5</v>
          </cell>
          <cell r="J65">
            <v>311</v>
          </cell>
          <cell r="K65">
            <v>1219</v>
          </cell>
        </row>
        <row r="66">
          <cell r="A66" t="str">
            <v>609</v>
          </cell>
          <cell r="B66" t="str">
            <v>609 / Chorweiler</v>
          </cell>
          <cell r="C66">
            <v>1579</v>
          </cell>
          <cell r="D66">
            <v>276</v>
          </cell>
          <cell r="E66">
            <v>294</v>
          </cell>
          <cell r="F66">
            <v>271</v>
          </cell>
          <cell r="G66">
            <v>98</v>
          </cell>
          <cell r="H66">
            <v>295</v>
          </cell>
          <cell r="I66">
            <v>22</v>
          </cell>
          <cell r="J66">
            <v>2285</v>
          </cell>
          <cell r="K66">
            <v>5120</v>
          </cell>
        </row>
        <row r="67">
          <cell r="A67" t="str">
            <v>610</v>
          </cell>
          <cell r="B67" t="str">
            <v>610 / Blumenberg</v>
          </cell>
          <cell r="C67">
            <v>522</v>
          </cell>
          <cell r="D67">
            <v>90</v>
          </cell>
          <cell r="E67">
            <v>3</v>
          </cell>
          <cell r="F67">
            <v>119</v>
          </cell>
          <cell r="G67">
            <v>9</v>
          </cell>
          <cell r="H67">
            <v>18</v>
          </cell>
          <cell r="I67">
            <v>19</v>
          </cell>
          <cell r="J67">
            <v>299</v>
          </cell>
          <cell r="K67">
            <v>1079</v>
          </cell>
        </row>
        <row r="68">
          <cell r="A68" t="str">
            <v>611</v>
          </cell>
          <cell r="B68" t="str">
            <v>611 / Roggendorf/Thenhoven</v>
          </cell>
          <cell r="C68">
            <v>169</v>
          </cell>
          <cell r="D68">
            <v>94</v>
          </cell>
          <cell r="E68">
            <v>62</v>
          </cell>
          <cell r="F68">
            <v>76</v>
          </cell>
          <cell r="G68">
            <v>57</v>
          </cell>
          <cell r="H68">
            <v>72</v>
          </cell>
          <cell r="I68">
            <v>9</v>
          </cell>
          <cell r="J68">
            <v>365</v>
          </cell>
          <cell r="K68">
            <v>904</v>
          </cell>
        </row>
        <row r="69">
          <cell r="A69" t="str">
            <v>612</v>
          </cell>
          <cell r="B69" t="str">
            <v>612 / Worringen</v>
          </cell>
          <cell r="C69">
            <v>277</v>
          </cell>
          <cell r="D69">
            <v>366</v>
          </cell>
          <cell r="E69">
            <v>101</v>
          </cell>
          <cell r="F69">
            <v>123</v>
          </cell>
          <cell r="G69">
            <v>15</v>
          </cell>
          <cell r="H69">
            <v>102</v>
          </cell>
          <cell r="I69">
            <v>91</v>
          </cell>
          <cell r="J69">
            <v>565</v>
          </cell>
          <cell r="K69">
            <v>1640</v>
          </cell>
        </row>
        <row r="70">
          <cell r="A70" t="str">
            <v>701</v>
          </cell>
          <cell r="B70" t="str">
            <v>701 / Poll</v>
          </cell>
          <cell r="C70">
            <v>266</v>
          </cell>
          <cell r="D70">
            <v>217</v>
          </cell>
          <cell r="E70">
            <v>40</v>
          </cell>
          <cell r="F70">
            <v>105</v>
          </cell>
          <cell r="G70">
            <v>25</v>
          </cell>
          <cell r="H70">
            <v>127</v>
          </cell>
          <cell r="I70">
            <v>28</v>
          </cell>
          <cell r="J70">
            <v>887</v>
          </cell>
          <cell r="K70">
            <v>1695</v>
          </cell>
        </row>
        <row r="71">
          <cell r="A71" t="str">
            <v>702</v>
          </cell>
          <cell r="B71" t="str">
            <v>702 / Westhoven</v>
          </cell>
          <cell r="C71">
            <v>84</v>
          </cell>
          <cell r="D71">
            <v>42</v>
          </cell>
          <cell r="E71">
            <v>32</v>
          </cell>
          <cell r="F71">
            <v>57</v>
          </cell>
          <cell r="G71">
            <v>14</v>
          </cell>
          <cell r="H71">
            <v>31</v>
          </cell>
          <cell r="I71">
            <v>27</v>
          </cell>
          <cell r="J71">
            <v>428</v>
          </cell>
          <cell r="K71">
            <v>715</v>
          </cell>
        </row>
        <row r="72">
          <cell r="A72" t="str">
            <v>703</v>
          </cell>
          <cell r="B72" t="str">
            <v>703 / Ensen</v>
          </cell>
          <cell r="C72">
            <v>231</v>
          </cell>
          <cell r="D72">
            <v>123</v>
          </cell>
          <cell r="E72">
            <v>91</v>
          </cell>
          <cell r="F72">
            <v>79</v>
          </cell>
          <cell r="G72">
            <v>35</v>
          </cell>
          <cell r="H72">
            <v>149</v>
          </cell>
          <cell r="I72">
            <v>21</v>
          </cell>
          <cell r="J72">
            <v>717</v>
          </cell>
          <cell r="K72">
            <v>1446</v>
          </cell>
        </row>
        <row r="73">
          <cell r="A73" t="str">
            <v>704</v>
          </cell>
          <cell r="B73" t="str">
            <v>704 / Gremberghoven</v>
          </cell>
          <cell r="C73">
            <v>417</v>
          </cell>
          <cell r="D73">
            <v>79</v>
          </cell>
          <cell r="E73">
            <v>244</v>
          </cell>
          <cell r="F73">
            <v>46</v>
          </cell>
          <cell r="G73">
            <v>16</v>
          </cell>
          <cell r="H73">
            <v>30</v>
          </cell>
          <cell r="I73">
            <v>22</v>
          </cell>
          <cell r="J73">
            <v>522</v>
          </cell>
          <cell r="K73">
            <v>1376</v>
          </cell>
        </row>
        <row r="74">
          <cell r="A74" t="str">
            <v>705</v>
          </cell>
          <cell r="B74" t="str">
            <v>705 / Eil</v>
          </cell>
          <cell r="C74">
            <v>452</v>
          </cell>
          <cell r="D74">
            <v>147</v>
          </cell>
          <cell r="E74">
            <v>74</v>
          </cell>
          <cell r="F74">
            <v>93</v>
          </cell>
          <cell r="G74">
            <v>55</v>
          </cell>
          <cell r="H74">
            <v>35</v>
          </cell>
          <cell r="I74">
            <v>86</v>
          </cell>
          <cell r="J74">
            <v>799</v>
          </cell>
          <cell r="K74">
            <v>1741</v>
          </cell>
        </row>
        <row r="75">
          <cell r="A75" t="str">
            <v>706</v>
          </cell>
          <cell r="B75" t="str">
            <v>706 / Porz</v>
          </cell>
          <cell r="C75">
            <v>807</v>
          </cell>
          <cell r="D75">
            <v>237</v>
          </cell>
          <cell r="E75">
            <v>205</v>
          </cell>
          <cell r="F75">
            <v>167</v>
          </cell>
          <cell r="G75">
            <v>85</v>
          </cell>
          <cell r="H75">
            <v>145</v>
          </cell>
          <cell r="I75">
            <v>297</v>
          </cell>
          <cell r="J75">
            <v>1612</v>
          </cell>
          <cell r="K75">
            <v>3555</v>
          </cell>
        </row>
        <row r="76">
          <cell r="A76" t="str">
            <v>707</v>
          </cell>
          <cell r="B76" t="str">
            <v>707 / Urbach</v>
          </cell>
          <cell r="C76">
            <v>531</v>
          </cell>
          <cell r="D76">
            <v>224</v>
          </cell>
          <cell r="E76">
            <v>191</v>
          </cell>
          <cell r="F76">
            <v>149</v>
          </cell>
          <cell r="G76">
            <v>55</v>
          </cell>
          <cell r="H76">
            <v>105</v>
          </cell>
          <cell r="I76">
            <v>208</v>
          </cell>
          <cell r="J76">
            <v>1115</v>
          </cell>
          <cell r="K76">
            <v>2578</v>
          </cell>
        </row>
        <row r="77">
          <cell r="A77" t="str">
            <v>708</v>
          </cell>
          <cell r="B77" t="str">
            <v>708 / Elsdorf</v>
          </cell>
          <cell r="C77">
            <v>56</v>
          </cell>
          <cell r="D77">
            <v>46</v>
          </cell>
          <cell r="E77" t="str">
            <v>*</v>
          </cell>
          <cell r="F77">
            <v>12</v>
          </cell>
          <cell r="G77">
            <v>13</v>
          </cell>
          <cell r="H77" t="str">
            <v>*</v>
          </cell>
          <cell r="I77">
            <v>5</v>
          </cell>
          <cell r="J77">
            <v>80</v>
          </cell>
          <cell r="K77">
            <v>215</v>
          </cell>
        </row>
        <row r="78">
          <cell r="A78" t="str">
            <v>709</v>
          </cell>
          <cell r="B78" t="str">
            <v>709 / Grengel</v>
          </cell>
          <cell r="C78">
            <v>258</v>
          </cell>
          <cell r="D78">
            <v>127</v>
          </cell>
          <cell r="E78">
            <v>79</v>
          </cell>
          <cell r="F78">
            <v>84</v>
          </cell>
          <cell r="G78">
            <v>37</v>
          </cell>
          <cell r="H78">
            <v>52</v>
          </cell>
          <cell r="I78">
            <v>69</v>
          </cell>
          <cell r="J78">
            <v>424</v>
          </cell>
          <cell r="K78">
            <v>1130</v>
          </cell>
        </row>
        <row r="79">
          <cell r="A79" t="str">
            <v>710</v>
          </cell>
          <cell r="B79" t="str">
            <v>710 / Wahnheide</v>
          </cell>
          <cell r="C79">
            <v>194</v>
          </cell>
          <cell r="D79">
            <v>205</v>
          </cell>
          <cell r="E79">
            <v>125</v>
          </cell>
          <cell r="F79">
            <v>144</v>
          </cell>
          <cell r="G79">
            <v>23</v>
          </cell>
          <cell r="H79">
            <v>102</v>
          </cell>
          <cell r="I79">
            <v>86</v>
          </cell>
          <cell r="J79">
            <v>650</v>
          </cell>
          <cell r="K79">
            <v>1529</v>
          </cell>
        </row>
        <row r="80">
          <cell r="A80" t="str">
            <v>711</v>
          </cell>
          <cell r="B80" t="str">
            <v>711 / Wahn</v>
          </cell>
          <cell r="C80">
            <v>219</v>
          </cell>
          <cell r="D80">
            <v>106</v>
          </cell>
          <cell r="E80">
            <v>122</v>
          </cell>
          <cell r="F80">
            <v>50</v>
          </cell>
          <cell r="G80">
            <v>33</v>
          </cell>
          <cell r="H80">
            <v>92</v>
          </cell>
          <cell r="I80">
            <v>27</v>
          </cell>
          <cell r="J80">
            <v>532</v>
          </cell>
          <cell r="K80">
            <v>1181</v>
          </cell>
        </row>
        <row r="81">
          <cell r="A81" t="str">
            <v>712</v>
          </cell>
          <cell r="B81" t="str">
            <v>712 / Lind</v>
          </cell>
          <cell r="C81">
            <v>68</v>
          </cell>
          <cell r="D81">
            <v>50</v>
          </cell>
          <cell r="E81">
            <v>43</v>
          </cell>
          <cell r="F81">
            <v>65</v>
          </cell>
          <cell r="G81">
            <v>5</v>
          </cell>
          <cell r="H81">
            <v>43</v>
          </cell>
          <cell r="I81">
            <v>28</v>
          </cell>
          <cell r="J81">
            <v>444</v>
          </cell>
          <cell r="K81">
            <v>746</v>
          </cell>
        </row>
        <row r="82">
          <cell r="A82" t="str">
            <v>713</v>
          </cell>
          <cell r="B82" t="str">
            <v>713 / Libur</v>
          </cell>
          <cell r="C82">
            <v>12</v>
          </cell>
          <cell r="D82" t="str">
            <v>*</v>
          </cell>
          <cell r="E82">
            <v>11</v>
          </cell>
          <cell r="F82">
            <v>5</v>
          </cell>
          <cell r="G82">
            <v>0</v>
          </cell>
          <cell r="H82" t="str">
            <v>*</v>
          </cell>
          <cell r="I82">
            <v>6</v>
          </cell>
          <cell r="J82">
            <v>27</v>
          </cell>
          <cell r="K82">
            <v>63</v>
          </cell>
        </row>
        <row r="83">
          <cell r="A83" t="str">
            <v>714</v>
          </cell>
          <cell r="B83" t="str">
            <v>714 / Zündorf</v>
          </cell>
          <cell r="C83">
            <v>278</v>
          </cell>
          <cell r="D83">
            <v>121</v>
          </cell>
          <cell r="E83">
            <v>97</v>
          </cell>
          <cell r="F83">
            <v>71</v>
          </cell>
          <cell r="G83">
            <v>35</v>
          </cell>
          <cell r="H83">
            <v>83</v>
          </cell>
          <cell r="I83">
            <v>91</v>
          </cell>
          <cell r="J83">
            <v>644</v>
          </cell>
          <cell r="K83">
            <v>1420</v>
          </cell>
        </row>
        <row r="84">
          <cell r="A84" t="str">
            <v>715</v>
          </cell>
          <cell r="B84" t="str">
            <v>715 / Langel</v>
          </cell>
          <cell r="C84">
            <v>34</v>
          </cell>
          <cell r="D84">
            <v>23</v>
          </cell>
          <cell r="E84">
            <v>8</v>
          </cell>
          <cell r="F84">
            <v>25</v>
          </cell>
          <cell r="G84">
            <v>9</v>
          </cell>
          <cell r="H84">
            <v>13</v>
          </cell>
          <cell r="I84">
            <v>11</v>
          </cell>
          <cell r="J84">
            <v>160</v>
          </cell>
          <cell r="K84">
            <v>283</v>
          </cell>
        </row>
        <row r="85">
          <cell r="A85" t="str">
            <v>716</v>
          </cell>
          <cell r="B85" t="str">
            <v>716 / Finkenberg</v>
          </cell>
          <cell r="C85">
            <v>362</v>
          </cell>
          <cell r="D85">
            <v>94</v>
          </cell>
          <cell r="E85">
            <v>1091</v>
          </cell>
          <cell r="F85">
            <v>108</v>
          </cell>
          <cell r="G85">
            <v>40</v>
          </cell>
          <cell r="H85">
            <v>129</v>
          </cell>
          <cell r="I85">
            <v>45</v>
          </cell>
          <cell r="J85">
            <v>1434</v>
          </cell>
          <cell r="K85">
            <v>3303</v>
          </cell>
        </row>
        <row r="86">
          <cell r="A86" t="str">
            <v>801</v>
          </cell>
          <cell r="B86" t="str">
            <v>801 / Humboldt/Gremberg</v>
          </cell>
          <cell r="C86">
            <v>1356</v>
          </cell>
          <cell r="D86">
            <v>766</v>
          </cell>
          <cell r="E86">
            <v>178</v>
          </cell>
          <cell r="F86">
            <v>210</v>
          </cell>
          <cell r="G86">
            <v>208</v>
          </cell>
          <cell r="H86">
            <v>141</v>
          </cell>
          <cell r="I86">
            <v>81</v>
          </cell>
          <cell r="J86">
            <v>2092</v>
          </cell>
          <cell r="K86">
            <v>5032</v>
          </cell>
        </row>
        <row r="87">
          <cell r="A87" t="str">
            <v>802</v>
          </cell>
          <cell r="B87" t="str">
            <v>802 / Kalk</v>
          </cell>
          <cell r="C87">
            <v>2348</v>
          </cell>
          <cell r="D87">
            <v>1230</v>
          </cell>
          <cell r="E87">
            <v>444</v>
          </cell>
          <cell r="F87">
            <v>319</v>
          </cell>
          <cell r="G87">
            <v>638</v>
          </cell>
          <cell r="H87">
            <v>337</v>
          </cell>
          <cell r="I87">
            <v>119</v>
          </cell>
          <cell r="J87">
            <v>3807</v>
          </cell>
          <cell r="K87">
            <v>9242</v>
          </cell>
        </row>
        <row r="88">
          <cell r="A88" t="str">
            <v>803</v>
          </cell>
          <cell r="B88" t="str">
            <v>803 / Vingst</v>
          </cell>
          <cell r="C88">
            <v>1754</v>
          </cell>
          <cell r="D88">
            <v>466</v>
          </cell>
          <cell r="E88">
            <v>200</v>
          </cell>
          <cell r="F88">
            <v>128</v>
          </cell>
          <cell r="G88">
            <v>104</v>
          </cell>
          <cell r="H88">
            <v>100</v>
          </cell>
          <cell r="I88">
            <v>39</v>
          </cell>
          <cell r="J88">
            <v>1449</v>
          </cell>
          <cell r="K88">
            <v>4240</v>
          </cell>
        </row>
        <row r="89">
          <cell r="A89" t="str">
            <v>804</v>
          </cell>
          <cell r="B89" t="str">
            <v>804 / Höhenberg</v>
          </cell>
          <cell r="C89">
            <v>1373</v>
          </cell>
          <cell r="D89">
            <v>492</v>
          </cell>
          <cell r="E89">
            <v>207</v>
          </cell>
          <cell r="F89">
            <v>143</v>
          </cell>
          <cell r="G89">
            <v>443</v>
          </cell>
          <cell r="H89">
            <v>153</v>
          </cell>
          <cell r="I89">
            <v>71</v>
          </cell>
          <cell r="J89">
            <v>1529</v>
          </cell>
          <cell r="K89">
            <v>4411</v>
          </cell>
        </row>
        <row r="90">
          <cell r="A90" t="str">
            <v>805</v>
          </cell>
          <cell r="B90" t="str">
            <v>805 / Ostheim</v>
          </cell>
          <cell r="C90">
            <v>1303</v>
          </cell>
          <cell r="D90">
            <v>293</v>
          </cell>
          <cell r="E90">
            <v>626</v>
          </cell>
          <cell r="F90">
            <v>132</v>
          </cell>
          <cell r="G90">
            <v>133</v>
          </cell>
          <cell r="H90">
            <v>187</v>
          </cell>
          <cell r="I90">
            <v>31</v>
          </cell>
          <cell r="J90">
            <v>1616</v>
          </cell>
          <cell r="K90">
            <v>4321</v>
          </cell>
        </row>
        <row r="91">
          <cell r="A91" t="str">
            <v>806</v>
          </cell>
          <cell r="B91" t="str">
            <v>806 / Merheim</v>
          </cell>
          <cell r="C91">
            <v>533</v>
          </cell>
          <cell r="D91">
            <v>140</v>
          </cell>
          <cell r="E91">
            <v>114</v>
          </cell>
          <cell r="F91">
            <v>74</v>
          </cell>
          <cell r="G91">
            <v>46</v>
          </cell>
          <cell r="H91">
            <v>93</v>
          </cell>
          <cell r="I91">
            <v>49</v>
          </cell>
          <cell r="J91">
            <v>1072</v>
          </cell>
          <cell r="K91">
            <v>2121</v>
          </cell>
        </row>
        <row r="92">
          <cell r="A92" t="str">
            <v>807</v>
          </cell>
          <cell r="B92" t="str">
            <v>807 / Brück</v>
          </cell>
          <cell r="C92">
            <v>169</v>
          </cell>
          <cell r="D92">
            <v>74</v>
          </cell>
          <cell r="E92">
            <v>32</v>
          </cell>
          <cell r="F92">
            <v>76</v>
          </cell>
          <cell r="G92">
            <v>23</v>
          </cell>
          <cell r="H92">
            <v>65</v>
          </cell>
          <cell r="I92">
            <v>16</v>
          </cell>
          <cell r="J92">
            <v>645</v>
          </cell>
          <cell r="K92">
            <v>1100</v>
          </cell>
        </row>
        <row r="93">
          <cell r="A93" t="str">
            <v>808</v>
          </cell>
          <cell r="B93" t="str">
            <v>808 / Rath/Heumar</v>
          </cell>
          <cell r="C93">
            <v>205</v>
          </cell>
          <cell r="D93">
            <v>103</v>
          </cell>
          <cell r="E93">
            <v>48</v>
          </cell>
          <cell r="F93">
            <v>86</v>
          </cell>
          <cell r="G93">
            <v>70</v>
          </cell>
          <cell r="H93">
            <v>54</v>
          </cell>
          <cell r="I93">
            <v>39</v>
          </cell>
          <cell r="J93">
            <v>621</v>
          </cell>
          <cell r="K93">
            <v>1226</v>
          </cell>
        </row>
        <row r="94">
          <cell r="A94" t="str">
            <v>809</v>
          </cell>
          <cell r="B94" t="str">
            <v>809 / Neubrück</v>
          </cell>
          <cell r="C94">
            <v>546</v>
          </cell>
          <cell r="D94">
            <v>123</v>
          </cell>
          <cell r="E94">
            <v>443</v>
          </cell>
          <cell r="F94">
            <v>99</v>
          </cell>
          <cell r="G94">
            <v>62</v>
          </cell>
          <cell r="H94">
            <v>92</v>
          </cell>
          <cell r="I94">
            <v>11</v>
          </cell>
          <cell r="J94">
            <v>1310</v>
          </cell>
          <cell r="K94">
            <v>2686</v>
          </cell>
        </row>
        <row r="95">
          <cell r="A95" t="str">
            <v>901</v>
          </cell>
          <cell r="B95" t="str">
            <v>901 / Mülheim</v>
          </cell>
          <cell r="C95">
            <v>4246</v>
          </cell>
          <cell r="D95">
            <v>821</v>
          </cell>
          <cell r="E95">
            <v>526</v>
          </cell>
          <cell r="F95">
            <v>473</v>
          </cell>
          <cell r="G95">
            <v>1854</v>
          </cell>
          <cell r="H95">
            <v>465</v>
          </cell>
          <cell r="I95">
            <v>165</v>
          </cell>
          <cell r="J95">
            <v>5482</v>
          </cell>
          <cell r="K95">
            <v>14032</v>
          </cell>
        </row>
        <row r="96">
          <cell r="A96" t="str">
            <v>902</v>
          </cell>
          <cell r="B96" t="str">
            <v>902 / Buchforst</v>
          </cell>
          <cell r="C96">
            <v>747</v>
          </cell>
          <cell r="D96">
            <v>271</v>
          </cell>
          <cell r="E96">
            <v>35</v>
          </cell>
          <cell r="F96">
            <v>76</v>
          </cell>
          <cell r="G96">
            <v>97</v>
          </cell>
          <cell r="H96">
            <v>110</v>
          </cell>
          <cell r="I96">
            <v>51</v>
          </cell>
          <cell r="J96">
            <v>884</v>
          </cell>
          <cell r="K96">
            <v>2271</v>
          </cell>
        </row>
        <row r="97">
          <cell r="A97" t="str">
            <v>903</v>
          </cell>
          <cell r="B97" t="str">
            <v>903 / Buchheim</v>
          </cell>
          <cell r="C97">
            <v>1484</v>
          </cell>
          <cell r="D97">
            <v>233</v>
          </cell>
          <cell r="E97">
            <v>82</v>
          </cell>
          <cell r="F97">
            <v>184</v>
          </cell>
          <cell r="G97">
            <v>304</v>
          </cell>
          <cell r="H97">
            <v>92</v>
          </cell>
          <cell r="I97">
            <v>56</v>
          </cell>
          <cell r="J97">
            <v>1303</v>
          </cell>
          <cell r="K97">
            <v>3738</v>
          </cell>
        </row>
        <row r="98">
          <cell r="A98" t="str">
            <v>904</v>
          </cell>
          <cell r="B98" t="str">
            <v>904 / Holweide</v>
          </cell>
          <cell r="C98">
            <v>1339</v>
          </cell>
          <cell r="D98">
            <v>290</v>
          </cell>
          <cell r="E98">
            <v>161</v>
          </cell>
          <cell r="F98">
            <v>246</v>
          </cell>
          <cell r="G98">
            <v>133</v>
          </cell>
          <cell r="H98">
            <v>196</v>
          </cell>
          <cell r="I98">
            <v>86</v>
          </cell>
          <cell r="J98">
            <v>1864</v>
          </cell>
          <cell r="K98">
            <v>4315</v>
          </cell>
        </row>
        <row r="99">
          <cell r="A99" t="str">
            <v>905</v>
          </cell>
          <cell r="B99" t="str">
            <v>905 / Dellbrück</v>
          </cell>
          <cell r="C99">
            <v>341</v>
          </cell>
          <cell r="D99">
            <v>186</v>
          </cell>
          <cell r="E99">
            <v>62</v>
          </cell>
          <cell r="F99">
            <v>164</v>
          </cell>
          <cell r="G99">
            <v>84</v>
          </cell>
          <cell r="H99">
            <v>118</v>
          </cell>
          <cell r="I99">
            <v>85</v>
          </cell>
          <cell r="J99">
            <v>1337</v>
          </cell>
          <cell r="K99">
            <v>2377</v>
          </cell>
        </row>
        <row r="100">
          <cell r="A100" t="str">
            <v>906</v>
          </cell>
          <cell r="B100" t="str">
            <v>906 / Höhenhaus</v>
          </cell>
          <cell r="C100">
            <v>846</v>
          </cell>
          <cell r="D100">
            <v>169</v>
          </cell>
          <cell r="E100">
            <v>100</v>
          </cell>
          <cell r="F100">
            <v>113</v>
          </cell>
          <cell r="G100">
            <v>92</v>
          </cell>
          <cell r="H100">
            <v>204</v>
          </cell>
          <cell r="I100">
            <v>26</v>
          </cell>
          <cell r="J100">
            <v>966</v>
          </cell>
          <cell r="K100">
            <v>2516</v>
          </cell>
        </row>
        <row r="101">
          <cell r="A101" t="str">
            <v>907</v>
          </cell>
          <cell r="B101" t="str">
            <v>907 / Dünnwald</v>
          </cell>
          <cell r="C101">
            <v>672</v>
          </cell>
          <cell r="D101">
            <v>142</v>
          </cell>
          <cell r="E101">
            <v>106</v>
          </cell>
          <cell r="F101">
            <v>128</v>
          </cell>
          <cell r="G101">
            <v>107</v>
          </cell>
          <cell r="H101">
            <v>54</v>
          </cell>
          <cell r="I101">
            <v>26</v>
          </cell>
          <cell r="J101">
            <v>750</v>
          </cell>
          <cell r="K101">
            <v>1985</v>
          </cell>
        </row>
        <row r="102">
          <cell r="A102" t="str">
            <v>908</v>
          </cell>
          <cell r="B102" t="str">
            <v>908 / Stammheim</v>
          </cell>
          <cell r="C102">
            <v>563</v>
          </cell>
          <cell r="D102">
            <v>71</v>
          </cell>
          <cell r="E102">
            <v>83</v>
          </cell>
          <cell r="F102">
            <v>155</v>
          </cell>
          <cell r="G102">
            <v>55</v>
          </cell>
          <cell r="H102">
            <v>107</v>
          </cell>
          <cell r="I102">
            <v>7</v>
          </cell>
          <cell r="J102">
            <v>595</v>
          </cell>
          <cell r="K102">
            <v>1636</v>
          </cell>
        </row>
        <row r="103">
          <cell r="A103" t="str">
            <v>909</v>
          </cell>
          <cell r="B103" t="str">
            <v>909 / Flittard</v>
          </cell>
          <cell r="C103">
            <v>424</v>
          </cell>
          <cell r="D103">
            <v>230</v>
          </cell>
          <cell r="E103">
            <v>77</v>
          </cell>
          <cell r="F103">
            <v>45</v>
          </cell>
          <cell r="G103">
            <v>16</v>
          </cell>
          <cell r="H103">
            <v>68</v>
          </cell>
          <cell r="I103">
            <v>16</v>
          </cell>
          <cell r="J103">
            <v>373</v>
          </cell>
          <cell r="K103">
            <v>1249</v>
          </cell>
        </row>
      </sheetData>
      <sheetData sheetId="12"/>
      <sheetData sheetId="13"/>
      <sheetData sheetId="14"/>
      <sheetData sheetId="15"/>
      <sheetData sheetId="16"/>
      <sheetData sheetId="17"/>
      <sheetData sheetId="18"/>
      <sheetData sheetId="19"/>
      <sheetData sheetId="20">
        <row r="18">
          <cell r="A18" t="str">
            <v>101</v>
          </cell>
          <cell r="B18" t="str">
            <v>101 / Altstadt/Süd</v>
          </cell>
          <cell r="C18">
            <v>247</v>
          </cell>
          <cell r="D18">
            <v>468</v>
          </cell>
          <cell r="E18">
            <v>205</v>
          </cell>
          <cell r="F18">
            <v>920</v>
          </cell>
          <cell r="G18">
            <v>26.847826086956523</v>
          </cell>
          <cell r="H18">
            <v>50.869565217391312</v>
          </cell>
          <cell r="I18">
            <v>22.282608695652176</v>
          </cell>
          <cell r="J18">
            <v>100.00000000000001</v>
          </cell>
        </row>
        <row r="19">
          <cell r="A19" t="str">
            <v>102</v>
          </cell>
          <cell r="B19" t="str">
            <v>102 / Neustadt/Süd</v>
          </cell>
          <cell r="C19">
            <v>229</v>
          </cell>
          <cell r="D19">
            <v>322</v>
          </cell>
          <cell r="E19">
            <v>237</v>
          </cell>
          <cell r="F19">
            <v>788</v>
          </cell>
          <cell r="G19">
            <v>29.060913705583758</v>
          </cell>
          <cell r="H19">
            <v>40.862944162436548</v>
          </cell>
          <cell r="I19">
            <v>30.076142131979697</v>
          </cell>
          <cell r="J19">
            <v>100</v>
          </cell>
        </row>
        <row r="20">
          <cell r="A20" t="str">
            <v>103</v>
          </cell>
          <cell r="B20" t="str">
            <v>103 / Altstadt/Nord</v>
          </cell>
          <cell r="C20">
            <v>216</v>
          </cell>
          <cell r="D20">
            <v>372</v>
          </cell>
          <cell r="E20">
            <v>264</v>
          </cell>
          <cell r="F20">
            <v>852</v>
          </cell>
          <cell r="G20">
            <v>25.35211267605634</v>
          </cell>
          <cell r="H20">
            <v>43.661971830985919</v>
          </cell>
          <cell r="I20">
            <v>30.985915492957748</v>
          </cell>
          <cell r="J20">
            <v>100</v>
          </cell>
        </row>
        <row r="21">
          <cell r="A21" t="str">
            <v>104</v>
          </cell>
          <cell r="B21" t="str">
            <v>104 / Neustadt/Nord</v>
          </cell>
          <cell r="C21">
            <v>210</v>
          </cell>
          <cell r="D21">
            <v>291</v>
          </cell>
          <cell r="E21">
            <v>145</v>
          </cell>
          <cell r="F21">
            <v>646</v>
          </cell>
          <cell r="G21">
            <v>32.507739938080498</v>
          </cell>
          <cell r="H21">
            <v>45.046439628482972</v>
          </cell>
          <cell r="I21">
            <v>22.445820433436534</v>
          </cell>
          <cell r="J21">
            <v>100</v>
          </cell>
        </row>
        <row r="22">
          <cell r="A22" t="str">
            <v>105</v>
          </cell>
          <cell r="B22" t="str">
            <v>105 / Deutz</v>
          </cell>
          <cell r="C22">
            <v>186</v>
          </cell>
          <cell r="D22">
            <v>351</v>
          </cell>
          <cell r="E22">
            <v>107</v>
          </cell>
          <cell r="F22">
            <v>644</v>
          </cell>
          <cell r="G22">
            <v>28.881987577639748</v>
          </cell>
          <cell r="H22">
            <v>54.503105590062106</v>
          </cell>
          <cell r="I22">
            <v>16.614906832298136</v>
          </cell>
          <cell r="J22">
            <v>100</v>
          </cell>
        </row>
        <row r="23">
          <cell r="A23" t="str">
            <v>201</v>
          </cell>
          <cell r="B23" t="str">
            <v>201 / Bayenthal</v>
          </cell>
          <cell r="C23">
            <v>123</v>
          </cell>
          <cell r="D23">
            <v>163</v>
          </cell>
          <cell r="E23">
            <v>71</v>
          </cell>
          <cell r="F23">
            <v>357</v>
          </cell>
          <cell r="G23">
            <v>34.45378151260504</v>
          </cell>
          <cell r="H23">
            <v>45.65826330532213</v>
          </cell>
          <cell r="I23">
            <v>19.88795518207283</v>
          </cell>
          <cell r="J23">
            <v>100</v>
          </cell>
        </row>
        <row r="24">
          <cell r="A24" t="str">
            <v>202</v>
          </cell>
          <cell r="B24" t="str">
            <v>202 / Marienburg</v>
          </cell>
          <cell r="C24">
            <v>109</v>
          </cell>
          <cell r="D24">
            <v>113</v>
          </cell>
          <cell r="E24">
            <v>45</v>
          </cell>
          <cell r="F24">
            <v>267</v>
          </cell>
          <cell r="G24">
            <v>40.823970037453186</v>
          </cell>
          <cell r="H24">
            <v>42.322097378277157</v>
          </cell>
          <cell r="I24">
            <v>16.853932584269664</v>
          </cell>
          <cell r="J24">
            <v>100</v>
          </cell>
        </row>
        <row r="25">
          <cell r="A25" t="str">
            <v>203</v>
          </cell>
          <cell r="B25" t="str">
            <v>203 / Raderberg</v>
          </cell>
          <cell r="C25">
            <v>59</v>
          </cell>
          <cell r="D25">
            <v>105</v>
          </cell>
          <cell r="E25">
            <v>86</v>
          </cell>
          <cell r="F25">
            <v>250</v>
          </cell>
          <cell r="G25">
            <v>23.6</v>
          </cell>
          <cell r="H25">
            <v>42</v>
          </cell>
          <cell r="I25">
            <v>34.4</v>
          </cell>
          <cell r="J25">
            <v>100</v>
          </cell>
        </row>
        <row r="26">
          <cell r="A26" t="str">
            <v>204</v>
          </cell>
          <cell r="B26" t="str">
            <v>204 / Raderthal</v>
          </cell>
          <cell r="C26">
            <v>15</v>
          </cell>
          <cell r="D26">
            <v>63</v>
          </cell>
          <cell r="E26">
            <v>32</v>
          </cell>
          <cell r="F26">
            <v>110</v>
          </cell>
          <cell r="G26">
            <v>13.636363636363635</v>
          </cell>
          <cell r="H26">
            <v>57.272727272727266</v>
          </cell>
          <cell r="I26">
            <v>29.09090909090909</v>
          </cell>
          <cell r="J26">
            <v>99.999999999999986</v>
          </cell>
        </row>
        <row r="27">
          <cell r="A27" t="str">
            <v>205</v>
          </cell>
          <cell r="B27" t="str">
            <v>205 / Zollstock</v>
          </cell>
          <cell r="C27">
            <v>201</v>
          </cell>
          <cell r="D27">
            <v>311</v>
          </cell>
          <cell r="E27">
            <v>196</v>
          </cell>
          <cell r="F27">
            <v>708</v>
          </cell>
          <cell r="G27">
            <v>28.389830508474574</v>
          </cell>
          <cell r="H27">
            <v>43.926553672316381</v>
          </cell>
          <cell r="I27">
            <v>27.683615819209038</v>
          </cell>
          <cell r="J27">
            <v>100</v>
          </cell>
        </row>
        <row r="28">
          <cell r="A28" t="str">
            <v>206</v>
          </cell>
          <cell r="B28" t="str">
            <v>206 / Rondorf</v>
          </cell>
          <cell r="C28">
            <v>96</v>
          </cell>
          <cell r="D28">
            <v>160</v>
          </cell>
          <cell r="E28">
            <v>76</v>
          </cell>
          <cell r="F28">
            <v>332</v>
          </cell>
          <cell r="G28">
            <v>28.91566265060241</v>
          </cell>
          <cell r="H28">
            <v>48.192771084337352</v>
          </cell>
          <cell r="I28">
            <v>22.891566265060241</v>
          </cell>
          <cell r="J28">
            <v>100</v>
          </cell>
        </row>
        <row r="29">
          <cell r="A29" t="str">
            <v>207</v>
          </cell>
          <cell r="B29" t="str">
            <v>207 / Hahnwald</v>
          </cell>
          <cell r="C29">
            <v>19</v>
          </cell>
          <cell r="D29">
            <v>13</v>
          </cell>
          <cell r="E29">
            <v>28</v>
          </cell>
          <cell r="F29">
            <v>60</v>
          </cell>
          <cell r="G29">
            <v>31.666666666666668</v>
          </cell>
          <cell r="H29">
            <v>21.666666666666668</v>
          </cell>
          <cell r="I29">
            <v>46.666666666666671</v>
          </cell>
          <cell r="J29">
            <v>100</v>
          </cell>
        </row>
        <row r="30">
          <cell r="A30" t="str">
            <v>208</v>
          </cell>
          <cell r="B30" t="str">
            <v>208 / Rodenkirchen</v>
          </cell>
          <cell r="C30">
            <v>161</v>
          </cell>
          <cell r="D30">
            <v>125</v>
          </cell>
          <cell r="E30">
            <v>82</v>
          </cell>
          <cell r="F30">
            <v>368</v>
          </cell>
          <cell r="G30">
            <v>43.75</v>
          </cell>
          <cell r="H30">
            <v>33.967391304347828</v>
          </cell>
          <cell r="I30">
            <v>22.282608695652172</v>
          </cell>
          <cell r="J30">
            <v>100</v>
          </cell>
        </row>
        <row r="31">
          <cell r="A31" t="str">
            <v>209</v>
          </cell>
          <cell r="B31" t="str">
            <v>209 / Weiß</v>
          </cell>
          <cell r="C31">
            <v>29</v>
          </cell>
          <cell r="D31">
            <v>38</v>
          </cell>
          <cell r="E31">
            <v>36</v>
          </cell>
          <cell r="F31">
            <v>103</v>
          </cell>
          <cell r="G31">
            <v>28.155339805825243</v>
          </cell>
          <cell r="H31">
            <v>36.893203883495147</v>
          </cell>
          <cell r="I31">
            <v>34.95145631067961</v>
          </cell>
          <cell r="J31">
            <v>100</v>
          </cell>
        </row>
        <row r="32">
          <cell r="A32" t="str">
            <v>210</v>
          </cell>
          <cell r="B32" t="str">
            <v>210 / Sürth</v>
          </cell>
          <cell r="C32">
            <v>75</v>
          </cell>
          <cell r="D32">
            <v>73</v>
          </cell>
          <cell r="E32">
            <v>59</v>
          </cell>
          <cell r="F32">
            <v>207</v>
          </cell>
          <cell r="G32">
            <v>36.231884057971016</v>
          </cell>
          <cell r="H32">
            <v>35.265700483091791</v>
          </cell>
          <cell r="I32">
            <v>28.5024154589372</v>
          </cell>
          <cell r="J32">
            <v>100.00000000000001</v>
          </cell>
        </row>
        <row r="33">
          <cell r="A33" t="str">
            <v>211</v>
          </cell>
          <cell r="B33" t="str">
            <v>211 / Godorf</v>
          </cell>
          <cell r="C33">
            <v>28</v>
          </cell>
          <cell r="D33">
            <v>138</v>
          </cell>
          <cell r="E33">
            <v>48</v>
          </cell>
          <cell r="F33">
            <v>214</v>
          </cell>
          <cell r="G33">
            <v>13.084112149532709</v>
          </cell>
          <cell r="H33">
            <v>64.485981308411212</v>
          </cell>
          <cell r="I33">
            <v>22.429906542056074</v>
          </cell>
          <cell r="J33">
            <v>100</v>
          </cell>
        </row>
        <row r="34">
          <cell r="A34" t="str">
            <v>212</v>
          </cell>
          <cell r="B34" t="str">
            <v>212 / Immendorf</v>
          </cell>
          <cell r="C34">
            <v>31</v>
          </cell>
          <cell r="D34">
            <v>25</v>
          </cell>
          <cell r="E34">
            <v>18</v>
          </cell>
          <cell r="F34">
            <v>74</v>
          </cell>
          <cell r="G34">
            <v>41.891891891891895</v>
          </cell>
          <cell r="H34">
            <v>33.783783783783782</v>
          </cell>
          <cell r="I34">
            <v>24.324324324324326</v>
          </cell>
          <cell r="J34">
            <v>100</v>
          </cell>
        </row>
        <row r="35">
          <cell r="A35" t="str">
            <v>213</v>
          </cell>
          <cell r="B35" t="str">
            <v>213 / Meschenich</v>
          </cell>
          <cell r="C35">
            <v>106</v>
          </cell>
          <cell r="D35">
            <v>311</v>
          </cell>
          <cell r="E35">
            <v>920</v>
          </cell>
          <cell r="F35">
            <v>1337</v>
          </cell>
          <cell r="G35">
            <v>7.9281974569932689</v>
          </cell>
          <cell r="H35">
            <v>23.261032161555722</v>
          </cell>
          <cell r="I35">
            <v>68.810770381451007</v>
          </cell>
          <cell r="J35">
            <v>100</v>
          </cell>
        </row>
        <row r="36">
          <cell r="A36" t="str">
            <v>301</v>
          </cell>
          <cell r="B36" t="str">
            <v>301 / Klettenberg</v>
          </cell>
          <cell r="C36">
            <v>49</v>
          </cell>
          <cell r="D36">
            <v>51</v>
          </cell>
          <cell r="E36">
            <v>31</v>
          </cell>
          <cell r="F36">
            <v>131</v>
          </cell>
          <cell r="G36">
            <v>37.404580152671755</v>
          </cell>
          <cell r="H36">
            <v>38.931297709923662</v>
          </cell>
          <cell r="I36">
            <v>23.664122137404579</v>
          </cell>
          <cell r="J36">
            <v>100</v>
          </cell>
        </row>
        <row r="37">
          <cell r="A37" t="str">
            <v>302</v>
          </cell>
          <cell r="B37" t="str">
            <v>302 / Sülz</v>
          </cell>
          <cell r="C37">
            <v>222</v>
          </cell>
          <cell r="D37">
            <v>208</v>
          </cell>
          <cell r="E37">
            <v>105</v>
          </cell>
          <cell r="F37">
            <v>535</v>
          </cell>
          <cell r="G37">
            <v>41.495327102803742</v>
          </cell>
          <cell r="H37">
            <v>38.878504672897201</v>
          </cell>
          <cell r="I37">
            <v>19.626168224299068</v>
          </cell>
          <cell r="J37">
            <v>100</v>
          </cell>
        </row>
        <row r="38">
          <cell r="A38" t="str">
            <v>303</v>
          </cell>
          <cell r="B38" t="str">
            <v>303 / Lindenthal</v>
          </cell>
          <cell r="C38">
            <v>237</v>
          </cell>
          <cell r="D38">
            <v>172</v>
          </cell>
          <cell r="E38">
            <v>137</v>
          </cell>
          <cell r="F38">
            <v>546</v>
          </cell>
          <cell r="G38">
            <v>43.406593406593409</v>
          </cell>
          <cell r="H38">
            <v>31.501831501831504</v>
          </cell>
          <cell r="I38">
            <v>25.091575091575091</v>
          </cell>
          <cell r="J38">
            <v>100</v>
          </cell>
        </row>
        <row r="39">
          <cell r="A39" t="str">
            <v>304</v>
          </cell>
          <cell r="B39" t="str">
            <v>304 / Braunsfeld</v>
          </cell>
          <cell r="C39">
            <v>61</v>
          </cell>
          <cell r="D39">
            <v>126</v>
          </cell>
          <cell r="E39">
            <v>58</v>
          </cell>
          <cell r="F39">
            <v>245</v>
          </cell>
          <cell r="G39">
            <v>24.897959183673468</v>
          </cell>
          <cell r="H39">
            <v>51.428571428571423</v>
          </cell>
          <cell r="I39">
            <v>23.673469387755102</v>
          </cell>
          <cell r="J39">
            <v>99.999999999999986</v>
          </cell>
        </row>
        <row r="40">
          <cell r="A40" t="str">
            <v>305</v>
          </cell>
          <cell r="B40" t="str">
            <v>305 / Müngersdorf</v>
          </cell>
          <cell r="C40">
            <v>99</v>
          </cell>
          <cell r="D40">
            <v>110</v>
          </cell>
          <cell r="E40">
            <v>77</v>
          </cell>
          <cell r="F40">
            <v>286</v>
          </cell>
          <cell r="G40">
            <v>34.61538461538462</v>
          </cell>
          <cell r="H40">
            <v>38.46153846153846</v>
          </cell>
          <cell r="I40">
            <v>26.923076923076923</v>
          </cell>
          <cell r="J40">
            <v>100</v>
          </cell>
        </row>
        <row r="41">
          <cell r="A41" t="str">
            <v>306</v>
          </cell>
          <cell r="B41" t="str">
            <v>306 / Junkersdorf</v>
          </cell>
          <cell r="C41">
            <v>100</v>
          </cell>
          <cell r="D41">
            <v>134</v>
          </cell>
          <cell r="E41">
            <v>66</v>
          </cell>
          <cell r="F41">
            <v>300</v>
          </cell>
          <cell r="G41">
            <v>33.333333333333336</v>
          </cell>
          <cell r="H41">
            <v>44.666666666666664</v>
          </cell>
          <cell r="I41">
            <v>22</v>
          </cell>
          <cell r="J41">
            <v>100</v>
          </cell>
        </row>
        <row r="42">
          <cell r="A42" t="str">
            <v>307</v>
          </cell>
          <cell r="B42" t="str">
            <v>307 / Weiden</v>
          </cell>
          <cell r="C42">
            <v>191</v>
          </cell>
          <cell r="D42">
            <v>317</v>
          </cell>
          <cell r="E42">
            <v>121</v>
          </cell>
          <cell r="F42">
            <v>629</v>
          </cell>
          <cell r="G42">
            <v>30.365659777424483</v>
          </cell>
          <cell r="H42">
            <v>50.397456279809219</v>
          </cell>
          <cell r="I42">
            <v>19.236883942766294</v>
          </cell>
          <cell r="J42">
            <v>100</v>
          </cell>
        </row>
        <row r="43">
          <cell r="A43" t="str">
            <v>308</v>
          </cell>
          <cell r="B43" t="str">
            <v>308 / Lövenich</v>
          </cell>
          <cell r="C43">
            <v>51</v>
          </cell>
          <cell r="D43">
            <v>40</v>
          </cell>
          <cell r="E43">
            <v>57</v>
          </cell>
          <cell r="F43">
            <v>148</v>
          </cell>
          <cell r="G43">
            <v>34.45945945945946</v>
          </cell>
          <cell r="H43">
            <v>27.027027027027028</v>
          </cell>
          <cell r="I43">
            <v>38.513513513513516</v>
          </cell>
          <cell r="J43">
            <v>100</v>
          </cell>
        </row>
        <row r="44">
          <cell r="A44" t="str">
            <v>309</v>
          </cell>
          <cell r="B44" t="str">
            <v>309 / Widdersdorf</v>
          </cell>
          <cell r="C44">
            <v>69</v>
          </cell>
          <cell r="D44">
            <v>60</v>
          </cell>
          <cell r="E44">
            <v>56</v>
          </cell>
          <cell r="F44">
            <v>185</v>
          </cell>
          <cell r="G44">
            <v>37.297297297297298</v>
          </cell>
          <cell r="H44">
            <v>32.432432432432428</v>
          </cell>
          <cell r="I44">
            <v>30.27027027027027</v>
          </cell>
          <cell r="J44">
            <v>100</v>
          </cell>
        </row>
        <row r="45">
          <cell r="A45" t="str">
            <v>401</v>
          </cell>
          <cell r="B45" t="str">
            <v>401 / Ehrenfeld</v>
          </cell>
          <cell r="C45">
            <v>305</v>
          </cell>
          <cell r="D45">
            <v>579</v>
          </cell>
          <cell r="E45">
            <v>679</v>
          </cell>
          <cell r="F45">
            <v>1563</v>
          </cell>
          <cell r="G45">
            <v>19.513755598208572</v>
          </cell>
          <cell r="H45">
            <v>37.044145873320538</v>
          </cell>
          <cell r="I45">
            <v>43.442098528470886</v>
          </cell>
          <cell r="J45">
            <v>100</v>
          </cell>
        </row>
        <row r="46">
          <cell r="A46" t="str">
            <v>402</v>
          </cell>
          <cell r="B46" t="str">
            <v>402 / Neuehrenfeld</v>
          </cell>
          <cell r="C46">
            <v>169</v>
          </cell>
          <cell r="D46">
            <v>302</v>
          </cell>
          <cell r="E46">
            <v>280</v>
          </cell>
          <cell r="F46">
            <v>751</v>
          </cell>
          <cell r="G46">
            <v>22.503328894806923</v>
          </cell>
          <cell r="H46">
            <v>40.213049267643143</v>
          </cell>
          <cell r="I46">
            <v>37.283621837549937</v>
          </cell>
          <cell r="J46">
            <v>100</v>
          </cell>
        </row>
        <row r="47">
          <cell r="A47" t="str">
            <v>403</v>
          </cell>
          <cell r="B47" t="str">
            <v>403 / Bickendorf</v>
          </cell>
          <cell r="C47">
            <v>171</v>
          </cell>
          <cell r="D47">
            <v>279</v>
          </cell>
          <cell r="E47">
            <v>257</v>
          </cell>
          <cell r="F47">
            <v>707</v>
          </cell>
          <cell r="G47">
            <v>24.186704384724187</v>
          </cell>
          <cell r="H47">
            <v>39.46251768033946</v>
          </cell>
          <cell r="I47">
            <v>36.350777934936346</v>
          </cell>
          <cell r="J47">
            <v>100</v>
          </cell>
        </row>
        <row r="48">
          <cell r="A48" t="str">
            <v>404</v>
          </cell>
          <cell r="B48" t="str">
            <v>404 / Vogelsang</v>
          </cell>
          <cell r="C48">
            <v>115</v>
          </cell>
          <cell r="D48">
            <v>42</v>
          </cell>
          <cell r="E48">
            <v>66</v>
          </cell>
          <cell r="F48">
            <v>223</v>
          </cell>
          <cell r="G48">
            <v>51.569506726457398</v>
          </cell>
          <cell r="H48">
            <v>18.834080717488789</v>
          </cell>
          <cell r="I48">
            <v>29.596412556053814</v>
          </cell>
          <cell r="J48">
            <v>100</v>
          </cell>
        </row>
        <row r="49">
          <cell r="A49" t="str">
            <v>405</v>
          </cell>
          <cell r="B49" t="str">
            <v>405 / Bocklemünd/Mengenich</v>
          </cell>
          <cell r="C49">
            <v>151</v>
          </cell>
          <cell r="D49">
            <v>216</v>
          </cell>
          <cell r="E49">
            <v>174</v>
          </cell>
          <cell r="F49">
            <v>541</v>
          </cell>
          <cell r="G49">
            <v>27.911275415896487</v>
          </cell>
          <cell r="H49">
            <v>39.926062846580407</v>
          </cell>
          <cell r="I49">
            <v>32.162661737523102</v>
          </cell>
          <cell r="J49">
            <v>100</v>
          </cell>
        </row>
        <row r="50">
          <cell r="A50" t="str">
            <v>406</v>
          </cell>
          <cell r="B50" t="str">
            <v>406 / Ossendorf</v>
          </cell>
          <cell r="C50">
            <v>119</v>
          </cell>
          <cell r="D50">
            <v>202</v>
          </cell>
          <cell r="E50">
            <v>112</v>
          </cell>
          <cell r="F50">
            <v>433</v>
          </cell>
          <cell r="G50">
            <v>27.482678983833718</v>
          </cell>
          <cell r="H50">
            <v>46.651270207852193</v>
          </cell>
          <cell r="I50">
            <v>25.866050808314089</v>
          </cell>
          <cell r="J50">
            <v>100</v>
          </cell>
        </row>
        <row r="51">
          <cell r="A51" t="str">
            <v>501</v>
          </cell>
          <cell r="B51" t="str">
            <v>501 / Nippes</v>
          </cell>
          <cell r="C51">
            <v>252</v>
          </cell>
          <cell r="D51">
            <v>537</v>
          </cell>
          <cell r="E51">
            <v>203</v>
          </cell>
          <cell r="F51">
            <v>992</v>
          </cell>
          <cell r="G51">
            <v>25.403225806451612</v>
          </cell>
          <cell r="H51">
            <v>54.133064516129032</v>
          </cell>
          <cell r="I51">
            <v>20.463709677419356</v>
          </cell>
          <cell r="J51">
            <v>100</v>
          </cell>
        </row>
        <row r="52">
          <cell r="A52" t="str">
            <v>502</v>
          </cell>
          <cell r="B52" t="str">
            <v>502 / Mauenheim</v>
          </cell>
          <cell r="C52">
            <v>35</v>
          </cell>
          <cell r="D52">
            <v>112</v>
          </cell>
          <cell r="E52">
            <v>63</v>
          </cell>
          <cell r="F52">
            <v>210</v>
          </cell>
          <cell r="G52">
            <v>16.666666666666664</v>
          </cell>
          <cell r="H52">
            <v>53.333333333333329</v>
          </cell>
          <cell r="I52">
            <v>30</v>
          </cell>
          <cell r="J52">
            <v>100</v>
          </cell>
        </row>
        <row r="53">
          <cell r="A53" t="str">
            <v>503</v>
          </cell>
          <cell r="B53" t="str">
            <v>503 / Riehl</v>
          </cell>
          <cell r="C53">
            <v>81</v>
          </cell>
          <cell r="D53">
            <v>210</v>
          </cell>
          <cell r="E53">
            <v>64</v>
          </cell>
          <cell r="F53">
            <v>355</v>
          </cell>
          <cell r="G53">
            <v>22.816901408450704</v>
          </cell>
          <cell r="H53">
            <v>59.154929577464792</v>
          </cell>
          <cell r="I53">
            <v>18.028169014084508</v>
          </cell>
          <cell r="J53">
            <v>100</v>
          </cell>
        </row>
        <row r="54">
          <cell r="A54" t="str">
            <v>504</v>
          </cell>
          <cell r="B54" t="str">
            <v>504 / Niehl</v>
          </cell>
          <cell r="C54">
            <v>154</v>
          </cell>
          <cell r="D54">
            <v>428</v>
          </cell>
          <cell r="E54">
            <v>238</v>
          </cell>
          <cell r="F54">
            <v>820</v>
          </cell>
          <cell r="G54">
            <v>18.780487804878049</v>
          </cell>
          <cell r="H54">
            <v>52.195121951219519</v>
          </cell>
          <cell r="I54">
            <v>29.024390243902442</v>
          </cell>
          <cell r="J54">
            <v>100.00000000000001</v>
          </cell>
        </row>
        <row r="55">
          <cell r="A55" t="str">
            <v>505</v>
          </cell>
          <cell r="B55" t="str">
            <v>505 / Weidenpesch</v>
          </cell>
          <cell r="C55">
            <v>114</v>
          </cell>
          <cell r="D55">
            <v>271</v>
          </cell>
          <cell r="E55">
            <v>192</v>
          </cell>
          <cell r="F55">
            <v>577</v>
          </cell>
          <cell r="G55">
            <v>19.75736568457539</v>
          </cell>
          <cell r="H55">
            <v>46.967071057192378</v>
          </cell>
          <cell r="I55">
            <v>33.275563258232239</v>
          </cell>
          <cell r="J55">
            <v>100.00000000000001</v>
          </cell>
        </row>
        <row r="56">
          <cell r="A56" t="str">
            <v>506</v>
          </cell>
          <cell r="B56" t="str">
            <v>506 / Longerich</v>
          </cell>
          <cell r="C56">
            <v>81</v>
          </cell>
          <cell r="D56">
            <v>232</v>
          </cell>
          <cell r="E56">
            <v>116</v>
          </cell>
          <cell r="F56">
            <v>429</v>
          </cell>
          <cell r="G56">
            <v>18.88111888111888</v>
          </cell>
          <cell r="H56">
            <v>54.079254079254078</v>
          </cell>
          <cell r="I56">
            <v>27.039627039627039</v>
          </cell>
          <cell r="J56">
            <v>100</v>
          </cell>
        </row>
        <row r="57">
          <cell r="A57" t="str">
            <v>507</v>
          </cell>
          <cell r="B57" t="str">
            <v>507 / Bilderstöckchen</v>
          </cell>
          <cell r="C57">
            <v>139</v>
          </cell>
          <cell r="D57">
            <v>336</v>
          </cell>
          <cell r="E57">
            <v>373</v>
          </cell>
          <cell r="F57">
            <v>848</v>
          </cell>
          <cell r="G57">
            <v>16.391509433962263</v>
          </cell>
          <cell r="H57">
            <v>39.622641509433961</v>
          </cell>
          <cell r="I57">
            <v>43.985849056603769</v>
          </cell>
          <cell r="J57">
            <v>100</v>
          </cell>
        </row>
        <row r="58">
          <cell r="A58" t="str">
            <v>601</v>
          </cell>
          <cell r="B58" t="str">
            <v>601 / Merkenich</v>
          </cell>
          <cell r="C58">
            <v>32</v>
          </cell>
          <cell r="D58">
            <v>62</v>
          </cell>
          <cell r="E58">
            <v>56</v>
          </cell>
          <cell r="F58">
            <v>150</v>
          </cell>
          <cell r="G58">
            <v>21.333333333333332</v>
          </cell>
          <cell r="H58">
            <v>41.333333333333336</v>
          </cell>
          <cell r="I58">
            <v>37.333333333333336</v>
          </cell>
          <cell r="J58">
            <v>100</v>
          </cell>
        </row>
        <row r="59">
          <cell r="A59" t="str">
            <v>602</v>
          </cell>
          <cell r="B59" t="str">
            <v>602 / Fühlingen</v>
          </cell>
          <cell r="C59">
            <v>7</v>
          </cell>
          <cell r="D59">
            <v>81</v>
          </cell>
          <cell r="E59">
            <v>5</v>
          </cell>
          <cell r="F59">
            <v>93</v>
          </cell>
          <cell r="G59">
            <v>7.5268817204301071</v>
          </cell>
          <cell r="H59">
            <v>87.096774193548384</v>
          </cell>
          <cell r="I59">
            <v>5.376344086021505</v>
          </cell>
          <cell r="J59">
            <v>100</v>
          </cell>
        </row>
        <row r="60">
          <cell r="A60" t="str">
            <v>603</v>
          </cell>
          <cell r="B60" t="str">
            <v>603 / Seeberg</v>
          </cell>
          <cell r="C60">
            <v>415</v>
          </cell>
          <cell r="D60">
            <v>205</v>
          </cell>
          <cell r="E60">
            <v>182</v>
          </cell>
          <cell r="F60">
            <v>802</v>
          </cell>
          <cell r="G60">
            <v>51.745635910224443</v>
          </cell>
          <cell r="H60">
            <v>25.561097256857856</v>
          </cell>
          <cell r="I60">
            <v>22.693266832917708</v>
          </cell>
          <cell r="J60">
            <v>100</v>
          </cell>
        </row>
        <row r="61">
          <cell r="A61" t="str">
            <v>604</v>
          </cell>
          <cell r="B61" t="str">
            <v>604 / Heimersdorf</v>
          </cell>
          <cell r="C61">
            <v>48</v>
          </cell>
          <cell r="D61">
            <v>46</v>
          </cell>
          <cell r="E61">
            <v>43</v>
          </cell>
          <cell r="F61">
            <v>137</v>
          </cell>
          <cell r="G61">
            <v>35.036496350364963</v>
          </cell>
          <cell r="H61">
            <v>33.576642335766422</v>
          </cell>
          <cell r="I61">
            <v>31.386861313868611</v>
          </cell>
          <cell r="J61">
            <v>99.999999999999986</v>
          </cell>
        </row>
        <row r="62">
          <cell r="A62" t="str">
            <v>605</v>
          </cell>
          <cell r="B62" t="str">
            <v>605 / Lindweiler</v>
          </cell>
          <cell r="C62">
            <v>50</v>
          </cell>
          <cell r="D62">
            <v>27</v>
          </cell>
          <cell r="E62">
            <v>14</v>
          </cell>
          <cell r="F62">
            <v>91</v>
          </cell>
          <cell r="G62">
            <v>54.945054945054942</v>
          </cell>
          <cell r="H62">
            <v>29.670329670329668</v>
          </cell>
          <cell r="I62">
            <v>15.384615384615383</v>
          </cell>
          <cell r="J62">
            <v>100</v>
          </cell>
        </row>
        <row r="63">
          <cell r="A63" t="str">
            <v>606</v>
          </cell>
          <cell r="B63" t="str">
            <v>606 / Pesch</v>
          </cell>
          <cell r="C63">
            <v>26</v>
          </cell>
          <cell r="D63">
            <v>54</v>
          </cell>
          <cell r="E63">
            <v>58</v>
          </cell>
          <cell r="F63">
            <v>138</v>
          </cell>
          <cell r="G63">
            <v>18.840579710144929</v>
          </cell>
          <cell r="H63">
            <v>39.130434782608695</v>
          </cell>
          <cell r="I63">
            <v>42.028985507246382</v>
          </cell>
          <cell r="J63">
            <v>100.00000000000001</v>
          </cell>
        </row>
        <row r="64">
          <cell r="A64" t="str">
            <v>607</v>
          </cell>
          <cell r="B64" t="str">
            <v>607 / Esch/Auweiler</v>
          </cell>
          <cell r="C64">
            <v>27</v>
          </cell>
          <cell r="D64">
            <v>59</v>
          </cell>
          <cell r="E64">
            <v>39</v>
          </cell>
          <cell r="F64">
            <v>125</v>
          </cell>
          <cell r="G64">
            <v>21.6</v>
          </cell>
          <cell r="H64">
            <v>47.2</v>
          </cell>
          <cell r="I64">
            <v>31.2</v>
          </cell>
          <cell r="J64">
            <v>100</v>
          </cell>
        </row>
        <row r="65">
          <cell r="A65" t="str">
            <v>608</v>
          </cell>
          <cell r="B65" t="str">
            <v>608 / Volkhoven/Weiler</v>
          </cell>
          <cell r="C65">
            <v>73</v>
          </cell>
          <cell r="D65">
            <v>53</v>
          </cell>
          <cell r="E65">
            <v>60</v>
          </cell>
          <cell r="F65">
            <v>186</v>
          </cell>
          <cell r="G65">
            <v>39.247311827956985</v>
          </cell>
          <cell r="H65">
            <v>28.494623655913976</v>
          </cell>
          <cell r="I65">
            <v>32.258064516129032</v>
          </cell>
          <cell r="J65">
            <v>100</v>
          </cell>
        </row>
        <row r="66">
          <cell r="A66" t="str">
            <v>609</v>
          </cell>
          <cell r="B66" t="str">
            <v>609 / Chorweiler</v>
          </cell>
          <cell r="C66">
            <v>915</v>
          </cell>
          <cell r="D66">
            <v>299</v>
          </cell>
          <cell r="E66">
            <v>164</v>
          </cell>
          <cell r="F66">
            <v>1378</v>
          </cell>
          <cell r="G66">
            <v>66.400580551523944</v>
          </cell>
          <cell r="H66">
            <v>21.69811320754717</v>
          </cell>
          <cell r="I66">
            <v>11.901306240928882</v>
          </cell>
          <cell r="J66">
            <v>100</v>
          </cell>
        </row>
        <row r="67">
          <cell r="A67" t="str">
            <v>610</v>
          </cell>
          <cell r="B67" t="str">
            <v>610 / Blumenberg</v>
          </cell>
          <cell r="C67">
            <v>89</v>
          </cell>
          <cell r="D67">
            <v>41</v>
          </cell>
          <cell r="E67">
            <v>14</v>
          </cell>
          <cell r="F67">
            <v>144</v>
          </cell>
          <cell r="G67">
            <v>61.805555555555557</v>
          </cell>
          <cell r="H67">
            <v>28.472222222222225</v>
          </cell>
          <cell r="I67">
            <v>9.7222222222222232</v>
          </cell>
          <cell r="J67">
            <v>100</v>
          </cell>
        </row>
        <row r="68">
          <cell r="A68" t="str">
            <v>611</v>
          </cell>
          <cell r="B68" t="str">
            <v>611 / Roggendorf/Thenhoven</v>
          </cell>
          <cell r="C68">
            <v>44</v>
          </cell>
          <cell r="D68">
            <v>76</v>
          </cell>
          <cell r="E68">
            <v>88</v>
          </cell>
          <cell r="F68">
            <v>208</v>
          </cell>
          <cell r="G68">
            <v>21.153846153846153</v>
          </cell>
          <cell r="H68">
            <v>36.53846153846154</v>
          </cell>
          <cell r="I68">
            <v>42.307692307692307</v>
          </cell>
          <cell r="J68">
            <v>100</v>
          </cell>
        </row>
        <row r="69">
          <cell r="A69" t="str">
            <v>612</v>
          </cell>
          <cell r="B69" t="str">
            <v>612 / Worringen</v>
          </cell>
          <cell r="C69">
            <v>48</v>
          </cell>
          <cell r="D69">
            <v>154</v>
          </cell>
          <cell r="E69">
            <v>65</v>
          </cell>
          <cell r="F69">
            <v>267</v>
          </cell>
          <cell r="G69">
            <v>17.977528089887642</v>
          </cell>
          <cell r="H69">
            <v>57.677902621722851</v>
          </cell>
          <cell r="I69">
            <v>24.344569288389515</v>
          </cell>
          <cell r="J69">
            <v>100</v>
          </cell>
        </row>
        <row r="70">
          <cell r="A70" t="str">
            <v>701</v>
          </cell>
          <cell r="B70" t="str">
            <v>701 / Poll</v>
          </cell>
          <cell r="C70">
            <v>100</v>
          </cell>
          <cell r="D70">
            <v>330</v>
          </cell>
          <cell r="E70">
            <v>81</v>
          </cell>
          <cell r="F70">
            <v>511</v>
          </cell>
          <cell r="G70">
            <v>19.569471624266143</v>
          </cell>
          <cell r="H70">
            <v>64.579256360078276</v>
          </cell>
          <cell r="I70">
            <v>15.851272015655576</v>
          </cell>
          <cell r="J70">
            <v>100</v>
          </cell>
        </row>
        <row r="71">
          <cell r="A71" t="str">
            <v>702</v>
          </cell>
          <cell r="B71" t="str">
            <v>702 / Westhoven</v>
          </cell>
          <cell r="C71">
            <v>76</v>
          </cell>
          <cell r="D71">
            <v>88</v>
          </cell>
          <cell r="E71">
            <v>44</v>
          </cell>
          <cell r="F71">
            <v>208</v>
          </cell>
          <cell r="G71">
            <v>36.53846153846154</v>
          </cell>
          <cell r="H71">
            <v>42.307692307692307</v>
          </cell>
          <cell r="I71">
            <v>21.153846153846153</v>
          </cell>
          <cell r="J71">
            <v>100</v>
          </cell>
        </row>
        <row r="72">
          <cell r="A72" t="str">
            <v>703</v>
          </cell>
          <cell r="B72" t="str">
            <v>703 / Ensen</v>
          </cell>
          <cell r="C72">
            <v>85</v>
          </cell>
          <cell r="D72">
            <v>234</v>
          </cell>
          <cell r="E72">
            <v>60</v>
          </cell>
          <cell r="F72">
            <v>379</v>
          </cell>
          <cell r="G72">
            <v>22.427440633245382</v>
          </cell>
          <cell r="H72">
            <v>61.741424802110821</v>
          </cell>
          <cell r="I72">
            <v>15.831134564643799</v>
          </cell>
          <cell r="J72">
            <v>100</v>
          </cell>
        </row>
        <row r="73">
          <cell r="A73" t="str">
            <v>704</v>
          </cell>
          <cell r="B73" t="str">
            <v>704 / Gremberghoven</v>
          </cell>
          <cell r="C73">
            <v>52</v>
          </cell>
          <cell r="D73">
            <v>218</v>
          </cell>
          <cell r="E73">
            <v>50</v>
          </cell>
          <cell r="F73">
            <v>320</v>
          </cell>
          <cell r="G73">
            <v>16.25</v>
          </cell>
          <cell r="H73">
            <v>68.125</v>
          </cell>
          <cell r="I73">
            <v>15.625</v>
          </cell>
          <cell r="J73">
            <v>100</v>
          </cell>
        </row>
        <row r="74">
          <cell r="A74" t="str">
            <v>705</v>
          </cell>
          <cell r="B74" t="str">
            <v>705 / Eil</v>
          </cell>
          <cell r="C74">
            <v>166</v>
          </cell>
          <cell r="D74">
            <v>181</v>
          </cell>
          <cell r="E74">
            <v>88</v>
          </cell>
          <cell r="F74">
            <v>435</v>
          </cell>
          <cell r="G74">
            <v>38.160919540229891</v>
          </cell>
          <cell r="H74">
            <v>41.609195402298852</v>
          </cell>
          <cell r="I74">
            <v>20.229885057471265</v>
          </cell>
          <cell r="J74">
            <v>100.00000000000001</v>
          </cell>
        </row>
        <row r="75">
          <cell r="A75" t="str">
            <v>706</v>
          </cell>
          <cell r="B75" t="str">
            <v>706 / Porz</v>
          </cell>
          <cell r="C75">
            <v>299</v>
          </cell>
          <cell r="D75">
            <v>345</v>
          </cell>
          <cell r="E75">
            <v>146</v>
          </cell>
          <cell r="F75">
            <v>790</v>
          </cell>
          <cell r="G75">
            <v>37.848101265822784</v>
          </cell>
          <cell r="H75">
            <v>43.670886075949362</v>
          </cell>
          <cell r="I75">
            <v>18.481012658227847</v>
          </cell>
          <cell r="J75">
            <v>100</v>
          </cell>
        </row>
        <row r="76">
          <cell r="A76" t="str">
            <v>707</v>
          </cell>
          <cell r="B76" t="str">
            <v>707 / Urbach</v>
          </cell>
          <cell r="C76">
            <v>158</v>
          </cell>
          <cell r="D76">
            <v>265</v>
          </cell>
          <cell r="E76">
            <v>107</v>
          </cell>
          <cell r="F76">
            <v>530</v>
          </cell>
          <cell r="G76">
            <v>29.811320754716981</v>
          </cell>
          <cell r="H76">
            <v>50</v>
          </cell>
          <cell r="I76">
            <v>20.188679245283019</v>
          </cell>
          <cell r="J76">
            <v>100</v>
          </cell>
        </row>
        <row r="77">
          <cell r="A77" t="str">
            <v>708</v>
          </cell>
          <cell r="B77" t="str">
            <v>708 / Elsdorf</v>
          </cell>
          <cell r="C77">
            <v>34</v>
          </cell>
          <cell r="D77">
            <v>11</v>
          </cell>
          <cell r="E77">
            <v>18</v>
          </cell>
          <cell r="F77">
            <v>63</v>
          </cell>
          <cell r="G77">
            <v>53.968253968253968</v>
          </cell>
          <cell r="H77">
            <v>17.460317460317459</v>
          </cell>
          <cell r="I77">
            <v>28.571428571428573</v>
          </cell>
          <cell r="J77">
            <v>100</v>
          </cell>
        </row>
        <row r="78">
          <cell r="A78" t="str">
            <v>709</v>
          </cell>
          <cell r="B78" t="str">
            <v>709 / Grengel</v>
          </cell>
          <cell r="C78">
            <v>83</v>
          </cell>
          <cell r="D78">
            <v>79</v>
          </cell>
          <cell r="E78">
            <v>61</v>
          </cell>
          <cell r="F78">
            <v>223</v>
          </cell>
          <cell r="G78">
            <v>37.219730941704036</v>
          </cell>
          <cell r="H78">
            <v>35.426008968609864</v>
          </cell>
          <cell r="I78">
            <v>27.3542600896861</v>
          </cell>
          <cell r="J78">
            <v>100</v>
          </cell>
        </row>
        <row r="79">
          <cell r="A79" t="str">
            <v>710</v>
          </cell>
          <cell r="B79" t="str">
            <v>710 / Wahnheide</v>
          </cell>
          <cell r="C79">
            <v>67</v>
          </cell>
          <cell r="D79">
            <v>208</v>
          </cell>
          <cell r="E79">
            <v>48</v>
          </cell>
          <cell r="F79">
            <v>323</v>
          </cell>
          <cell r="G79">
            <v>20.743034055727556</v>
          </cell>
          <cell r="H79">
            <v>64.396284829721367</v>
          </cell>
          <cell r="I79">
            <v>14.860681114551083</v>
          </cell>
          <cell r="J79">
            <v>100</v>
          </cell>
        </row>
        <row r="80">
          <cell r="A80" t="str">
            <v>711</v>
          </cell>
          <cell r="B80" t="str">
            <v>711 / Wahn</v>
          </cell>
          <cell r="C80">
            <v>84</v>
          </cell>
          <cell r="D80">
            <v>140</v>
          </cell>
          <cell r="E80">
            <v>47</v>
          </cell>
          <cell r="F80">
            <v>271</v>
          </cell>
          <cell r="G80">
            <v>30.99630996309963</v>
          </cell>
          <cell r="H80">
            <v>51.660516605166052</v>
          </cell>
          <cell r="I80">
            <v>17.343173431734318</v>
          </cell>
          <cell r="J80">
            <v>100</v>
          </cell>
        </row>
        <row r="81">
          <cell r="A81" t="str">
            <v>712</v>
          </cell>
          <cell r="B81" t="str">
            <v>712 / Lind</v>
          </cell>
          <cell r="C81">
            <v>33</v>
          </cell>
          <cell r="D81">
            <v>182</v>
          </cell>
          <cell r="E81">
            <v>30</v>
          </cell>
          <cell r="F81">
            <v>245</v>
          </cell>
          <cell r="G81">
            <v>13.469387755102041</v>
          </cell>
          <cell r="H81">
            <v>74.285714285714278</v>
          </cell>
          <cell r="I81">
            <v>12.244897959183673</v>
          </cell>
          <cell r="J81">
            <v>99.999999999999986</v>
          </cell>
        </row>
        <row r="82">
          <cell r="A82" t="str">
            <v>713</v>
          </cell>
          <cell r="B82" t="str">
            <v>713 / Libur</v>
          </cell>
          <cell r="C82">
            <v>0</v>
          </cell>
          <cell r="D82">
            <v>10</v>
          </cell>
          <cell r="E82">
            <v>0</v>
          </cell>
          <cell r="F82">
            <v>10</v>
          </cell>
          <cell r="G82">
            <v>0</v>
          </cell>
          <cell r="H82">
            <v>100</v>
          </cell>
          <cell r="I82">
            <v>0</v>
          </cell>
          <cell r="J82">
            <v>100</v>
          </cell>
        </row>
        <row r="83">
          <cell r="A83" t="str">
            <v>714</v>
          </cell>
          <cell r="B83" t="str">
            <v>714 / Zündorf</v>
          </cell>
          <cell r="C83">
            <v>75</v>
          </cell>
          <cell r="D83">
            <v>151</v>
          </cell>
          <cell r="E83">
            <v>64</v>
          </cell>
          <cell r="F83">
            <v>290</v>
          </cell>
          <cell r="G83">
            <v>25.862068965517242</v>
          </cell>
          <cell r="H83">
            <v>52.068965517241381</v>
          </cell>
          <cell r="I83">
            <v>22.068965517241381</v>
          </cell>
          <cell r="J83">
            <v>100</v>
          </cell>
        </row>
        <row r="84">
          <cell r="A84" t="str">
            <v>715</v>
          </cell>
          <cell r="B84" t="str">
            <v>715 / Langel</v>
          </cell>
          <cell r="C84">
            <v>19</v>
          </cell>
          <cell r="D84">
            <v>29</v>
          </cell>
          <cell r="E84">
            <v>39</v>
          </cell>
          <cell r="F84">
            <v>87</v>
          </cell>
          <cell r="G84">
            <v>21.839080459770116</v>
          </cell>
          <cell r="H84">
            <v>33.333333333333336</v>
          </cell>
          <cell r="I84">
            <v>44.827586206896555</v>
          </cell>
          <cell r="J84">
            <v>100</v>
          </cell>
        </row>
        <row r="85">
          <cell r="A85" t="str">
            <v>716</v>
          </cell>
          <cell r="B85" t="str">
            <v>716 / Finkenberg</v>
          </cell>
          <cell r="C85">
            <v>411</v>
          </cell>
          <cell r="D85">
            <v>335</v>
          </cell>
          <cell r="E85">
            <v>156</v>
          </cell>
          <cell r="F85">
            <v>902</v>
          </cell>
          <cell r="G85">
            <v>45.565410199556545</v>
          </cell>
          <cell r="H85">
            <v>37.13968957871397</v>
          </cell>
          <cell r="I85">
            <v>17.294900221729492</v>
          </cell>
          <cell r="J85">
            <v>100</v>
          </cell>
        </row>
        <row r="86">
          <cell r="A86" t="str">
            <v>801</v>
          </cell>
          <cell r="B86" t="str">
            <v>801 / Humboldt/Gremberg</v>
          </cell>
          <cell r="C86">
            <v>236</v>
          </cell>
          <cell r="D86">
            <v>575</v>
          </cell>
          <cell r="E86">
            <v>405</v>
          </cell>
          <cell r="F86">
            <v>1216</v>
          </cell>
          <cell r="G86">
            <v>19.407894736842106</v>
          </cell>
          <cell r="H86">
            <v>47.286184210526315</v>
          </cell>
          <cell r="I86">
            <v>33.305921052631575</v>
          </cell>
          <cell r="J86">
            <v>100</v>
          </cell>
        </row>
        <row r="87">
          <cell r="A87" t="str">
            <v>802</v>
          </cell>
          <cell r="B87" t="str">
            <v>802 / Kalk</v>
          </cell>
          <cell r="C87">
            <v>422</v>
          </cell>
          <cell r="D87">
            <v>989</v>
          </cell>
          <cell r="E87">
            <v>977</v>
          </cell>
          <cell r="F87">
            <v>2388</v>
          </cell>
          <cell r="G87">
            <v>17.671691792294808</v>
          </cell>
          <cell r="H87">
            <v>41.415410385259634</v>
          </cell>
          <cell r="I87">
            <v>40.912897822445565</v>
          </cell>
          <cell r="J87">
            <v>100</v>
          </cell>
        </row>
        <row r="88">
          <cell r="A88" t="str">
            <v>803</v>
          </cell>
          <cell r="B88" t="str">
            <v>803 / Vingst</v>
          </cell>
          <cell r="C88">
            <v>178</v>
          </cell>
          <cell r="D88">
            <v>499</v>
          </cell>
          <cell r="E88">
            <v>154</v>
          </cell>
          <cell r="F88">
            <v>831</v>
          </cell>
          <cell r="G88">
            <v>21.419975932611312</v>
          </cell>
          <cell r="H88">
            <v>60.048134777376653</v>
          </cell>
          <cell r="I88">
            <v>18.531889290012032</v>
          </cell>
          <cell r="J88">
            <v>100</v>
          </cell>
        </row>
        <row r="89">
          <cell r="A89" t="str">
            <v>804</v>
          </cell>
          <cell r="B89" t="str">
            <v>804 / Höhenberg</v>
          </cell>
          <cell r="C89">
            <v>158</v>
          </cell>
          <cell r="D89">
            <v>445</v>
          </cell>
          <cell r="E89">
            <v>560</v>
          </cell>
          <cell r="F89">
            <v>1163</v>
          </cell>
          <cell r="G89">
            <v>13.585554600171967</v>
          </cell>
          <cell r="H89">
            <v>38.263112639724845</v>
          </cell>
          <cell r="I89">
            <v>48.15133276010318</v>
          </cell>
          <cell r="J89">
            <v>100</v>
          </cell>
        </row>
        <row r="90">
          <cell r="A90" t="str">
            <v>805</v>
          </cell>
          <cell r="B90" t="str">
            <v>805 / Ostheim</v>
          </cell>
          <cell r="C90">
            <v>386</v>
          </cell>
          <cell r="D90">
            <v>427</v>
          </cell>
          <cell r="E90">
            <v>219</v>
          </cell>
          <cell r="F90">
            <v>1032</v>
          </cell>
          <cell r="G90">
            <v>37.403100775193799</v>
          </cell>
          <cell r="H90">
            <v>41.375968992248062</v>
          </cell>
          <cell r="I90">
            <v>21.220930232558139</v>
          </cell>
          <cell r="J90">
            <v>100</v>
          </cell>
        </row>
        <row r="91">
          <cell r="A91" t="str">
            <v>806</v>
          </cell>
          <cell r="B91" t="str">
            <v>806 / Merheim</v>
          </cell>
          <cell r="C91">
            <v>211</v>
          </cell>
          <cell r="D91">
            <v>288</v>
          </cell>
          <cell r="E91">
            <v>82</v>
          </cell>
          <cell r="F91">
            <v>581</v>
          </cell>
          <cell r="G91">
            <v>36.316695352839936</v>
          </cell>
          <cell r="H91">
            <v>49.569707401032709</v>
          </cell>
          <cell r="I91">
            <v>14.113597246127368</v>
          </cell>
          <cell r="J91">
            <v>100</v>
          </cell>
        </row>
        <row r="92">
          <cell r="A92" t="str">
            <v>807</v>
          </cell>
          <cell r="B92" t="str">
            <v>807 / Brück</v>
          </cell>
          <cell r="C92">
            <v>79</v>
          </cell>
          <cell r="D92">
            <v>157</v>
          </cell>
          <cell r="E92">
            <v>53</v>
          </cell>
          <cell r="F92">
            <v>289</v>
          </cell>
          <cell r="G92">
            <v>27.335640138408305</v>
          </cell>
          <cell r="H92">
            <v>54.325259515570934</v>
          </cell>
          <cell r="I92">
            <v>18.339100346020761</v>
          </cell>
          <cell r="J92">
            <v>100</v>
          </cell>
        </row>
        <row r="93">
          <cell r="A93" t="str">
            <v>808</v>
          </cell>
          <cell r="B93" t="str">
            <v>808 / Rath/Heumar</v>
          </cell>
          <cell r="C93">
            <v>79</v>
          </cell>
          <cell r="D93">
            <v>123</v>
          </cell>
          <cell r="E93">
            <v>104</v>
          </cell>
          <cell r="F93">
            <v>306</v>
          </cell>
          <cell r="G93">
            <v>25.816993464052288</v>
          </cell>
          <cell r="H93">
            <v>40.196078431372548</v>
          </cell>
          <cell r="I93">
            <v>33.986928104575163</v>
          </cell>
          <cell r="J93">
            <v>100</v>
          </cell>
        </row>
        <row r="94">
          <cell r="A94" t="str">
            <v>809</v>
          </cell>
          <cell r="B94" t="str">
            <v>809 / Neubrück</v>
          </cell>
          <cell r="C94">
            <v>355</v>
          </cell>
          <cell r="D94">
            <v>389</v>
          </cell>
          <cell r="E94">
            <v>121</v>
          </cell>
          <cell r="F94">
            <v>865</v>
          </cell>
          <cell r="G94">
            <v>41.040462427745666</v>
          </cell>
          <cell r="H94">
            <v>44.971098265895954</v>
          </cell>
          <cell r="I94">
            <v>13.98843930635838</v>
          </cell>
          <cell r="J94">
            <v>100</v>
          </cell>
        </row>
        <row r="95">
          <cell r="A95" t="str">
            <v>901</v>
          </cell>
          <cell r="B95" t="str">
            <v>901 / Mülheim</v>
          </cell>
          <cell r="C95">
            <v>510</v>
          </cell>
          <cell r="D95">
            <v>1454</v>
          </cell>
          <cell r="E95">
            <v>2209</v>
          </cell>
          <cell r="F95">
            <v>4173</v>
          </cell>
          <cell r="G95">
            <v>12.221423436376709</v>
          </cell>
          <cell r="H95">
            <v>34.843038581356339</v>
          </cell>
          <cell r="I95">
            <v>52.935537982266958</v>
          </cell>
          <cell r="J95">
            <v>100.00000000000001</v>
          </cell>
        </row>
        <row r="96">
          <cell r="A96" t="str">
            <v>902</v>
          </cell>
          <cell r="B96" t="str">
            <v>902 / Buchforst</v>
          </cell>
          <cell r="C96">
            <v>117</v>
          </cell>
          <cell r="D96">
            <v>209</v>
          </cell>
          <cell r="E96">
            <v>156</v>
          </cell>
          <cell r="F96">
            <v>482</v>
          </cell>
          <cell r="G96">
            <v>24.273858921161825</v>
          </cell>
          <cell r="H96">
            <v>43.360995850622402</v>
          </cell>
          <cell r="I96">
            <v>32.365145228215766</v>
          </cell>
          <cell r="J96">
            <v>100</v>
          </cell>
        </row>
        <row r="97">
          <cell r="A97" t="str">
            <v>903</v>
          </cell>
          <cell r="B97" t="str">
            <v>903 / Buchheim</v>
          </cell>
          <cell r="C97">
            <v>156</v>
          </cell>
          <cell r="D97">
            <v>347</v>
          </cell>
          <cell r="E97">
            <v>343</v>
          </cell>
          <cell r="F97">
            <v>846</v>
          </cell>
          <cell r="G97">
            <v>18.439716312056735</v>
          </cell>
          <cell r="H97">
            <v>41.016548463356969</v>
          </cell>
          <cell r="I97">
            <v>40.543735224586285</v>
          </cell>
          <cell r="J97">
            <v>99.999999999999986</v>
          </cell>
        </row>
        <row r="98">
          <cell r="A98" t="str">
            <v>904</v>
          </cell>
          <cell r="B98" t="str">
            <v>904 / Holweide</v>
          </cell>
          <cell r="C98">
            <v>317</v>
          </cell>
          <cell r="D98">
            <v>484</v>
          </cell>
          <cell r="E98">
            <v>235</v>
          </cell>
          <cell r="F98">
            <v>1036</v>
          </cell>
          <cell r="G98">
            <v>30.598455598455601</v>
          </cell>
          <cell r="H98">
            <v>46.71814671814672</v>
          </cell>
          <cell r="I98">
            <v>22.683397683397686</v>
          </cell>
          <cell r="J98">
            <v>100</v>
          </cell>
        </row>
        <row r="99">
          <cell r="A99" t="str">
            <v>905</v>
          </cell>
          <cell r="B99" t="str">
            <v>905 / Dellbrück</v>
          </cell>
          <cell r="C99">
            <v>200</v>
          </cell>
          <cell r="D99">
            <v>287</v>
          </cell>
          <cell r="E99">
            <v>158</v>
          </cell>
          <cell r="F99">
            <v>645</v>
          </cell>
          <cell r="G99">
            <v>31.007751937984494</v>
          </cell>
          <cell r="H99">
            <v>44.496124031007753</v>
          </cell>
          <cell r="I99">
            <v>24.496124031007753</v>
          </cell>
          <cell r="J99">
            <v>100</v>
          </cell>
        </row>
        <row r="100">
          <cell r="A100" t="str">
            <v>906</v>
          </cell>
          <cell r="B100" t="str">
            <v>906 / Höhenhaus</v>
          </cell>
          <cell r="C100">
            <v>120</v>
          </cell>
          <cell r="D100">
            <v>225</v>
          </cell>
          <cell r="E100">
            <v>141</v>
          </cell>
          <cell r="F100">
            <v>486</v>
          </cell>
          <cell r="G100">
            <v>24.691358024691358</v>
          </cell>
          <cell r="H100">
            <v>46.296296296296291</v>
          </cell>
          <cell r="I100">
            <v>29.012345679012345</v>
          </cell>
          <cell r="J100">
            <v>100</v>
          </cell>
        </row>
        <row r="101">
          <cell r="A101" t="str">
            <v>907</v>
          </cell>
          <cell r="B101" t="str">
            <v>907 / Dünnwald</v>
          </cell>
          <cell r="C101">
            <v>83</v>
          </cell>
          <cell r="D101">
            <v>136</v>
          </cell>
          <cell r="E101">
            <v>165</v>
          </cell>
          <cell r="F101">
            <v>384</v>
          </cell>
          <cell r="G101">
            <v>21.614583333333336</v>
          </cell>
          <cell r="H101">
            <v>35.416666666666671</v>
          </cell>
          <cell r="I101">
            <v>42.96875</v>
          </cell>
          <cell r="J101">
            <v>100</v>
          </cell>
        </row>
        <row r="102">
          <cell r="A102" t="str">
            <v>908</v>
          </cell>
          <cell r="B102" t="str">
            <v>908 / Stammheim</v>
          </cell>
          <cell r="C102">
            <v>104</v>
          </cell>
          <cell r="D102">
            <v>161</v>
          </cell>
          <cell r="E102">
            <v>72</v>
          </cell>
          <cell r="F102">
            <v>337</v>
          </cell>
          <cell r="G102">
            <v>30.86053412462908</v>
          </cell>
          <cell r="H102">
            <v>47.774480712166174</v>
          </cell>
          <cell r="I102">
            <v>21.364985163204746</v>
          </cell>
          <cell r="J102">
            <v>100</v>
          </cell>
        </row>
        <row r="103">
          <cell r="A103" t="str">
            <v>909</v>
          </cell>
          <cell r="B103" t="str">
            <v>909 / Flittard</v>
          </cell>
          <cell r="C103">
            <v>45</v>
          </cell>
          <cell r="D103">
            <v>115</v>
          </cell>
          <cell r="E103">
            <v>26</v>
          </cell>
          <cell r="F103">
            <v>186</v>
          </cell>
          <cell r="G103">
            <v>24.193548387096772</v>
          </cell>
          <cell r="H103">
            <v>61.827956989247312</v>
          </cell>
          <cell r="I103">
            <v>13.978494623655914</v>
          </cell>
          <cell r="J103">
            <v>100</v>
          </cell>
        </row>
      </sheetData>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0F5D8-A292-094F-AE48-339EF785434E}">
  <dimension ref="A1:AG89"/>
  <sheetViews>
    <sheetView tabSelected="1" workbookViewId="0">
      <selection activeCell="B1" sqref="B1"/>
    </sheetView>
  </sheetViews>
  <sheetFormatPr baseColWidth="10" defaultRowHeight="18" x14ac:dyDescent="0.2"/>
  <cols>
    <col min="2" max="2" width="26.83203125" bestFit="1" customWidth="1"/>
    <col min="3" max="3" width="13" customWidth="1"/>
    <col min="14" max="14" width="10.1640625" style="5" bestFit="1" customWidth="1"/>
    <col min="15" max="15" width="11.6640625" style="5" bestFit="1" customWidth="1"/>
    <col min="16" max="16" width="8.83203125" style="5" bestFit="1" customWidth="1"/>
    <col min="17" max="17" width="9" style="5" bestFit="1" customWidth="1"/>
    <col min="18" max="18" width="12.83203125" style="5" bestFit="1" customWidth="1"/>
    <col min="19" max="19" width="8.33203125" style="5" bestFit="1" customWidth="1"/>
    <col min="20" max="20" width="12.83203125" style="5" bestFit="1" customWidth="1"/>
    <col min="21" max="21" width="19.33203125" style="5" bestFit="1" customWidth="1"/>
    <col min="22" max="22" width="10.33203125" style="5" bestFit="1" customWidth="1"/>
    <col min="23" max="23" width="14.6640625" style="5" bestFit="1" customWidth="1"/>
    <col min="31" max="31" width="10.83203125" style="10"/>
  </cols>
  <sheetData>
    <row r="1" spans="1:33" x14ac:dyDescent="0.2">
      <c r="A1" s="1" t="s">
        <v>0</v>
      </c>
      <c r="B1" s="1" t="s">
        <v>1</v>
      </c>
      <c r="C1" s="2" t="s">
        <v>180</v>
      </c>
      <c r="D1" s="2" t="s">
        <v>181</v>
      </c>
      <c r="E1" s="2" t="s">
        <v>200</v>
      </c>
      <c r="F1" s="2" t="s">
        <v>182</v>
      </c>
      <c r="G1" s="2" t="s">
        <v>183</v>
      </c>
      <c r="H1" s="11" t="s">
        <v>201</v>
      </c>
      <c r="I1" s="2" t="s">
        <v>184</v>
      </c>
      <c r="J1" s="2" t="s">
        <v>185</v>
      </c>
      <c r="K1" s="2" t="s">
        <v>186</v>
      </c>
      <c r="L1" s="2" t="s">
        <v>187</v>
      </c>
      <c r="M1" s="2" t="s">
        <v>188</v>
      </c>
      <c r="N1" s="2" t="s">
        <v>189</v>
      </c>
      <c r="O1" s="2" t="s">
        <v>190</v>
      </c>
      <c r="P1" s="2" t="s">
        <v>191</v>
      </c>
      <c r="Q1" s="2" t="s">
        <v>192</v>
      </c>
      <c r="R1" s="2" t="s">
        <v>193</v>
      </c>
      <c r="S1" s="2" t="s">
        <v>194</v>
      </c>
      <c r="T1" s="2" t="s">
        <v>195</v>
      </c>
      <c r="U1" s="2" t="s">
        <v>196</v>
      </c>
      <c r="V1" s="2" t="s">
        <v>197</v>
      </c>
      <c r="W1" s="2" t="s">
        <v>198</v>
      </c>
      <c r="X1" s="1" t="s">
        <v>174</v>
      </c>
      <c r="Y1" s="1" t="s">
        <v>175</v>
      </c>
      <c r="Z1" s="1" t="s">
        <v>176</v>
      </c>
      <c r="AA1" s="1" t="s">
        <v>177</v>
      </c>
      <c r="AB1" s="1" t="s">
        <v>178</v>
      </c>
      <c r="AC1" s="1" t="s">
        <v>179</v>
      </c>
      <c r="AD1" s="12" t="s">
        <v>199</v>
      </c>
      <c r="AE1" s="8"/>
      <c r="AF1" s="7"/>
      <c r="AG1" s="3"/>
    </row>
    <row r="2" spans="1:33" x14ac:dyDescent="0.2">
      <c r="A2" s="4" t="s">
        <v>2</v>
      </c>
      <c r="B2" s="3" t="s">
        <v>3</v>
      </c>
      <c r="C2" s="5">
        <v>53.846153846153847</v>
      </c>
      <c r="D2" s="5">
        <v>66.381231354106333</v>
      </c>
      <c r="E2" s="5">
        <v>10.7</v>
      </c>
      <c r="F2" s="5">
        <v>5.0999999999999996</v>
      </c>
      <c r="G2" s="5">
        <v>2.7</v>
      </c>
      <c r="H2" s="5">
        <v>61.4</v>
      </c>
      <c r="I2" s="5">
        <v>37.4</v>
      </c>
      <c r="J2" s="5">
        <v>22.7</v>
      </c>
      <c r="K2" s="5">
        <v>48.7</v>
      </c>
      <c r="L2" s="5">
        <v>70.599999999999994</v>
      </c>
      <c r="M2" s="5">
        <v>0.8</v>
      </c>
      <c r="N2" s="5">
        <f>IFERROR((VLOOKUP($A2, [1]Ausländer_Land!$A$18:$K$103,3,FALSE)/$D2)*100, "")</f>
        <v>756.23785482693734</v>
      </c>
      <c r="O2" s="5">
        <f>IFERROR((VLOOKUP($A2, [1]Ausländer_Land!$A$18:$K$103,4,FALSE)/$D2)*100, "")</f>
        <v>563.41226634516829</v>
      </c>
      <c r="P2" s="5">
        <f>IFERROR((VLOOKUP($A2, [1]Ausländer_Land!$A$18:$K$103,5,FALSE)/$D2)*100, "")</f>
        <v>67.790245950621866</v>
      </c>
      <c r="Q2" s="5">
        <f>IFERROR((VLOOKUP($A2, [1]Ausländer_Land!$A$18:$K$103,6,FALSE)/$D2)*100, "")</f>
        <v>119.00954289109171</v>
      </c>
      <c r="R2" s="5">
        <f>IFERROR((VLOOKUP($A2, [1]Ausländer_Land!$A$18:$K$103,7,FALSE)/$D2)*100, "")</f>
        <v>213.91588722196232</v>
      </c>
      <c r="S2" s="5">
        <f>IFERROR((VLOOKUP($A2, [1]Ausländer_Land!$A$18:$K$103,8,FALSE)/$D2)*100, "")</f>
        <v>111.47729334102263</v>
      </c>
      <c r="T2" s="5">
        <f>IFERROR((VLOOKUP($A2, [1]Ausländer_Land!$A$18:$K$103,9,FALSE)/$D2)*100, "")</f>
        <v>219.9416868620176</v>
      </c>
      <c r="U2" s="5">
        <f>IFERROR((VLOOKUP($A2, [1]Osteuropäer!$A$18:$K$103,3,FALSE)/$D2)*100, "")</f>
        <v>325.39318056298498</v>
      </c>
      <c r="V2" s="5">
        <f>IFERROR((VLOOKUP($A2, [1]Osteuropäer!$A$18:$K$103,4,FALSE)/$D2)*100, "")</f>
        <v>560.39936652514075</v>
      </c>
      <c r="W2" s="5">
        <f>IFERROR((VLOOKUP($A2, [1]Osteuropäer!$A$18:$K$103,5,FALSE)/$D2)*100, "")</f>
        <v>397.70277624364832</v>
      </c>
      <c r="X2" s="5">
        <v>26.65460432339777</v>
      </c>
      <c r="Y2" s="5">
        <v>17.617369774307207</v>
      </c>
      <c r="Z2" s="5">
        <v>17.103133034949053</v>
      </c>
      <c r="AA2" s="5">
        <v>12.836872678792496</v>
      </c>
      <c r="AB2" s="5">
        <v>16.979335301399868</v>
      </c>
      <c r="AC2" s="5">
        <v>4.4852871155128078</v>
      </c>
      <c r="AD2" s="6">
        <v>4105.6843720879197</v>
      </c>
      <c r="AE2" s="9"/>
      <c r="AF2" s="6"/>
      <c r="AG2" s="3"/>
    </row>
    <row r="3" spans="1:33" x14ac:dyDescent="0.2">
      <c r="A3" s="4" t="s">
        <v>4</v>
      </c>
      <c r="B3" s="3" t="s">
        <v>5</v>
      </c>
      <c r="C3" s="5">
        <v>62.886597938144327</v>
      </c>
      <c r="D3" s="5">
        <v>67.0960118908596</v>
      </c>
      <c r="E3" s="5">
        <v>12.2</v>
      </c>
      <c r="F3" s="5">
        <v>5.9</v>
      </c>
      <c r="G3" s="5">
        <v>3.7</v>
      </c>
      <c r="H3" s="5">
        <v>61.1</v>
      </c>
      <c r="I3" s="5">
        <v>34.200000000000003</v>
      </c>
      <c r="J3" s="5">
        <v>19.5</v>
      </c>
      <c r="K3" s="5">
        <v>77.5</v>
      </c>
      <c r="L3" s="5">
        <v>69.599999999999994</v>
      </c>
      <c r="M3" s="5">
        <v>1.2</v>
      </c>
      <c r="N3" s="5">
        <f>IFERROR((VLOOKUP($A3, [1]Ausländer_Land!$A$18:$K$103,3,FALSE)/$D3)*100, "")</f>
        <v>1357.7558104077186</v>
      </c>
      <c r="O3" s="5">
        <f>IFERROR((VLOOKUP($A3, [1]Ausländer_Land!$A$18:$K$103,4,FALSE)/$D3)*100, "")</f>
        <v>919.57775523771943</v>
      </c>
      <c r="P3" s="5">
        <f>IFERROR((VLOOKUP($A3, [1]Ausländer_Land!$A$18:$K$103,5,FALSE)/$D3)*100, "")</f>
        <v>172.88657959088403</v>
      </c>
      <c r="Q3" s="5">
        <f>IFERROR((VLOOKUP($A3, [1]Ausländer_Land!$A$18:$K$103,6,FALSE)/$D3)*100, "")</f>
        <v>183.31939042826497</v>
      </c>
      <c r="R3" s="5">
        <f>IFERROR((VLOOKUP($A3, [1]Ausländer_Land!$A$18:$K$103,7,FALSE)/$D3)*100, "")</f>
        <v>162.45376875350311</v>
      </c>
      <c r="S3" s="5">
        <f>IFERROR((VLOOKUP($A3, [1]Ausländer_Land!$A$18:$K$103,8,FALSE)/$D3)*100, "")</f>
        <v>201.20420900663228</v>
      </c>
      <c r="T3" s="5">
        <f>IFERROR((VLOOKUP($A3, [1]Ausländer_Land!$A$18:$K$103,9,FALSE)/$D3)*100, "")</f>
        <v>226.54103532598597</v>
      </c>
      <c r="U3" s="5">
        <f>IFERROR((VLOOKUP($A3, [1]Osteuropäer!$A$18:$K$103,3,FALSE)/$D3)*100, "")</f>
        <v>368.1291824047272</v>
      </c>
      <c r="V3" s="5">
        <f>IFERROR((VLOOKUP($A3, [1]Osteuropäer!$A$18:$K$103,4,FALSE)/$D3)*100, "")</f>
        <v>697.50792455632529</v>
      </c>
      <c r="W3" s="5">
        <f>IFERROR((VLOOKUP($A3, [1]Osteuropäer!$A$18:$K$103,5,FALSE)/$D3)*100, "")</f>
        <v>305.53231738044161</v>
      </c>
      <c r="X3" s="5">
        <v>23.270862584701788</v>
      </c>
      <c r="Y3" s="5">
        <v>21.122031622001099</v>
      </c>
      <c r="Z3" s="5">
        <v>17.520297906110738</v>
      </c>
      <c r="AA3" s="5">
        <v>14.80373603565106</v>
      </c>
      <c r="AB3" s="5">
        <v>14.431353397228497</v>
      </c>
      <c r="AC3" s="5">
        <v>4.5357426286551492</v>
      </c>
      <c r="AD3" s="6">
        <v>3705.1523663904991</v>
      </c>
      <c r="AE3" s="9"/>
      <c r="AF3" s="6"/>
      <c r="AG3" s="3"/>
    </row>
    <row r="4" spans="1:33" x14ac:dyDescent="0.2">
      <c r="A4" s="4" t="s">
        <v>6</v>
      </c>
      <c r="B4" s="3" t="s">
        <v>7</v>
      </c>
      <c r="C4" s="5">
        <v>85.858585858585855</v>
      </c>
      <c r="D4" s="5">
        <v>78.184262791040624</v>
      </c>
      <c r="E4" s="5">
        <v>11.9</v>
      </c>
      <c r="F4" s="5">
        <v>4</v>
      </c>
      <c r="G4" s="5">
        <v>2.4</v>
      </c>
      <c r="H4" s="5">
        <v>55.7</v>
      </c>
      <c r="I4" s="5">
        <v>35.1</v>
      </c>
      <c r="J4" s="5">
        <v>18.600000000000001</v>
      </c>
      <c r="K4" s="5">
        <v>41.8</v>
      </c>
      <c r="L4" s="5">
        <v>52.6</v>
      </c>
      <c r="M4" s="5">
        <v>2.4</v>
      </c>
      <c r="N4" s="5">
        <f>IFERROR((VLOOKUP($A4, [1]Ausländer_Land!$A$18:$K$103,3,FALSE)/$D4)*100, "")</f>
        <v>281.3865503700963</v>
      </c>
      <c r="O4" s="5">
        <f>IFERROR((VLOOKUP($A4, [1]Ausländer_Land!$A$18:$K$103,4,FALSE)/$D4)*100, "")</f>
        <v>241.73662736340091</v>
      </c>
      <c r="P4" s="5">
        <f>IFERROR((VLOOKUP($A4, [1]Ausländer_Land!$A$18:$K$103,5,FALSE)/$D4)*100, "")</f>
        <v>101.04335217835276</v>
      </c>
      <c r="Q4" s="5">
        <f>IFERROR((VLOOKUP($A4, [1]Ausländer_Land!$A$18:$K$103,6,FALSE)/$D4)*100, "")</f>
        <v>80.578875787800314</v>
      </c>
      <c r="R4" s="5">
        <f>IFERROR((VLOOKUP($A4, [1]Ausländer_Land!$A$18:$K$103,7,FALSE)/$D4)*100, "")</f>
        <v>56.277310074019262</v>
      </c>
      <c r="S4" s="5">
        <f>IFERROR((VLOOKUP($A4, [1]Ausländer_Land!$A$18:$K$103,8,FALSE)/$D4)*100, "")</f>
        <v>124.06588811772427</v>
      </c>
      <c r="T4" s="5">
        <f>IFERROR((VLOOKUP($A4, [1]Ausländer_Land!$A$18:$K$103,9,FALSE)/$D4)*100, "")</f>
        <v>61.393429171657374</v>
      </c>
      <c r="U4" s="5">
        <f>IFERROR((VLOOKUP($A4, [1]Osteuropäer!$A$18:$K$103,3,FALSE)/$D4)*100, "")</f>
        <v>157.32066225237202</v>
      </c>
      <c r="V4" s="5">
        <f>IFERROR((VLOOKUP($A4, [1]Osteuropäer!$A$18:$K$103,4,FALSE)/$D4)*100, "")</f>
        <v>208.48185322875315</v>
      </c>
      <c r="W4" s="5">
        <f>IFERROR((VLOOKUP($A4, [1]Osteuropäer!$A$18:$K$103,5,FALSE)/$D4)*100, "")</f>
        <v>90.811113983076538</v>
      </c>
      <c r="X4" s="5">
        <v>27.269571254990453</v>
      </c>
      <c r="Y4" s="5">
        <v>18.08713764971359</v>
      </c>
      <c r="Z4" s="5">
        <v>15.847943065440028</v>
      </c>
      <c r="AA4" s="5">
        <v>12.029161603888214</v>
      </c>
      <c r="AB4" s="5">
        <v>18.035063357056067</v>
      </c>
      <c r="AC4" s="5">
        <v>4.7387606318347508</v>
      </c>
      <c r="AD4" s="6">
        <v>3315.5080213903743</v>
      </c>
      <c r="AE4" s="9"/>
      <c r="AF4" s="6"/>
      <c r="AG4" s="3"/>
    </row>
    <row r="5" spans="1:33" x14ac:dyDescent="0.2">
      <c r="A5" s="4" t="s">
        <v>8</v>
      </c>
      <c r="B5" s="3" t="s">
        <v>9</v>
      </c>
      <c r="C5" s="5">
        <v>32.710280373831772</v>
      </c>
      <c r="D5" s="5">
        <v>43.833735968974722</v>
      </c>
      <c r="E5" s="5">
        <v>10.4</v>
      </c>
      <c r="F5" s="5">
        <v>9.9</v>
      </c>
      <c r="G5" s="5">
        <v>7.5</v>
      </c>
      <c r="H5" s="5">
        <v>56.7</v>
      </c>
      <c r="I5" s="5">
        <v>46.7</v>
      </c>
      <c r="J5" s="5">
        <v>22.7</v>
      </c>
      <c r="K5" s="5">
        <v>35.9</v>
      </c>
      <c r="L5" s="5">
        <v>47.6</v>
      </c>
      <c r="M5" s="5">
        <v>4.3</v>
      </c>
      <c r="N5" s="5">
        <f>IFERROR((VLOOKUP($A5, [1]Ausländer_Land!$A$18:$K$103,3,FALSE)/$D5)*100, "")</f>
        <v>3298.8290138524148</v>
      </c>
      <c r="O5" s="5">
        <f>IFERROR((VLOOKUP($A5, [1]Ausländer_Land!$A$18:$K$103,4,FALSE)/$D5)*100, "")</f>
        <v>919.38318989109484</v>
      </c>
      <c r="P5" s="5">
        <f>IFERROR((VLOOKUP($A5, [1]Ausländer_Land!$A$18:$K$103,5,FALSE)/$D5)*100, "")</f>
        <v>79.847175300715435</v>
      </c>
      <c r="Q5" s="5">
        <f>IFERROR((VLOOKUP($A5, [1]Ausländer_Land!$A$18:$K$103,6,FALSE)/$D5)*100, "")</f>
        <v>424.33070302665914</v>
      </c>
      <c r="R5" s="5">
        <f>IFERROR((VLOOKUP($A5, [1]Ausländer_Land!$A$18:$K$103,7,FALSE)/$D5)*100, "")</f>
        <v>371.85970211476047</v>
      </c>
      <c r="S5" s="5">
        <f>IFERROR((VLOOKUP($A5, [1]Ausländer_Land!$A$18:$K$103,8,FALSE)/$D5)*100, "")</f>
        <v>177.94513352730868</v>
      </c>
      <c r="T5" s="5">
        <f>IFERROR((VLOOKUP($A5, [1]Ausländer_Land!$A$18:$K$103,9,FALSE)/$D5)*100, "")</f>
        <v>146.00626340702249</v>
      </c>
      <c r="U5" s="5">
        <f>IFERROR((VLOOKUP($A5, [1]Osteuropäer!$A$18:$K$103,3,FALSE)/$D5)*100, "")</f>
        <v>390.11048504063825</v>
      </c>
      <c r="V5" s="5">
        <f>IFERROR((VLOOKUP($A5, [1]Osteuropäer!$A$18:$K$103,4,FALSE)/$D5)*100, "")</f>
        <v>636.49605453998868</v>
      </c>
      <c r="W5" s="5">
        <f>IFERROR((VLOOKUP($A5, [1]Osteuropäer!$A$18:$K$103,5,FALSE)/$D5)*100, "")</f>
        <v>586.30640149382475</v>
      </c>
      <c r="X5" s="5">
        <v>20.204828090709583</v>
      </c>
      <c r="Y5" s="5">
        <v>27.432333577176301</v>
      </c>
      <c r="Z5" s="5">
        <v>12.406730065837602</v>
      </c>
      <c r="AA5" s="5">
        <v>14.85003657644477</v>
      </c>
      <c r="AB5" s="5">
        <v>9.3782004389173377</v>
      </c>
      <c r="AC5" s="5">
        <v>9.9341623994147774</v>
      </c>
      <c r="AD5" s="6">
        <v>4903.3816425120776</v>
      </c>
      <c r="AE5" s="9"/>
      <c r="AF5" s="6"/>
      <c r="AG5" s="3"/>
    </row>
    <row r="6" spans="1:33" x14ac:dyDescent="0.2">
      <c r="A6" s="4" t="s">
        <v>10</v>
      </c>
      <c r="B6" s="3" t="s">
        <v>11</v>
      </c>
      <c r="C6" s="5">
        <v>30</v>
      </c>
      <c r="D6" s="5">
        <v>35.335737958346506</v>
      </c>
      <c r="E6" s="5">
        <v>9.9</v>
      </c>
      <c r="F6" s="5">
        <v>10.3</v>
      </c>
      <c r="G6" s="5">
        <v>7.8</v>
      </c>
      <c r="H6" s="5">
        <v>55.8</v>
      </c>
      <c r="I6" s="5">
        <v>55.5</v>
      </c>
      <c r="J6" s="5">
        <v>29</v>
      </c>
      <c r="K6" s="5">
        <v>19.3</v>
      </c>
      <c r="L6" s="5">
        <v>42.6</v>
      </c>
      <c r="M6" s="5">
        <v>5.9</v>
      </c>
      <c r="N6" s="5">
        <f>IFERROR((VLOOKUP($A6, [1]Ausländer_Land!$A$18:$K$103,3,FALSE)/$D6)*100, "")</f>
        <v>5444.9124630367032</v>
      </c>
      <c r="O6" s="5">
        <f>IFERROR((VLOOKUP($A6, [1]Ausländer_Land!$A$18:$K$103,4,FALSE)/$D6)*100, "")</f>
        <v>1256.5182607007778</v>
      </c>
      <c r="P6" s="5">
        <f>IFERROR((VLOOKUP($A6, [1]Ausländer_Land!$A$18:$K$103,5,FALSE)/$D6)*100, "")</f>
        <v>319.78955734051323</v>
      </c>
      <c r="Q6" s="5">
        <f>IFERROR((VLOOKUP($A6, [1]Ausländer_Land!$A$18:$K$103,6,FALSE)/$D6)*100, "")</f>
        <v>367.8994907457232</v>
      </c>
      <c r="R6" s="5">
        <f>IFERROR((VLOOKUP($A6, [1]Ausländer_Land!$A$18:$K$103,7,FALSE)/$D6)*100, "")</f>
        <v>803.71888747527225</v>
      </c>
      <c r="S6" s="5">
        <f>IFERROR((VLOOKUP($A6, [1]Ausländer_Land!$A$18:$K$103,8,FALSE)/$D6)*100, "")</f>
        <v>515.05928704401254</v>
      </c>
      <c r="T6" s="5">
        <f>IFERROR((VLOOKUP($A6, [1]Ausländer_Land!$A$18:$K$103,9,FALSE)/$D6)*100, "")</f>
        <v>223.56969053009331</v>
      </c>
      <c r="U6" s="5">
        <f>IFERROR((VLOOKUP($A6, [1]Osteuropäer!$A$18:$K$103,3,FALSE)/$D6)*100, "")</f>
        <v>393.36945548965787</v>
      </c>
      <c r="V6" s="5">
        <f>IFERROR((VLOOKUP($A6, [1]Osteuropäer!$A$18:$K$103,4,FALSE)/$D6)*100, "")</f>
        <v>950.87868377356153</v>
      </c>
      <c r="W6" s="5">
        <f>IFERROR((VLOOKUP($A6, [1]Osteuropäer!$A$18:$K$103,5,FALSE)/$D6)*100, "")</f>
        <v>1055.5885388319598</v>
      </c>
      <c r="X6" s="5">
        <v>23.4609546297858</v>
      </c>
      <c r="Y6" s="5">
        <v>27.744982290436838</v>
      </c>
      <c r="Z6" s="5">
        <v>10.035419126328218</v>
      </c>
      <c r="AA6" s="5">
        <v>11.418451678191937</v>
      </c>
      <c r="AB6" s="5">
        <v>9.7318266149434987</v>
      </c>
      <c r="AC6" s="5">
        <v>9.6643616124135612</v>
      </c>
      <c r="AD6" s="6">
        <v>5342.310596526554</v>
      </c>
      <c r="AE6" s="9"/>
      <c r="AF6" s="6"/>
      <c r="AG6" s="3"/>
    </row>
    <row r="7" spans="1:33" x14ac:dyDescent="0.2">
      <c r="A7" s="4" t="s">
        <v>12</v>
      </c>
      <c r="B7" s="3" t="s">
        <v>13</v>
      </c>
      <c r="C7" s="5">
        <v>28.333333333333332</v>
      </c>
      <c r="D7" s="5">
        <v>40.794492875177966</v>
      </c>
      <c r="E7" s="5">
        <v>8.6</v>
      </c>
      <c r="F7" s="5">
        <v>5.4</v>
      </c>
      <c r="G7" s="5">
        <v>3.2</v>
      </c>
      <c r="H7" s="5">
        <v>60.1</v>
      </c>
      <c r="I7" s="5">
        <v>69.599999999999994</v>
      </c>
      <c r="J7" s="5">
        <v>20</v>
      </c>
      <c r="K7" s="5">
        <v>6.4</v>
      </c>
      <c r="L7" s="5">
        <v>25.5</v>
      </c>
      <c r="M7" s="5">
        <v>8.4</v>
      </c>
      <c r="N7" s="5">
        <f>IFERROR((VLOOKUP($A7, [1]Ausländer_Land!$A$18:$K$103,3,FALSE)/$D7)*100, "")</f>
        <v>1279.5844811631887</v>
      </c>
      <c r="O7" s="5">
        <f>IFERROR((VLOOKUP($A7, [1]Ausländer_Land!$A$18:$K$103,4,FALSE)/$D7)*100, "")</f>
        <v>220.61801399365325</v>
      </c>
      <c r="P7" s="5">
        <f>IFERROR((VLOOKUP($A7, [1]Ausländer_Land!$A$18:$K$103,5,FALSE)/$D7)*100, "")</f>
        <v>7.3539337997884413</v>
      </c>
      <c r="Q7" s="5">
        <f>IFERROR((VLOOKUP($A7, [1]Ausländer_Land!$A$18:$K$103,6,FALSE)/$D7)*100, "")</f>
        <v>291.70604072494154</v>
      </c>
      <c r="R7" s="5">
        <f>IFERROR((VLOOKUP($A7, [1]Ausländer_Land!$A$18:$K$103,7,FALSE)/$D7)*100, "")</f>
        <v>22.061801399365326</v>
      </c>
      <c r="S7" s="5">
        <f>IFERROR((VLOOKUP($A7, [1]Ausländer_Land!$A$18:$K$103,8,FALSE)/$D7)*100, "")</f>
        <v>44.123602798730651</v>
      </c>
      <c r="T7" s="5">
        <f>IFERROR((VLOOKUP($A7, [1]Ausländer_Land!$A$18:$K$103,9,FALSE)/$D7)*100, "")</f>
        <v>46.574914065326794</v>
      </c>
      <c r="U7" s="5">
        <f>IFERROR((VLOOKUP($A7, [1]Osteuropäer!$A$18:$K$103,3,FALSE)/$D7)*100, "")</f>
        <v>218.16670272705713</v>
      </c>
      <c r="V7" s="5">
        <f>IFERROR((VLOOKUP($A7, [1]Osteuropäer!$A$18:$K$103,4,FALSE)/$D7)*100, "")</f>
        <v>100.50376193044204</v>
      </c>
      <c r="W7" s="5">
        <f>IFERROR((VLOOKUP($A7, [1]Osteuropäer!$A$18:$K$103,5,FALSE)/$D7)*100, "")</f>
        <v>34.318357732346058</v>
      </c>
      <c r="X7" s="5">
        <v>21.787194841087057</v>
      </c>
      <c r="Y7" s="5">
        <v>27.31460156609857</v>
      </c>
      <c r="Z7" s="5">
        <v>7.5541225241824037</v>
      </c>
      <c r="AA7" s="5">
        <v>10.824504836480884</v>
      </c>
      <c r="AB7" s="5">
        <v>9.7650852141870104</v>
      </c>
      <c r="AC7" s="5">
        <v>15.983417779824965</v>
      </c>
      <c r="AD7" s="6">
        <v>5385.3296193129063</v>
      </c>
      <c r="AE7" s="9"/>
      <c r="AF7" s="6"/>
      <c r="AG7" s="3"/>
    </row>
    <row r="8" spans="1:33" x14ac:dyDescent="0.2">
      <c r="A8" s="4" t="s">
        <v>14</v>
      </c>
      <c r="B8" s="3" t="s">
        <v>15</v>
      </c>
      <c r="C8" s="5">
        <v>17.391304347826086</v>
      </c>
      <c r="D8" s="5">
        <v>39.759335513967301</v>
      </c>
      <c r="E8" s="5">
        <v>9.6999999999999993</v>
      </c>
      <c r="F8" s="5">
        <v>13.1</v>
      </c>
      <c r="G8" s="5">
        <v>10.5</v>
      </c>
      <c r="H8" s="5">
        <v>51.6</v>
      </c>
      <c r="I8" s="5">
        <v>49.2</v>
      </c>
      <c r="J8" s="5">
        <v>26.7</v>
      </c>
      <c r="K8" s="5">
        <v>9.9</v>
      </c>
      <c r="L8" s="5">
        <v>40.9</v>
      </c>
      <c r="M8" s="5">
        <v>6.9</v>
      </c>
      <c r="N8" s="5">
        <f>IFERROR((VLOOKUP($A8, [1]Ausländer_Land!$A$18:$K$103,3,FALSE)/$D8)*100, "")</f>
        <v>2135.3475580640666</v>
      </c>
      <c r="O8" s="5">
        <f>IFERROR((VLOOKUP($A8, [1]Ausländer_Land!$A$18:$K$103,4,FALSE)/$D8)*100, "")</f>
        <v>495.48111771333464</v>
      </c>
      <c r="P8" s="5">
        <f>IFERROR((VLOOKUP($A8, [1]Ausländer_Land!$A$18:$K$103,5,FALSE)/$D8)*100, "")</f>
        <v>342.0580305026067</v>
      </c>
      <c r="Q8" s="5">
        <f>IFERROR((VLOOKUP($A8, [1]Ausländer_Land!$A$18:$K$103,6,FALSE)/$D8)*100, "")</f>
        <v>296.78564411255581</v>
      </c>
      <c r="R8" s="5">
        <f>IFERROR((VLOOKUP($A8, [1]Ausländer_Land!$A$18:$K$103,7,FALSE)/$D8)*100, "")</f>
        <v>276.66458349475545</v>
      </c>
      <c r="S8" s="5">
        <f>IFERROR((VLOOKUP($A8, [1]Ausländer_Land!$A$18:$K$103,8,FALSE)/$D8)*100, "")</f>
        <v>663.99500038741292</v>
      </c>
      <c r="T8" s="5">
        <f>IFERROR((VLOOKUP($A8, [1]Ausländer_Land!$A$18:$K$103,9,FALSE)/$D8)*100, "")</f>
        <v>95.575037934551858</v>
      </c>
      <c r="U8" s="5">
        <f>IFERROR((VLOOKUP($A8, [1]Osteuropäer!$A$18:$K$103,3,FALSE)/$D8)*100, "")</f>
        <v>379.78501916098242</v>
      </c>
      <c r="V8" s="5">
        <f>IFERROR((VLOOKUP($A8, [1]Osteuropäer!$A$18:$K$103,4,FALSE)/$D8)*100, "")</f>
        <v>543.2686366806106</v>
      </c>
      <c r="W8" s="5">
        <f>IFERROR((VLOOKUP($A8, [1]Osteuropäer!$A$18:$K$103,5,FALSE)/$D8)*100, "")</f>
        <v>437.63306843715856</v>
      </c>
      <c r="X8" s="5">
        <v>26.825809501299929</v>
      </c>
      <c r="Y8" s="5">
        <v>29.331127393051286</v>
      </c>
      <c r="Z8" s="5">
        <v>8.2722760576695809</v>
      </c>
      <c r="AA8" s="5">
        <v>7.7995745686598905</v>
      </c>
      <c r="AB8" s="5">
        <v>11.439376034034506</v>
      </c>
      <c r="AC8" s="5">
        <v>11.55755140628693</v>
      </c>
      <c r="AD8" s="6">
        <v>4582.8328559549109</v>
      </c>
      <c r="AE8" s="9"/>
      <c r="AF8" s="6"/>
      <c r="AG8" s="3"/>
    </row>
    <row r="9" spans="1:33" x14ac:dyDescent="0.2">
      <c r="A9" s="4" t="s">
        <v>16</v>
      </c>
      <c r="B9" s="3" t="s">
        <v>17</v>
      </c>
      <c r="C9" s="5">
        <v>80.555555555555557</v>
      </c>
      <c r="D9" s="5">
        <v>74.880416111695098</v>
      </c>
      <c r="E9" s="5">
        <v>11.9</v>
      </c>
      <c r="F9" s="5">
        <v>3.7</v>
      </c>
      <c r="G9" s="5">
        <v>1.9</v>
      </c>
      <c r="H9" s="5">
        <v>60.3</v>
      </c>
      <c r="I9" s="5">
        <v>25.4</v>
      </c>
      <c r="J9" s="5">
        <v>11.4</v>
      </c>
      <c r="K9" s="5">
        <v>41.3</v>
      </c>
      <c r="L9" s="5">
        <v>55.6</v>
      </c>
      <c r="M9" s="5">
        <v>1.8</v>
      </c>
      <c r="N9" s="5">
        <f>IFERROR((VLOOKUP($A9, [1]Ausländer_Land!$A$18:$K$103,3,FALSE)/$D9)*100, "")</f>
        <v>120.19163978169117</v>
      </c>
      <c r="O9" s="5">
        <f>IFERROR((VLOOKUP($A9, [1]Ausländer_Land!$A$18:$K$103,4,FALSE)/$D9)*100, "")</f>
        <v>185.62931032950078</v>
      </c>
      <c r="P9" s="5">
        <f>IFERROR((VLOOKUP($A9, [1]Ausländer_Land!$A$18:$K$103,5,FALSE)/$D9)*100, "")</f>
        <v>57.424894562363548</v>
      </c>
      <c r="Q9" s="5">
        <f>IFERROR((VLOOKUP($A9, [1]Ausländer_Land!$A$18:$K$103,6,FALSE)/$D9)*100, "")</f>
        <v>61.431282555086582</v>
      </c>
      <c r="R9" s="5">
        <f>IFERROR((VLOOKUP($A9, [1]Ausländer_Land!$A$18:$K$103,7,FALSE)/$D9)*100, "")</f>
        <v>28.044715949061271</v>
      </c>
      <c r="S9" s="5">
        <f>IFERROR((VLOOKUP($A9, [1]Ausländer_Land!$A$18:$K$103,8,FALSE)/$D9)*100, "")</f>
        <v>56.089431898122541</v>
      </c>
      <c r="T9" s="5">
        <f>IFERROR((VLOOKUP($A9, [1]Ausländer_Land!$A$18:$K$103,9,FALSE)/$D9)*100, "")</f>
        <v>68.108595876291659</v>
      </c>
      <c r="U9" s="5">
        <f>IFERROR((VLOOKUP($A9, [1]Osteuropäer!$A$18:$K$103,3,FALSE)/$D9)*100, "")</f>
        <v>81.463222518701784</v>
      </c>
      <c r="V9" s="5">
        <f>IFERROR((VLOOKUP($A9, [1]Osteuropäer!$A$18:$K$103,4,FALSE)/$D9)*100, "")</f>
        <v>168.26829569436762</v>
      </c>
      <c r="W9" s="5">
        <f>IFERROR((VLOOKUP($A9, [1]Osteuropäer!$A$18:$K$103,5,FALSE)/$D9)*100, "")</f>
        <v>77.456834525978749</v>
      </c>
      <c r="X9" s="5">
        <v>31.596682218766201</v>
      </c>
      <c r="Y9" s="5">
        <v>18.066355624676</v>
      </c>
      <c r="Z9" s="5">
        <v>14.735614307931572</v>
      </c>
      <c r="AA9" s="5">
        <v>8.7221358216692586</v>
      </c>
      <c r="AB9" s="5">
        <v>19.466044582685331</v>
      </c>
      <c r="AC9" s="5">
        <v>4.3157076205287712</v>
      </c>
      <c r="AD9" s="6">
        <v>3248.8628979857049</v>
      </c>
      <c r="AE9" s="9"/>
      <c r="AF9" s="6"/>
      <c r="AG9" s="3"/>
    </row>
    <row r="10" spans="1:33" x14ac:dyDescent="0.2">
      <c r="A10" s="4" t="s">
        <v>18</v>
      </c>
      <c r="B10" s="3" t="s">
        <v>19</v>
      </c>
      <c r="C10" s="5">
        <v>56.435643564356432</v>
      </c>
      <c r="D10" s="5">
        <v>61.931136169136003</v>
      </c>
      <c r="E10" s="5">
        <v>9.1</v>
      </c>
      <c r="F10" s="5">
        <v>5.0999999999999996</v>
      </c>
      <c r="G10" s="5">
        <v>3.6</v>
      </c>
      <c r="H10" s="5">
        <v>58.2</v>
      </c>
      <c r="I10" s="5">
        <v>26.5</v>
      </c>
      <c r="J10" s="5">
        <v>10.6</v>
      </c>
      <c r="K10" s="5">
        <v>6.6</v>
      </c>
      <c r="L10" s="5">
        <v>41.1</v>
      </c>
      <c r="M10" s="5">
        <v>3.4</v>
      </c>
      <c r="N10" s="5">
        <f>IFERROR((VLOOKUP($A10, [1]Ausländer_Land!$A$18:$K$103,3,FALSE)/$D10)*100, "")</f>
        <v>272.88373902661067</v>
      </c>
      <c r="O10" s="5">
        <f>IFERROR((VLOOKUP($A10, [1]Ausländer_Land!$A$18:$K$103,4,FALSE)/$D10)*100, "")</f>
        <v>119.48755436668162</v>
      </c>
      <c r="P10" s="5">
        <f>IFERROR((VLOOKUP($A10, [1]Ausländer_Land!$A$18:$K$103,5,FALSE)/$D10)*100, "")</f>
        <v>51.67029378018664</v>
      </c>
      <c r="Q10" s="5">
        <f>IFERROR((VLOOKUP($A10, [1]Ausländer_Land!$A$18:$K$103,6,FALSE)/$D10)*100, "")</f>
        <v>122.71694772794328</v>
      </c>
      <c r="R10" s="5">
        <f>IFERROR((VLOOKUP($A10, [1]Ausländer_Land!$A$18:$K$103,7,FALSE)/$D10)*100, "")</f>
        <v>37.138023654509148</v>
      </c>
      <c r="S10" s="5">
        <f>IFERROR((VLOOKUP($A10, [1]Ausländer_Land!$A$18:$K$103,8,FALSE)/$D10)*100, "")</f>
        <v>104.95528424100411</v>
      </c>
      <c r="T10" s="5">
        <f>IFERROR((VLOOKUP($A10, [1]Ausländer_Land!$A$18:$K$103,9,FALSE)/$D10)*100, "")</f>
        <v>25.83514689009332</v>
      </c>
      <c r="U10" s="5">
        <f>IFERROR((VLOOKUP($A10, [1]Osteuropäer!$A$18:$K$103,3,FALSE)/$D10)*100, "")</f>
        <v>127.56103776983576</v>
      </c>
      <c r="V10" s="5">
        <f>IFERROR((VLOOKUP($A10, [1]Osteuropäer!$A$18:$K$103,4,FALSE)/$D10)*100, "")</f>
        <v>253.50737885904073</v>
      </c>
      <c r="W10" s="5">
        <f>IFERROR((VLOOKUP($A10, [1]Osteuropäer!$A$18:$K$103,5,FALSE)/$D10)*100, "")</f>
        <v>85.578924073434123</v>
      </c>
      <c r="X10" s="5">
        <v>32.386638696143294</v>
      </c>
      <c r="Y10" s="5">
        <v>22.07519767629498</v>
      </c>
      <c r="Z10" s="5">
        <v>11.150556720994029</v>
      </c>
      <c r="AA10" s="5">
        <v>7.4552202678715505</v>
      </c>
      <c r="AB10" s="5">
        <v>15.765693077295467</v>
      </c>
      <c r="AC10" s="5">
        <v>7.6165886719380342</v>
      </c>
      <c r="AD10" s="6">
        <v>3296.9157884559604</v>
      </c>
      <c r="AE10" s="9"/>
      <c r="AF10" s="6"/>
      <c r="AG10" s="3"/>
    </row>
    <row r="11" spans="1:33" x14ac:dyDescent="0.2">
      <c r="A11" s="4" t="s">
        <v>20</v>
      </c>
      <c r="B11" s="3" t="s">
        <v>21</v>
      </c>
      <c r="C11" s="5">
        <v>29.333333333333332</v>
      </c>
      <c r="D11" s="5">
        <v>34.313328690177499</v>
      </c>
      <c r="E11" s="5">
        <v>9.8000000000000007</v>
      </c>
      <c r="F11" s="5">
        <v>12.3</v>
      </c>
      <c r="G11" s="5">
        <v>9.6</v>
      </c>
      <c r="H11" s="5">
        <v>57.5</v>
      </c>
      <c r="I11" s="5">
        <v>58.1</v>
      </c>
      <c r="J11" s="5">
        <v>30</v>
      </c>
      <c r="K11" s="5">
        <v>47.6</v>
      </c>
      <c r="L11" s="5">
        <v>51.3</v>
      </c>
      <c r="M11" s="5">
        <v>3.7</v>
      </c>
      <c r="N11" s="5">
        <f>IFERROR((VLOOKUP($A11, [1]Ausländer_Land!$A$18:$K$103,3,FALSE)/$D11)*100, "")</f>
        <v>2176.9966031125259</v>
      </c>
      <c r="O11" s="5">
        <f>IFERROR((VLOOKUP($A11, [1]Ausländer_Land!$A$18:$K$103,4,FALSE)/$D11)*100, "")</f>
        <v>789.7805615040088</v>
      </c>
      <c r="P11" s="5">
        <f>IFERROR((VLOOKUP($A11, [1]Ausländer_Land!$A$18:$K$103,5,FALSE)/$D11)*100, "")</f>
        <v>102.00117953003804</v>
      </c>
      <c r="Q11" s="5">
        <f>IFERROR((VLOOKUP($A11, [1]Ausländer_Land!$A$18:$K$103,6,FALSE)/$D11)*100, "")</f>
        <v>221.48827555093976</v>
      </c>
      <c r="R11" s="5">
        <f>IFERROR((VLOOKUP($A11, [1]Ausländer_Land!$A$18:$K$103,7,FALSE)/$D11)*100, "")</f>
        <v>282.68898326896255</v>
      </c>
      <c r="S11" s="5">
        <f>IFERROR((VLOOKUP($A11, [1]Ausländer_Land!$A$18:$K$103,8,FALSE)/$D11)*100, "")</f>
        <v>320.57513566583384</v>
      </c>
      <c r="T11" s="5">
        <f>IFERROR((VLOOKUP($A11, [1]Ausländer_Land!$A$18:$K$103,9,FALSE)/$D11)*100, "")</f>
        <v>148.63029017234112</v>
      </c>
      <c r="U11" s="5">
        <f>IFERROR((VLOOKUP($A11, [1]Osteuropäer!$A$18:$K$103,3,FALSE)/$D11)*100, "")</f>
        <v>340.97537157184144</v>
      </c>
      <c r="V11" s="5">
        <f>IFERROR((VLOOKUP($A11, [1]Osteuropäer!$A$18:$K$103,4,FALSE)/$D11)*100, "")</f>
        <v>609.09275776508423</v>
      </c>
      <c r="W11" s="5">
        <f>IFERROR((VLOOKUP($A11, [1]Osteuropäer!$A$18:$K$103,5,FALSE)/$D11)*100, "")</f>
        <v>454.63382876245521</v>
      </c>
      <c r="X11" s="5">
        <v>19.132750095093193</v>
      </c>
      <c r="Y11" s="5">
        <v>31.76112590338532</v>
      </c>
      <c r="Z11" s="5">
        <v>8.02586534804108</v>
      </c>
      <c r="AA11" s="5">
        <v>13.427158615443135</v>
      </c>
      <c r="AB11" s="5">
        <v>8.0639026245720817</v>
      </c>
      <c r="AC11" s="5">
        <v>12.552301255230127</v>
      </c>
      <c r="AD11" s="6">
        <v>5357.1428571428569</v>
      </c>
      <c r="AE11" s="9"/>
      <c r="AF11" s="6"/>
      <c r="AG11" s="3"/>
    </row>
    <row r="12" spans="1:33" x14ac:dyDescent="0.2">
      <c r="A12" s="4" t="s">
        <v>22</v>
      </c>
      <c r="B12" s="3" t="s">
        <v>23</v>
      </c>
      <c r="C12" s="5">
        <v>39.041095890410958</v>
      </c>
      <c r="D12" s="5">
        <v>36.763611932616563</v>
      </c>
      <c r="E12" s="5">
        <v>9.4</v>
      </c>
      <c r="F12" s="5">
        <v>11.2</v>
      </c>
      <c r="G12" s="5">
        <v>9</v>
      </c>
      <c r="H12" s="5">
        <v>56.5</v>
      </c>
      <c r="I12" s="5">
        <v>56.8</v>
      </c>
      <c r="J12" s="5">
        <v>28.7</v>
      </c>
      <c r="K12" s="5">
        <v>22.9</v>
      </c>
      <c r="L12" s="5">
        <v>47.7</v>
      </c>
      <c r="M12" s="5">
        <v>4.5999999999999996</v>
      </c>
      <c r="N12" s="5">
        <f>IFERROR((VLOOKUP($A12, [1]Ausländer_Land!$A$18:$K$103,3,FALSE)/$D12)*100, "")</f>
        <v>4036.6001107834554</v>
      </c>
      <c r="O12" s="5">
        <f>IFERROR((VLOOKUP($A12, [1]Ausländer_Land!$A$18:$K$103,4,FALSE)/$D12)*100, "")</f>
        <v>633.77885836424878</v>
      </c>
      <c r="P12" s="5">
        <f>IFERROR((VLOOKUP($A12, [1]Ausländer_Land!$A$18:$K$103,5,FALSE)/$D12)*100, "")</f>
        <v>223.04663684922059</v>
      </c>
      <c r="Q12" s="5">
        <f>IFERROR((VLOOKUP($A12, [1]Ausländer_Land!$A$18:$K$103,6,FALSE)/$D12)*100, "")</f>
        <v>500.49489244215357</v>
      </c>
      <c r="R12" s="5">
        <f>IFERROR((VLOOKUP($A12, [1]Ausländer_Land!$A$18:$K$103,7,FALSE)/$D12)*100, "")</f>
        <v>826.90460490442752</v>
      </c>
      <c r="S12" s="5">
        <f>IFERROR((VLOOKUP($A12, [1]Ausländer_Land!$A$18:$K$103,8,FALSE)/$D12)*100, "")</f>
        <v>250.24744622107679</v>
      </c>
      <c r="T12" s="5">
        <f>IFERROR((VLOOKUP($A12, [1]Ausländer_Land!$A$18:$K$103,9,FALSE)/$D12)*100, "")</f>
        <v>152.32453248239457</v>
      </c>
      <c r="U12" s="5">
        <f>IFERROR((VLOOKUP($A12, [1]Osteuropäer!$A$18:$K$103,3,FALSE)/$D12)*100, "")</f>
        <v>424.33262620095633</v>
      </c>
      <c r="V12" s="5">
        <f>IFERROR((VLOOKUP($A12, [1]Osteuropäer!$A$18:$K$103,4,FALSE)/$D12)*100, "")</f>
        <v>943.86808520340912</v>
      </c>
      <c r="W12" s="5">
        <f>IFERROR((VLOOKUP($A12, [1]Osteuropäer!$A$18:$K$103,5,FALSE)/$D12)*100, "")</f>
        <v>932.98776145466672</v>
      </c>
      <c r="X12" s="5">
        <v>22.723577235772357</v>
      </c>
      <c r="Y12" s="5">
        <v>28.292682926829265</v>
      </c>
      <c r="Z12" s="5">
        <v>9.7764227642276413</v>
      </c>
      <c r="AA12" s="5">
        <v>12.601626016260163</v>
      </c>
      <c r="AB12" s="5">
        <v>9.7560975609756095</v>
      </c>
      <c r="AC12" s="5">
        <v>9.6747967479674788</v>
      </c>
      <c r="AD12" s="6">
        <v>6499.38612645795</v>
      </c>
      <c r="AE12" s="9"/>
      <c r="AF12" s="6"/>
      <c r="AG12" s="3"/>
    </row>
    <row r="13" spans="1:33" x14ac:dyDescent="0.2">
      <c r="A13" s="4" t="s">
        <v>24</v>
      </c>
      <c r="B13" s="3" t="s">
        <v>25</v>
      </c>
      <c r="C13" s="5">
        <v>15.887850467289718</v>
      </c>
      <c r="D13" s="5">
        <v>28.270517178186783</v>
      </c>
      <c r="E13" s="5">
        <v>8.6</v>
      </c>
      <c r="F13" s="5">
        <v>15.9</v>
      </c>
      <c r="G13" s="5">
        <v>13.3</v>
      </c>
      <c r="H13" s="5">
        <v>47.2</v>
      </c>
      <c r="I13" s="5">
        <v>81.7</v>
      </c>
      <c r="J13" s="5">
        <v>39.9</v>
      </c>
      <c r="K13" s="5">
        <v>26.4</v>
      </c>
      <c r="L13" s="5">
        <v>28.6</v>
      </c>
      <c r="M13" s="5">
        <v>9.6</v>
      </c>
      <c r="N13" s="5">
        <f>IFERROR((VLOOKUP($A13, [1]Ausländer_Land!$A$18:$K$103,3,FALSE)/$D13)*100, "")</f>
        <v>5585.3240676415317</v>
      </c>
      <c r="O13" s="5">
        <f>IFERROR((VLOOKUP($A13, [1]Ausländer_Land!$A$18:$K$103,4,FALSE)/$D13)*100, "")</f>
        <v>976.28210428693012</v>
      </c>
      <c r="P13" s="5">
        <f>IFERROR((VLOOKUP($A13, [1]Ausländer_Land!$A$18:$K$103,5,FALSE)/$D13)*100, "")</f>
        <v>1039.9526763056431</v>
      </c>
      <c r="Q13" s="5">
        <f>IFERROR((VLOOKUP($A13, [1]Ausländer_Land!$A$18:$K$103,6,FALSE)/$D13)*100, "")</f>
        <v>958.59583428173232</v>
      </c>
      <c r="R13" s="5">
        <f>IFERROR((VLOOKUP($A13, [1]Ausländer_Land!$A$18:$K$103,7,FALSE)/$D13)*100, "")</f>
        <v>346.65089210188103</v>
      </c>
      <c r="S13" s="5">
        <f>IFERROR((VLOOKUP($A13, [1]Ausländer_Land!$A$18:$K$103,8,FALSE)/$D13)*100, "")</f>
        <v>1043.4899303066827</v>
      </c>
      <c r="T13" s="5">
        <f>IFERROR((VLOOKUP($A13, [1]Ausländer_Land!$A$18:$K$103,9,FALSE)/$D13)*100, "")</f>
        <v>77.819588022871244</v>
      </c>
      <c r="U13" s="5">
        <f>IFERROR((VLOOKUP($A13, [1]Osteuropäer!$A$18:$K$103,3,FALSE)/$D13)*100, "")</f>
        <v>3236.5874109512361</v>
      </c>
      <c r="V13" s="5">
        <f>IFERROR((VLOOKUP($A13, [1]Osteuropäer!$A$18:$K$103,4,FALSE)/$D13)*100, "")</f>
        <v>1057.638946310841</v>
      </c>
      <c r="W13" s="5">
        <f>IFERROR((VLOOKUP($A13, [1]Osteuropäer!$A$18:$K$103,5,FALSE)/$D13)*100, "")</f>
        <v>580.10965617049476</v>
      </c>
      <c r="X13" s="5">
        <v>21.403508771929825</v>
      </c>
      <c r="Y13" s="5">
        <v>29.395711500974659</v>
      </c>
      <c r="Z13" s="5">
        <v>5.1851851851851851</v>
      </c>
      <c r="AA13" s="5">
        <v>13.762183235867447</v>
      </c>
      <c r="AB13" s="5">
        <v>7.056530214424952</v>
      </c>
      <c r="AC13" s="5">
        <v>17.504873294346979</v>
      </c>
      <c r="AD13" s="6">
        <v>8028.9697064091579</v>
      </c>
      <c r="AE13" s="9"/>
      <c r="AF13" s="6"/>
      <c r="AG13" s="3"/>
    </row>
    <row r="14" spans="1:33" x14ac:dyDescent="0.2">
      <c r="A14" s="4" t="s">
        <v>26</v>
      </c>
      <c r="B14" s="3" t="s">
        <v>27</v>
      </c>
      <c r="C14" s="5">
        <v>60</v>
      </c>
      <c r="D14" s="5">
        <v>55.13976921474675</v>
      </c>
      <c r="E14" s="5">
        <v>9.3000000000000007</v>
      </c>
      <c r="F14" s="5">
        <v>5.8</v>
      </c>
      <c r="G14" s="5">
        <v>4.0999999999999996</v>
      </c>
      <c r="H14" s="5">
        <v>59.1</v>
      </c>
      <c r="I14" s="5">
        <v>25.4</v>
      </c>
      <c r="J14" s="5">
        <v>10.8</v>
      </c>
      <c r="K14" s="5">
        <v>11.3</v>
      </c>
      <c r="L14" s="5">
        <v>46.9</v>
      </c>
      <c r="M14" s="5">
        <v>3</v>
      </c>
      <c r="N14" s="5">
        <f>IFERROR((VLOOKUP($A14, [1]Ausländer_Land!$A$18:$K$103,3,FALSE)/$D14)*100, "")</f>
        <v>618.42841356833594</v>
      </c>
      <c r="O14" s="5">
        <f>IFERROR((VLOOKUP($A14, [1]Ausländer_Land!$A$18:$K$103,4,FALSE)/$D14)*100, "")</f>
        <v>337.32458921909233</v>
      </c>
      <c r="P14" s="5">
        <f>IFERROR((VLOOKUP($A14, [1]Ausländer_Land!$A$18:$K$103,5,FALSE)/$D14)*100, "")</f>
        <v>112.44152973969743</v>
      </c>
      <c r="Q14" s="5">
        <f>IFERROR((VLOOKUP($A14, [1]Ausländer_Land!$A$18:$K$103,6,FALSE)/$D14)*100, "")</f>
        <v>297.42598189210293</v>
      </c>
      <c r="R14" s="5">
        <f>IFERROR((VLOOKUP($A14, [1]Ausländer_Land!$A$18:$K$103,7,FALSE)/$D14)*100, "")</f>
        <v>152.34013706668685</v>
      </c>
      <c r="S14" s="5">
        <f>IFERROR((VLOOKUP($A14, [1]Ausländer_Land!$A$18:$K$103,8,FALSE)/$D14)*100, "")</f>
        <v>214.00162111748867</v>
      </c>
      <c r="T14" s="5">
        <f>IFERROR((VLOOKUP($A14, [1]Ausländer_Land!$A$18:$K$103,9,FALSE)/$D14)*100, "")</f>
        <v>154.15371012700456</v>
      </c>
      <c r="U14" s="5">
        <f>IFERROR((VLOOKUP($A14, [1]Osteuropäer!$A$18:$K$103,3,FALSE)/$D14)*100, "")</f>
        <v>362.71461206354013</v>
      </c>
      <c r="V14" s="5">
        <f>IFERROR((VLOOKUP($A14, [1]Osteuropäer!$A$18:$K$103,4,FALSE)/$D14)*100, "")</f>
        <v>520.49546831118005</v>
      </c>
      <c r="W14" s="5">
        <f>IFERROR((VLOOKUP($A14, [1]Osteuropäer!$A$18:$K$103,5,FALSE)/$D14)*100, "")</f>
        <v>286.54454353019673</v>
      </c>
      <c r="X14" s="5">
        <v>28.317562889453033</v>
      </c>
      <c r="Y14" s="5">
        <v>23.778752211708593</v>
      </c>
      <c r="Z14" s="5">
        <v>13.731825525040387</v>
      </c>
      <c r="AA14" s="5">
        <v>9.4930379259943063</v>
      </c>
      <c r="AB14" s="5">
        <v>13.816447419032233</v>
      </c>
      <c r="AC14" s="5">
        <v>6.8236018155242704</v>
      </c>
      <c r="AD14" s="6">
        <v>2720.6551410373067</v>
      </c>
      <c r="AE14" s="9"/>
      <c r="AF14" s="6"/>
      <c r="AG14" s="3"/>
    </row>
    <row r="15" spans="1:33" x14ac:dyDescent="0.2">
      <c r="A15" s="4" t="s">
        <v>28</v>
      </c>
      <c r="B15" s="3" t="s">
        <v>29</v>
      </c>
      <c r="C15" s="5">
        <v>55.882352941176471</v>
      </c>
      <c r="D15" s="5">
        <v>75.322204135696822</v>
      </c>
      <c r="E15" s="5">
        <v>11.3</v>
      </c>
      <c r="F15" s="5">
        <v>5.3</v>
      </c>
      <c r="G15" s="5">
        <v>3.5</v>
      </c>
      <c r="H15" s="5">
        <v>62.6</v>
      </c>
      <c r="I15" s="5">
        <v>34.1</v>
      </c>
      <c r="J15" s="5">
        <v>17.899999999999999</v>
      </c>
      <c r="K15" s="5">
        <v>16.8</v>
      </c>
      <c r="L15" s="5">
        <v>60.6</v>
      </c>
      <c r="M15" s="5">
        <v>1.3</v>
      </c>
      <c r="N15" s="5">
        <f>IFERROR((VLOOKUP($A15, [1]Ausländer_Land!$A$18:$K$103,3,FALSE)/$D15)*100, "")</f>
        <v>488.56775266032992</v>
      </c>
      <c r="O15" s="5">
        <f>IFERROR((VLOOKUP($A15, [1]Ausländer_Land!$A$18:$K$103,4,FALSE)/$D15)*100, "")</f>
        <v>180.5576477222958</v>
      </c>
      <c r="P15" s="5">
        <f>IFERROR((VLOOKUP($A15, [1]Ausländer_Land!$A$18:$K$103,5,FALSE)/$D15)*100, "")</f>
        <v>95.589342911803669</v>
      </c>
      <c r="Q15" s="5">
        <f>IFERROR((VLOOKUP($A15, [1]Ausländer_Land!$A$18:$K$103,6,FALSE)/$D15)*100, "")</f>
        <v>107.53801077577914</v>
      </c>
      <c r="R15" s="5">
        <f>IFERROR((VLOOKUP($A15, [1]Ausländer_Land!$A$18:$K$103,7,FALSE)/$D15)*100, "")</f>
        <v>86.295934573156089</v>
      </c>
      <c r="S15" s="5">
        <f>IFERROR((VLOOKUP($A15, [1]Ausländer_Land!$A$18:$K$103,8,FALSE)/$D15)*100, "")</f>
        <v>240.30098704217312</v>
      </c>
      <c r="T15" s="5">
        <f>IFERROR((VLOOKUP($A15, [1]Ausländer_Land!$A$18:$K$103,9,FALSE)/$D15)*100, "")</f>
        <v>95.589342911803669</v>
      </c>
      <c r="U15" s="5">
        <f>IFERROR((VLOOKUP($A15, [1]Osteuropäer!$A$18:$K$103,3,FALSE)/$D15)*100, "")</f>
        <v>246.93913585549282</v>
      </c>
      <c r="V15" s="5">
        <f>IFERROR((VLOOKUP($A15, [1]Osteuropäer!$A$18:$K$103,4,FALSE)/$D15)*100, "")</f>
        <v>465.99804669504283</v>
      </c>
      <c r="W15" s="5">
        <f>IFERROR((VLOOKUP($A15, [1]Osteuropäer!$A$18:$K$103,5,FALSE)/$D15)*100, "")</f>
        <v>142.05638460504156</v>
      </c>
      <c r="X15" s="5">
        <v>24.604102455096182</v>
      </c>
      <c r="Y15" s="5">
        <v>22.722924859177382</v>
      </c>
      <c r="Z15" s="5">
        <v>16.739292167074076</v>
      </c>
      <c r="AA15" s="5">
        <v>13.253268147518334</v>
      </c>
      <c r="AB15" s="5">
        <v>12.020405994260814</v>
      </c>
      <c r="AC15" s="5">
        <v>5.4097141035179082</v>
      </c>
      <c r="AD15" s="6">
        <v>3763.0662020905925</v>
      </c>
      <c r="AE15" s="9"/>
      <c r="AF15" s="6"/>
      <c r="AG15" s="3"/>
    </row>
    <row r="16" spans="1:33" x14ac:dyDescent="0.2">
      <c r="A16" s="4" t="s">
        <v>30</v>
      </c>
      <c r="B16" s="3" t="s">
        <v>31</v>
      </c>
      <c r="C16" s="5">
        <v>32.631578947368425</v>
      </c>
      <c r="D16" s="5">
        <v>42.972125251395177</v>
      </c>
      <c r="E16" s="5">
        <v>9.3000000000000007</v>
      </c>
      <c r="F16" s="5">
        <v>9.6999999999999993</v>
      </c>
      <c r="G16" s="5">
        <v>7.5</v>
      </c>
      <c r="H16" s="5">
        <v>56.8</v>
      </c>
      <c r="I16" s="5">
        <v>39.299999999999997</v>
      </c>
      <c r="J16" s="5">
        <v>16.8</v>
      </c>
      <c r="K16" s="5">
        <v>5</v>
      </c>
      <c r="L16" s="5">
        <v>39.799999999999997</v>
      </c>
      <c r="M16" s="5">
        <v>5.3</v>
      </c>
      <c r="N16" s="5">
        <f>IFERROR((VLOOKUP($A16, [1]Ausländer_Land!$A$18:$K$103,3,FALSE)/$D16)*100, "")</f>
        <v>1563.8044338479212</v>
      </c>
      <c r="O16" s="5">
        <f>IFERROR((VLOOKUP($A16, [1]Ausländer_Land!$A$18:$K$103,4,FALSE)/$D16)*100, "")</f>
        <v>330.4467702476262</v>
      </c>
      <c r="P16" s="5">
        <f>IFERROR((VLOOKUP($A16, [1]Ausländer_Land!$A$18:$K$103,5,FALSE)/$D16)*100, "")</f>
        <v>246.67153272005905</v>
      </c>
      <c r="Q16" s="5">
        <f>IFERROR((VLOOKUP($A16, [1]Ausländer_Land!$A$18:$K$103,6,FALSE)/$D16)*100, "")</f>
        <v>297.86751120912788</v>
      </c>
      <c r="R16" s="5">
        <f>IFERROR((VLOOKUP($A16, [1]Ausländer_Land!$A$18:$K$103,7,FALSE)/$D16)*100, "")</f>
        <v>248.99862265138034</v>
      </c>
      <c r="S16" s="5">
        <f>IFERROR((VLOOKUP($A16, [1]Ausländer_Land!$A$18:$K$103,8,FALSE)/$D16)*100, "")</f>
        <v>125.66285629135083</v>
      </c>
      <c r="T16" s="5">
        <f>IFERROR((VLOOKUP($A16, [1]Ausländer_Land!$A$18:$K$103,9,FALSE)/$D16)*100, "")</f>
        <v>60.504338214354107</v>
      </c>
      <c r="U16" s="5">
        <f>IFERROR((VLOOKUP($A16, [1]Osteuropäer!$A$18:$K$103,3,FALSE)/$D16)*100, "")</f>
        <v>193.14846429966886</v>
      </c>
      <c r="V16" s="5">
        <f>IFERROR((VLOOKUP($A16, [1]Osteuropäer!$A$18:$K$103,4,FALSE)/$D16)*100, "")</f>
        <v>316.48423065969837</v>
      </c>
      <c r="W16" s="5">
        <f>IFERROR((VLOOKUP($A16, [1]Osteuropäer!$A$18:$K$103,5,FALSE)/$D16)*100, "")</f>
        <v>383.96983866801639</v>
      </c>
      <c r="X16" s="5">
        <v>26.506242084313371</v>
      </c>
      <c r="Y16" s="5">
        <v>28.731680839515107</v>
      </c>
      <c r="Z16" s="5">
        <v>9.1007779989144204</v>
      </c>
      <c r="AA16" s="5">
        <v>8.6665460466799349</v>
      </c>
      <c r="AB16" s="5">
        <v>12.592726614800071</v>
      </c>
      <c r="AC16" s="5">
        <v>9.9149629093540792</v>
      </c>
      <c r="AD16" s="6">
        <v>4152.2198731501057</v>
      </c>
      <c r="AE16" s="9"/>
      <c r="AF16" s="6"/>
      <c r="AG16" s="3"/>
    </row>
    <row r="17" spans="1:33" x14ac:dyDescent="0.2">
      <c r="A17" s="4" t="s">
        <v>32</v>
      </c>
      <c r="B17" s="3" t="s">
        <v>33</v>
      </c>
      <c r="C17" s="5">
        <v>45.161290322580641</v>
      </c>
      <c r="D17" s="5">
        <v>73.396740309072854</v>
      </c>
      <c r="E17" s="5">
        <v>12.1</v>
      </c>
      <c r="F17" s="5">
        <v>6.8</v>
      </c>
      <c r="G17" s="5">
        <v>4.4000000000000004</v>
      </c>
      <c r="H17" s="5">
        <v>60.6</v>
      </c>
      <c r="I17" s="5">
        <v>36.4</v>
      </c>
      <c r="J17" s="5">
        <v>19.7</v>
      </c>
      <c r="K17" s="5">
        <v>62.5</v>
      </c>
      <c r="L17" s="5">
        <v>63.4</v>
      </c>
      <c r="M17" s="5">
        <v>2</v>
      </c>
      <c r="N17" s="5">
        <f>IFERROR((VLOOKUP($A17, [1]Ausländer_Land!$A$18:$K$103,3,FALSE)/$D17)*100, "")</f>
        <v>2636.3568625142434</v>
      </c>
      <c r="O17" s="5">
        <f>IFERROR((VLOOKUP($A17, [1]Ausländer_Land!$A$18:$K$103,4,FALSE)/$D17)*100, "")</f>
        <v>1233.024785827075</v>
      </c>
      <c r="P17" s="5">
        <f>IFERROR((VLOOKUP($A17, [1]Ausländer_Land!$A$18:$K$103,5,FALSE)/$D17)*100, "")</f>
        <v>108.99666615045966</v>
      </c>
      <c r="Q17" s="5">
        <f>IFERROR((VLOOKUP($A17, [1]Ausländer_Land!$A$18:$K$103,6,FALSE)/$D17)*100, "")</f>
        <v>261.59199876110318</v>
      </c>
      <c r="R17" s="5">
        <f>IFERROR((VLOOKUP($A17, [1]Ausländer_Land!$A$18:$K$103,7,FALSE)/$D17)*100, "")</f>
        <v>701.66603834358409</v>
      </c>
      <c r="S17" s="5">
        <f>IFERROR((VLOOKUP($A17, [1]Ausländer_Land!$A$18:$K$103,8,FALSE)/$D17)*100, "")</f>
        <v>179.84449914825845</v>
      </c>
      <c r="T17" s="5">
        <f>IFERROR((VLOOKUP($A17, [1]Ausländer_Land!$A$18:$K$103,9,FALSE)/$D17)*100, "")</f>
        <v>358.32653996963614</v>
      </c>
      <c r="U17" s="5">
        <f>IFERROR((VLOOKUP($A17, [1]Osteuropäer!$A$18:$K$103,3,FALSE)/$D17)*100, "")</f>
        <v>415.54978969862748</v>
      </c>
      <c r="V17" s="5">
        <f>IFERROR((VLOOKUP($A17, [1]Osteuropäer!$A$18:$K$103,4,FALSE)/$D17)*100, "")</f>
        <v>788.86337126395188</v>
      </c>
      <c r="W17" s="5">
        <f>IFERROR((VLOOKUP($A17, [1]Osteuropäer!$A$18:$K$103,5,FALSE)/$D17)*100, "")</f>
        <v>925.10920395202641</v>
      </c>
      <c r="X17" s="5">
        <v>17.573916757628968</v>
      </c>
      <c r="Y17" s="5">
        <v>20.653979402970908</v>
      </c>
      <c r="Z17" s="5">
        <v>22.016041004223815</v>
      </c>
      <c r="AA17" s="5">
        <v>19.832945754828913</v>
      </c>
      <c r="AB17" s="5">
        <v>10.042238147216553</v>
      </c>
      <c r="AC17" s="5">
        <v>3.9200797304351953</v>
      </c>
      <c r="AD17" s="6">
        <v>3715.5652762589179</v>
      </c>
      <c r="AE17" s="9"/>
      <c r="AF17" s="6"/>
      <c r="AG17" s="3"/>
    </row>
    <row r="18" spans="1:33" x14ac:dyDescent="0.2">
      <c r="A18" s="4" t="s">
        <v>34</v>
      </c>
      <c r="B18" s="3" t="s">
        <v>35</v>
      </c>
      <c r="C18" s="5">
        <v>33.333333333333329</v>
      </c>
      <c r="D18" s="5">
        <v>25.366425506917178</v>
      </c>
      <c r="E18" s="5">
        <v>8.8000000000000007</v>
      </c>
      <c r="F18" s="5">
        <v>9.4</v>
      </c>
      <c r="G18" s="5">
        <v>7.1</v>
      </c>
      <c r="H18" s="5">
        <v>59.5</v>
      </c>
      <c r="I18" s="5">
        <v>47.1</v>
      </c>
      <c r="J18" s="5">
        <v>18.899999999999999</v>
      </c>
      <c r="K18" s="5">
        <v>2.8</v>
      </c>
      <c r="L18" s="5">
        <v>41.3</v>
      </c>
      <c r="M18" s="5">
        <v>4.4000000000000004</v>
      </c>
      <c r="N18" s="5">
        <f>IFERROR((VLOOKUP($A18, [1]Ausländer_Land!$A$18:$K$103,3,FALSE)/$D18)*100, "")</f>
        <v>1781.882906114399</v>
      </c>
      <c r="O18" s="5">
        <f>IFERROR((VLOOKUP($A18, [1]Ausländer_Land!$A$18:$K$103,4,FALSE)/$D18)*100, "")</f>
        <v>579.50616636906341</v>
      </c>
      <c r="P18" s="5">
        <f>IFERROR((VLOOKUP($A18, [1]Ausländer_Land!$A$18:$K$103,5,FALSE)/$D18)*100, "")</f>
        <v>291.72419259395031</v>
      </c>
      <c r="Q18" s="5">
        <f>IFERROR((VLOOKUP($A18, [1]Ausländer_Land!$A$18:$K$103,6,FALSE)/$D18)*100, "")</f>
        <v>366.6263501518564</v>
      </c>
      <c r="R18" s="5">
        <f>IFERROR((VLOOKUP($A18, [1]Ausländer_Land!$A$18:$K$103,7,FALSE)/$D18)*100, "")</f>
        <v>216.82203503604413</v>
      </c>
      <c r="S18" s="5">
        <f>IFERROR((VLOOKUP($A18, [1]Ausländer_Land!$A$18:$K$103,8,FALSE)/$D18)*100, "")</f>
        <v>137.9776586593008</v>
      </c>
      <c r="T18" s="5">
        <f>IFERROR((VLOOKUP($A18, [1]Ausländer_Land!$A$18:$K$103,9,FALSE)/$D18)*100, "")</f>
        <v>339.03081841999631</v>
      </c>
      <c r="U18" s="5">
        <f>IFERROR((VLOOKUP($A18, [1]Osteuropäer!$A$18:$K$103,3,FALSE)/$D18)*100, "")</f>
        <v>654.40832392696962</v>
      </c>
      <c r="V18" s="5">
        <f>IFERROR((VLOOKUP($A18, [1]Osteuropäer!$A$18:$K$103,4,FALSE)/$D18)*100, "")</f>
        <v>713.541606209527</v>
      </c>
      <c r="W18" s="5">
        <f>IFERROR((VLOOKUP($A18, [1]Osteuropäer!$A$18:$K$103,5,FALSE)/$D18)*100, "")</f>
        <v>346.9152560576706</v>
      </c>
      <c r="X18" s="5">
        <v>31.408775981524251</v>
      </c>
      <c r="Y18" s="5">
        <v>26.905311778290994</v>
      </c>
      <c r="Z18" s="5">
        <v>6.2586605080831417</v>
      </c>
      <c r="AA18" s="5">
        <v>7.2286374133949201</v>
      </c>
      <c r="AB18" s="5">
        <v>12.217090069284065</v>
      </c>
      <c r="AC18" s="5">
        <v>11.616628175519631</v>
      </c>
      <c r="AD18" s="6">
        <v>4756.7332754126846</v>
      </c>
      <c r="AE18" s="9"/>
      <c r="AF18" s="6"/>
      <c r="AG18" s="3"/>
    </row>
    <row r="19" spans="1:33" x14ac:dyDescent="0.2">
      <c r="A19" s="4" t="s">
        <v>36</v>
      </c>
      <c r="B19" s="3" t="s">
        <v>37</v>
      </c>
      <c r="C19" s="5"/>
      <c r="D19" s="5">
        <v>33.550445172732765</v>
      </c>
      <c r="E19" s="5">
        <v>8.6</v>
      </c>
      <c r="F19" s="5">
        <v>5.0999999999999996</v>
      </c>
      <c r="G19" s="5">
        <v>3.5</v>
      </c>
      <c r="H19" s="5">
        <v>60.6</v>
      </c>
      <c r="I19" s="5">
        <v>40.5</v>
      </c>
      <c r="J19" s="5">
        <v>12.4</v>
      </c>
      <c r="K19" s="5">
        <v>4.3</v>
      </c>
      <c r="L19" s="5">
        <v>40.1</v>
      </c>
      <c r="M19" s="5">
        <v>5.6</v>
      </c>
      <c r="N19" s="5">
        <f>IFERROR((VLOOKUP($A19, [1]Ausländer_Land!$A$18:$K$103,3,FALSE)/$D19)*100, "")</f>
        <v>166.91283740554513</v>
      </c>
      <c r="O19" s="5">
        <f>IFERROR((VLOOKUP($A19, [1]Ausländer_Land!$A$18:$K$103,4,FALSE)/$D19)*100, "")</f>
        <v>137.10697358312635</v>
      </c>
      <c r="P19" s="5" t="str">
        <f>IFERROR((VLOOKUP($A19, [1]Ausländer_Land!$A$18:$K$103,5,FALSE)/$D19)*100, "")</f>
        <v/>
      </c>
      <c r="Q19" s="5">
        <f>IFERROR((VLOOKUP($A19, [1]Ausländer_Land!$A$18:$K$103,6,FALSE)/$D19)*100, "")</f>
        <v>35.76703658690252</v>
      </c>
      <c r="R19" s="5">
        <f>IFERROR((VLOOKUP($A19, [1]Ausländer_Land!$A$18:$K$103,7,FALSE)/$D19)*100, "")</f>
        <v>38.747622969144402</v>
      </c>
      <c r="S19" s="5" t="str">
        <f>IFERROR((VLOOKUP($A19, [1]Ausländer_Land!$A$18:$K$103,8,FALSE)/$D19)*100, "")</f>
        <v/>
      </c>
      <c r="T19" s="5">
        <f>IFERROR((VLOOKUP($A19, [1]Ausländer_Land!$A$18:$K$103,9,FALSE)/$D19)*100, "")</f>
        <v>14.902931911209386</v>
      </c>
      <c r="U19" s="5">
        <f>IFERROR((VLOOKUP($A19, [1]Osteuropäer!$A$18:$K$103,3,FALSE)/$D19)*100, "")</f>
        <v>101.33993699622381</v>
      </c>
      <c r="V19" s="5">
        <f>IFERROR((VLOOKUP($A19, [1]Osteuropäer!$A$18:$K$103,4,FALSE)/$D19)*100, "")</f>
        <v>32.786450204660653</v>
      </c>
      <c r="W19" s="5">
        <f>IFERROR((VLOOKUP($A19, [1]Osteuropäer!$A$18:$K$103,5,FALSE)/$D19)*100, "")</f>
        <v>53.650554880353788</v>
      </c>
      <c r="X19" s="5">
        <v>31.838565022421523</v>
      </c>
      <c r="Y19" s="5">
        <v>27.017937219730943</v>
      </c>
      <c r="Z19" s="5">
        <v>6.0538116591928253</v>
      </c>
      <c r="AA19" s="5">
        <v>6.9506726457399104</v>
      </c>
      <c r="AB19" s="5">
        <v>13.228699551569507</v>
      </c>
      <c r="AC19" s="5">
        <v>9.9775784753363226</v>
      </c>
      <c r="AD19" s="6">
        <v>6397.6945244956769</v>
      </c>
      <c r="AE19" s="9"/>
      <c r="AF19" s="6"/>
      <c r="AG19" s="3"/>
    </row>
    <row r="20" spans="1:33" x14ac:dyDescent="0.2">
      <c r="A20" s="4" t="s">
        <v>38</v>
      </c>
      <c r="B20" s="3" t="s">
        <v>39</v>
      </c>
      <c r="C20" s="5">
        <v>58.064516129032263</v>
      </c>
      <c r="D20" s="5">
        <v>45.742686463692991</v>
      </c>
      <c r="E20" s="5">
        <v>9</v>
      </c>
      <c r="F20" s="5">
        <v>7.3</v>
      </c>
      <c r="G20" s="5">
        <v>5.0999999999999996</v>
      </c>
      <c r="H20" s="5">
        <v>57.8</v>
      </c>
      <c r="I20" s="5">
        <v>41.9</v>
      </c>
      <c r="J20" s="5">
        <v>18.600000000000001</v>
      </c>
      <c r="K20" s="5">
        <v>22.1</v>
      </c>
      <c r="L20" s="5">
        <v>41.9</v>
      </c>
      <c r="M20" s="5">
        <v>3.9</v>
      </c>
      <c r="N20" s="5">
        <f>IFERROR((VLOOKUP($A20, [1]Ausländer_Land!$A$18:$K$103,3,FALSE)/$D20)*100, "")</f>
        <v>504.99876124099086</v>
      </c>
      <c r="O20" s="5">
        <f>IFERROR((VLOOKUP($A20, [1]Ausländer_Land!$A$18:$K$103,4,FALSE)/$D20)*100, "")</f>
        <v>268.89544429715096</v>
      </c>
      <c r="P20" s="5">
        <f>IFERROR((VLOOKUP($A20, [1]Ausländer_Land!$A$18:$K$103,5,FALSE)/$D20)*100, "")</f>
        <v>198.93890594342062</v>
      </c>
      <c r="Q20" s="5">
        <f>IFERROR((VLOOKUP($A20, [1]Ausländer_Land!$A$18:$K$103,6,FALSE)/$D20)*100, "")</f>
        <v>172.70520406077176</v>
      </c>
      <c r="R20" s="5">
        <f>IFERROR((VLOOKUP($A20, [1]Ausländer_Land!$A$18:$K$103,7,FALSE)/$D20)*100, "")</f>
        <v>76.514963824392552</v>
      </c>
      <c r="S20" s="5">
        <f>IFERROR((VLOOKUP($A20, [1]Ausländer_Land!$A$18:$K$103,8,FALSE)/$D20)*100, "")</f>
        <v>325.73513170955687</v>
      </c>
      <c r="T20" s="5">
        <f>IFERROR((VLOOKUP($A20, [1]Ausländer_Land!$A$18:$K$103,9,FALSE)/$D20)*100, "")</f>
        <v>45.908978294635531</v>
      </c>
      <c r="U20" s="5">
        <f>IFERROR((VLOOKUP($A20, [1]Osteuropäer!$A$18:$K$103,3,FALSE)/$D20)*100, "")</f>
        <v>185.82205500209619</v>
      </c>
      <c r="V20" s="5">
        <f>IFERROR((VLOOKUP($A20, [1]Osteuropäer!$A$18:$K$103,4,FALSE)/$D20)*100, "")</f>
        <v>511.55718671165306</v>
      </c>
      <c r="W20" s="5">
        <f>IFERROR((VLOOKUP($A20, [1]Osteuropäer!$A$18:$K$103,5,FALSE)/$D20)*100, "")</f>
        <v>131.16850941324438</v>
      </c>
      <c r="X20" s="5">
        <v>27.556371263765076</v>
      </c>
      <c r="Y20" s="5">
        <v>25.56371263765076</v>
      </c>
      <c r="Z20" s="5">
        <v>8.86208704771893</v>
      </c>
      <c r="AA20" s="5">
        <v>9.1767173571054013</v>
      </c>
      <c r="AB20" s="5">
        <v>13.712637650760357</v>
      </c>
      <c r="AC20" s="5">
        <v>10.330361824855794</v>
      </c>
      <c r="AD20" s="6">
        <v>5070.7850707850712</v>
      </c>
      <c r="AE20" s="9"/>
      <c r="AF20" s="6"/>
      <c r="AG20" s="3"/>
    </row>
    <row r="21" spans="1:33" x14ac:dyDescent="0.2">
      <c r="A21" s="4" t="s">
        <v>40</v>
      </c>
      <c r="B21" s="3" t="s">
        <v>41</v>
      </c>
      <c r="C21" s="5">
        <v>60.317460317460316</v>
      </c>
      <c r="D21" s="5">
        <v>51.551769184293342</v>
      </c>
      <c r="E21" s="5">
        <v>8.6</v>
      </c>
      <c r="F21" s="5">
        <v>4.3</v>
      </c>
      <c r="G21" s="5">
        <v>2.5</v>
      </c>
      <c r="H21" s="5">
        <v>59.6</v>
      </c>
      <c r="I21" s="5">
        <v>31.5</v>
      </c>
      <c r="J21" s="5">
        <v>10.5</v>
      </c>
      <c r="K21" s="5">
        <v>4</v>
      </c>
      <c r="L21" s="5">
        <v>34.5</v>
      </c>
      <c r="M21" s="5">
        <v>4.2</v>
      </c>
      <c r="N21" s="5">
        <f>IFERROR((VLOOKUP($A21, [1]Ausländer_Land!$A$18:$K$103,3,FALSE)/$D21)*100, "")</f>
        <v>368.56155085728602</v>
      </c>
      <c r="O21" s="5">
        <f>IFERROR((VLOOKUP($A21, [1]Ausländer_Land!$A$18:$K$103,4,FALSE)/$D21)*100, "")</f>
        <v>180.40118015646104</v>
      </c>
      <c r="P21" s="5">
        <f>IFERROR((VLOOKUP($A21, [1]Ausländer_Land!$A$18:$K$103,5,FALSE)/$D21)*100, "")</f>
        <v>77.591905443639163</v>
      </c>
      <c r="Q21" s="5">
        <f>IFERROR((VLOOKUP($A21, [1]Ausländer_Land!$A$18:$K$103,6,FALSE)/$D21)*100, "")</f>
        <v>89.23069126018504</v>
      </c>
      <c r="R21" s="5">
        <f>IFERROR((VLOOKUP($A21, [1]Ausländer_Land!$A$18:$K$103,7,FALSE)/$D21)*100, "")</f>
        <v>34.916357449637623</v>
      </c>
      <c r="S21" s="5">
        <f>IFERROR((VLOOKUP($A21, [1]Ausländer_Land!$A$18:$K$103,8,FALSE)/$D21)*100, "")</f>
        <v>104.74907234891286</v>
      </c>
      <c r="T21" s="5">
        <f>IFERROR((VLOOKUP($A21, [1]Ausländer_Land!$A$18:$K$103,9,FALSE)/$D21)*100, "")</f>
        <v>27.157166905273705</v>
      </c>
      <c r="U21" s="5">
        <f>IFERROR((VLOOKUP($A21, [1]Osteuropäer!$A$18:$K$103,3,FALSE)/$D21)*100, "")</f>
        <v>52.374536174456431</v>
      </c>
      <c r="V21" s="5">
        <f>IFERROR((VLOOKUP($A21, [1]Osteuropäer!$A$18:$K$103,4,FALSE)/$D21)*100, "")</f>
        <v>114.44806052936775</v>
      </c>
      <c r="W21" s="5">
        <f>IFERROR((VLOOKUP($A21, [1]Osteuropäer!$A$18:$K$103,5,FALSE)/$D21)*100, "")</f>
        <v>75.652107807548191</v>
      </c>
      <c r="X21" s="5">
        <v>35.543964232488825</v>
      </c>
      <c r="Y21" s="5">
        <v>22.528564331843022</v>
      </c>
      <c r="Z21" s="5">
        <v>7.9980129160457034</v>
      </c>
      <c r="AA21" s="5">
        <v>5.6880278191753604</v>
      </c>
      <c r="AB21" s="5">
        <v>15.226030799801292</v>
      </c>
      <c r="AC21" s="5">
        <v>9.9105812220566332</v>
      </c>
      <c r="AD21" s="6">
        <v>3647.6355247981546</v>
      </c>
      <c r="AE21" s="9"/>
      <c r="AF21" s="6"/>
      <c r="AG21" s="3"/>
    </row>
    <row r="22" spans="1:33" x14ac:dyDescent="0.2">
      <c r="A22" s="4" t="s">
        <v>42</v>
      </c>
      <c r="B22" s="3" t="s">
        <v>43</v>
      </c>
      <c r="C22" s="5">
        <v>6.8965517241379306</v>
      </c>
      <c r="D22" s="5">
        <v>34.233999387322214</v>
      </c>
      <c r="E22" s="5">
        <v>9</v>
      </c>
      <c r="F22" s="5">
        <v>20.100000000000001</v>
      </c>
      <c r="G22" s="5">
        <v>17.399999999999999</v>
      </c>
      <c r="H22" s="5">
        <v>44.8</v>
      </c>
      <c r="I22" s="5">
        <v>84.9</v>
      </c>
      <c r="J22" s="5">
        <v>47.4</v>
      </c>
      <c r="K22" s="5">
        <v>41.7</v>
      </c>
      <c r="L22" s="5">
        <v>29.5</v>
      </c>
      <c r="M22" s="5">
        <v>13</v>
      </c>
      <c r="N22" s="5">
        <f>IFERROR((VLOOKUP($A22, [1]Ausländer_Land!$A$18:$K$103,3,FALSE)/$D22)*100, "")</f>
        <v>1057.4283065917753</v>
      </c>
      <c r="O22" s="5">
        <f>IFERROR((VLOOKUP($A22, [1]Ausländer_Land!$A$18:$K$103,4,FALSE)/$D22)*100, "")</f>
        <v>274.58083099344441</v>
      </c>
      <c r="P22" s="5">
        <f>IFERROR((VLOOKUP($A22, [1]Ausländer_Land!$A$18:$K$103,5,FALSE)/$D22)*100, "")</f>
        <v>3186.8902831260411</v>
      </c>
      <c r="Q22" s="5">
        <f>IFERROR((VLOOKUP($A22, [1]Ausländer_Land!$A$18:$K$103,6,FALSE)/$D22)*100, "")</f>
        <v>315.47584837544679</v>
      </c>
      <c r="R22" s="5">
        <f>IFERROR((VLOOKUP($A22, [1]Ausländer_Land!$A$18:$K$103,7,FALSE)/$D22)*100, "")</f>
        <v>116.84290680572103</v>
      </c>
      <c r="S22" s="5">
        <f>IFERROR((VLOOKUP($A22, [1]Ausländer_Land!$A$18:$K$103,8,FALSE)/$D22)*100, "")</f>
        <v>376.8183744484503</v>
      </c>
      <c r="T22" s="5">
        <f>IFERROR((VLOOKUP($A22, [1]Ausländer_Land!$A$18:$K$103,9,FALSE)/$D22)*100, "")</f>
        <v>131.44827015643614</v>
      </c>
      <c r="U22" s="5">
        <f>IFERROR((VLOOKUP($A22, [1]Osteuropäer!$A$18:$K$103,3,FALSE)/$D22)*100, "")</f>
        <v>1200.5608674287835</v>
      </c>
      <c r="V22" s="5">
        <f>IFERROR((VLOOKUP($A22, [1]Osteuropäer!$A$18:$K$103,4,FALSE)/$D22)*100, "")</f>
        <v>978.55934449791346</v>
      </c>
      <c r="W22" s="5">
        <f>IFERROR((VLOOKUP($A22, [1]Osteuropäer!$A$18:$K$103,5,FALSE)/$D22)*100, "")</f>
        <v>455.68733654231198</v>
      </c>
      <c r="X22" s="5">
        <v>28.299570288520567</v>
      </c>
      <c r="Y22" s="5">
        <v>24.984653161448744</v>
      </c>
      <c r="Z22" s="5">
        <v>5.5248618784530388</v>
      </c>
      <c r="AA22" s="5">
        <v>10.435850214855741</v>
      </c>
      <c r="AB22" s="5">
        <v>8.9625537139349305</v>
      </c>
      <c r="AC22" s="5">
        <v>16.820135052179253</v>
      </c>
      <c r="AD22" s="6">
        <v>7505.7405281285883</v>
      </c>
      <c r="AE22" s="9"/>
      <c r="AF22" s="6"/>
      <c r="AG22" s="3"/>
    </row>
    <row r="23" spans="1:33" x14ac:dyDescent="0.2">
      <c r="A23" s="4" t="s">
        <v>44</v>
      </c>
      <c r="B23" s="3" t="s">
        <v>45</v>
      </c>
      <c r="C23" s="5">
        <v>50</v>
      </c>
      <c r="D23" s="5">
        <v>30.594786163321725</v>
      </c>
      <c r="E23" s="5">
        <v>8.9</v>
      </c>
      <c r="F23" s="5">
        <v>9.1999999999999993</v>
      </c>
      <c r="G23" s="5">
        <v>6.9</v>
      </c>
      <c r="H23" s="5">
        <v>59.7</v>
      </c>
      <c r="I23" s="5">
        <v>34.5</v>
      </c>
      <c r="J23" s="5">
        <v>15.5</v>
      </c>
      <c r="K23" s="5">
        <v>5</v>
      </c>
      <c r="L23" s="5">
        <v>40.700000000000003</v>
      </c>
      <c r="M23" s="5">
        <v>4.3</v>
      </c>
      <c r="N23" s="5">
        <f>IFERROR((VLOOKUP($A23, [1]Ausländer_Land!$A$18:$K$103,3,FALSE)/$D23)*100, "")</f>
        <v>1385.8570468072382</v>
      </c>
      <c r="O23" s="5">
        <f>IFERROR((VLOOKUP($A23, [1]Ausländer_Land!$A$18:$K$103,4,FALSE)/$D23)*100, "")</f>
        <v>751.76207727751137</v>
      </c>
      <c r="P23" s="5">
        <f>IFERROR((VLOOKUP($A23, [1]Ausländer_Land!$A$18:$K$103,5,FALSE)/$D23)*100, "")</f>
        <v>251.6768693494277</v>
      </c>
      <c r="Q23" s="5">
        <f>IFERROR((VLOOKUP($A23, [1]Ausländer_Land!$A$18:$K$103,6,FALSE)/$D23)*100, "")</f>
        <v>147.08388468473049</v>
      </c>
      <c r="R23" s="5">
        <f>IFERROR((VLOOKUP($A23, [1]Ausländer_Land!$A$18:$K$103,7,FALSE)/$D23)*100, "")</f>
        <v>52.296492332348606</v>
      </c>
      <c r="S23" s="5">
        <f>IFERROR((VLOOKUP($A23, [1]Ausländer_Land!$A$18:$K$103,8,FALSE)/$D23)*100, "")</f>
        <v>222.26009241248161</v>
      </c>
      <c r="T23" s="5">
        <f>IFERROR((VLOOKUP($A23, [1]Ausländer_Land!$A$18:$K$103,9,FALSE)/$D23)*100, "")</f>
        <v>52.296492332348606</v>
      </c>
      <c r="U23" s="5">
        <f>IFERROR((VLOOKUP($A23, [1]Osteuropäer!$A$18:$K$103,3,FALSE)/$D23)*100, "")</f>
        <v>147.08388468473049</v>
      </c>
      <c r="V23" s="5">
        <f>IFERROR((VLOOKUP($A23, [1]Osteuropäer!$A$18:$K$103,4,FALSE)/$D23)*100, "")</f>
        <v>375.88103863875568</v>
      </c>
      <c r="W23" s="5">
        <f>IFERROR((VLOOKUP($A23, [1]Osteuropäer!$A$18:$K$103,5,FALSE)/$D23)*100, "")</f>
        <v>84.981800040066489</v>
      </c>
      <c r="X23" s="5">
        <v>27.600518806744489</v>
      </c>
      <c r="Y23" s="5">
        <v>29.675745784695202</v>
      </c>
      <c r="Z23" s="5">
        <v>6.4332036316472117</v>
      </c>
      <c r="AA23" s="5">
        <v>6.9001297016861223</v>
      </c>
      <c r="AB23" s="5">
        <v>12.607003891050585</v>
      </c>
      <c r="AC23" s="5">
        <v>12.425421530479897</v>
      </c>
      <c r="AD23" s="6">
        <v>4116.5530068195912</v>
      </c>
      <c r="AE23" s="9"/>
      <c r="AF23" s="6"/>
      <c r="AG23" s="3"/>
    </row>
    <row r="24" spans="1:33" x14ac:dyDescent="0.2">
      <c r="A24" s="4" t="s">
        <v>46</v>
      </c>
      <c r="B24" s="3" t="s">
        <v>47</v>
      </c>
      <c r="C24" s="5"/>
      <c r="D24" s="5">
        <v>39.403513877317934</v>
      </c>
      <c r="E24" s="5">
        <v>8.6999999999999993</v>
      </c>
      <c r="F24" s="5">
        <v>3.1</v>
      </c>
      <c r="G24" s="5">
        <v>1</v>
      </c>
      <c r="H24" s="5">
        <v>56</v>
      </c>
      <c r="I24" s="5">
        <v>29</v>
      </c>
      <c r="J24" s="5">
        <v>12</v>
      </c>
      <c r="K24" s="5">
        <v>2</v>
      </c>
      <c r="L24" s="5">
        <v>35.799999999999997</v>
      </c>
      <c r="M24" s="5">
        <v>3.2</v>
      </c>
      <c r="N24" s="5">
        <f>IFERROR((VLOOKUP($A24, [1]Ausländer_Land!$A$18:$K$103,3,FALSE)/$D24)*100, "")</f>
        <v>63.446118226503877</v>
      </c>
      <c r="O24" s="5">
        <f>IFERROR((VLOOKUP($A24, [1]Ausländer_Land!$A$18:$K$103,4,FALSE)/$D24)*100, "")</f>
        <v>35.529826206842174</v>
      </c>
      <c r="P24" s="5" t="str">
        <f>IFERROR((VLOOKUP($A24, [1]Ausländer_Land!$A$18:$K$103,5,FALSE)/$D24)*100, "")</f>
        <v/>
      </c>
      <c r="Q24" s="5">
        <f>IFERROR((VLOOKUP($A24, [1]Ausländer_Land!$A$18:$K$103,6,FALSE)/$D24)*100, "")</f>
        <v>63.446118226503877</v>
      </c>
      <c r="R24" s="5" t="str">
        <f>IFERROR((VLOOKUP($A24, [1]Ausländer_Land!$A$18:$K$103,7,FALSE)/$D24)*100, "")</f>
        <v/>
      </c>
      <c r="S24" s="5">
        <f>IFERROR((VLOOKUP($A24, [1]Ausländer_Land!$A$18:$K$103,8,FALSE)/$D24)*100, "")</f>
        <v>53.29473931026326</v>
      </c>
      <c r="T24" s="5">
        <f>IFERROR((VLOOKUP($A24, [1]Ausländer_Land!$A$18:$K$103,9,FALSE)/$D24)*100, "")</f>
        <v>48.219049852142945</v>
      </c>
      <c r="U24" s="5">
        <f>IFERROR((VLOOKUP($A24, [1]Osteuropäer!$A$18:$K$103,3,FALSE)/$D24)*100, "")</f>
        <v>17.764913103421087</v>
      </c>
      <c r="V24" s="5">
        <f>IFERROR((VLOOKUP($A24, [1]Osteuropäer!$A$18:$K$103,4,FALSE)/$D24)*100, "")</f>
        <v>205.56542305387256</v>
      </c>
      <c r="W24" s="5">
        <f>IFERROR((VLOOKUP($A24, [1]Osteuropäer!$A$18:$K$103,5,FALSE)/$D24)*100, "")</f>
        <v>12.689223645300777</v>
      </c>
      <c r="X24" s="5">
        <v>35.280373831775698</v>
      </c>
      <c r="Y24" s="5">
        <v>21.339563862928348</v>
      </c>
      <c r="Z24" s="5">
        <v>10.280373831775702</v>
      </c>
      <c r="AA24" s="5">
        <v>6.9314641744548284</v>
      </c>
      <c r="AB24" s="5">
        <v>17.056074766355142</v>
      </c>
      <c r="AC24" s="5">
        <v>7.3208722741433023</v>
      </c>
      <c r="AD24" s="6">
        <v>3528.3194057567316</v>
      </c>
      <c r="AE24" s="9"/>
      <c r="AF24" s="6"/>
      <c r="AG24" s="3"/>
    </row>
    <row r="25" spans="1:33" x14ac:dyDescent="0.2">
      <c r="A25" s="4" t="s">
        <v>48</v>
      </c>
      <c r="B25" s="3" t="s">
        <v>49</v>
      </c>
      <c r="C25" s="5">
        <v>23.809523809523807</v>
      </c>
      <c r="D25" s="5">
        <v>21.28973587464063</v>
      </c>
      <c r="E25" s="5">
        <v>9.3000000000000007</v>
      </c>
      <c r="F25" s="5">
        <v>8.6</v>
      </c>
      <c r="G25" s="5">
        <v>6.5</v>
      </c>
      <c r="H25" s="5">
        <v>56.6</v>
      </c>
      <c r="I25" s="5">
        <v>46.8</v>
      </c>
      <c r="J25" s="5">
        <v>28.9</v>
      </c>
      <c r="K25" s="5">
        <v>2.7</v>
      </c>
      <c r="L25" s="5">
        <v>41.7</v>
      </c>
      <c r="M25" s="5">
        <v>4.3</v>
      </c>
      <c r="N25" s="5">
        <f>IFERROR((VLOOKUP($A25, [1]Ausländer_Land!$A$18:$K$103,3,FALSE)/$D25)*100, "")</f>
        <v>460.31571540881896</v>
      </c>
      <c r="O25" s="5">
        <f>IFERROR((VLOOKUP($A25, [1]Ausländer_Land!$A$18:$K$103,4,FALSE)/$D25)*100, "")</f>
        <v>192.58106460981202</v>
      </c>
      <c r="P25" s="5">
        <f>IFERROR((VLOOKUP($A25, [1]Ausländer_Land!$A$18:$K$103,5,FALSE)/$D25)*100, "")</f>
        <v>277.12884907265629</v>
      </c>
      <c r="Q25" s="5">
        <f>IFERROR((VLOOKUP($A25, [1]Ausländer_Land!$A$18:$K$103,6,FALSE)/$D25)*100, "")</f>
        <v>385.16212921962403</v>
      </c>
      <c r="R25" s="5">
        <f>IFERROR((VLOOKUP($A25, [1]Ausländer_Land!$A$18:$K$103,7,FALSE)/$D25)*100, "")</f>
        <v>51.668090505071518</v>
      </c>
      <c r="S25" s="5">
        <f>IFERROR((VLOOKUP($A25, [1]Ausländer_Land!$A$18:$K$103,8,FALSE)/$D25)*100, "")</f>
        <v>310.00854303042911</v>
      </c>
      <c r="T25" s="5">
        <f>IFERROR((VLOOKUP($A25, [1]Ausländer_Land!$A$18:$K$103,9,FALSE)/$D25)*100, "")</f>
        <v>159.70137065203923</v>
      </c>
      <c r="U25" s="5">
        <f>IFERROR((VLOOKUP($A25, [1]Osteuropäer!$A$18:$K$103,3,FALSE)/$D25)*100, "")</f>
        <v>131.51877583109112</v>
      </c>
      <c r="V25" s="5">
        <f>IFERROR((VLOOKUP($A25, [1]Osteuropäer!$A$18:$K$103,4,FALSE)/$D25)*100, "")</f>
        <v>648.19968088180633</v>
      </c>
      <c r="W25" s="5">
        <f>IFERROR((VLOOKUP($A25, [1]Osteuropäer!$A$18:$K$103,5,FALSE)/$D25)*100, "")</f>
        <v>225.46075856758478</v>
      </c>
      <c r="X25" s="5">
        <v>28.557213930348258</v>
      </c>
      <c r="Y25" s="5">
        <v>28.656716417910445</v>
      </c>
      <c r="Z25" s="5">
        <v>5.7711442786069647</v>
      </c>
      <c r="AA25" s="5">
        <v>6.9651741293532332</v>
      </c>
      <c r="AB25" s="5">
        <v>12.139303482587064</v>
      </c>
      <c r="AC25" s="5">
        <v>12.238805970149253</v>
      </c>
      <c r="AD25" s="6">
        <v>5054.2867839760393</v>
      </c>
      <c r="AE25" s="9"/>
      <c r="AF25" s="6"/>
      <c r="AG25" s="3"/>
    </row>
    <row r="26" spans="1:33" x14ac:dyDescent="0.2">
      <c r="A26" s="4" t="s">
        <v>50</v>
      </c>
      <c r="B26" s="3" t="s">
        <v>51</v>
      </c>
      <c r="C26" s="5">
        <v>7.3170731707317067</v>
      </c>
      <c r="D26" s="5">
        <v>34.409745249033023</v>
      </c>
      <c r="E26" s="5">
        <v>9</v>
      </c>
      <c r="F26" s="5">
        <v>17.2</v>
      </c>
      <c r="G26" s="5">
        <v>13.8</v>
      </c>
      <c r="H26" s="5">
        <v>51.3</v>
      </c>
      <c r="I26" s="5">
        <v>72.5</v>
      </c>
      <c r="J26" s="5">
        <v>44.6</v>
      </c>
      <c r="K26" s="5">
        <v>2.2000000000000002</v>
      </c>
      <c r="L26" s="5">
        <v>40.5</v>
      </c>
      <c r="M26" s="5">
        <v>9</v>
      </c>
      <c r="N26" s="5">
        <f>IFERROR((VLOOKUP($A26, [1]Ausländer_Land!$A$18:$K$103,3,FALSE)/$D26)*100, "")</f>
        <v>1211.8659902363515</v>
      </c>
      <c r="O26" s="5">
        <f>IFERROR((VLOOKUP($A26, [1]Ausländer_Land!$A$18:$K$103,4,FALSE)/$D26)*100, "")</f>
        <v>229.58612285053186</v>
      </c>
      <c r="P26" s="5">
        <f>IFERROR((VLOOKUP($A26, [1]Ausländer_Land!$A$18:$K$103,5,FALSE)/$D26)*100, "")</f>
        <v>709.10144272822492</v>
      </c>
      <c r="Q26" s="5">
        <f>IFERROR((VLOOKUP($A26, [1]Ausländer_Land!$A$18:$K$103,6,FALSE)/$D26)*100, "")</f>
        <v>133.68305887499324</v>
      </c>
      <c r="R26" s="5">
        <f>IFERROR((VLOOKUP($A26, [1]Ausländer_Land!$A$18:$K$103,7,FALSE)/$D26)*100, "")</f>
        <v>46.49845526086721</v>
      </c>
      <c r="S26" s="5">
        <f>IFERROR((VLOOKUP($A26, [1]Ausländer_Land!$A$18:$K$103,8,FALSE)/$D26)*100, "")</f>
        <v>87.184603614126019</v>
      </c>
      <c r="T26" s="5">
        <f>IFERROR((VLOOKUP($A26, [1]Ausländer_Land!$A$18:$K$103,9,FALSE)/$D26)*100, "")</f>
        <v>63.93537598369241</v>
      </c>
      <c r="U26" s="5">
        <f>IFERROR((VLOOKUP($A26, [1]Osteuropäer!$A$18:$K$103,3,FALSE)/$D26)*100, "")</f>
        <v>151.11997959781843</v>
      </c>
      <c r="V26" s="5">
        <f>IFERROR((VLOOKUP($A26, [1]Osteuropäer!$A$18:$K$103,4,FALSE)/$D26)*100, "")</f>
        <v>633.54145292931571</v>
      </c>
      <c r="W26" s="5">
        <f>IFERROR((VLOOKUP($A26, [1]Osteuropäer!$A$18:$K$103,5,FALSE)/$D26)*100, "")</f>
        <v>145.30767269021004</v>
      </c>
      <c r="X26" s="5">
        <v>20.114122681883025</v>
      </c>
      <c r="Y26" s="5">
        <v>31.954350927246793</v>
      </c>
      <c r="Z26" s="5">
        <v>4.9928673323823114</v>
      </c>
      <c r="AA26" s="5">
        <v>12.268188302425107</v>
      </c>
      <c r="AB26" s="5">
        <v>6.7047075606276749</v>
      </c>
      <c r="AC26" s="5">
        <v>16.547788873038517</v>
      </c>
      <c r="AD26" s="6">
        <v>7166.0181582360574</v>
      </c>
      <c r="AE26" s="9"/>
      <c r="AF26" s="6"/>
      <c r="AG26" s="3"/>
    </row>
    <row r="27" spans="1:33" x14ac:dyDescent="0.2">
      <c r="A27" s="4" t="s">
        <v>52</v>
      </c>
      <c r="B27" s="3" t="s">
        <v>53</v>
      </c>
      <c r="C27" s="5">
        <v>30.357142857142854</v>
      </c>
      <c r="D27" s="5">
        <v>31.190945165176299</v>
      </c>
      <c r="E27" s="5">
        <v>8.8000000000000007</v>
      </c>
      <c r="F27" s="5">
        <v>9.3000000000000007</v>
      </c>
      <c r="G27" s="5">
        <v>6.9</v>
      </c>
      <c r="H27" s="5">
        <v>58.4</v>
      </c>
      <c r="I27" s="5">
        <v>45.1</v>
      </c>
      <c r="J27" s="5">
        <v>20.2</v>
      </c>
      <c r="K27" s="5">
        <v>2.6</v>
      </c>
      <c r="L27" s="5">
        <v>43.2</v>
      </c>
      <c r="M27" s="5">
        <v>5</v>
      </c>
      <c r="N27" s="5">
        <f>IFERROR((VLOOKUP($A27, [1]Ausländer_Land!$A$18:$K$103,3,FALSE)/$D27)*100, "")</f>
        <v>827.16313543473132</v>
      </c>
      <c r="O27" s="5">
        <f>IFERROR((VLOOKUP($A27, [1]Ausländer_Land!$A$18:$K$103,4,FALSE)/$D27)*100, "")</f>
        <v>407.16945038841425</v>
      </c>
      <c r="P27" s="5">
        <f>IFERROR((VLOOKUP($A27, [1]Ausländer_Land!$A$18:$K$103,5,FALSE)/$D27)*100, "")</f>
        <v>253.27863449358051</v>
      </c>
      <c r="Q27" s="5">
        <f>IFERROR((VLOOKUP($A27, [1]Ausländer_Land!$A$18:$K$103,6,FALSE)/$D27)*100, "")</f>
        <v>269.30892781595901</v>
      </c>
      <c r="R27" s="5">
        <f>IFERROR((VLOOKUP($A27, [1]Ausländer_Land!$A$18:$K$103,7,FALSE)/$D27)*100, "")</f>
        <v>118.62417058560099</v>
      </c>
      <c r="S27" s="5">
        <f>IFERROR((VLOOKUP($A27, [1]Ausländer_Land!$A$18:$K$103,8,FALSE)/$D27)*100, "")</f>
        <v>166.71505055273656</v>
      </c>
      <c r="T27" s="5">
        <f>IFERROR((VLOOKUP($A27, [1]Ausländer_Land!$A$18:$K$103,9,FALSE)/$D27)*100, "")</f>
        <v>221.21804784882349</v>
      </c>
      <c r="U27" s="5">
        <f>IFERROR((VLOOKUP($A27, [1]Osteuropäer!$A$18:$K$103,3,FALSE)/$D27)*100, "")</f>
        <v>266.10286915148333</v>
      </c>
      <c r="V27" s="5">
        <f>IFERROR((VLOOKUP($A27, [1]Osteuropäer!$A$18:$K$103,4,FALSE)/$D27)*100, "")</f>
        <v>253.27863449358051</v>
      </c>
      <c r="W27" s="5">
        <f>IFERROR((VLOOKUP($A27, [1]Osteuropäer!$A$18:$K$103,5,FALSE)/$D27)*100, "")</f>
        <v>195.56957853301788</v>
      </c>
      <c r="X27" s="5">
        <v>27.751196172248807</v>
      </c>
      <c r="Y27" s="5">
        <v>26.355661881977674</v>
      </c>
      <c r="Z27" s="5">
        <v>5.4625199362041474</v>
      </c>
      <c r="AA27" s="5">
        <v>7.9346092503987249</v>
      </c>
      <c r="AB27" s="5">
        <v>13.476874003189794</v>
      </c>
      <c r="AC27" s="5">
        <v>14.154704944178629</v>
      </c>
      <c r="AD27" s="6">
        <v>4458.7123238808636</v>
      </c>
      <c r="AE27" s="9"/>
      <c r="AF27" s="6"/>
      <c r="AG27" s="3"/>
    </row>
    <row r="28" spans="1:33" x14ac:dyDescent="0.2">
      <c r="A28" s="4" t="s">
        <v>54</v>
      </c>
      <c r="B28" s="3" t="s">
        <v>55</v>
      </c>
      <c r="C28" s="5"/>
      <c r="D28" s="5">
        <v>81.594483114188407</v>
      </c>
      <c r="E28" s="5">
        <v>11.1</v>
      </c>
      <c r="F28" s="5">
        <v>1.5</v>
      </c>
      <c r="G28" s="5">
        <v>0.3</v>
      </c>
      <c r="H28" s="5">
        <v>34.5</v>
      </c>
      <c r="I28" s="5">
        <v>25.8</v>
      </c>
      <c r="J28" s="5">
        <v>11.2</v>
      </c>
      <c r="K28" s="5">
        <v>3</v>
      </c>
      <c r="L28" s="5">
        <v>33.200000000000003</v>
      </c>
      <c r="M28" s="5">
        <v>5.6</v>
      </c>
      <c r="N28" s="5">
        <f>IFERROR((VLOOKUP($A28, [1]Ausländer_Land!$A$18:$K$103,3,FALSE)/$D28)*100, "")</f>
        <v>12.255730557181638</v>
      </c>
      <c r="O28" s="5">
        <f>IFERROR((VLOOKUP($A28, [1]Ausländer_Land!$A$18:$K$103,4,FALSE)/$D28)*100, "")</f>
        <v>9.8045844457453093</v>
      </c>
      <c r="P28" s="5">
        <f>IFERROR((VLOOKUP($A28, [1]Ausländer_Land!$A$18:$K$103,5,FALSE)/$D28)*100, "")</f>
        <v>0</v>
      </c>
      <c r="Q28" s="5">
        <f>IFERROR((VLOOKUP($A28, [1]Ausländer_Land!$A$18:$K$103,6,FALSE)/$D28)*100, "")</f>
        <v>19.609168891490619</v>
      </c>
      <c r="R28" s="5">
        <f>IFERROR((VLOOKUP($A28, [1]Ausländer_Land!$A$18:$K$103,7,FALSE)/$D28)*100, "")</f>
        <v>11.030157501463474</v>
      </c>
      <c r="S28" s="5">
        <f>IFERROR((VLOOKUP($A28, [1]Ausländer_Land!$A$18:$K$103,8,FALSE)/$D28)*100, "")</f>
        <v>0</v>
      </c>
      <c r="T28" s="5">
        <f>IFERROR((VLOOKUP($A28, [1]Ausländer_Land!$A$18:$K$103,9,FALSE)/$D28)*100, "")</f>
        <v>6.1278652785908188</v>
      </c>
      <c r="U28" s="5">
        <f>IFERROR((VLOOKUP($A28, [1]Osteuropäer!$A$18:$K$103,3,FALSE)/$D28)*100, "")</f>
        <v>23.285888058645114</v>
      </c>
      <c r="V28" s="5">
        <f>IFERROR((VLOOKUP($A28, [1]Osteuropäer!$A$18:$K$103,4,FALSE)/$D28)*100, "")</f>
        <v>15.932449724336129</v>
      </c>
      <c r="W28" s="5">
        <f>IFERROR((VLOOKUP($A28, [1]Osteuropäer!$A$18:$K$103,5,FALSE)/$D28)*100, "")</f>
        <v>34.316045560108591</v>
      </c>
      <c r="X28" s="5">
        <v>42.801556420233467</v>
      </c>
      <c r="Y28" s="5">
        <v>5.3696498054474713</v>
      </c>
      <c r="Z28" s="5">
        <v>3.5019455252918288</v>
      </c>
      <c r="AA28" s="5">
        <v>2.1789883268482493</v>
      </c>
      <c r="AB28" s="5">
        <v>37.898832684824903</v>
      </c>
      <c r="AC28" s="5">
        <v>7.2373540856031129</v>
      </c>
      <c r="AD28" s="6">
        <v>2878.0487804878048</v>
      </c>
      <c r="AE28" s="9"/>
      <c r="AF28" s="6"/>
      <c r="AG28" s="3"/>
    </row>
    <row r="29" spans="1:33" x14ac:dyDescent="0.2">
      <c r="A29" s="4" t="s">
        <v>56</v>
      </c>
      <c r="B29" s="3" t="s">
        <v>57</v>
      </c>
      <c r="C29" s="5">
        <v>41.53846153846154</v>
      </c>
      <c r="D29" s="5">
        <v>32.236624230964139</v>
      </c>
      <c r="E29" s="5">
        <v>9</v>
      </c>
      <c r="F29" s="5">
        <v>5.6</v>
      </c>
      <c r="G29" s="5">
        <v>3</v>
      </c>
      <c r="H29" s="5">
        <v>61.9</v>
      </c>
      <c r="I29" s="5">
        <v>33.700000000000003</v>
      </c>
      <c r="J29" s="5">
        <v>11.3</v>
      </c>
      <c r="K29" s="5">
        <v>16.7</v>
      </c>
      <c r="L29" s="5">
        <v>38.299999999999997</v>
      </c>
      <c r="M29" s="5">
        <v>3.5</v>
      </c>
      <c r="N29" s="5">
        <f>IFERROR((VLOOKUP($A29, [1]Ausländer_Land!$A$18:$K$103,3,FALSE)/$D29)*100, "")</f>
        <v>735.18864227835354</v>
      </c>
      <c r="O29" s="5">
        <f>IFERROR((VLOOKUP($A29, [1]Ausländer_Land!$A$18:$K$103,4,FALSE)/$D29)*100, "")</f>
        <v>179.91958334238188</v>
      </c>
      <c r="P29" s="5">
        <f>IFERROR((VLOOKUP($A29, [1]Ausländer_Land!$A$18:$K$103,5,FALSE)/$D29)*100, "")</f>
        <v>55.837112071773689</v>
      </c>
      <c r="Q29" s="5">
        <f>IFERROR((VLOOKUP($A29, [1]Ausländer_Land!$A$18:$K$103,6,FALSE)/$D29)*100, "")</f>
        <v>136.49071839766901</v>
      </c>
      <c r="R29" s="5">
        <f>IFERROR((VLOOKUP($A29, [1]Ausländer_Land!$A$18:$K$103,7,FALSE)/$D29)*100, "")</f>
        <v>24.81649425412164</v>
      </c>
      <c r="S29" s="5">
        <f>IFERROR((VLOOKUP($A29, [1]Ausländer_Land!$A$18:$K$103,8,FALSE)/$D29)*100, "")</f>
        <v>99.265977016486559</v>
      </c>
      <c r="T29" s="5">
        <f>IFERROR((VLOOKUP($A29, [1]Ausländer_Land!$A$18:$K$103,9,FALSE)/$D29)*100, "")</f>
        <v>55.837112071773689</v>
      </c>
      <c r="U29" s="5">
        <f>IFERROR((VLOOKUP($A29, [1]Osteuropäer!$A$18:$K$103,3,FALSE)/$D29)*100, "")</f>
        <v>148.89896552472982</v>
      </c>
      <c r="V29" s="5">
        <f>IFERROR((VLOOKUP($A29, [1]Osteuropäer!$A$18:$K$103,4,FALSE)/$D29)*100, "")</f>
        <v>142.69484196119944</v>
      </c>
      <c r="W29" s="5">
        <f>IFERROR((VLOOKUP($A29, [1]Osteuropäer!$A$18:$K$103,5,FALSE)/$D29)*100, "")</f>
        <v>133.38865661590381</v>
      </c>
      <c r="X29" s="5">
        <v>32.782212086659065</v>
      </c>
      <c r="Y29" s="5">
        <v>27.280501710376285</v>
      </c>
      <c r="Z29" s="5">
        <v>7.2976054732041051</v>
      </c>
      <c r="AA29" s="5">
        <v>6.7274800456100348</v>
      </c>
      <c r="AB29" s="5">
        <v>11.801596351197263</v>
      </c>
      <c r="AC29" s="5">
        <v>9.8916761687571277</v>
      </c>
      <c r="AD29" s="6">
        <v>5429.8642533936654</v>
      </c>
      <c r="AE29" s="9"/>
      <c r="AF29" s="6"/>
      <c r="AG29" s="3"/>
    </row>
    <row r="30" spans="1:33" x14ac:dyDescent="0.2">
      <c r="A30" s="4" t="s">
        <v>58</v>
      </c>
      <c r="B30" s="3" t="s">
        <v>59</v>
      </c>
      <c r="C30" s="5">
        <v>19.17808219178082</v>
      </c>
      <c r="D30" s="5">
        <v>30.887420416286481</v>
      </c>
      <c r="E30" s="5">
        <v>9.6</v>
      </c>
      <c r="F30" s="5">
        <v>13.6</v>
      </c>
      <c r="G30" s="5">
        <v>11.1</v>
      </c>
      <c r="H30" s="5">
        <v>55.6</v>
      </c>
      <c r="I30" s="5">
        <v>59.4</v>
      </c>
      <c r="J30" s="5">
        <v>35.1</v>
      </c>
      <c r="K30" s="5">
        <v>30.6</v>
      </c>
      <c r="L30" s="5">
        <v>53.8</v>
      </c>
      <c r="M30" s="5">
        <v>3.9</v>
      </c>
      <c r="N30" s="5">
        <f>IFERROR((VLOOKUP($A30, [1]Ausländer_Land!$A$18:$K$103,3,FALSE)/$D30)*100, "")</f>
        <v>4445.1753545467245</v>
      </c>
      <c r="O30" s="5">
        <f>IFERROR((VLOOKUP($A30, [1]Ausländer_Land!$A$18:$K$103,4,FALSE)/$D30)*100, "")</f>
        <v>1592.8814817458037</v>
      </c>
      <c r="P30" s="5">
        <f>IFERROR((VLOOKUP($A30, [1]Ausländer_Land!$A$18:$K$103,5,FALSE)/$D30)*100, "")</f>
        <v>670.1757453686613</v>
      </c>
      <c r="Q30" s="5">
        <f>IFERROR((VLOOKUP($A30, [1]Ausländer_Land!$A$18:$K$103,6,FALSE)/$D30)*100, "")</f>
        <v>462.97165018221528</v>
      </c>
      <c r="R30" s="5">
        <f>IFERROR((VLOOKUP($A30, [1]Ausländer_Land!$A$18:$K$103,7,FALSE)/$D30)*100, "")</f>
        <v>1434.2408463686811</v>
      </c>
      <c r="S30" s="5">
        <f>IFERROR((VLOOKUP($A30, [1]Ausländer_Land!$A$18:$K$103,8,FALSE)/$D30)*100, "")</f>
        <v>495.34729005509746</v>
      </c>
      <c r="T30" s="5">
        <f>IFERROR((VLOOKUP($A30, [1]Ausländer_Land!$A$18:$K$103,9,FALSE)/$D30)*100, "")</f>
        <v>229.86704309746355</v>
      </c>
      <c r="U30" s="5">
        <f>IFERROR((VLOOKUP($A30, [1]Osteuropäer!$A$18:$K$103,3,FALSE)/$D30)*100, "")</f>
        <v>511.53510999153855</v>
      </c>
      <c r="V30" s="5">
        <f>IFERROR((VLOOKUP($A30, [1]Osteuropäer!$A$18:$K$103,4,FALSE)/$D30)*100, "")</f>
        <v>1440.7159743432574</v>
      </c>
      <c r="W30" s="5">
        <f>IFERROR((VLOOKUP($A30, [1]Osteuropäer!$A$18:$K$103,5,FALSE)/$D30)*100, "")</f>
        <v>1813.0358328814027</v>
      </c>
      <c r="X30" s="5">
        <v>19.023073146784487</v>
      </c>
      <c r="Y30" s="5">
        <v>30.756013745704465</v>
      </c>
      <c r="Z30" s="5">
        <v>8.0510554737358859</v>
      </c>
      <c r="AA30" s="5">
        <v>13.843888070692193</v>
      </c>
      <c r="AB30" s="5">
        <v>9.3274423171330376</v>
      </c>
      <c r="AC30" s="5">
        <v>11.73294059891998</v>
      </c>
      <c r="AD30" s="6">
        <v>6175.4887935145443</v>
      </c>
      <c r="AE30" s="9"/>
      <c r="AF30" s="6"/>
      <c r="AG30" s="3"/>
    </row>
    <row r="31" spans="1:33" x14ac:dyDescent="0.2">
      <c r="A31" s="4" t="s">
        <v>60</v>
      </c>
      <c r="B31" s="3" t="s">
        <v>61</v>
      </c>
      <c r="C31" s="5">
        <v>36.021505376344102</v>
      </c>
      <c r="D31" s="5">
        <v>39.430419808729475</v>
      </c>
      <c r="E31" s="5">
        <v>8.9</v>
      </c>
      <c r="F31" s="5">
        <v>8.6</v>
      </c>
      <c r="G31" s="5">
        <v>6.5</v>
      </c>
      <c r="H31" s="5">
        <v>55.9</v>
      </c>
      <c r="I31" s="5">
        <v>35.9</v>
      </c>
      <c r="J31" s="5">
        <v>16.100000000000001</v>
      </c>
      <c r="K31" s="5">
        <v>14.1</v>
      </c>
      <c r="L31" s="5">
        <v>37.700000000000003</v>
      </c>
      <c r="M31" s="5">
        <v>4.8</v>
      </c>
      <c r="N31" s="5">
        <f>IFERROR((VLOOKUP($A31, [1]Ausländer_Land!$A$18:$K$103,3,FALSE)/$D31)*100, "")</f>
        <v>2145.5515921560254</v>
      </c>
      <c r="O31" s="5">
        <f>IFERROR((VLOOKUP($A31, [1]Ausländer_Land!$A$18:$K$103,4,FALSE)/$D31)*100, "")</f>
        <v>428.60309583258658</v>
      </c>
      <c r="P31" s="5">
        <f>IFERROR((VLOOKUP($A31, [1]Ausländer_Land!$A$18:$K$103,5,FALSE)/$D31)*100, "")</f>
        <v>253.61129930922286</v>
      </c>
      <c r="Q31" s="5">
        <f>IFERROR((VLOOKUP($A31, [1]Ausländer_Land!$A$18:$K$103,6,FALSE)/$D31)*100, "")</f>
        <v>286.58076821942183</v>
      </c>
      <c r="R31" s="5">
        <f>IFERROR((VLOOKUP($A31, [1]Ausländer_Land!$A$18:$K$103,7,FALSE)/$D31)*100, "")</f>
        <v>233.322395364485</v>
      </c>
      <c r="S31" s="5">
        <f>IFERROR((VLOOKUP($A31, [1]Ausländer_Land!$A$18:$K$103,8,FALSE)/$D31)*100, "")</f>
        <v>517.36705059081464</v>
      </c>
      <c r="T31" s="5">
        <f>IFERROR((VLOOKUP($A31, [1]Ausländer_Land!$A$18:$K$103,9,FALSE)/$D31)*100, "")</f>
        <v>65.938937820397939</v>
      </c>
      <c r="U31" s="5">
        <f>IFERROR((VLOOKUP($A31, [1]Osteuropäer!$A$18:$K$103,3,FALSE)/$D31)*100, "")</f>
        <v>304.33355917106741</v>
      </c>
      <c r="V31" s="5">
        <f>IFERROR((VLOOKUP($A31, [1]Osteuropäer!$A$18:$K$103,4,FALSE)/$D31)*100, "")</f>
        <v>570.62542344575138</v>
      </c>
      <c r="W31" s="5">
        <f>IFERROR((VLOOKUP($A31, [1]Osteuropäer!$A$18:$K$103,5,FALSE)/$D31)*100, "")</f>
        <v>357.5919320260042</v>
      </c>
      <c r="X31" s="5">
        <v>26.864526033004989</v>
      </c>
      <c r="Y31" s="5">
        <v>29.487015479084047</v>
      </c>
      <c r="Z31" s="5">
        <v>9.3769988486631703</v>
      </c>
      <c r="AA31" s="5">
        <v>8.7757451707816294</v>
      </c>
      <c r="AB31" s="5">
        <v>11.372649353972111</v>
      </c>
      <c r="AC31" s="5">
        <v>9.5944735832160681</v>
      </c>
      <c r="AD31" s="6">
        <v>3803.9315802910392</v>
      </c>
      <c r="AE31" s="9"/>
      <c r="AF31" s="6"/>
      <c r="AG31" s="3"/>
    </row>
    <row r="32" spans="1:33" x14ac:dyDescent="0.2">
      <c r="A32" s="4" t="s">
        <v>62</v>
      </c>
      <c r="B32" s="3" t="s">
        <v>63</v>
      </c>
      <c r="C32" s="5">
        <v>24.271844660194201</v>
      </c>
      <c r="D32" s="5">
        <v>42.577683365806116</v>
      </c>
      <c r="E32" s="5">
        <v>9.4</v>
      </c>
      <c r="F32" s="5">
        <v>9.3000000000000007</v>
      </c>
      <c r="G32" s="5">
        <v>7.3</v>
      </c>
      <c r="H32" s="5">
        <v>57.9</v>
      </c>
      <c r="I32" s="5">
        <v>44.2</v>
      </c>
      <c r="J32" s="5">
        <v>20.399999999999999</v>
      </c>
      <c r="K32" s="5">
        <v>25.2</v>
      </c>
      <c r="L32" s="5">
        <v>45.6</v>
      </c>
      <c r="M32" s="5">
        <v>4.0999999999999996</v>
      </c>
      <c r="N32" s="5">
        <f>IFERROR((VLOOKUP($A32, [1]Ausländer_Land!$A$18:$K$103,3,FALSE)/$D32)*100, "")</f>
        <v>3144.8399587548788</v>
      </c>
      <c r="O32" s="5">
        <f>IFERROR((VLOOKUP($A32, [1]Ausländer_Land!$A$18:$K$103,4,FALSE)/$D32)*100, "")</f>
        <v>681.10798210523888</v>
      </c>
      <c r="P32" s="5">
        <f>IFERROR((VLOOKUP($A32, [1]Ausländer_Land!$A$18:$K$103,5,FALSE)/$D32)*100, "")</f>
        <v>378.13236247911539</v>
      </c>
      <c r="Q32" s="5">
        <f>IFERROR((VLOOKUP($A32, [1]Ausländer_Land!$A$18:$K$103,6,FALSE)/$D32)*100, "")</f>
        <v>577.76746068237503</v>
      </c>
      <c r="R32" s="5">
        <f>IFERROR((VLOOKUP($A32, [1]Ausländer_Land!$A$18:$K$103,7,FALSE)/$D32)*100, "")</f>
        <v>312.37021248274749</v>
      </c>
      <c r="S32" s="5">
        <f>IFERROR((VLOOKUP($A32, [1]Ausländer_Land!$A$18:$K$103,8,FALSE)/$D32)*100, "")</f>
        <v>460.33504997457521</v>
      </c>
      <c r="T32" s="5">
        <f>IFERROR((VLOOKUP($A32, [1]Ausländer_Land!$A$18:$K$103,9,FALSE)/$D32)*100, "")</f>
        <v>201.98374641741569</v>
      </c>
      <c r="U32" s="5">
        <f>IFERROR((VLOOKUP($A32, [1]Osteuropäer!$A$18:$K$103,3,FALSE)/$D32)*100, "")</f>
        <v>744.52148388745081</v>
      </c>
      <c r="V32" s="5">
        <f>IFERROR((VLOOKUP($A32, [1]Osteuropäer!$A$18:$K$103,4,FALSE)/$D32)*100, "")</f>
        <v>1136.7457356515022</v>
      </c>
      <c r="W32" s="5">
        <f>IFERROR((VLOOKUP($A32, [1]Osteuropäer!$A$18:$K$103,5,FALSE)/$D32)*100, "")</f>
        <v>551.9323303266591</v>
      </c>
      <c r="X32" s="5">
        <v>24.994737949905286</v>
      </c>
      <c r="Y32" s="5">
        <v>27.120606188170914</v>
      </c>
      <c r="Z32" s="5">
        <v>10.4293832877289</v>
      </c>
      <c r="AA32" s="5">
        <v>11.313407703641339</v>
      </c>
      <c r="AB32" s="5">
        <v>10.997684697958325</v>
      </c>
      <c r="AC32" s="5">
        <v>9.3243527678383504</v>
      </c>
      <c r="AD32" s="6">
        <v>4342.6953032806232</v>
      </c>
      <c r="AE32" s="9"/>
      <c r="AF32" s="6"/>
      <c r="AG32" s="3"/>
    </row>
    <row r="33" spans="1:33" x14ac:dyDescent="0.2">
      <c r="A33" s="4" t="s">
        <v>64</v>
      </c>
      <c r="B33" s="3" t="s">
        <v>65</v>
      </c>
      <c r="C33" s="5">
        <v>24.806201550387598</v>
      </c>
      <c r="D33" s="5">
        <v>36.047250476332465</v>
      </c>
      <c r="E33" s="5">
        <v>10</v>
      </c>
      <c r="F33" s="5">
        <v>12.4</v>
      </c>
      <c r="G33" s="5">
        <v>9.9</v>
      </c>
      <c r="H33" s="5">
        <v>56.4</v>
      </c>
      <c r="I33" s="5">
        <v>59.6</v>
      </c>
      <c r="J33" s="5">
        <v>32.9</v>
      </c>
      <c r="K33" s="5">
        <v>29.1</v>
      </c>
      <c r="L33" s="5">
        <v>54.6</v>
      </c>
      <c r="M33" s="5">
        <v>4.4000000000000004</v>
      </c>
      <c r="N33" s="5">
        <f>IFERROR((VLOOKUP($A33, [1]Ausländer_Land!$A$18:$K$103,3,FALSE)/$D33)*100, "")</f>
        <v>3761.7293471254029</v>
      </c>
      <c r="O33" s="5">
        <f>IFERROR((VLOOKUP($A33, [1]Ausländer_Land!$A$18:$K$103,4,FALSE)/$D33)*100, "")</f>
        <v>2124.9887019897187</v>
      </c>
      <c r="P33" s="5">
        <f>IFERROR((VLOOKUP($A33, [1]Ausländer_Land!$A$18:$K$103,5,FALSE)/$D33)*100, "")</f>
        <v>493.79633022737596</v>
      </c>
      <c r="Q33" s="5">
        <f>IFERROR((VLOOKUP($A33, [1]Ausländer_Land!$A$18:$K$103,6,FALSE)/$D33)*100, "")</f>
        <v>582.56870420083681</v>
      </c>
      <c r="R33" s="5">
        <f>IFERROR((VLOOKUP($A33, [1]Ausländer_Land!$A$18:$K$103,7,FALSE)/$D33)*100, "")</f>
        <v>577.02043082749549</v>
      </c>
      <c r="S33" s="5">
        <f>IFERROR((VLOOKUP($A33, [1]Ausländer_Land!$A$18:$K$103,8,FALSE)/$D33)*100, "")</f>
        <v>391.15327282056182</v>
      </c>
      <c r="T33" s="5">
        <f>IFERROR((VLOOKUP($A33, [1]Ausländer_Land!$A$18:$K$103,9,FALSE)/$D33)*100, "")</f>
        <v>224.70507162032277</v>
      </c>
      <c r="U33" s="5">
        <f>IFERROR((VLOOKUP($A33, [1]Osteuropäer!$A$18:$K$103,3,FALSE)/$D33)*100, "")</f>
        <v>654.6962580542737</v>
      </c>
      <c r="V33" s="5">
        <f>IFERROR((VLOOKUP($A33, [1]Osteuropäer!$A$18:$K$103,4,FALSE)/$D33)*100, "")</f>
        <v>1595.1285948356247</v>
      </c>
      <c r="W33" s="5">
        <f>IFERROR((VLOOKUP($A33, [1]Osteuropäer!$A$18:$K$103,5,FALSE)/$D33)*100, "")</f>
        <v>1123.5253581016138</v>
      </c>
      <c r="X33" s="5">
        <v>19.451648758799557</v>
      </c>
      <c r="Y33" s="5">
        <v>27.287884401630237</v>
      </c>
      <c r="Z33" s="5">
        <v>9.9110781771026311</v>
      </c>
      <c r="AA33" s="5">
        <v>15.746572804742499</v>
      </c>
      <c r="AB33" s="5">
        <v>9.2997406446832169</v>
      </c>
      <c r="AC33" s="5">
        <v>11.05965172286032</v>
      </c>
      <c r="AD33" s="6">
        <v>5616.1431463462413</v>
      </c>
      <c r="AE33" s="9"/>
      <c r="AF33" s="6"/>
      <c r="AG33" s="3"/>
    </row>
    <row r="34" spans="1:33" x14ac:dyDescent="0.2">
      <c r="A34" s="4" t="s">
        <v>66</v>
      </c>
      <c r="B34" s="3" t="s">
        <v>67</v>
      </c>
      <c r="C34" s="5"/>
      <c r="D34" s="5">
        <v>33.348973361289453</v>
      </c>
      <c r="E34" s="5">
        <v>9.3000000000000007</v>
      </c>
      <c r="F34" s="5">
        <v>5.9</v>
      </c>
      <c r="G34" s="5">
        <v>4</v>
      </c>
      <c r="H34" s="5">
        <v>62</v>
      </c>
      <c r="I34" s="5">
        <v>37.5</v>
      </c>
      <c r="J34" s="5">
        <v>16</v>
      </c>
      <c r="K34" s="5">
        <v>1.8</v>
      </c>
      <c r="L34" s="5">
        <v>36.5</v>
      </c>
      <c r="M34" s="5">
        <v>4.9000000000000004</v>
      </c>
      <c r="N34" s="5">
        <f>IFERROR((VLOOKUP($A34, [1]Ausländer_Land!$A$18:$K$103,3,FALSE)/$D34)*100, "")</f>
        <v>173.91839734210458</v>
      </c>
      <c r="O34" s="5">
        <f>IFERROR((VLOOKUP($A34, [1]Ausländer_Land!$A$18:$K$103,4,FALSE)/$D34)*100, "")</f>
        <v>92.956384786297278</v>
      </c>
      <c r="P34" s="5">
        <f>IFERROR((VLOOKUP($A34, [1]Ausländer_Land!$A$18:$K$103,5,FALSE)/$D34)*100, "")</f>
        <v>59.971861152449854</v>
      </c>
      <c r="Q34" s="5">
        <f>IFERROR((VLOOKUP($A34, [1]Ausländer_Land!$A$18:$K$103,6,FALSE)/$D34)*100, "")</f>
        <v>113.94653618965474</v>
      </c>
      <c r="R34" s="5">
        <f>IFERROR((VLOOKUP($A34, [1]Ausländer_Land!$A$18:$K$103,7,FALSE)/$D34)*100, "")</f>
        <v>26.987337518602434</v>
      </c>
      <c r="S34" s="5">
        <f>IFERROR((VLOOKUP($A34, [1]Ausländer_Land!$A$18:$K$103,8,FALSE)/$D34)*100, "")</f>
        <v>32.984523633847417</v>
      </c>
      <c r="T34" s="5">
        <f>IFERROR((VLOOKUP($A34, [1]Ausländer_Land!$A$18:$K$103,9,FALSE)/$D34)*100, "")</f>
        <v>17.991558345734955</v>
      </c>
      <c r="U34" s="5">
        <f>IFERROR((VLOOKUP($A34, [1]Osteuropäer!$A$18:$K$103,3,FALSE)/$D34)*100, "")</f>
        <v>92.956384786297278</v>
      </c>
      <c r="V34" s="5">
        <f>IFERROR((VLOOKUP($A34, [1]Osteuropäer!$A$18:$K$103,4,FALSE)/$D34)*100, "")</f>
        <v>74.964826440562319</v>
      </c>
      <c r="W34" s="5">
        <f>IFERROR((VLOOKUP($A34, [1]Osteuropäer!$A$18:$K$103,5,FALSE)/$D34)*100, "")</f>
        <v>53.974675037204868</v>
      </c>
      <c r="X34" s="5">
        <v>29.356943150046597</v>
      </c>
      <c r="Y34" s="5">
        <v>27.306616961789373</v>
      </c>
      <c r="Z34" s="5">
        <v>8.108108108108107</v>
      </c>
      <c r="AA34" s="5">
        <v>6.8033550792171482</v>
      </c>
      <c r="AB34" s="5">
        <v>14.72506989748369</v>
      </c>
      <c r="AC34" s="5">
        <v>10.624417520969244</v>
      </c>
      <c r="AD34" s="6">
        <v>3176.130895091434</v>
      </c>
      <c r="AE34" s="9"/>
      <c r="AF34" s="6"/>
      <c r="AG34" s="3"/>
    </row>
    <row r="35" spans="1:33" x14ac:dyDescent="0.2">
      <c r="A35" s="4" t="s">
        <v>68</v>
      </c>
      <c r="B35" s="3" t="s">
        <v>69</v>
      </c>
      <c r="C35" s="5">
        <v>88.888888888888886</v>
      </c>
      <c r="D35" s="5">
        <v>80.486147508876797</v>
      </c>
      <c r="E35" s="5">
        <v>11.4</v>
      </c>
      <c r="F35" s="5">
        <v>3.8</v>
      </c>
      <c r="G35" s="5">
        <v>2</v>
      </c>
      <c r="H35" s="5">
        <v>51.5</v>
      </c>
      <c r="I35" s="5">
        <v>26.7</v>
      </c>
      <c r="J35" s="5">
        <v>11.3</v>
      </c>
      <c r="K35" s="5">
        <v>10.3</v>
      </c>
      <c r="L35" s="5">
        <v>46.8</v>
      </c>
      <c r="M35" s="5">
        <v>3.7</v>
      </c>
      <c r="N35" s="5">
        <f>IFERROR((VLOOKUP($A35, [1]Ausländer_Land!$A$18:$K$103,3,FALSE)/$D35)*100, "")</f>
        <v>115.54783385518988</v>
      </c>
      <c r="O35" s="5">
        <f>IFERROR((VLOOKUP($A35, [1]Ausländer_Land!$A$18:$K$103,4,FALSE)/$D35)*100, "")</f>
        <v>141.63928020958758</v>
      </c>
      <c r="P35" s="5">
        <f>IFERROR((VLOOKUP($A35, [1]Ausländer_Land!$A$18:$K$103,5,FALSE)/$D35)*100, "")</f>
        <v>24.848996527997823</v>
      </c>
      <c r="Q35" s="5">
        <f>IFERROR((VLOOKUP($A35, [1]Ausländer_Land!$A$18:$K$103,6,FALSE)/$D35)*100, "")</f>
        <v>172.70052586958485</v>
      </c>
      <c r="R35" s="5">
        <f>IFERROR((VLOOKUP($A35, [1]Ausländer_Land!$A$18:$K$103,7,FALSE)/$D35)*100, "")</f>
        <v>34.78859513919695</v>
      </c>
      <c r="S35" s="5">
        <f>IFERROR((VLOOKUP($A35, [1]Ausländer_Land!$A$18:$K$103,8,FALSE)/$D35)*100, "")</f>
        <v>75.789439410393356</v>
      </c>
      <c r="T35" s="5">
        <f>IFERROR((VLOOKUP($A35, [1]Ausländer_Land!$A$18:$K$103,9,FALSE)/$D35)*100, "")</f>
        <v>58.395141840794885</v>
      </c>
      <c r="U35" s="5">
        <f>IFERROR((VLOOKUP($A35, [1]Osteuropäer!$A$18:$K$103,3,FALSE)/$D35)*100, "")</f>
        <v>124.2449826399891</v>
      </c>
      <c r="V35" s="5">
        <f>IFERROR((VLOOKUP($A35, [1]Osteuropäer!$A$18:$K$103,4,FALSE)/$D35)*100, "")</f>
        <v>166.48827673758541</v>
      </c>
      <c r="W35" s="5">
        <f>IFERROR((VLOOKUP($A35, [1]Osteuropäer!$A$18:$K$103,5,FALSE)/$D35)*100, "")</f>
        <v>82.001688542392813</v>
      </c>
      <c r="X35" s="5">
        <v>37.217877094972067</v>
      </c>
      <c r="Y35" s="5">
        <v>13.664804469273744</v>
      </c>
      <c r="Z35" s="5">
        <v>12.100558659217876</v>
      </c>
      <c r="AA35" s="5">
        <v>5.6312849162011176</v>
      </c>
      <c r="AB35" s="5">
        <v>24.782122905027933</v>
      </c>
      <c r="AC35" s="5">
        <v>4.1564245810055862</v>
      </c>
      <c r="AD35" s="6">
        <v>2994.1689051955709</v>
      </c>
      <c r="AE35" s="9"/>
      <c r="AF35" s="6"/>
      <c r="AG35" s="3"/>
    </row>
    <row r="36" spans="1:33" x14ac:dyDescent="0.2">
      <c r="A36" s="4" t="s">
        <v>70</v>
      </c>
      <c r="B36" s="3" t="s">
        <v>71</v>
      </c>
      <c r="C36" s="5">
        <v>22.794117647058822</v>
      </c>
      <c r="D36" s="5">
        <v>56.765280198708822</v>
      </c>
      <c r="E36" s="5">
        <v>9.6</v>
      </c>
      <c r="F36" s="5">
        <v>14.4</v>
      </c>
      <c r="G36" s="5">
        <v>11.9</v>
      </c>
      <c r="H36" s="5">
        <v>53.2</v>
      </c>
      <c r="I36" s="5">
        <v>62.9</v>
      </c>
      <c r="J36" s="5">
        <v>37.9</v>
      </c>
      <c r="K36" s="5">
        <v>43.7</v>
      </c>
      <c r="L36" s="5">
        <v>56.7</v>
      </c>
      <c r="M36" s="5">
        <v>4.5</v>
      </c>
      <c r="N36" s="5">
        <f>IFERROR((VLOOKUP($A36, [1]Ausländer_Land!$A$18:$K$103,3,FALSE)/$D36)*100, "")</f>
        <v>4136.3312077043311</v>
      </c>
      <c r="O36" s="5">
        <f>IFERROR((VLOOKUP($A36, [1]Ausländer_Land!$A$18:$K$103,4,FALSE)/$D36)*100, "")</f>
        <v>2166.8174554839552</v>
      </c>
      <c r="P36" s="5">
        <f>IFERROR((VLOOKUP($A36, [1]Ausländer_Land!$A$18:$K$103,5,FALSE)/$D36)*100, "")</f>
        <v>782.16825222347654</v>
      </c>
      <c r="Q36" s="5">
        <f>IFERROR((VLOOKUP($A36, [1]Ausländer_Land!$A$18:$K$103,6,FALSE)/$D36)*100, "")</f>
        <v>561.96322625966002</v>
      </c>
      <c r="R36" s="5">
        <f>IFERROR((VLOOKUP($A36, [1]Ausländer_Land!$A$18:$K$103,7,FALSE)/$D36)*100, "")</f>
        <v>1123.92645251932</v>
      </c>
      <c r="S36" s="5">
        <f>IFERROR((VLOOKUP($A36, [1]Ausländer_Land!$A$18:$K$103,8,FALSE)/$D36)*100, "")</f>
        <v>593.67274999844949</v>
      </c>
      <c r="T36" s="5">
        <f>IFERROR((VLOOKUP($A36, [1]Ausländer_Land!$A$18:$K$103,9,FALSE)/$D36)*100, "")</f>
        <v>209.63518471755341</v>
      </c>
      <c r="U36" s="5">
        <f>IFERROR((VLOOKUP($A36, [1]Osteuropäer!$A$18:$K$103,3,FALSE)/$D36)*100, "")</f>
        <v>743.41216765384479</v>
      </c>
      <c r="V36" s="5">
        <f>IFERROR((VLOOKUP($A36, [1]Osteuropäer!$A$18:$K$103,4,FALSE)/$D36)*100, "")</f>
        <v>1742.2621654257166</v>
      </c>
      <c r="W36" s="5">
        <f>IFERROR((VLOOKUP($A36, [1]Osteuropäer!$A$18:$K$103,5,FALSE)/$D36)*100, "")</f>
        <v>1721.1224829331904</v>
      </c>
      <c r="X36" s="5">
        <v>16.436889305313883</v>
      </c>
      <c r="Y36" s="5">
        <v>25.485209476643021</v>
      </c>
      <c r="Z36" s="5">
        <v>12.916610895462457</v>
      </c>
      <c r="AA36" s="5">
        <v>20.519341453620669</v>
      </c>
      <c r="AB36" s="5">
        <v>8.1381341185918892</v>
      </c>
      <c r="AC36" s="5">
        <v>8.2318297416677826</v>
      </c>
      <c r="AD36" s="6">
        <v>5923.6453201970444</v>
      </c>
      <c r="AE36" s="9"/>
      <c r="AF36" s="6"/>
      <c r="AG36" s="3"/>
    </row>
    <row r="37" spans="1:33" x14ac:dyDescent="0.2">
      <c r="A37" s="4" t="s">
        <v>72</v>
      </c>
      <c r="B37" s="3" t="s">
        <v>73</v>
      </c>
      <c r="C37" s="5">
        <v>84.496124031007753</v>
      </c>
      <c r="D37" s="5">
        <v>69.429807396904636</v>
      </c>
      <c r="E37" s="5">
        <v>12.1</v>
      </c>
      <c r="F37" s="5">
        <v>3.5</v>
      </c>
      <c r="G37" s="5">
        <v>1.5</v>
      </c>
      <c r="H37" s="5">
        <v>58.7</v>
      </c>
      <c r="I37" s="5">
        <v>20</v>
      </c>
      <c r="J37" s="5">
        <v>7.4</v>
      </c>
      <c r="K37" s="5">
        <v>32.299999999999997</v>
      </c>
      <c r="L37" s="5">
        <v>52.7</v>
      </c>
      <c r="M37" s="5">
        <v>2.2999999999999998</v>
      </c>
      <c r="N37" s="5">
        <f>IFERROR((VLOOKUP($A37, [1]Ausländer_Land!$A$18:$K$103,3,FALSE)/$D37)*100, "")</f>
        <v>110.90337549090314</v>
      </c>
      <c r="O37" s="5">
        <f>IFERROR((VLOOKUP($A37, [1]Ausländer_Land!$A$18:$K$103,4,FALSE)/$D37)*100, "")</f>
        <v>138.26914346917795</v>
      </c>
      <c r="P37" s="5" t="str">
        <f>IFERROR((VLOOKUP($A37, [1]Ausländer_Land!$A$18:$K$103,5,FALSE)/$D37)*100, "")</f>
        <v/>
      </c>
      <c r="Q37" s="5">
        <f>IFERROR((VLOOKUP($A37, [1]Ausländer_Land!$A$18:$K$103,6,FALSE)/$D37)*100, "")</f>
        <v>28.806071556078738</v>
      </c>
      <c r="R37" s="5" t="str">
        <f>IFERROR((VLOOKUP($A37, [1]Ausländer_Land!$A$18:$K$103,7,FALSE)/$D37)*100, "")</f>
        <v/>
      </c>
      <c r="S37" s="5">
        <f>IFERROR((VLOOKUP($A37, [1]Ausländer_Land!$A$18:$K$103,8,FALSE)/$D37)*100, "")</f>
        <v>23.044857244862992</v>
      </c>
      <c r="T37" s="5">
        <f>IFERROR((VLOOKUP($A37, [1]Ausländer_Land!$A$18:$K$103,9,FALSE)/$D37)*100, "")</f>
        <v>25.925464400470865</v>
      </c>
      <c r="U37" s="5">
        <f>IFERROR((VLOOKUP($A37, [1]Osteuropäer!$A$18:$K$103,3,FALSE)/$D37)*100, "")</f>
        <v>70.574875312392919</v>
      </c>
      <c r="V37" s="5">
        <f>IFERROR((VLOOKUP($A37, [1]Osteuropäer!$A$18:$K$103,4,FALSE)/$D37)*100, "")</f>
        <v>73.455482468000781</v>
      </c>
      <c r="W37" s="5">
        <f>IFERROR((VLOOKUP($A37, [1]Osteuropäer!$A$18:$K$103,5,FALSE)/$D37)*100, "")</f>
        <v>44.649410911922047</v>
      </c>
      <c r="X37" s="5">
        <v>25.799779371207944</v>
      </c>
      <c r="Y37" s="5">
        <v>19.691119691119692</v>
      </c>
      <c r="Z37" s="5">
        <v>21.442360728075016</v>
      </c>
      <c r="AA37" s="5">
        <v>12.369001654715941</v>
      </c>
      <c r="AB37" s="5">
        <v>13.816878102592389</v>
      </c>
      <c r="AC37" s="5">
        <v>3.6127964699393273</v>
      </c>
      <c r="AD37" s="6">
        <v>3165.090364266317</v>
      </c>
      <c r="AE37" s="9"/>
      <c r="AF37" s="6"/>
      <c r="AG37" s="3"/>
    </row>
    <row r="38" spans="1:33" x14ac:dyDescent="0.2">
      <c r="A38" s="4" t="s">
        <v>74</v>
      </c>
      <c r="B38" s="3" t="s">
        <v>75</v>
      </c>
      <c r="C38" s="5">
        <v>68.571428571428569</v>
      </c>
      <c r="D38" s="5">
        <v>43.284417895758217</v>
      </c>
      <c r="E38" s="5">
        <v>9.1</v>
      </c>
      <c r="F38" s="5">
        <v>4.9000000000000004</v>
      </c>
      <c r="G38" s="5">
        <v>2.9</v>
      </c>
      <c r="H38" s="5">
        <v>60.9</v>
      </c>
      <c r="I38" s="5">
        <v>22.8</v>
      </c>
      <c r="J38" s="5">
        <v>8.1</v>
      </c>
      <c r="K38" s="5">
        <v>3</v>
      </c>
      <c r="L38" s="5">
        <v>34</v>
      </c>
      <c r="M38" s="5">
        <v>3.2</v>
      </c>
      <c r="N38" s="5">
        <f>IFERROR((VLOOKUP($A38, [1]Ausländer_Land!$A$18:$K$103,3,FALSE)/$D38)*100, "")</f>
        <v>78.550207332999449</v>
      </c>
      <c r="O38" s="5">
        <f>IFERROR((VLOOKUP($A38, [1]Ausländer_Land!$A$18:$K$103,4,FALSE)/$D38)*100, "")</f>
        <v>53.136904960558454</v>
      </c>
      <c r="P38" s="5">
        <f>IFERROR((VLOOKUP($A38, [1]Ausländer_Land!$A$18:$K$103,5,FALSE)/$D38)*100, "")</f>
        <v>18.482401725411638</v>
      </c>
      <c r="Q38" s="5">
        <f>IFERROR((VLOOKUP($A38, [1]Ausländer_Land!$A$18:$K$103,6,FALSE)/$D38)*100, "")</f>
        <v>57.757505391911366</v>
      </c>
      <c r="R38" s="5">
        <f>IFERROR((VLOOKUP($A38, [1]Ausländer_Land!$A$18:$K$103,7,FALSE)/$D38)*100, "")</f>
        <v>20.79270194108809</v>
      </c>
      <c r="S38" s="5">
        <f>IFERROR((VLOOKUP($A38, [1]Ausländer_Land!$A$18:$K$103,8,FALSE)/$D38)*100, "")</f>
        <v>30.033902803793911</v>
      </c>
      <c r="T38" s="5">
        <f>IFERROR((VLOOKUP($A38, [1]Ausländer_Land!$A$18:$K$103,9,FALSE)/$D38)*100, "")</f>
        <v>25.413302372440999</v>
      </c>
      <c r="U38" s="5">
        <f>IFERROR((VLOOKUP($A38, [1]Osteuropäer!$A$18:$K$103,3,FALSE)/$D38)*100, "")</f>
        <v>43.895704097852636</v>
      </c>
      <c r="V38" s="5">
        <f>IFERROR((VLOOKUP($A38, [1]Osteuropäer!$A$18:$K$103,4,FALSE)/$D38)*100, "")</f>
        <v>66.998706254617176</v>
      </c>
      <c r="W38" s="5">
        <f>IFERROR((VLOOKUP($A38, [1]Osteuropäer!$A$18:$K$103,5,FALSE)/$D38)*100, "")</f>
        <v>90.101708411381736</v>
      </c>
      <c r="X38" s="5">
        <v>33.716475095785441</v>
      </c>
      <c r="Y38" s="5">
        <v>25.287356321839081</v>
      </c>
      <c r="Z38" s="5">
        <v>7.5670498084291191</v>
      </c>
      <c r="AA38" s="5">
        <v>6.3697318007662842</v>
      </c>
      <c r="AB38" s="5">
        <v>14.415708812260537</v>
      </c>
      <c r="AC38" s="5">
        <v>8.7643678160919549</v>
      </c>
      <c r="AD38" s="6">
        <v>2584.7214244686961</v>
      </c>
      <c r="AE38" s="9"/>
      <c r="AF38" s="6"/>
      <c r="AG38" s="3"/>
    </row>
    <row r="39" spans="1:33" x14ac:dyDescent="0.2">
      <c r="A39" s="4" t="s">
        <v>76</v>
      </c>
      <c r="B39" s="3" t="s">
        <v>77</v>
      </c>
      <c r="C39" s="5"/>
      <c r="D39" s="5">
        <v>49.678561962975323</v>
      </c>
      <c r="E39" s="5">
        <v>8.8000000000000007</v>
      </c>
      <c r="F39" s="5">
        <v>3.9</v>
      </c>
      <c r="G39" s="5">
        <v>1.9</v>
      </c>
      <c r="H39" s="5">
        <v>61.3</v>
      </c>
      <c r="I39" s="5">
        <v>23.1</v>
      </c>
      <c r="J39" s="5">
        <v>5.6</v>
      </c>
      <c r="K39" s="5">
        <v>0.8</v>
      </c>
      <c r="L39" s="5">
        <v>32.700000000000003</v>
      </c>
      <c r="M39" s="5">
        <v>3</v>
      </c>
      <c r="N39" s="5">
        <f>IFERROR((VLOOKUP($A39, [1]Ausländer_Land!$A$18:$K$103,3,FALSE)/$D39)*100, "")</f>
        <v>24.155288570839506</v>
      </c>
      <c r="O39" s="5" t="str">
        <f>IFERROR((VLOOKUP($A39, [1]Ausländer_Land!$A$18:$K$103,4,FALSE)/$D39)*100, "")</f>
        <v/>
      </c>
      <c r="P39" s="5">
        <f>IFERROR((VLOOKUP($A39, [1]Ausländer_Land!$A$18:$K$103,5,FALSE)/$D39)*100, "")</f>
        <v>22.142347856602878</v>
      </c>
      <c r="Q39" s="5">
        <f>IFERROR((VLOOKUP($A39, [1]Ausländer_Land!$A$18:$K$103,6,FALSE)/$D39)*100, "")</f>
        <v>10.064703571183127</v>
      </c>
      <c r="R39" s="5">
        <f>IFERROR((VLOOKUP($A39, [1]Ausländer_Land!$A$18:$K$103,7,FALSE)/$D39)*100, "")</f>
        <v>0</v>
      </c>
      <c r="S39" s="5" t="str">
        <f>IFERROR((VLOOKUP($A39, [1]Ausländer_Land!$A$18:$K$103,8,FALSE)/$D39)*100, "")</f>
        <v/>
      </c>
      <c r="T39" s="5">
        <f>IFERROR((VLOOKUP($A39, [1]Ausländer_Land!$A$18:$K$103,9,FALSE)/$D39)*100, "")</f>
        <v>12.077644285419753</v>
      </c>
      <c r="U39" s="5">
        <f>IFERROR((VLOOKUP($A39, [1]Osteuropäer!$A$18:$K$103,3,FALSE)/$D39)*100, "")</f>
        <v>0</v>
      </c>
      <c r="V39" s="5">
        <f>IFERROR((VLOOKUP($A39, [1]Osteuropäer!$A$18:$K$103,4,FALSE)/$D39)*100, "")</f>
        <v>20.129407142366254</v>
      </c>
      <c r="W39" s="5">
        <f>IFERROR((VLOOKUP($A39, [1]Osteuropäer!$A$18:$K$103,5,FALSE)/$D39)*100, "")</f>
        <v>0</v>
      </c>
      <c r="X39" s="5">
        <v>42.189781021897815</v>
      </c>
      <c r="Y39" s="5">
        <v>18.978102189781023</v>
      </c>
      <c r="Z39" s="5">
        <v>7.2992700729927007</v>
      </c>
      <c r="AA39" s="5">
        <v>4.671532846715329</v>
      </c>
      <c r="AB39" s="5">
        <v>14.452554744525548</v>
      </c>
      <c r="AC39" s="5">
        <v>10.218978102189782</v>
      </c>
      <c r="AD39" s="6">
        <v>3942.652329749104</v>
      </c>
      <c r="AE39" s="9"/>
      <c r="AF39" s="6"/>
      <c r="AG39" s="3"/>
    </row>
    <row r="40" spans="1:33" x14ac:dyDescent="0.2">
      <c r="A40" s="4" t="s">
        <v>78</v>
      </c>
      <c r="B40" s="3" t="s">
        <v>79</v>
      </c>
      <c r="C40" s="5"/>
      <c r="D40" s="5">
        <v>22.817181145542271</v>
      </c>
      <c r="E40" s="5">
        <v>8.8000000000000007</v>
      </c>
      <c r="F40" s="5">
        <v>8.3000000000000007</v>
      </c>
      <c r="G40" s="5">
        <v>6.7</v>
      </c>
      <c r="H40" s="5">
        <v>58.1</v>
      </c>
      <c r="I40" s="5">
        <v>37.1</v>
      </c>
      <c r="J40" s="5">
        <v>20.100000000000001</v>
      </c>
      <c r="K40" s="5">
        <v>7.9</v>
      </c>
      <c r="L40" s="5">
        <v>43.1</v>
      </c>
      <c r="M40" s="5">
        <v>2.8</v>
      </c>
      <c r="N40" s="5">
        <f>IFERROR((VLOOKUP($A40, [1]Ausländer_Land!$A$18:$K$103,3,FALSE)/$D40)*100, "")</f>
        <v>298.02103759554439</v>
      </c>
      <c r="O40" s="5">
        <f>IFERROR((VLOOKUP($A40, [1]Ausländer_Land!$A$18:$K$103,4,FALSE)/$D40)*100, "")</f>
        <v>219.13311587907677</v>
      </c>
      <c r="P40" s="5">
        <f>IFERROR((VLOOKUP($A40, [1]Ausländer_Land!$A$18:$K$103,5,FALSE)/$D40)*100, "")</f>
        <v>188.45447965600601</v>
      </c>
      <c r="Q40" s="5">
        <f>IFERROR((VLOOKUP($A40, [1]Ausländer_Land!$A$18:$K$103,6,FALSE)/$D40)*100, "")</f>
        <v>284.8730506427998</v>
      </c>
      <c r="R40" s="5">
        <f>IFERROR((VLOOKUP($A40, [1]Ausländer_Land!$A$18:$K$103,7,FALSE)/$D40)*100, "")</f>
        <v>21.913311587907678</v>
      </c>
      <c r="S40" s="5">
        <f>IFERROR((VLOOKUP($A40, [1]Ausländer_Land!$A$18:$K$103,8,FALSE)/$D40)*100, "")</f>
        <v>188.45447965600601</v>
      </c>
      <c r="T40" s="5">
        <f>IFERROR((VLOOKUP($A40, [1]Ausländer_Land!$A$18:$K$103,9,FALSE)/$D40)*100, "")</f>
        <v>122.714544892283</v>
      </c>
      <c r="U40" s="5">
        <f>IFERROR((VLOOKUP($A40, [1]Osteuropäer!$A$18:$K$103,3,FALSE)/$D40)*100, "")</f>
        <v>144.62785648019064</v>
      </c>
      <c r="V40" s="5">
        <f>IFERROR((VLOOKUP($A40, [1]Osteuropäer!$A$18:$K$103,4,FALSE)/$D40)*100, "")</f>
        <v>797.64454179983943</v>
      </c>
      <c r="W40" s="5">
        <f>IFERROR((VLOOKUP($A40, [1]Osteuropäer!$A$18:$K$103,5,FALSE)/$D40)*100, "")</f>
        <v>131.47986952744606</v>
      </c>
      <c r="X40" s="5">
        <v>29.337539432176658</v>
      </c>
      <c r="Y40" s="5">
        <v>27.707676130389064</v>
      </c>
      <c r="Z40" s="5">
        <v>6.0462670872765507</v>
      </c>
      <c r="AA40" s="5">
        <v>7.1503680336487907</v>
      </c>
      <c r="AB40" s="5">
        <v>13.301787592008413</v>
      </c>
      <c r="AC40" s="5">
        <v>11.356466876971609</v>
      </c>
      <c r="AD40" s="6">
        <v>4320.8209559816369</v>
      </c>
      <c r="AE40" s="9"/>
      <c r="AF40" s="6"/>
      <c r="AG40" s="3"/>
    </row>
    <row r="41" spans="1:33" x14ac:dyDescent="0.2">
      <c r="A41" s="4" t="s">
        <v>80</v>
      </c>
      <c r="B41" s="3" t="s">
        <v>81</v>
      </c>
      <c r="C41" s="5">
        <v>86.111111111111114</v>
      </c>
      <c r="D41" s="5">
        <v>81.414715915508225</v>
      </c>
      <c r="E41" s="5">
        <v>12.3</v>
      </c>
      <c r="F41" s="5">
        <v>3</v>
      </c>
      <c r="G41" s="5">
        <v>1.3</v>
      </c>
      <c r="H41" s="5">
        <v>57.5</v>
      </c>
      <c r="I41" s="5">
        <v>22.9</v>
      </c>
      <c r="J41" s="5">
        <v>9.9</v>
      </c>
      <c r="K41" s="5">
        <v>22.4</v>
      </c>
      <c r="L41" s="5">
        <v>59.7</v>
      </c>
      <c r="M41" s="5">
        <v>1.7</v>
      </c>
      <c r="N41" s="5">
        <f>IFERROR((VLOOKUP($A41, [1]Ausländer_Land!$A$18:$K$103,3,FALSE)/$D41)*100, "")</f>
        <v>223.54680963190816</v>
      </c>
      <c r="O41" s="5">
        <f>IFERROR((VLOOKUP($A41, [1]Ausländer_Land!$A$18:$K$103,4,FALSE)/$D41)*100, "")</f>
        <v>335.32021444786221</v>
      </c>
      <c r="P41" s="5">
        <f>IFERROR((VLOOKUP($A41, [1]Ausländer_Land!$A$18:$K$103,5,FALSE)/$D41)*100, "")</f>
        <v>24.565583476033861</v>
      </c>
      <c r="Q41" s="5">
        <f>IFERROR((VLOOKUP($A41, [1]Ausländer_Land!$A$18:$K$103,6,FALSE)/$D41)*100, "")</f>
        <v>120.37135903256593</v>
      </c>
      <c r="R41" s="5">
        <f>IFERROR((VLOOKUP($A41, [1]Ausländer_Land!$A$18:$K$103,7,FALSE)/$D41)*100, "")</f>
        <v>98.262333904135446</v>
      </c>
      <c r="S41" s="5">
        <f>IFERROR((VLOOKUP($A41, [1]Ausländer_Land!$A$18:$K$103,8,FALSE)/$D41)*100, "")</f>
        <v>71.240192080498204</v>
      </c>
      <c r="T41" s="5">
        <f>IFERROR((VLOOKUP($A41, [1]Ausländer_Land!$A$18:$K$103,9,FALSE)/$D41)*100, "")</f>
        <v>142.48038416099641</v>
      </c>
      <c r="U41" s="5">
        <f>IFERROR((VLOOKUP($A41, [1]Osteuropäer!$A$18:$K$103,3,FALSE)/$D41)*100, "")</f>
        <v>291.10216419100124</v>
      </c>
      <c r="V41" s="5">
        <f>IFERROR((VLOOKUP($A41, [1]Osteuropäer!$A$18:$K$103,4,FALSE)/$D41)*100, "")</f>
        <v>211.26401789389124</v>
      </c>
      <c r="W41" s="5">
        <f>IFERROR((VLOOKUP($A41, [1]Osteuropäer!$A$18:$K$103,5,FALSE)/$D41)*100, "")</f>
        <v>168.27424681083195</v>
      </c>
      <c r="X41" s="5">
        <v>30.536702767749698</v>
      </c>
      <c r="Y41" s="5">
        <v>16.837545126353792</v>
      </c>
      <c r="Z41" s="5">
        <v>16.794223826714802</v>
      </c>
      <c r="AA41" s="5">
        <v>9.3862815884476536</v>
      </c>
      <c r="AB41" s="5">
        <v>19.672683513838749</v>
      </c>
      <c r="AC41" s="5">
        <v>3.6486161251504212</v>
      </c>
      <c r="AD41" s="6">
        <v>3451.1976535766662</v>
      </c>
      <c r="AE41" s="9"/>
      <c r="AF41" s="6"/>
      <c r="AG41" s="3"/>
    </row>
    <row r="42" spans="1:33" x14ac:dyDescent="0.2">
      <c r="A42" s="4" t="s">
        <v>82</v>
      </c>
      <c r="B42" s="3" t="s">
        <v>83</v>
      </c>
      <c r="C42" s="5">
        <v>24</v>
      </c>
      <c r="D42" s="5">
        <v>30.631886707218531</v>
      </c>
      <c r="E42" s="5">
        <v>9</v>
      </c>
      <c r="F42" s="5">
        <v>12.6</v>
      </c>
      <c r="G42" s="5">
        <v>10.199999999999999</v>
      </c>
      <c r="H42" s="5">
        <v>53.8</v>
      </c>
      <c r="I42" s="5">
        <v>47</v>
      </c>
      <c r="J42" s="5">
        <v>17.2</v>
      </c>
      <c r="K42" s="5">
        <v>13.6</v>
      </c>
      <c r="L42" s="5">
        <v>36.299999999999997</v>
      </c>
      <c r="M42" s="5">
        <v>6</v>
      </c>
      <c r="N42" s="5">
        <f>IFERROR((VLOOKUP($A42, [1]Ausländer_Land!$A$18:$K$103,3,FALSE)/$D42)*100, "")</f>
        <v>845.52415094616299</v>
      </c>
      <c r="O42" s="5">
        <f>IFERROR((VLOOKUP($A42, [1]Ausländer_Land!$A$18:$K$103,4,FALSE)/$D42)*100, "")</f>
        <v>179.55146062563304</v>
      </c>
      <c r="P42" s="5">
        <f>IFERROR((VLOOKUP($A42, [1]Ausländer_Land!$A$18:$K$103,5,FALSE)/$D42)*100, "")</f>
        <v>65.291440227502918</v>
      </c>
      <c r="Q42" s="5">
        <f>IFERROR((VLOOKUP($A42, [1]Ausländer_Land!$A$18:$K$103,6,FALSE)/$D42)*100, "")</f>
        <v>75.085156261628356</v>
      </c>
      <c r="R42" s="5">
        <f>IFERROR((VLOOKUP($A42, [1]Ausländer_Land!$A$18:$K$103,7,FALSE)/$D42)*100, "")</f>
        <v>22.852004079626024</v>
      </c>
      <c r="S42" s="5">
        <f>IFERROR((VLOOKUP($A42, [1]Ausländer_Land!$A$18:$K$103,8,FALSE)/$D42)*100, "")</f>
        <v>35.91029212512661</v>
      </c>
      <c r="T42" s="5">
        <f>IFERROR((VLOOKUP($A42, [1]Ausländer_Land!$A$18:$K$103,9,FALSE)/$D42)*100, "")</f>
        <v>22.852004079626024</v>
      </c>
      <c r="U42" s="5">
        <f>IFERROR((VLOOKUP($A42, [1]Osteuropäer!$A$18:$K$103,3,FALSE)/$D42)*100, "")</f>
        <v>163.22860056875729</v>
      </c>
      <c r="V42" s="5">
        <f>IFERROR((VLOOKUP($A42, [1]Osteuropäer!$A$18:$K$103,4,FALSE)/$D42)*100, "")</f>
        <v>88.143444307128945</v>
      </c>
      <c r="W42" s="5">
        <f>IFERROR((VLOOKUP($A42, [1]Osteuropäer!$A$18:$K$103,5,FALSE)/$D42)*100, "")</f>
        <v>45.704008159252048</v>
      </c>
      <c r="X42" s="5">
        <v>30.839802399435428</v>
      </c>
      <c r="Y42" s="5">
        <v>26.746647847565278</v>
      </c>
      <c r="Z42" s="5">
        <v>5.5751587861679601</v>
      </c>
      <c r="AA42" s="5">
        <v>7.8334509527170075</v>
      </c>
      <c r="AB42" s="5">
        <v>10.232886379675371</v>
      </c>
      <c r="AC42" s="5">
        <v>14.043754410726887</v>
      </c>
      <c r="AD42" s="6">
        <v>6087.7091748413159</v>
      </c>
      <c r="AE42" s="9"/>
      <c r="AF42" s="6"/>
      <c r="AG42" s="3"/>
    </row>
    <row r="43" spans="1:33" x14ac:dyDescent="0.2">
      <c r="A43" s="4" t="s">
        <v>84</v>
      </c>
      <c r="B43" s="3" t="s">
        <v>85</v>
      </c>
      <c r="C43" s="5">
        <v>33.6</v>
      </c>
      <c r="D43" s="5">
        <v>48.192597885572773</v>
      </c>
      <c r="E43" s="5">
        <v>10.1</v>
      </c>
      <c r="F43" s="5">
        <v>5.7</v>
      </c>
      <c r="G43" s="5">
        <v>3.6</v>
      </c>
      <c r="H43" s="5">
        <v>60.6</v>
      </c>
      <c r="I43" s="5">
        <v>33.200000000000003</v>
      </c>
      <c r="J43" s="5">
        <v>14.7</v>
      </c>
      <c r="K43" s="5">
        <v>11.1</v>
      </c>
      <c r="L43" s="5">
        <v>43.6</v>
      </c>
      <c r="M43" s="5">
        <v>3.6</v>
      </c>
      <c r="N43" s="5">
        <f>IFERROR((VLOOKUP($A43, [1]Ausländer_Land!$A$18:$K$103,3,FALSE)/$D43)*100, "")</f>
        <v>1174.4542208409171</v>
      </c>
      <c r="O43" s="5">
        <f>IFERROR((VLOOKUP($A43, [1]Ausländer_Land!$A$18:$K$103,4,FALSE)/$D43)*100, "")</f>
        <v>487.62675246928541</v>
      </c>
      <c r="P43" s="5">
        <f>IFERROR((VLOOKUP($A43, [1]Ausländer_Land!$A$18:$K$103,5,FALSE)/$D43)*100, "")</f>
        <v>70.550253548747662</v>
      </c>
      <c r="Q43" s="5">
        <f>IFERROR((VLOOKUP($A43, [1]Ausländer_Land!$A$18:$K$103,6,FALSE)/$D43)*100, "")</f>
        <v>168.07560404260474</v>
      </c>
      <c r="R43" s="5">
        <f>IFERROR((VLOOKUP($A43, [1]Ausländer_Land!$A$18:$K$103,7,FALSE)/$D43)*100, "")</f>
        <v>153.55055184139198</v>
      </c>
      <c r="S43" s="5">
        <f>IFERROR((VLOOKUP($A43, [1]Ausländer_Land!$A$18:$K$103,8,FALSE)/$D43)*100, "")</f>
        <v>224.10080539013967</v>
      </c>
      <c r="T43" s="5">
        <f>IFERROR((VLOOKUP($A43, [1]Ausländer_Land!$A$18:$K$103,9,FALSE)/$D43)*100, "")</f>
        <v>103.75037286580539</v>
      </c>
      <c r="U43" s="5">
        <f>IFERROR((VLOOKUP($A43, [1]Osteuropäer!$A$18:$K$103,3,FALSE)/$D43)*100, "")</f>
        <v>168.07560404260474</v>
      </c>
      <c r="V43" s="5">
        <f>IFERROR((VLOOKUP($A43, [1]Osteuropäer!$A$18:$K$103,4,FALSE)/$D43)*100, "")</f>
        <v>481.40173009733707</v>
      </c>
      <c r="W43" s="5">
        <f>IFERROR((VLOOKUP($A43, [1]Osteuropäer!$A$18:$K$103,5,FALSE)/$D43)*100, "")</f>
        <v>240.70086504866853</v>
      </c>
      <c r="X43" s="5">
        <v>33.605800922874096</v>
      </c>
      <c r="Y43" s="5">
        <v>24.535266974291368</v>
      </c>
      <c r="Z43" s="5">
        <v>9.6110744891232702</v>
      </c>
      <c r="AA43" s="5">
        <v>7.6994067237969679</v>
      </c>
      <c r="AB43" s="5">
        <v>13.144363876071194</v>
      </c>
      <c r="AC43" s="5">
        <v>8.1872116018457479</v>
      </c>
      <c r="AD43" s="6">
        <v>3649.740334679746</v>
      </c>
      <c r="AE43" s="9"/>
      <c r="AF43" s="6"/>
      <c r="AG43" s="3"/>
    </row>
    <row r="44" spans="1:33" x14ac:dyDescent="0.2">
      <c r="A44" s="4" t="s">
        <v>86</v>
      </c>
      <c r="B44" s="3" t="s">
        <v>87</v>
      </c>
      <c r="C44" s="5">
        <v>76.59574468085107</v>
      </c>
      <c r="D44" s="5">
        <v>56.450129713788542</v>
      </c>
      <c r="E44" s="5">
        <v>9.9</v>
      </c>
      <c r="F44" s="5">
        <v>3.4</v>
      </c>
      <c r="G44" s="5">
        <v>1.8</v>
      </c>
      <c r="H44" s="5">
        <v>57.7</v>
      </c>
      <c r="I44" s="5">
        <v>24.7</v>
      </c>
      <c r="J44" s="5">
        <v>9.1999999999999993</v>
      </c>
      <c r="K44" s="5">
        <v>11.9</v>
      </c>
      <c r="L44" s="5">
        <v>39</v>
      </c>
      <c r="M44" s="5">
        <v>3.5</v>
      </c>
      <c r="N44" s="5">
        <f>IFERROR((VLOOKUP($A44, [1]Ausländer_Land!$A$18:$K$103,3,FALSE)/$D44)*100, "")</f>
        <v>120.46030778807986</v>
      </c>
      <c r="O44" s="5">
        <f>IFERROR((VLOOKUP($A44, [1]Ausländer_Land!$A$18:$K$103,4,FALSE)/$D44)*100, "")</f>
        <v>150.57538473509982</v>
      </c>
      <c r="P44" s="5">
        <f>IFERROR((VLOOKUP($A44, [1]Ausländer_Land!$A$18:$K$103,5,FALSE)/$D44)*100, "")</f>
        <v>54.915728550448172</v>
      </c>
      <c r="Q44" s="5">
        <f>IFERROR((VLOOKUP($A44, [1]Ausländer_Land!$A$18:$K$103,6,FALSE)/$D44)*100, "")</f>
        <v>97.43113129918224</v>
      </c>
      <c r="R44" s="5">
        <f>IFERROR((VLOOKUP($A44, [1]Ausländer_Land!$A$18:$K$103,7,FALSE)/$D44)*100, "")</f>
        <v>35.429502290611723</v>
      </c>
      <c r="S44" s="5">
        <f>IFERROR((VLOOKUP($A44, [1]Ausländer_Land!$A$18:$K$103,8,FALSE)/$D44)*100, "")</f>
        <v>44.28687786326465</v>
      </c>
      <c r="T44" s="5">
        <f>IFERROR((VLOOKUP($A44, [1]Ausländer_Land!$A$18:$K$103,9,FALSE)/$D44)*100, "")</f>
        <v>47.829828092325826</v>
      </c>
      <c r="U44" s="5">
        <f>IFERROR((VLOOKUP($A44, [1]Osteuropäer!$A$18:$K$103,3,FALSE)/$D44)*100, "")</f>
        <v>90.345230841059902</v>
      </c>
      <c r="V44" s="5">
        <f>IFERROR((VLOOKUP($A44, [1]Osteuropäer!$A$18:$K$103,4,FALSE)/$D44)*100, "")</f>
        <v>70.859004581223445</v>
      </c>
      <c r="W44" s="5">
        <f>IFERROR((VLOOKUP($A44, [1]Osteuropäer!$A$18:$K$103,5,FALSE)/$D44)*100, "")</f>
        <v>100.9740815282434</v>
      </c>
      <c r="X44" s="5">
        <v>36.245841358781298</v>
      </c>
      <c r="Y44" s="5">
        <v>19.313605323060759</v>
      </c>
      <c r="Z44" s="5">
        <v>11.258973909998248</v>
      </c>
      <c r="AA44" s="5">
        <v>6.6363158816319388</v>
      </c>
      <c r="AB44" s="5">
        <v>18.543162318333042</v>
      </c>
      <c r="AC44" s="5">
        <v>5.4281211696725622</v>
      </c>
      <c r="AD44" s="6">
        <v>2281.3688212927755</v>
      </c>
      <c r="AE44" s="9"/>
      <c r="AF44" s="6"/>
      <c r="AG44" s="3"/>
    </row>
    <row r="45" spans="1:33" x14ac:dyDescent="0.2">
      <c r="A45" s="4" t="s">
        <v>88</v>
      </c>
      <c r="B45" s="3" t="s">
        <v>89</v>
      </c>
      <c r="C45" s="5"/>
      <c r="D45" s="5">
        <v>80.305584641887805</v>
      </c>
      <c r="E45" s="5">
        <v>11.9</v>
      </c>
      <c r="F45" s="5">
        <v>4.7</v>
      </c>
      <c r="G45" s="5">
        <v>2.8</v>
      </c>
      <c r="H45" s="5">
        <v>49.5</v>
      </c>
      <c r="I45" s="5">
        <v>38.200000000000003</v>
      </c>
      <c r="J45" s="5">
        <v>17</v>
      </c>
      <c r="K45" s="5">
        <v>11.8</v>
      </c>
      <c r="L45" s="5">
        <v>45.2</v>
      </c>
      <c r="M45" s="5">
        <v>4.0999999999999996</v>
      </c>
      <c r="N45" s="5">
        <f>IFERROR((VLOOKUP($A45, [1]Ausländer_Land!$A$18:$K$103,3,FALSE)/$D45)*100, "")</f>
        <v>212.93662297902696</v>
      </c>
      <c r="O45" s="5">
        <f>IFERROR((VLOOKUP($A45, [1]Ausländer_Land!$A$18:$K$103,4,FALSE)/$D45)*100, "")</f>
        <v>196.74845865898396</v>
      </c>
      <c r="P45" s="5">
        <f>IFERROR((VLOOKUP($A45, [1]Ausländer_Land!$A$18:$K$103,5,FALSE)/$D45)*100, "")</f>
        <v>14.942920910808906</v>
      </c>
      <c r="Q45" s="5">
        <f>IFERROR((VLOOKUP($A45, [1]Ausländer_Land!$A$18:$K$103,6,FALSE)/$D45)*100, "")</f>
        <v>70.978874326342307</v>
      </c>
      <c r="R45" s="5">
        <f>IFERROR((VLOOKUP($A45, [1]Ausländer_Land!$A$18:$K$103,7,FALSE)/$D45)*100, "")</f>
        <v>21.169137956979288</v>
      </c>
      <c r="S45" s="5">
        <f>IFERROR((VLOOKUP($A45, [1]Ausländer_Land!$A$18:$K$103,8,FALSE)/$D45)*100, "")</f>
        <v>23.659624775447437</v>
      </c>
      <c r="T45" s="5">
        <f>IFERROR((VLOOKUP($A45, [1]Ausländer_Land!$A$18:$K$103,9,FALSE)/$D45)*100, "")</f>
        <v>31.131085230851891</v>
      </c>
      <c r="U45" s="5">
        <f>IFERROR((VLOOKUP($A45, [1]Osteuropäer!$A$18:$K$103,3,FALSE)/$D45)*100, "")</f>
        <v>135.73153160651427</v>
      </c>
      <c r="V45" s="5">
        <f>IFERROR((VLOOKUP($A45, [1]Osteuropäer!$A$18:$K$103,4,FALSE)/$D45)*100, "")</f>
        <v>140.71250524345055</v>
      </c>
      <c r="W45" s="5">
        <f>IFERROR((VLOOKUP($A45, [1]Osteuropäer!$A$18:$K$103,5,FALSE)/$D45)*100, "")</f>
        <v>56.035953415533399</v>
      </c>
      <c r="X45" s="5">
        <v>33.773291925465841</v>
      </c>
      <c r="Y45" s="5">
        <v>13.94927536231884</v>
      </c>
      <c r="Z45" s="5">
        <v>9.9378881987577632</v>
      </c>
      <c r="AA45" s="5">
        <v>5.5383022774327122</v>
      </c>
      <c r="AB45" s="5">
        <v>27.63975155279503</v>
      </c>
      <c r="AC45" s="5">
        <v>6.5476190476190474</v>
      </c>
      <c r="AD45" s="6">
        <v>3794.0008218052321</v>
      </c>
      <c r="AE45" s="9"/>
      <c r="AF45" s="6"/>
      <c r="AG45" s="3"/>
    </row>
    <row r="46" spans="1:33" x14ac:dyDescent="0.2">
      <c r="A46" s="4" t="s">
        <v>90</v>
      </c>
      <c r="B46" s="3" t="s">
        <v>91</v>
      </c>
      <c r="C46" s="5">
        <v>43.939393939393938</v>
      </c>
      <c r="D46" s="5">
        <v>43.07327291325435</v>
      </c>
      <c r="E46" s="5">
        <v>9.9</v>
      </c>
      <c r="F46" s="5">
        <v>6.1</v>
      </c>
      <c r="G46" s="5">
        <v>4.0999999999999996</v>
      </c>
      <c r="H46" s="5">
        <v>60.6</v>
      </c>
      <c r="I46" s="5">
        <v>35.200000000000003</v>
      </c>
      <c r="J46" s="5">
        <v>17</v>
      </c>
      <c r="K46" s="5">
        <v>62.7</v>
      </c>
      <c r="L46" s="5">
        <v>52</v>
      </c>
      <c r="M46" s="5">
        <v>3.1</v>
      </c>
      <c r="N46" s="5">
        <f>IFERROR((VLOOKUP($A46, [1]Ausländer_Land!$A$18:$K$103,3,FALSE)/$D46)*100, "")</f>
        <v>756.84984667065885</v>
      </c>
      <c r="O46" s="5">
        <f>IFERROR((VLOOKUP($A46, [1]Ausländer_Land!$A$18:$K$103,4,FALSE)/$D46)*100, "")</f>
        <v>188.05164901939685</v>
      </c>
      <c r="P46" s="5">
        <f>IFERROR((VLOOKUP($A46, [1]Ausländer_Land!$A$18:$K$103,5,FALSE)/$D46)*100, "")</f>
        <v>25.537878261893397</v>
      </c>
      <c r="Q46" s="5">
        <f>IFERROR((VLOOKUP($A46, [1]Ausländer_Land!$A$18:$K$103,6,FALSE)/$D46)*100, "")</f>
        <v>58.040632413394086</v>
      </c>
      <c r="R46" s="5">
        <f>IFERROR((VLOOKUP($A46, [1]Ausländer_Land!$A$18:$K$103,7,FALSE)/$D46)*100, "")</f>
        <v>120.72451541985971</v>
      </c>
      <c r="S46" s="5">
        <f>IFERROR((VLOOKUP($A46, [1]Ausländer_Land!$A$18:$K$103,8,FALSE)/$D46)*100, "")</f>
        <v>71.970384192608677</v>
      </c>
      <c r="T46" s="5">
        <f>IFERROR((VLOOKUP($A46, [1]Ausländer_Land!$A$18:$K$103,9,FALSE)/$D46)*100, "")</f>
        <v>99.82988775103783</v>
      </c>
      <c r="U46" s="5">
        <f>IFERROR((VLOOKUP($A46, [1]Osteuropäer!$A$18:$K$103,3,FALSE)/$D46)*100, "")</f>
        <v>81.256885378751718</v>
      </c>
      <c r="V46" s="5">
        <f>IFERROR((VLOOKUP($A46, [1]Osteuropäer!$A$18:$K$103,4,FALSE)/$D46)*100, "")</f>
        <v>260.02203321200551</v>
      </c>
      <c r="W46" s="5">
        <f>IFERROR((VLOOKUP($A46, [1]Osteuropäer!$A$18:$K$103,5,FALSE)/$D46)*100, "")</f>
        <v>146.26239368175311</v>
      </c>
      <c r="X46" s="5">
        <v>21.866485013623979</v>
      </c>
      <c r="Y46" s="5">
        <v>27.247956403269754</v>
      </c>
      <c r="Z46" s="5">
        <v>13.419618528610355</v>
      </c>
      <c r="AA46" s="5">
        <v>13.692098092643052</v>
      </c>
      <c r="AB46" s="5">
        <v>10.592643051771118</v>
      </c>
      <c r="AC46" s="5">
        <v>8.1062670299727522</v>
      </c>
      <c r="AD46" s="6">
        <v>4897.8153629316421</v>
      </c>
      <c r="AE46" s="9"/>
      <c r="AF46" s="6"/>
      <c r="AG46" s="3"/>
    </row>
    <row r="47" spans="1:33" x14ac:dyDescent="0.2">
      <c r="A47" s="4" t="s">
        <v>92</v>
      </c>
      <c r="B47" s="3" t="s">
        <v>93</v>
      </c>
      <c r="C47" s="5">
        <v>47.058823529411761</v>
      </c>
      <c r="D47" s="5">
        <v>51.176284024355034</v>
      </c>
      <c r="E47" s="5">
        <v>9.1</v>
      </c>
      <c r="F47" s="5">
        <v>6.8</v>
      </c>
      <c r="G47" s="5">
        <v>5</v>
      </c>
      <c r="H47" s="5">
        <v>59.7</v>
      </c>
      <c r="I47" s="5">
        <v>49.8</v>
      </c>
      <c r="J47" s="5">
        <v>18.899999999999999</v>
      </c>
      <c r="K47" s="5">
        <v>12.8</v>
      </c>
      <c r="L47" s="5">
        <v>37.700000000000003</v>
      </c>
      <c r="M47" s="5">
        <v>5.6</v>
      </c>
      <c r="N47" s="5">
        <f>IFERROR((VLOOKUP($A47, [1]Ausländer_Land!$A$18:$K$103,3,FALSE)/$D47)*100, "")</f>
        <v>1041.4980496558578</v>
      </c>
      <c r="O47" s="5">
        <f>IFERROR((VLOOKUP($A47, [1]Ausländer_Land!$A$18:$K$103,4,FALSE)/$D47)*100, "")</f>
        <v>273.56421566945608</v>
      </c>
      <c r="P47" s="5">
        <f>IFERROR((VLOOKUP($A47, [1]Ausländer_Land!$A$18:$K$103,5,FALSE)/$D47)*100, "")</f>
        <v>222.75943275941424</v>
      </c>
      <c r="Q47" s="5">
        <f>IFERROR((VLOOKUP($A47, [1]Ausländer_Land!$A$18:$K$103,6,FALSE)/$D47)*100, "")</f>
        <v>144.59822828242679</v>
      </c>
      <c r="R47" s="5">
        <f>IFERROR((VLOOKUP($A47, [1]Ausländer_Land!$A$18:$K$103,7,FALSE)/$D47)*100, "")</f>
        <v>89.885385148535562</v>
      </c>
      <c r="S47" s="5">
        <f>IFERROR((VLOOKUP($A47, [1]Ausländer_Land!$A$18:$K$103,8,FALSE)/$D47)*100, "")</f>
        <v>181.7248004089958</v>
      </c>
      <c r="T47" s="5">
        <f>IFERROR((VLOOKUP($A47, [1]Ausländer_Land!$A$18:$K$103,9,FALSE)/$D47)*100, "")</f>
        <v>95.747475484309632</v>
      </c>
      <c r="U47" s="5">
        <f>IFERROR((VLOOKUP($A47, [1]Osteuropäer!$A$18:$K$103,3,FALSE)/$D47)*100, "")</f>
        <v>412.30035361610879</v>
      </c>
      <c r="V47" s="5">
        <f>IFERROR((VLOOKUP($A47, [1]Osteuropäer!$A$18:$K$103,4,FALSE)/$D47)*100, "")</f>
        <v>562.76067223430971</v>
      </c>
      <c r="W47" s="5">
        <f>IFERROR((VLOOKUP($A47, [1]Osteuropäer!$A$18:$K$103,5,FALSE)/$D47)*100, "")</f>
        <v>160.23046917782426</v>
      </c>
      <c r="X47" s="5">
        <v>28.84272997032641</v>
      </c>
      <c r="Y47" s="5">
        <v>26.330365974282891</v>
      </c>
      <c r="Z47" s="5">
        <v>7.8140454995054407</v>
      </c>
      <c r="AA47" s="5">
        <v>9.4757665677546985</v>
      </c>
      <c r="AB47" s="5">
        <v>12.344213649851632</v>
      </c>
      <c r="AC47" s="5">
        <v>10.108803165182987</v>
      </c>
      <c r="AD47" s="6">
        <v>5795.6777996070723</v>
      </c>
      <c r="AE47" s="9"/>
      <c r="AF47" s="6"/>
      <c r="AG47" s="3"/>
    </row>
    <row r="48" spans="1:33" x14ac:dyDescent="0.2">
      <c r="A48" s="4" t="s">
        <v>94</v>
      </c>
      <c r="B48" s="3" t="s">
        <v>95</v>
      </c>
      <c r="C48" s="5">
        <v>45.161290322580641</v>
      </c>
      <c r="D48" s="5">
        <v>39.79403171350674</v>
      </c>
      <c r="E48" s="5">
        <v>8.6999999999999993</v>
      </c>
      <c r="F48" s="5">
        <v>5.2</v>
      </c>
      <c r="G48" s="5">
        <v>2.9</v>
      </c>
      <c r="H48" s="5">
        <v>64.400000000000006</v>
      </c>
      <c r="I48" s="5">
        <v>34.700000000000003</v>
      </c>
      <c r="J48" s="5">
        <v>15.7</v>
      </c>
      <c r="K48" s="5">
        <v>2.2999999999999998</v>
      </c>
      <c r="L48" s="5">
        <v>38</v>
      </c>
      <c r="M48" s="5">
        <v>4.0999999999999996</v>
      </c>
      <c r="N48" s="5">
        <f>IFERROR((VLOOKUP($A48, [1]Ausländer_Land!$A$18:$K$103,3,FALSE)/$D48)*100, "")</f>
        <v>686.0325235840312</v>
      </c>
      <c r="O48" s="5">
        <f>IFERROR((VLOOKUP($A48, [1]Ausländer_Land!$A$18:$K$103,4,FALSE)/$D48)*100, "")</f>
        <v>296.52687832569853</v>
      </c>
      <c r="P48" s="5">
        <f>IFERROR((VLOOKUP($A48, [1]Ausländer_Land!$A$18:$K$103,5,FALSE)/$D48)*100, "")</f>
        <v>47.745853289731109</v>
      </c>
      <c r="Q48" s="5">
        <f>IFERROR((VLOOKUP($A48, [1]Ausländer_Land!$A$18:$K$103,6,FALSE)/$D48)*100, "")</f>
        <v>286.47511973838664</v>
      </c>
      <c r="R48" s="5">
        <f>IFERROR((VLOOKUP($A48, [1]Ausländer_Land!$A$18:$K$103,7,FALSE)/$D48)*100, "")</f>
        <v>25.129396468279531</v>
      </c>
      <c r="S48" s="5">
        <f>IFERROR((VLOOKUP($A48, [1]Ausländer_Land!$A$18:$K$103,8,FALSE)/$D48)*100, "")</f>
        <v>128.15992198822562</v>
      </c>
      <c r="T48" s="5">
        <f>IFERROR((VLOOKUP($A48, [1]Ausländer_Land!$A$18:$K$103,9,FALSE)/$D48)*100, "")</f>
        <v>40.207034349247252</v>
      </c>
      <c r="U48" s="5">
        <f>IFERROR((VLOOKUP($A48, [1]Osteuropäer!$A$18:$K$103,3,FALSE)/$D48)*100, "")</f>
        <v>80.414068698494503</v>
      </c>
      <c r="V48" s="5">
        <f>IFERROR((VLOOKUP($A48, [1]Osteuropäer!$A$18:$K$103,4,FALSE)/$D48)*100, "")</f>
        <v>155.80225810333309</v>
      </c>
      <c r="W48" s="5">
        <f>IFERROR((VLOOKUP($A48, [1]Osteuropäer!$A$18:$K$103,5,FALSE)/$D48)*100, "")</f>
        <v>140.72462022236539</v>
      </c>
      <c r="X48" s="5">
        <v>31.551901336073996</v>
      </c>
      <c r="Y48" s="5">
        <v>24.871531346351489</v>
      </c>
      <c r="Z48" s="5">
        <v>7.3997944501541619</v>
      </c>
      <c r="AA48" s="5">
        <v>5.3100376841384032</v>
      </c>
      <c r="AB48" s="5">
        <v>14.422747516272695</v>
      </c>
      <c r="AC48" s="5">
        <v>11.133949982870845</v>
      </c>
      <c r="AD48" s="6">
        <v>4460.4563389946816</v>
      </c>
      <c r="AE48" s="9"/>
      <c r="AF48" s="6"/>
      <c r="AG48" s="3"/>
    </row>
    <row r="49" spans="1:33" x14ac:dyDescent="0.2">
      <c r="A49" s="4" t="s">
        <v>96</v>
      </c>
      <c r="B49" s="3" t="s">
        <v>97</v>
      </c>
      <c r="C49" s="5">
        <v>13.861386138613863</v>
      </c>
      <c r="D49" s="5">
        <v>28.679802088260171</v>
      </c>
      <c r="E49" s="5">
        <v>9.3000000000000007</v>
      </c>
      <c r="F49" s="5">
        <v>14.8</v>
      </c>
      <c r="G49" s="5">
        <v>12.7</v>
      </c>
      <c r="H49" s="5">
        <v>46.3</v>
      </c>
      <c r="I49" s="5">
        <v>64.900000000000006</v>
      </c>
      <c r="J49" s="5">
        <v>44.1</v>
      </c>
      <c r="K49" s="5">
        <v>6.8</v>
      </c>
      <c r="L49" s="5">
        <v>32.5</v>
      </c>
      <c r="M49" s="5">
        <v>10.9</v>
      </c>
      <c r="N49" s="5">
        <f>IFERROR((VLOOKUP($A49, [1]Ausländer_Land!$A$18:$K$103,3,FALSE)/$D49)*100, "")</f>
        <v>2461.6627333317442</v>
      </c>
      <c r="O49" s="5">
        <f>IFERROR((VLOOKUP($A49, [1]Ausländer_Land!$A$18:$K$103,4,FALSE)/$D49)*100, "")</f>
        <v>341.70389216219678</v>
      </c>
      <c r="P49" s="5">
        <f>IFERROR((VLOOKUP($A49, [1]Ausländer_Land!$A$18:$K$103,5,FALSE)/$D49)*100, "")</f>
        <v>1743.3872049091672</v>
      </c>
      <c r="Q49" s="5">
        <f>IFERROR((VLOOKUP($A49, [1]Ausländer_Land!$A$18:$K$103,6,FALSE)/$D49)*100, "")</f>
        <v>948.40263947058702</v>
      </c>
      <c r="R49" s="5">
        <f>IFERROR((VLOOKUP($A49, [1]Ausländer_Land!$A$18:$K$103,7,FALSE)/$D49)*100, "")</f>
        <v>1506.2865450415206</v>
      </c>
      <c r="S49" s="5">
        <f>IFERROR((VLOOKUP($A49, [1]Ausländer_Land!$A$18:$K$103,8,FALSE)/$D49)*100, "")</f>
        <v>292.88905042474011</v>
      </c>
      <c r="T49" s="5">
        <f>IFERROR((VLOOKUP($A49, [1]Ausländer_Land!$A$18:$K$103,9,FALSE)/$D49)*100, "")</f>
        <v>149.93129962218839</v>
      </c>
      <c r="U49" s="5">
        <f>IFERROR((VLOOKUP($A49, [1]Osteuropäer!$A$18:$K$103,3,FALSE)/$D49)*100, "")</f>
        <v>369.59808744074348</v>
      </c>
      <c r="V49" s="5">
        <f>IFERROR((VLOOKUP($A49, [1]Osteuropäer!$A$18:$K$103,4,FALSE)/$D49)*100, "")</f>
        <v>1084.386841453502</v>
      </c>
      <c r="W49" s="5">
        <f>IFERROR((VLOOKUP($A49, [1]Osteuropäer!$A$18:$K$103,5,FALSE)/$D49)*100, "")</f>
        <v>3207.8324570328678</v>
      </c>
      <c r="X49" s="5">
        <v>29.409171075837744</v>
      </c>
      <c r="Y49" s="5">
        <v>27.865961199294532</v>
      </c>
      <c r="Z49" s="5">
        <v>5.9964726631393299</v>
      </c>
      <c r="AA49" s="5">
        <v>6.9664902998236329</v>
      </c>
      <c r="AB49" s="5">
        <v>11.860670194003527</v>
      </c>
      <c r="AC49" s="5">
        <v>11.067019400352734</v>
      </c>
      <c r="AD49" s="6">
        <v>6896.1185780680817</v>
      </c>
      <c r="AE49" s="9"/>
      <c r="AF49" s="6"/>
      <c r="AG49" s="3"/>
    </row>
    <row r="50" spans="1:33" x14ac:dyDescent="0.2">
      <c r="A50" s="4" t="s">
        <v>98</v>
      </c>
      <c r="B50" s="3" t="s">
        <v>99</v>
      </c>
      <c r="C50" s="5">
        <v>37.630662020905923</v>
      </c>
      <c r="D50" s="5">
        <v>52.628312176020827</v>
      </c>
      <c r="E50" s="5">
        <v>10.4</v>
      </c>
      <c r="F50" s="5">
        <v>12.4</v>
      </c>
      <c r="G50" s="5">
        <v>9.8000000000000007</v>
      </c>
      <c r="H50" s="5">
        <v>56.2</v>
      </c>
      <c r="I50" s="5">
        <v>54.8</v>
      </c>
      <c r="J50" s="5">
        <v>32.6</v>
      </c>
      <c r="K50" s="5">
        <v>32.1</v>
      </c>
      <c r="L50" s="5">
        <v>54.4</v>
      </c>
      <c r="M50" s="5">
        <v>3.9</v>
      </c>
      <c r="N50" s="5">
        <f>IFERROR((VLOOKUP($A50, [1]Ausländer_Land!$A$18:$K$103,3,FALSE)/$D50)*100, "")</f>
        <v>8067.9007637539553</v>
      </c>
      <c r="O50" s="5">
        <f>IFERROR((VLOOKUP($A50, [1]Ausländer_Land!$A$18:$K$103,4,FALSE)/$D50)*100, "")</f>
        <v>1559.9968269057931</v>
      </c>
      <c r="P50" s="5">
        <f>IFERROR((VLOOKUP($A50, [1]Ausländer_Land!$A$18:$K$103,5,FALSE)/$D50)*100, "")</f>
        <v>999.46203526485635</v>
      </c>
      <c r="Q50" s="5">
        <f>IFERROR((VLOOKUP($A50, [1]Ausländer_Land!$A$18:$K$103,6,FALSE)/$D50)*100, "")</f>
        <v>898.75578456326434</v>
      </c>
      <c r="R50" s="5">
        <f>IFERROR((VLOOKUP($A50, [1]Ausländer_Land!$A$18:$K$103,7,FALSE)/$D50)*100, "")</f>
        <v>3522.8186566179538</v>
      </c>
      <c r="S50" s="5">
        <f>IFERROR((VLOOKUP($A50, [1]Ausländer_Land!$A$18:$K$103,8,FALSE)/$D50)*100, "")</f>
        <v>883.55484106113738</v>
      </c>
      <c r="T50" s="5">
        <f>IFERROR((VLOOKUP($A50, [1]Ausländer_Land!$A$18:$K$103,9,FALSE)/$D50)*100, "")</f>
        <v>313.51945973137128</v>
      </c>
      <c r="U50" s="5">
        <f>IFERROR((VLOOKUP($A50, [1]Osteuropäer!$A$18:$K$103,3,FALSE)/$D50)*100, "")</f>
        <v>969.0601482606022</v>
      </c>
      <c r="V50" s="5">
        <f>IFERROR((VLOOKUP($A50, [1]Osteuropäer!$A$18:$K$103,4,FALSE)/$D50)*100, "")</f>
        <v>2762.7714815115992</v>
      </c>
      <c r="W50" s="5">
        <f>IFERROR((VLOOKUP($A50, [1]Osteuropäer!$A$18:$K$103,5,FALSE)/$D50)*100, "")</f>
        <v>4197.3605245248436</v>
      </c>
      <c r="X50" s="5">
        <v>19.506993664931318</v>
      </c>
      <c r="Y50" s="5">
        <v>25.277551276422255</v>
      </c>
      <c r="Z50" s="5">
        <v>13.955968136486232</v>
      </c>
      <c r="AA50" s="5">
        <v>17.255221727403875</v>
      </c>
      <c r="AB50" s="5">
        <v>8.9882707144201213</v>
      </c>
      <c r="AC50" s="5">
        <v>7.5958100733864384</v>
      </c>
      <c r="AD50" s="6">
        <v>5314.1330855882015</v>
      </c>
      <c r="AE50" s="9"/>
      <c r="AF50" s="6"/>
      <c r="AG50" s="3"/>
    </row>
    <row r="51" spans="1:33" x14ac:dyDescent="0.2">
      <c r="A51" s="4" t="s">
        <v>100</v>
      </c>
      <c r="B51" s="3" t="s">
        <v>101</v>
      </c>
      <c r="C51" s="5">
        <v>53.191489361702125</v>
      </c>
      <c r="D51" s="5">
        <v>79.902230440693856</v>
      </c>
      <c r="E51" s="5">
        <v>11.9</v>
      </c>
      <c r="F51" s="5">
        <v>4.9000000000000004</v>
      </c>
      <c r="G51" s="5">
        <v>3.3</v>
      </c>
      <c r="H51" s="5">
        <v>47</v>
      </c>
      <c r="I51" s="5">
        <v>33.6</v>
      </c>
      <c r="J51" s="5">
        <v>17</v>
      </c>
      <c r="K51" s="5">
        <v>7.6</v>
      </c>
      <c r="L51" s="5">
        <v>42.9</v>
      </c>
      <c r="M51" s="5">
        <v>4.0999999999999996</v>
      </c>
      <c r="N51" s="5">
        <f>IFERROR((VLOOKUP($A51, [1]Ausländer_Land!$A$18:$K$103,3,FALSE)/$D51)*100, "")</f>
        <v>209.00542960931867</v>
      </c>
      <c r="O51" s="5">
        <f>IFERROR((VLOOKUP($A51, [1]Ausländer_Land!$A$18:$K$103,4,FALSE)/$D51)*100, "")</f>
        <v>136.41671752943554</v>
      </c>
      <c r="P51" s="5">
        <f>IFERROR((VLOOKUP($A51, [1]Ausländer_Land!$A$18:$K$103,5,FALSE)/$D51)*100, "")</f>
        <v>16.269883742042772</v>
      </c>
      <c r="Q51" s="5">
        <f>IFERROR((VLOOKUP($A51, [1]Ausländer_Land!$A$18:$K$103,6,FALSE)/$D51)*100, "")</f>
        <v>67.582594005408438</v>
      </c>
      <c r="R51" s="5">
        <f>IFERROR((VLOOKUP($A51, [1]Ausländer_Land!$A$18:$K$103,7,FALSE)/$D51)*100, "")</f>
        <v>43.803533151653617</v>
      </c>
      <c r="S51" s="5">
        <f>IFERROR((VLOOKUP($A51, [1]Ausländer_Land!$A$18:$K$103,8,FALSE)/$D51)*100, "")</f>
        <v>40.048944595797593</v>
      </c>
      <c r="T51" s="5">
        <f>IFERROR((VLOOKUP($A51, [1]Ausländer_Land!$A$18:$K$103,9,FALSE)/$D51)*100, "")</f>
        <v>48.809651226128317</v>
      </c>
      <c r="U51" s="5">
        <f>IFERROR((VLOOKUP($A51, [1]Osteuropäer!$A$18:$K$103,3,FALSE)/$D51)*100, "")</f>
        <v>123.9014223432488</v>
      </c>
      <c r="V51" s="5">
        <f>IFERROR((VLOOKUP($A51, [1]Osteuropäer!$A$18:$K$103,4,FALSE)/$D51)*100, "")</f>
        <v>137.66824704805424</v>
      </c>
      <c r="W51" s="5">
        <f>IFERROR((VLOOKUP($A51, [1]Osteuropäer!$A$18:$K$103,5,FALSE)/$D51)*100, "")</f>
        <v>96.367772933637951</v>
      </c>
      <c r="X51" s="5">
        <v>34.447949526813879</v>
      </c>
      <c r="Y51" s="5">
        <v>16.025236593059937</v>
      </c>
      <c r="Z51" s="5">
        <v>10.515247108307046</v>
      </c>
      <c r="AA51" s="5">
        <v>5.9726603575184019</v>
      </c>
      <c r="AB51" s="5">
        <v>24.815983175604629</v>
      </c>
      <c r="AC51" s="5">
        <v>5.531019978969506</v>
      </c>
      <c r="AD51" s="6">
        <v>4924.7141401562321</v>
      </c>
      <c r="AE51" s="9"/>
      <c r="AF51" s="6"/>
      <c r="AG51" s="3"/>
    </row>
    <row r="52" spans="1:33" x14ac:dyDescent="0.2">
      <c r="A52" s="4" t="s">
        <v>102</v>
      </c>
      <c r="B52" s="3" t="s">
        <v>103</v>
      </c>
      <c r="C52" s="5">
        <v>35</v>
      </c>
      <c r="D52" s="5">
        <v>38.273065728287783</v>
      </c>
      <c r="E52" s="5">
        <v>9.1</v>
      </c>
      <c r="F52" s="5">
        <v>13.8</v>
      </c>
      <c r="G52" s="5">
        <v>11.1</v>
      </c>
      <c r="H52" s="5">
        <v>49.4</v>
      </c>
      <c r="I52" s="5">
        <v>65.2</v>
      </c>
      <c r="J52" s="5">
        <v>29.4</v>
      </c>
      <c r="K52" s="5">
        <v>34.9</v>
      </c>
      <c r="L52" s="5">
        <v>37.6</v>
      </c>
      <c r="M52" s="5">
        <v>8.6</v>
      </c>
      <c r="N52" s="5">
        <f>IFERROR((VLOOKUP($A52, [1]Ausländer_Land!$A$18:$K$103,3,FALSE)/$D52)*100, "")</f>
        <v>1426.5907097075037</v>
      </c>
      <c r="O52" s="5">
        <f>IFERROR((VLOOKUP($A52, [1]Ausländer_Land!$A$18:$K$103,4,FALSE)/$D52)*100, "")</f>
        <v>321.37483020883326</v>
      </c>
      <c r="P52" s="5">
        <f>IFERROR((VLOOKUP($A52, [1]Ausländer_Land!$A$18:$K$103,5,FALSE)/$D52)*100, "")</f>
        <v>1157.4719494513263</v>
      </c>
      <c r="Q52" s="5">
        <f>IFERROR((VLOOKUP($A52, [1]Ausländer_Land!$A$18:$K$103,6,FALSE)/$D52)*100, "")</f>
        <v>258.66754626564625</v>
      </c>
      <c r="R52" s="5">
        <f>IFERROR((VLOOKUP($A52, [1]Ausländer_Land!$A$18:$K$103,7,FALSE)/$D52)*100, "")</f>
        <v>161.993816853233</v>
      </c>
      <c r="S52" s="5">
        <f>IFERROR((VLOOKUP($A52, [1]Ausländer_Land!$A$18:$K$103,8,FALSE)/$D52)*100, "")</f>
        <v>240.3779217822167</v>
      </c>
      <c r="T52" s="5">
        <f>IFERROR((VLOOKUP($A52, [1]Ausländer_Land!$A$18:$K$103,9,FALSE)/$D52)*100, "")</f>
        <v>28.740838473960693</v>
      </c>
      <c r="U52" s="5">
        <f>IFERROR((VLOOKUP($A52, [1]Osteuropäer!$A$18:$K$103,3,FALSE)/$D52)*100, "")</f>
        <v>927.54524165964062</v>
      </c>
      <c r="V52" s="5">
        <f>IFERROR((VLOOKUP($A52, [1]Osteuropäer!$A$18:$K$103,4,FALSE)/$D52)*100, "")</f>
        <v>1016.3805605791556</v>
      </c>
      <c r="W52" s="5">
        <f>IFERROR((VLOOKUP($A52, [1]Osteuropäer!$A$18:$K$103,5,FALSE)/$D52)*100, "")</f>
        <v>316.14922321356767</v>
      </c>
      <c r="X52" s="5">
        <v>28.606811145510839</v>
      </c>
      <c r="Y52" s="5">
        <v>28.142414860681118</v>
      </c>
      <c r="Z52" s="5">
        <v>4.9535603715170282</v>
      </c>
      <c r="AA52" s="5">
        <v>8.2972136222910216</v>
      </c>
      <c r="AB52" s="5">
        <v>11.455108359133128</v>
      </c>
      <c r="AC52" s="5">
        <v>13.560371517027866</v>
      </c>
      <c r="AD52" s="6">
        <v>7044.2594215600348</v>
      </c>
      <c r="AE52" s="9"/>
      <c r="AF52" s="6"/>
      <c r="AG52" s="3"/>
    </row>
    <row r="53" spans="1:33" x14ac:dyDescent="0.2">
      <c r="A53" s="4" t="s">
        <v>104</v>
      </c>
      <c r="B53" s="3" t="s">
        <v>105</v>
      </c>
      <c r="C53" s="5">
        <v>64.141414141414145</v>
      </c>
      <c r="D53" s="5">
        <v>62.449922525760272</v>
      </c>
      <c r="E53" s="5">
        <v>12.1</v>
      </c>
      <c r="F53" s="5">
        <v>6.1</v>
      </c>
      <c r="G53" s="5">
        <v>4.0999999999999996</v>
      </c>
      <c r="H53" s="5">
        <v>59.7</v>
      </c>
      <c r="I53" s="5">
        <v>30.9</v>
      </c>
      <c r="J53" s="5">
        <v>15.7</v>
      </c>
      <c r="K53" s="5">
        <v>53.3</v>
      </c>
      <c r="L53" s="5">
        <v>56.2</v>
      </c>
      <c r="M53" s="5">
        <v>2.4</v>
      </c>
      <c r="N53" s="5">
        <f>IFERROR((VLOOKUP($A53, [1]Ausländer_Land!$A$18:$K$103,3,FALSE)/$D53)*100, "")</f>
        <v>1383.5085217977723</v>
      </c>
      <c r="O53" s="5">
        <f>IFERROR((VLOOKUP($A53, [1]Ausländer_Land!$A$18:$K$103,4,FALSE)/$D53)*100, "")</f>
        <v>582.86701612776528</v>
      </c>
      <c r="P53" s="5">
        <f>IFERROR((VLOOKUP($A53, [1]Ausländer_Land!$A$18:$K$103,5,FALSE)/$D53)*100, "")</f>
        <v>73.659018521640661</v>
      </c>
      <c r="Q53" s="5">
        <f>IFERROR((VLOOKUP($A53, [1]Ausländer_Land!$A$18:$K$103,6,FALSE)/$D53)*100, "")</f>
        <v>240.19245170100217</v>
      </c>
      <c r="R53" s="5">
        <f>IFERROR((VLOOKUP($A53, [1]Ausländer_Land!$A$18:$K$103,7,FALSE)/$D53)*100, "")</f>
        <v>206.56550846286183</v>
      </c>
      <c r="S53" s="5">
        <f>IFERROR((VLOOKUP($A53, [1]Ausländer_Land!$A$18:$K$103,8,FALSE)/$D53)*100, "")</f>
        <v>161.72958414534145</v>
      </c>
      <c r="T53" s="5">
        <f>IFERROR((VLOOKUP($A53, [1]Ausländer_Land!$A$18:$K$103,9,FALSE)/$D53)*100, "")</f>
        <v>164.93215016802148</v>
      </c>
      <c r="U53" s="5">
        <f>IFERROR((VLOOKUP($A53, [1]Osteuropäer!$A$18:$K$103,3,FALSE)/$D53)*100, "")</f>
        <v>270.6168289164624</v>
      </c>
      <c r="V53" s="5">
        <f>IFERROR((VLOOKUP($A53, [1]Osteuropäer!$A$18:$K$103,4,FALSE)/$D53)*100, "")</f>
        <v>483.58746942468434</v>
      </c>
      <c r="W53" s="5">
        <f>IFERROR((VLOOKUP($A53, [1]Osteuropäer!$A$18:$K$103,5,FALSE)/$D53)*100, "")</f>
        <v>448.35924317520403</v>
      </c>
      <c r="X53" s="5">
        <v>21.689977534603955</v>
      </c>
      <c r="Y53" s="5">
        <v>22.342198710051452</v>
      </c>
      <c r="Z53" s="5">
        <v>19.559388361475467</v>
      </c>
      <c r="AA53" s="5">
        <v>15.769258641930573</v>
      </c>
      <c r="AB53" s="5">
        <v>10.580476846148271</v>
      </c>
      <c r="AC53" s="5">
        <v>4.7902021885643888</v>
      </c>
      <c r="AD53" s="6">
        <v>4239.3911820663416</v>
      </c>
      <c r="AE53" s="9"/>
      <c r="AF53" s="6"/>
      <c r="AG53" s="3"/>
    </row>
    <row r="54" spans="1:33" x14ac:dyDescent="0.2">
      <c r="A54" s="4" t="s">
        <v>106</v>
      </c>
      <c r="B54" s="3" t="s">
        <v>107</v>
      </c>
      <c r="C54" s="5">
        <v>71.481481481481481</v>
      </c>
      <c r="D54" s="5">
        <v>79.4230670459865</v>
      </c>
      <c r="E54" s="5">
        <v>12.4</v>
      </c>
      <c r="F54" s="5">
        <v>4.0999999999999996</v>
      </c>
      <c r="G54" s="5">
        <v>1.9</v>
      </c>
      <c r="H54" s="5">
        <v>60.7</v>
      </c>
      <c r="I54" s="5">
        <v>29.6</v>
      </c>
      <c r="J54" s="5">
        <v>14.8</v>
      </c>
      <c r="K54" s="5">
        <v>52.4</v>
      </c>
      <c r="L54" s="5">
        <v>65.7</v>
      </c>
      <c r="M54" s="5">
        <v>1.1000000000000001</v>
      </c>
      <c r="N54" s="5">
        <f>IFERROR((VLOOKUP($A54, [1]Ausländer_Land!$A$18:$K$103,3,FALSE)/$D54)*100, "")</f>
        <v>768.03883643376025</v>
      </c>
      <c r="O54" s="5">
        <f>IFERROR((VLOOKUP($A54, [1]Ausländer_Land!$A$18:$K$103,4,FALSE)/$D54)*100, "")</f>
        <v>634.57635010264778</v>
      </c>
      <c r="P54" s="5">
        <f>IFERROR((VLOOKUP($A54, [1]Ausländer_Land!$A$18:$K$103,5,FALSE)/$D54)*100, "")</f>
        <v>39.031481851551753</v>
      </c>
      <c r="Q54" s="5">
        <f>IFERROR((VLOOKUP($A54, [1]Ausländer_Land!$A$18:$K$103,6,FALSE)/$D54)*100, "")</f>
        <v>118.35352561438273</v>
      </c>
      <c r="R54" s="5">
        <f>IFERROR((VLOOKUP($A54, [1]Ausländer_Land!$A$18:$K$103,7,FALSE)/$D54)*100, "")</f>
        <v>78.062963703103506</v>
      </c>
      <c r="S54" s="5">
        <f>IFERROR((VLOOKUP($A54, [1]Ausländer_Land!$A$18:$K$103,8,FALSE)/$D54)*100, "")</f>
        <v>119.6126056741102</v>
      </c>
      <c r="T54" s="5">
        <f>IFERROR((VLOOKUP($A54, [1]Ausländer_Land!$A$18:$K$103,9,FALSE)/$D54)*100, "")</f>
        <v>220.33901045230829</v>
      </c>
      <c r="U54" s="5">
        <f>IFERROR((VLOOKUP($A54, [1]Osteuropäer!$A$18:$K$103,3,FALSE)/$D54)*100, "")</f>
        <v>264.4068125427699</v>
      </c>
      <c r="V54" s="5">
        <f>IFERROR((VLOOKUP($A54, [1]Osteuropäer!$A$18:$K$103,4,FALSE)/$D54)*100, "")</f>
        <v>366.39229738069548</v>
      </c>
      <c r="W54" s="5">
        <f>IFERROR((VLOOKUP($A54, [1]Osteuropäer!$A$18:$K$103,5,FALSE)/$D54)*100, "")</f>
        <v>182.56660866048401</v>
      </c>
      <c r="X54" s="5">
        <v>21.394585726004923</v>
      </c>
      <c r="Y54" s="5">
        <v>18.895269346458846</v>
      </c>
      <c r="Z54" s="5">
        <v>21.460213289581624</v>
      </c>
      <c r="AA54" s="5">
        <v>14.97402242275089</v>
      </c>
      <c r="AB54" s="5">
        <v>14.809953513809134</v>
      </c>
      <c r="AC54" s="5">
        <v>3.9376538146021329</v>
      </c>
      <c r="AD54" s="6">
        <v>3214.8366288038142</v>
      </c>
      <c r="AE54" s="9"/>
      <c r="AF54" s="6"/>
      <c r="AG54" s="3"/>
    </row>
    <row r="55" spans="1:33" x14ac:dyDescent="0.2">
      <c r="A55" s="4" t="s">
        <v>108</v>
      </c>
      <c r="B55" s="3" t="s">
        <v>109</v>
      </c>
      <c r="C55" s="5">
        <v>68.44106463878326</v>
      </c>
      <c r="D55" s="5">
        <v>81.770056118775315</v>
      </c>
      <c r="E55" s="5">
        <v>12.9</v>
      </c>
      <c r="F55" s="5">
        <v>4.5999999999999996</v>
      </c>
      <c r="G55" s="5">
        <v>2.5</v>
      </c>
      <c r="H55" s="5">
        <v>59.7</v>
      </c>
      <c r="I55" s="5">
        <v>29</v>
      </c>
      <c r="J55" s="5">
        <v>14.8</v>
      </c>
      <c r="K55" s="5">
        <v>87.5</v>
      </c>
      <c r="L55" s="5">
        <v>67.400000000000006</v>
      </c>
      <c r="M55" s="5">
        <v>1.3</v>
      </c>
      <c r="N55" s="5">
        <f>IFERROR((VLOOKUP($A55, [1]Ausländer_Land!$A$18:$K$103,3,FALSE)/$D55)*100, "")</f>
        <v>913.53734540054995</v>
      </c>
      <c r="O55" s="5">
        <f>IFERROR((VLOOKUP($A55, [1]Ausländer_Land!$A$18:$K$103,4,FALSE)/$D55)*100, "")</f>
        <v>791.24318938976683</v>
      </c>
      <c r="P55" s="5">
        <f>IFERROR((VLOOKUP($A55, [1]Ausländer_Land!$A$18:$K$103,5,FALSE)/$D55)*100, "")</f>
        <v>40.357071483558435</v>
      </c>
      <c r="Q55" s="5">
        <f>IFERROR((VLOOKUP($A55, [1]Ausländer_Land!$A$18:$K$103,6,FALSE)/$D55)*100, "")</f>
        <v>187.11005869649819</v>
      </c>
      <c r="R55" s="5">
        <f>IFERROR((VLOOKUP($A55, [1]Ausländer_Land!$A$18:$K$103,7,FALSE)/$D55)*100, "")</f>
        <v>158.98240281401809</v>
      </c>
      <c r="S55" s="5">
        <f>IFERROR((VLOOKUP($A55, [1]Ausländer_Land!$A$18:$K$103,8,FALSE)/$D55)*100, "")</f>
        <v>110.06474040970483</v>
      </c>
      <c r="T55" s="5">
        <f>IFERROR((VLOOKUP($A55, [1]Ausländer_Land!$A$18:$K$103,9,FALSE)/$D55)*100, "")</f>
        <v>259.26361074286024</v>
      </c>
      <c r="U55" s="5">
        <f>IFERROR((VLOOKUP($A55, [1]Osteuropäer!$A$18:$K$103,3,FALSE)/$D55)*100, "")</f>
        <v>280.0536172646934</v>
      </c>
      <c r="V55" s="5">
        <f>IFERROR((VLOOKUP($A55, [1]Osteuropäer!$A$18:$K$103,4,FALSE)/$D55)*100, "")</f>
        <v>393.78718235472166</v>
      </c>
      <c r="W55" s="5">
        <f>IFERROR((VLOOKUP($A55, [1]Osteuropäer!$A$18:$K$103,5,FALSE)/$D55)*100, "")</f>
        <v>289.83714974555602</v>
      </c>
      <c r="X55" s="5">
        <v>20.22809367263282</v>
      </c>
      <c r="Y55" s="5">
        <v>19.010511790251229</v>
      </c>
      <c r="Z55" s="5">
        <v>22.030114858557571</v>
      </c>
      <c r="AA55" s="5">
        <v>17.159787329031211</v>
      </c>
      <c r="AB55" s="5">
        <v>13.969722797191444</v>
      </c>
      <c r="AC55" s="5">
        <v>3.1007751937984498</v>
      </c>
      <c r="AD55" s="6">
        <v>3254.2991141219386</v>
      </c>
      <c r="AE55" s="9"/>
      <c r="AF55" s="6"/>
      <c r="AG55" s="3"/>
    </row>
    <row r="56" spans="1:33" x14ac:dyDescent="0.2">
      <c r="A56" s="4" t="s">
        <v>110</v>
      </c>
      <c r="B56" s="3" t="s">
        <v>111</v>
      </c>
      <c r="C56" s="5">
        <v>47.572815533980581</v>
      </c>
      <c r="D56" s="5">
        <v>45.24591831230444</v>
      </c>
      <c r="E56" s="5">
        <v>10.6</v>
      </c>
      <c r="F56" s="5">
        <v>7.2</v>
      </c>
      <c r="G56" s="5">
        <v>5</v>
      </c>
      <c r="H56" s="5">
        <v>60.3</v>
      </c>
      <c r="I56" s="5">
        <v>46.5</v>
      </c>
      <c r="J56" s="5">
        <v>23.1</v>
      </c>
      <c r="K56" s="5">
        <v>8.4</v>
      </c>
      <c r="L56" s="5">
        <v>48.9</v>
      </c>
      <c r="M56" s="5">
        <v>4</v>
      </c>
      <c r="N56" s="5">
        <f>IFERROR((VLOOKUP($A56, [1]Ausländer_Land!$A$18:$K$103,3,FALSE)/$D56)*100, "")</f>
        <v>4530.795431866638</v>
      </c>
      <c r="O56" s="5">
        <f>IFERROR((VLOOKUP($A56, [1]Ausländer_Land!$A$18:$K$103,4,FALSE)/$D56)*100, "")</f>
        <v>766.9200072476699</v>
      </c>
      <c r="P56" s="5">
        <f>IFERROR((VLOOKUP($A56, [1]Ausländer_Land!$A$18:$K$103,5,FALSE)/$D56)*100, "")</f>
        <v>192.2825378401939</v>
      </c>
      <c r="Q56" s="5">
        <f>IFERROR((VLOOKUP($A56, [1]Ausländer_Land!$A$18:$K$103,6,FALSE)/$D56)*100, "")</f>
        <v>386.77521979349348</v>
      </c>
      <c r="R56" s="5">
        <f>IFERROR((VLOOKUP($A56, [1]Ausländer_Land!$A$18:$K$103,7,FALSE)/$D56)*100, "")</f>
        <v>369.09406688864806</v>
      </c>
      <c r="S56" s="5">
        <f>IFERROR((VLOOKUP($A56, [1]Ausländer_Land!$A$18:$K$103,8,FALSE)/$D56)*100, "")</f>
        <v>154.71008791739737</v>
      </c>
      <c r="T56" s="5">
        <f>IFERROR((VLOOKUP($A56, [1]Ausländer_Land!$A$18:$K$103,9,FALSE)/$D56)*100, "")</f>
        <v>240.90570832851878</v>
      </c>
      <c r="U56" s="5">
        <f>IFERROR((VLOOKUP($A56, [1]Osteuropäer!$A$18:$K$103,3,FALSE)/$D56)*100, "")</f>
        <v>340.36219341827427</v>
      </c>
      <c r="V56" s="5">
        <f>IFERROR((VLOOKUP($A56, [1]Osteuropäer!$A$18:$K$103,4,FALSE)/$D56)*100, "")</f>
        <v>945.94168040922978</v>
      </c>
      <c r="W56" s="5">
        <f>IFERROR((VLOOKUP($A56, [1]Osteuropäer!$A$18:$K$103,5,FALSE)/$D56)*100, "")</f>
        <v>526.01429891915109</v>
      </c>
      <c r="X56" s="5">
        <v>25.088888888888889</v>
      </c>
      <c r="Y56" s="5">
        <v>26.822222222222223</v>
      </c>
      <c r="Z56" s="5">
        <v>11.333333333333334</v>
      </c>
      <c r="AA56" s="5">
        <v>11.122222222222222</v>
      </c>
      <c r="AB56" s="5">
        <v>12.1</v>
      </c>
      <c r="AC56" s="5">
        <v>7.9333333333333336</v>
      </c>
      <c r="AD56" s="6">
        <v>4938.5164617215387</v>
      </c>
      <c r="AE56" s="9"/>
      <c r="AF56" s="6"/>
      <c r="AG56" s="3"/>
    </row>
    <row r="57" spans="1:33" x14ac:dyDescent="0.2">
      <c r="A57" s="4" t="s">
        <v>112</v>
      </c>
      <c r="B57" s="3" t="s">
        <v>113</v>
      </c>
      <c r="C57" s="5">
        <v>60.073260073260073</v>
      </c>
      <c r="D57" s="5">
        <v>70.807001785734386</v>
      </c>
      <c r="E57" s="5">
        <v>11.9</v>
      </c>
      <c r="F57" s="5">
        <v>4.5</v>
      </c>
      <c r="G57" s="5">
        <v>2.5</v>
      </c>
      <c r="H57" s="5">
        <v>60.4</v>
      </c>
      <c r="I57" s="5">
        <v>31.8</v>
      </c>
      <c r="J57" s="5">
        <v>16</v>
      </c>
      <c r="K57" s="5">
        <v>69.3</v>
      </c>
      <c r="L57" s="5">
        <v>56.5</v>
      </c>
      <c r="M57" s="5">
        <v>2.4</v>
      </c>
      <c r="N57" s="5">
        <f>IFERROR((VLOOKUP($A57, [1]Ausländer_Land!$A$18:$K$103,3,FALSE)/$D57)*100, "")</f>
        <v>2316.155123984382</v>
      </c>
      <c r="O57" s="5">
        <f>IFERROR((VLOOKUP($A57, [1]Ausländer_Land!$A$18:$K$103,4,FALSE)/$D57)*100, "")</f>
        <v>864.32130236490354</v>
      </c>
      <c r="P57" s="5">
        <f>IFERROR((VLOOKUP($A57, [1]Ausländer_Land!$A$18:$K$103,5,FALSE)/$D57)*100, "")</f>
        <v>148.29041952339031</v>
      </c>
      <c r="Q57" s="5">
        <f>IFERROR((VLOOKUP($A57, [1]Ausländer_Land!$A$18:$K$103,6,FALSE)/$D57)*100, "")</f>
        <v>271.15962427134235</v>
      </c>
      <c r="R57" s="5">
        <f>IFERROR((VLOOKUP($A57, [1]Ausländer_Land!$A$18:$K$103,7,FALSE)/$D57)*100, "")</f>
        <v>172.2993445890821</v>
      </c>
      <c r="S57" s="5">
        <f>IFERROR((VLOOKUP($A57, [1]Ausländer_Land!$A$18:$K$103,8,FALSE)/$D57)*100, "")</f>
        <v>177.94850342806839</v>
      </c>
      <c r="T57" s="5">
        <f>IFERROR((VLOOKUP($A57, [1]Ausländer_Land!$A$18:$K$103,9,FALSE)/$D57)*100, "")</f>
        <v>514.07345434775311</v>
      </c>
      <c r="U57" s="5">
        <f>IFERROR((VLOOKUP($A57, [1]Osteuropäer!$A$18:$K$103,3,FALSE)/$D57)*100, "")</f>
        <v>355.89700685613678</v>
      </c>
      <c r="V57" s="5">
        <f>IFERROR((VLOOKUP($A57, [1]Osteuropäer!$A$18:$K$103,4,FALSE)/$D57)*100, "")</f>
        <v>758.39957413391051</v>
      </c>
      <c r="W57" s="5">
        <f>IFERROR((VLOOKUP($A57, [1]Osteuropäer!$A$18:$K$103,5,FALSE)/$D57)*100, "")</f>
        <v>286.69481107855461</v>
      </c>
      <c r="X57" s="5">
        <v>19.383574695121954</v>
      </c>
      <c r="Y57" s="5">
        <v>22.379954268292686</v>
      </c>
      <c r="Z57" s="5">
        <v>22.770579268292686</v>
      </c>
      <c r="AA57" s="5">
        <v>16.687309451219512</v>
      </c>
      <c r="AB57" s="5">
        <v>9.9180640243902438</v>
      </c>
      <c r="AC57" s="5">
        <v>4.3683307926829267</v>
      </c>
      <c r="AD57" s="6">
        <v>3630.3897013277315</v>
      </c>
      <c r="AE57" s="9"/>
      <c r="AF57" s="6"/>
      <c r="AG57" s="3"/>
    </row>
    <row r="58" spans="1:33" x14ac:dyDescent="0.2">
      <c r="A58" s="4" t="s">
        <v>114</v>
      </c>
      <c r="B58" s="3" t="s">
        <v>115</v>
      </c>
      <c r="C58" s="5">
        <v>41.221374045801525</v>
      </c>
      <c r="D58" s="5">
        <v>50.343382132716606</v>
      </c>
      <c r="E58" s="5">
        <v>9.6999999999999993</v>
      </c>
      <c r="F58" s="5">
        <v>7.9</v>
      </c>
      <c r="G58" s="5">
        <v>5.7</v>
      </c>
      <c r="H58" s="5">
        <v>58.2</v>
      </c>
      <c r="I58" s="5">
        <v>48.8</v>
      </c>
      <c r="J58" s="5">
        <v>20.3</v>
      </c>
      <c r="K58" s="5">
        <v>7.4</v>
      </c>
      <c r="L58" s="5">
        <v>36.700000000000003</v>
      </c>
      <c r="M58" s="5">
        <v>6</v>
      </c>
      <c r="N58" s="5">
        <f>IFERROR((VLOOKUP($A58, [1]Ausländer_Land!$A$18:$K$103,3,FALSE)/$D58)*100, "")</f>
        <v>1658.60926426983</v>
      </c>
      <c r="O58" s="5">
        <f>IFERROR((VLOOKUP($A58, [1]Ausländer_Land!$A$18:$K$103,4,FALSE)/$D58)*100, "")</f>
        <v>520.42590088466523</v>
      </c>
      <c r="P58" s="5">
        <f>IFERROR((VLOOKUP($A58, [1]Ausländer_Land!$A$18:$K$103,5,FALSE)/$D58)*100, "")</f>
        <v>73.495260811956541</v>
      </c>
      <c r="Q58" s="5">
        <f>IFERROR((VLOOKUP($A58, [1]Ausländer_Land!$A$18:$K$103,6,FALSE)/$D58)*100, "")</f>
        <v>123.15422082003529</v>
      </c>
      <c r="R58" s="5">
        <f>IFERROR((VLOOKUP($A58, [1]Ausländer_Land!$A$18:$K$103,7,FALSE)/$D58)*100, "")</f>
        <v>107.26335361745009</v>
      </c>
      <c r="S58" s="5">
        <f>IFERROR((VLOOKUP($A58, [1]Ausländer_Land!$A$18:$K$103,8,FALSE)/$D58)*100, "")</f>
        <v>91.372486414864895</v>
      </c>
      <c r="T58" s="5">
        <f>IFERROR((VLOOKUP($A58, [1]Ausländer_Land!$A$18:$K$103,9,FALSE)/$D58)*100, "")</f>
        <v>101.30427841648064</v>
      </c>
      <c r="U58" s="5">
        <f>IFERROR((VLOOKUP($A58, [1]Osteuropäer!$A$18:$K$103,3,FALSE)/$D58)*100, "")</f>
        <v>236.37664963845481</v>
      </c>
      <c r="V58" s="5">
        <f>IFERROR((VLOOKUP($A58, [1]Osteuropäer!$A$18:$K$103,4,FALSE)/$D58)*100, "")</f>
        <v>401.24439686527626</v>
      </c>
      <c r="W58" s="5">
        <f>IFERROR((VLOOKUP($A58, [1]Osteuropäer!$A$18:$K$103,5,FALSE)/$D58)*100, "")</f>
        <v>222.47214083619281</v>
      </c>
      <c r="X58" s="5">
        <v>25.457917922559702</v>
      </c>
      <c r="Y58" s="5">
        <v>24.159517737073962</v>
      </c>
      <c r="Z58" s="5">
        <v>11.708787386969625</v>
      </c>
      <c r="AA58" s="5">
        <v>11.47693021099003</v>
      </c>
      <c r="AB58" s="5">
        <v>11.685601669371666</v>
      </c>
      <c r="AC58" s="5">
        <v>10.039415719916532</v>
      </c>
      <c r="AD58" s="6">
        <v>4657.7946768060838</v>
      </c>
      <c r="AE58" s="9"/>
      <c r="AF58" s="6"/>
      <c r="AG58" s="3"/>
    </row>
    <row r="59" spans="1:33" x14ac:dyDescent="0.2">
      <c r="A59" s="4" t="s">
        <v>116</v>
      </c>
      <c r="B59" s="3" t="s">
        <v>117</v>
      </c>
      <c r="C59" s="5">
        <v>25.362318840579711</v>
      </c>
      <c r="D59" s="5">
        <v>31.284107326190085</v>
      </c>
      <c r="E59" s="5">
        <v>9.1999999999999993</v>
      </c>
      <c r="F59" s="5">
        <v>15.3</v>
      </c>
      <c r="G59" s="5">
        <v>13.1</v>
      </c>
      <c r="H59" s="5">
        <v>50.5</v>
      </c>
      <c r="I59" s="5">
        <v>64.900000000000006</v>
      </c>
      <c r="J59" s="5">
        <v>31</v>
      </c>
      <c r="K59" s="5">
        <v>16</v>
      </c>
      <c r="L59" s="5">
        <v>36.799999999999997</v>
      </c>
      <c r="M59" s="5">
        <v>8.1999999999999993</v>
      </c>
      <c r="N59" s="5">
        <f>IFERROR((VLOOKUP($A59, [1]Ausländer_Land!$A$18:$K$103,3,FALSE)/$D59)*100, "")</f>
        <v>4165.0541165007735</v>
      </c>
      <c r="O59" s="5">
        <f>IFERROR((VLOOKUP($A59, [1]Ausländer_Land!$A$18:$K$103,4,FALSE)/$D59)*100, "")</f>
        <v>936.5777867495982</v>
      </c>
      <c r="P59" s="5">
        <f>IFERROR((VLOOKUP($A59, [1]Ausländer_Land!$A$18:$K$103,5,FALSE)/$D59)*100, "")</f>
        <v>2001.0160222022132</v>
      </c>
      <c r="Q59" s="5">
        <f>IFERROR((VLOOKUP($A59, [1]Ausländer_Land!$A$18:$K$103,6,FALSE)/$D59)*100, "")</f>
        <v>421.93948071995544</v>
      </c>
      <c r="R59" s="5">
        <f>IFERROR((VLOOKUP($A59, [1]Ausländer_Land!$A$18:$K$103,7,FALSE)/$D59)*100, "")</f>
        <v>425.13599193753089</v>
      </c>
      <c r="S59" s="5">
        <f>IFERROR((VLOOKUP($A59, [1]Ausländer_Land!$A$18:$K$103,8,FALSE)/$D59)*100, "")</f>
        <v>597.74759768660363</v>
      </c>
      <c r="T59" s="5">
        <f>IFERROR((VLOOKUP($A59, [1]Ausländer_Land!$A$18:$K$103,9,FALSE)/$D59)*100, "")</f>
        <v>99.091847744838034</v>
      </c>
      <c r="U59" s="5">
        <f>IFERROR((VLOOKUP($A59, [1]Osteuropäer!$A$18:$K$103,3,FALSE)/$D59)*100, "")</f>
        <v>1233.8533299841122</v>
      </c>
      <c r="V59" s="5">
        <f>IFERROR((VLOOKUP($A59, [1]Osteuropäer!$A$18:$K$103,4,FALSE)/$D59)*100, "")</f>
        <v>1364.9102899047045</v>
      </c>
      <c r="W59" s="5">
        <f>IFERROR((VLOOKUP($A59, [1]Osteuropäer!$A$18:$K$103,5,FALSE)/$D59)*100, "")</f>
        <v>700.03595664901707</v>
      </c>
      <c r="X59" s="5">
        <v>24.081055607917062</v>
      </c>
      <c r="Y59" s="5">
        <v>28.298774740810558</v>
      </c>
      <c r="Z59" s="5">
        <v>7.6107445805843552</v>
      </c>
      <c r="AA59" s="5">
        <v>10.391140433553252</v>
      </c>
      <c r="AB59" s="5">
        <v>11.6870876531574</v>
      </c>
      <c r="AC59" s="5">
        <v>11.899151743638077</v>
      </c>
      <c r="AD59" s="6">
        <v>5870.1261467889908</v>
      </c>
      <c r="AE59" s="9"/>
      <c r="AF59" s="6"/>
      <c r="AG59" s="3"/>
    </row>
    <row r="60" spans="1:33" x14ac:dyDescent="0.2">
      <c r="A60" s="4" t="s">
        <v>118</v>
      </c>
      <c r="B60" s="3" t="s">
        <v>119</v>
      </c>
      <c r="C60" s="5">
        <v>45.945945945945951</v>
      </c>
      <c r="D60" s="5">
        <v>33.460453531930561</v>
      </c>
      <c r="E60" s="5">
        <v>9</v>
      </c>
      <c r="F60" s="5">
        <v>4.9000000000000004</v>
      </c>
      <c r="G60" s="5">
        <v>2.9</v>
      </c>
      <c r="H60" s="5">
        <v>63.4</v>
      </c>
      <c r="I60" s="5">
        <v>34.4</v>
      </c>
      <c r="J60" s="5">
        <v>12</v>
      </c>
      <c r="K60" s="5">
        <v>13.2</v>
      </c>
      <c r="L60" s="5">
        <v>36.4</v>
      </c>
      <c r="M60" s="5">
        <v>3.6</v>
      </c>
      <c r="N60" s="5">
        <f>IFERROR((VLOOKUP($A60, [1]Ausländer_Land!$A$18:$K$103,3,FALSE)/$D60)*100, "")</f>
        <v>803.93411208039765</v>
      </c>
      <c r="O60" s="5">
        <f>IFERROR((VLOOKUP($A60, [1]Ausländer_Land!$A$18:$K$103,4,FALSE)/$D60)*100, "")</f>
        <v>376.56393353951711</v>
      </c>
      <c r="P60" s="5">
        <f>IFERROR((VLOOKUP($A60, [1]Ausländer_Land!$A$18:$K$103,5,FALSE)/$D60)*100, "")</f>
        <v>119.544105885561</v>
      </c>
      <c r="Q60" s="5">
        <f>IFERROR((VLOOKUP($A60, [1]Ausländer_Land!$A$18:$K$103,6,FALSE)/$D60)*100, "")</f>
        <v>137.47572176839512</v>
      </c>
      <c r="R60" s="5">
        <f>IFERROR((VLOOKUP($A60, [1]Ausländer_Land!$A$18:$K$103,7,FALSE)/$D60)*100, "")</f>
        <v>41.840437059946346</v>
      </c>
      <c r="S60" s="5">
        <f>IFERROR((VLOOKUP($A60, [1]Ausländer_Land!$A$18:$K$103,8,FALSE)/$D60)*100, "")</f>
        <v>179.31615882834146</v>
      </c>
      <c r="T60" s="5">
        <f>IFERROR((VLOOKUP($A60, [1]Ausländer_Land!$A$18:$K$103,9,FALSE)/$D60)*100, "")</f>
        <v>101.61249000272683</v>
      </c>
      <c r="U60" s="5">
        <f>IFERROR((VLOOKUP($A60, [1]Osteuropäer!$A$18:$K$103,3,FALSE)/$D60)*100, "")</f>
        <v>77.703668825614642</v>
      </c>
      <c r="V60" s="5">
        <f>IFERROR((VLOOKUP($A60, [1]Osteuropäer!$A$18:$K$103,4,FALSE)/$D60)*100, "")</f>
        <v>161.38454294550732</v>
      </c>
      <c r="W60" s="5">
        <f>IFERROR((VLOOKUP($A60, [1]Osteuropäer!$A$18:$K$103,5,FALSE)/$D60)*100, "")</f>
        <v>173.33895353406342</v>
      </c>
      <c r="X60" s="5">
        <v>34.066681787253344</v>
      </c>
      <c r="Y60" s="5">
        <v>26.151054660920842</v>
      </c>
      <c r="Z60" s="5">
        <v>5.8289861646631884</v>
      </c>
      <c r="AA60" s="5">
        <v>6.3960081651168057</v>
      </c>
      <c r="AB60" s="5">
        <v>14.719891131775912</v>
      </c>
      <c r="AC60" s="5">
        <v>9.2537990474030387</v>
      </c>
      <c r="AD60" s="6">
        <v>3925.3539253539252</v>
      </c>
      <c r="AE60" s="9"/>
      <c r="AF60" s="6"/>
      <c r="AG60" s="3"/>
    </row>
    <row r="61" spans="1:33" x14ac:dyDescent="0.2">
      <c r="A61" s="4" t="s">
        <v>120</v>
      </c>
      <c r="B61" s="3" t="s">
        <v>121</v>
      </c>
      <c r="C61" s="5">
        <v>53.125</v>
      </c>
      <c r="D61" s="5">
        <v>46.101695828939384</v>
      </c>
      <c r="E61" s="5">
        <v>10</v>
      </c>
      <c r="F61" s="5">
        <v>6.7</v>
      </c>
      <c r="G61" s="5">
        <v>5.0999999999999996</v>
      </c>
      <c r="H61" s="5">
        <v>59</v>
      </c>
      <c r="I61" s="5">
        <v>34.5</v>
      </c>
      <c r="J61" s="5">
        <v>14.8</v>
      </c>
      <c r="K61" s="5">
        <v>11.1</v>
      </c>
      <c r="L61" s="5">
        <v>46.4</v>
      </c>
      <c r="M61" s="5">
        <v>3.1</v>
      </c>
      <c r="N61" s="5">
        <f>IFERROR((VLOOKUP($A61, [1]Ausländer_Land!$A$18:$K$103,3,FALSE)/$D61)*100, "")</f>
        <v>576.98528268243012</v>
      </c>
      <c r="O61" s="5">
        <f>IFERROR((VLOOKUP($A61, [1]Ausländer_Land!$A$18:$K$103,4,FALSE)/$D61)*100, "")</f>
        <v>470.69852008303508</v>
      </c>
      <c r="P61" s="5">
        <f>IFERROR((VLOOKUP($A61, [1]Ausländer_Land!$A$18:$K$103,5,FALSE)/$D61)*100, "")</f>
        <v>86.764704162771437</v>
      </c>
      <c r="Q61" s="5">
        <f>IFERROR((VLOOKUP($A61, [1]Ausländer_Land!$A$18:$K$103,6,FALSE)/$D61)*100, "")</f>
        <v>227.75734842727508</v>
      </c>
      <c r="R61" s="5">
        <f>IFERROR((VLOOKUP($A61, [1]Ausländer_Land!$A$18:$K$103,7,FALSE)/$D61)*100, "")</f>
        <v>54.227940101732152</v>
      </c>
      <c r="S61" s="5">
        <f>IFERROR((VLOOKUP($A61, [1]Ausländer_Land!$A$18:$K$103,8,FALSE)/$D61)*100, "")</f>
        <v>275.47793571679932</v>
      </c>
      <c r="T61" s="5">
        <f>IFERROR((VLOOKUP($A61, [1]Ausländer_Land!$A$18:$K$103,9,FALSE)/$D61)*100, "")</f>
        <v>60.735292913940008</v>
      </c>
      <c r="U61" s="5">
        <f>IFERROR((VLOOKUP($A61, [1]Osteuropäer!$A$18:$K$103,3,FALSE)/$D61)*100, "")</f>
        <v>216.91176040692861</v>
      </c>
      <c r="V61" s="5">
        <f>IFERROR((VLOOKUP($A61, [1]Osteuropäer!$A$18:$K$103,4,FALSE)/$D61)*100, "")</f>
        <v>715.80880934286449</v>
      </c>
      <c r="W61" s="5">
        <f>IFERROR((VLOOKUP($A61, [1]Osteuropäer!$A$18:$K$103,5,FALSE)/$D61)*100, "")</f>
        <v>175.69852592961217</v>
      </c>
      <c r="X61" s="5">
        <v>28.737300435413644</v>
      </c>
      <c r="Y61" s="5">
        <v>25.931301402999516</v>
      </c>
      <c r="Z61" s="5">
        <v>12.288340590227383</v>
      </c>
      <c r="AA61" s="5">
        <v>9.2404450895016943</v>
      </c>
      <c r="AB61" s="5">
        <v>11.8368005160458</v>
      </c>
      <c r="AC61" s="5">
        <v>7.7245605547492344</v>
      </c>
      <c r="AD61" s="6">
        <v>3813.26352530541</v>
      </c>
      <c r="AE61" s="9"/>
      <c r="AF61" s="6"/>
      <c r="AG61" s="3"/>
    </row>
    <row r="62" spans="1:33" x14ac:dyDescent="0.2">
      <c r="A62" s="4" t="s">
        <v>122</v>
      </c>
      <c r="B62" s="3" t="s">
        <v>123</v>
      </c>
      <c r="C62" s="5">
        <v>34.868421052631575</v>
      </c>
      <c r="D62" s="5">
        <v>44.844679036882745</v>
      </c>
      <c r="E62" s="5">
        <v>9.1</v>
      </c>
      <c r="F62" s="5">
        <v>9.5</v>
      </c>
      <c r="G62" s="5">
        <v>7.3</v>
      </c>
      <c r="H62" s="5">
        <v>56.9</v>
      </c>
      <c r="I62" s="5">
        <v>55.4</v>
      </c>
      <c r="J62" s="5">
        <v>23.5</v>
      </c>
      <c r="K62" s="5">
        <v>23.1</v>
      </c>
      <c r="L62" s="5">
        <v>44.5</v>
      </c>
      <c r="M62" s="5">
        <v>4.5999999999999996</v>
      </c>
      <c r="N62" s="5">
        <f>IFERROR((VLOOKUP($A62, [1]Ausländer_Land!$A$18:$K$103,3,FALSE)/$D62)*100, "")</f>
        <v>1799.5446000099112</v>
      </c>
      <c r="O62" s="5">
        <f>IFERROR((VLOOKUP($A62, [1]Ausländer_Land!$A$18:$K$103,4,FALSE)/$D62)*100, "")</f>
        <v>528.49079331146083</v>
      </c>
      <c r="P62" s="5">
        <f>IFERROR((VLOOKUP($A62, [1]Ausländer_Land!$A$18:$K$103,5,FALSE)/$D62)*100, "")</f>
        <v>457.13338661961808</v>
      </c>
      <c r="Q62" s="5">
        <f>IFERROR((VLOOKUP($A62, [1]Ausländer_Land!$A$18:$K$103,6,FALSE)/$D62)*100, "")</f>
        <v>372.3964661730547</v>
      </c>
      <c r="R62" s="5">
        <f>IFERROR((VLOOKUP($A62, [1]Ausländer_Land!$A$18:$K$103,7,FALSE)/$D62)*100, "")</f>
        <v>189.54311152520748</v>
      </c>
      <c r="S62" s="5">
        <f>IFERROR((VLOOKUP($A62, [1]Ausländer_Land!$A$18:$K$103,8,FALSE)/$D62)*100, "")</f>
        <v>323.33824907241279</v>
      </c>
      <c r="T62" s="5">
        <f>IFERROR((VLOOKUP($A62, [1]Ausländer_Land!$A$18:$K$103,9,FALSE)/$D62)*100, "")</f>
        <v>662.28593085866612</v>
      </c>
      <c r="U62" s="5">
        <f>IFERROR((VLOOKUP($A62, [1]Osteuropäer!$A$18:$K$103,3,FALSE)/$D62)*100, "")</f>
        <v>666.74576877690629</v>
      </c>
      <c r="V62" s="5">
        <f>IFERROR((VLOOKUP($A62, [1]Osteuropäer!$A$18:$K$103,4,FALSE)/$D62)*100, "")</f>
        <v>769.32204089643039</v>
      </c>
      <c r="W62" s="5">
        <f>IFERROR((VLOOKUP($A62, [1]Osteuropäer!$A$18:$K$103,5,FALSE)/$D62)*100, "")</f>
        <v>325.56816803153288</v>
      </c>
      <c r="X62" s="5">
        <v>27.258167841127484</v>
      </c>
      <c r="Y62" s="5">
        <v>26.649583600256246</v>
      </c>
      <c r="Z62" s="5">
        <v>7.7994875080076875</v>
      </c>
      <c r="AA62" s="5">
        <v>10.874439461883409</v>
      </c>
      <c r="AB62" s="5">
        <v>10.714285714285715</v>
      </c>
      <c r="AC62" s="5">
        <v>11.258808456117874</v>
      </c>
      <c r="AD62" s="6">
        <v>5468.8533262795927</v>
      </c>
      <c r="AE62" s="9"/>
      <c r="AF62" s="6"/>
      <c r="AG62" s="3"/>
    </row>
    <row r="63" spans="1:33" x14ac:dyDescent="0.2">
      <c r="A63" s="4" t="s">
        <v>124</v>
      </c>
      <c r="B63" s="3" t="s">
        <v>125</v>
      </c>
      <c r="C63" s="5">
        <v>51.5625</v>
      </c>
      <c r="D63" s="5">
        <v>58.35360945796797</v>
      </c>
      <c r="E63" s="5">
        <v>11.9</v>
      </c>
      <c r="F63" s="5">
        <v>6.6</v>
      </c>
      <c r="G63" s="5">
        <v>4.5999999999999996</v>
      </c>
      <c r="H63" s="5">
        <v>56.7</v>
      </c>
      <c r="I63" s="5">
        <v>38.4</v>
      </c>
      <c r="J63" s="5">
        <v>19.399999999999999</v>
      </c>
      <c r="K63" s="5">
        <v>41.2</v>
      </c>
      <c r="L63" s="5">
        <v>53.6</v>
      </c>
      <c r="M63" s="5">
        <v>3</v>
      </c>
      <c r="N63" s="5">
        <f>IFERROR((VLOOKUP($A63, [1]Ausländer_Land!$A$18:$K$103,3,FALSE)/$D63)*100, "")</f>
        <v>531.24391597968349</v>
      </c>
      <c r="O63" s="5">
        <f>IFERROR((VLOOKUP($A63, [1]Ausländer_Land!$A$18:$K$103,4,FALSE)/$D63)*100, "")</f>
        <v>275.90409829912591</v>
      </c>
      <c r="P63" s="5">
        <f>IFERROR((VLOOKUP($A63, [1]Ausländer_Land!$A$18:$K$103,5,FALSE)/$D63)*100, "")</f>
        <v>49.697011494873614</v>
      </c>
      <c r="Q63" s="5">
        <f>IFERROR((VLOOKUP($A63, [1]Ausländer_Land!$A$18:$K$103,6,FALSE)/$D63)*100, "")</f>
        <v>80.543432422726198</v>
      </c>
      <c r="R63" s="5">
        <f>IFERROR((VLOOKUP($A63, [1]Ausländer_Land!$A$18:$K$103,7,FALSE)/$D63)*100, "")</f>
        <v>104.53509314438934</v>
      </c>
      <c r="S63" s="5">
        <f>IFERROR((VLOOKUP($A63, [1]Ausländer_Land!$A$18:$K$103,8,FALSE)/$D63)*100, "")</f>
        <v>61.692841855705183</v>
      </c>
      <c r="T63" s="5">
        <f>IFERROR((VLOOKUP($A63, [1]Ausländer_Land!$A$18:$K$103,9,FALSE)/$D63)*100, "")</f>
        <v>78.829742371178853</v>
      </c>
      <c r="U63" s="5">
        <f>IFERROR((VLOOKUP($A63, [1]Osteuropäer!$A$18:$K$103,3,FALSE)/$D63)*100, "")</f>
        <v>101.1077130412946</v>
      </c>
      <c r="V63" s="5">
        <f>IFERROR((VLOOKUP($A63, [1]Osteuropäer!$A$18:$K$103,4,FALSE)/$D63)*100, "")</f>
        <v>179.93745541247344</v>
      </c>
      <c r="W63" s="5">
        <f>IFERROR((VLOOKUP($A63, [1]Osteuropäer!$A$18:$K$103,5,FALSE)/$D63)*100, "")</f>
        <v>147.37734443307349</v>
      </c>
      <c r="X63" s="5">
        <v>23.308504034761018</v>
      </c>
      <c r="Y63" s="5">
        <v>23.680943513345749</v>
      </c>
      <c r="Z63" s="5">
        <v>15.766604593420237</v>
      </c>
      <c r="AA63" s="5">
        <v>12.042209807572936</v>
      </c>
      <c r="AB63" s="5">
        <v>12.942271880819368</v>
      </c>
      <c r="AC63" s="5">
        <v>7.5729360645561767</v>
      </c>
      <c r="AD63" s="6">
        <v>4687.2667562322731</v>
      </c>
      <c r="AE63" s="9"/>
      <c r="AF63" s="6"/>
      <c r="AG63" s="3"/>
    </row>
    <row r="64" spans="1:33" x14ac:dyDescent="0.2">
      <c r="A64" s="4" t="s">
        <v>126</v>
      </c>
      <c r="B64" s="3" t="s">
        <v>127</v>
      </c>
      <c r="C64" s="5"/>
      <c r="D64" s="5">
        <v>50.513341179033866</v>
      </c>
      <c r="E64" s="5">
        <v>9.3000000000000007</v>
      </c>
      <c r="F64" s="5">
        <v>5.6</v>
      </c>
      <c r="G64" s="5">
        <v>4.0999999999999996</v>
      </c>
      <c r="H64" s="5">
        <v>56</v>
      </c>
      <c r="I64" s="5">
        <v>27.6</v>
      </c>
      <c r="J64" s="5">
        <v>12.2</v>
      </c>
      <c r="K64" s="5">
        <v>7.9</v>
      </c>
      <c r="L64" s="5">
        <v>45.4</v>
      </c>
      <c r="M64" s="5">
        <v>2.7</v>
      </c>
      <c r="N64" s="5">
        <f>IFERROR((VLOOKUP($A64, [1]Ausländer_Land!$A$18:$K$103,3,FALSE)/$D64)*100, "")</f>
        <v>172.23172724141705</v>
      </c>
      <c r="O64" s="5">
        <f>IFERROR((VLOOKUP($A64, [1]Ausländer_Land!$A$18:$K$103,4,FALSE)/$D64)*100, "")</f>
        <v>128.67887667462193</v>
      </c>
      <c r="P64" s="5">
        <f>IFERROR((VLOOKUP($A64, [1]Ausländer_Land!$A$18:$K$103,5,FALSE)/$D64)*100, "")</f>
        <v>23.756100309160971</v>
      </c>
      <c r="Q64" s="5">
        <f>IFERROR((VLOOKUP($A64, [1]Ausländer_Land!$A$18:$K$103,6,FALSE)/$D64)*100, "")</f>
        <v>45.532525592558528</v>
      </c>
      <c r="R64" s="5">
        <f>IFERROR((VLOOKUP($A64, [1]Ausländer_Land!$A$18:$K$103,7,FALSE)/$D64)*100, "")</f>
        <v>39.593500515268282</v>
      </c>
      <c r="S64" s="5">
        <f>IFERROR((VLOOKUP($A64, [1]Ausländer_Land!$A$18:$K$103,8,FALSE)/$D64)*100, "")</f>
        <v>63.349600824429253</v>
      </c>
      <c r="T64" s="5">
        <f>IFERROR((VLOOKUP($A64, [1]Ausländer_Land!$A$18:$K$103,9,FALSE)/$D64)*100, "")</f>
        <v>55.4309007213756</v>
      </c>
      <c r="U64" s="5">
        <f>IFERROR((VLOOKUP($A64, [1]Osteuropäer!$A$18:$K$103,3,FALSE)/$D64)*100, "")</f>
        <v>29.695125386451217</v>
      </c>
      <c r="V64" s="5">
        <f>IFERROR((VLOOKUP($A64, [1]Osteuropäer!$A$18:$K$103,4,FALSE)/$D64)*100, "")</f>
        <v>124.71952662309509</v>
      </c>
      <c r="W64" s="5">
        <f>IFERROR((VLOOKUP($A64, [1]Osteuropäer!$A$18:$K$103,5,FALSE)/$D64)*100, "")</f>
        <v>63.349600824429253</v>
      </c>
      <c r="X64" s="5">
        <v>27.426756088951642</v>
      </c>
      <c r="Y64" s="5">
        <v>23.438051535474763</v>
      </c>
      <c r="Z64" s="5">
        <v>13.095658312742676</v>
      </c>
      <c r="AA64" s="5">
        <v>11.118955171196612</v>
      </c>
      <c r="AB64" s="5">
        <v>13.519237557359689</v>
      </c>
      <c r="AC64" s="5">
        <v>7.5891281327214974</v>
      </c>
      <c r="AD64" s="6">
        <v>3316.4812942366025</v>
      </c>
      <c r="AE64" s="9"/>
      <c r="AF64" s="6"/>
      <c r="AG64" s="3"/>
    </row>
    <row r="65" spans="1:33" x14ac:dyDescent="0.2">
      <c r="A65" s="4" t="s">
        <v>128</v>
      </c>
      <c r="B65" s="3" t="s">
        <v>129</v>
      </c>
      <c r="C65" s="5">
        <v>63.888888888888886</v>
      </c>
      <c r="D65" s="5">
        <v>52.487819952486781</v>
      </c>
      <c r="E65" s="5">
        <v>9.1999999999999993</v>
      </c>
      <c r="F65" s="5">
        <v>4.7</v>
      </c>
      <c r="G65" s="5">
        <v>3</v>
      </c>
      <c r="H65" s="5">
        <v>61.1</v>
      </c>
      <c r="I65" s="5">
        <v>26.3</v>
      </c>
      <c r="J65" s="5">
        <v>10.5</v>
      </c>
      <c r="K65" s="5">
        <v>4.5</v>
      </c>
      <c r="L65" s="5">
        <v>42.3</v>
      </c>
      <c r="M65" s="5">
        <v>3.3</v>
      </c>
      <c r="N65" s="5">
        <f>IFERROR((VLOOKUP($A65, [1]Ausländer_Land!$A$18:$K$103,3,FALSE)/$D65)*100, "")</f>
        <v>390.56680232779883</v>
      </c>
      <c r="O65" s="5">
        <f>IFERROR((VLOOKUP($A65, [1]Ausländer_Land!$A$18:$K$103,4,FALSE)/$D65)*100, "")</f>
        <v>196.23600312079648</v>
      </c>
      <c r="P65" s="5">
        <f>IFERROR((VLOOKUP($A65, [1]Ausländer_Land!$A$18:$K$103,5,FALSE)/$D65)*100, "")</f>
        <v>91.449787862118754</v>
      </c>
      <c r="Q65" s="5">
        <f>IFERROR((VLOOKUP($A65, [1]Ausländer_Land!$A$18:$K$103,6,FALSE)/$D65)*100, "")</f>
        <v>163.84753658629609</v>
      </c>
      <c r="R65" s="5">
        <f>IFERROR((VLOOKUP($A65, [1]Ausländer_Land!$A$18:$K$103,7,FALSE)/$D65)*100, "")</f>
        <v>133.36427396558986</v>
      </c>
      <c r="S65" s="5">
        <f>IFERROR((VLOOKUP($A65, [1]Ausländer_Land!$A$18:$K$103,8,FALSE)/$D65)*100, "")</f>
        <v>102.88101134488359</v>
      </c>
      <c r="T65" s="5">
        <f>IFERROR((VLOOKUP($A65, [1]Ausländer_Land!$A$18:$K$103,9,FALSE)/$D65)*100, "")</f>
        <v>74.302952637971487</v>
      </c>
      <c r="U65" s="5">
        <f>IFERROR((VLOOKUP($A65, [1]Osteuropäer!$A$18:$K$103,3,FALSE)/$D65)*100, "")</f>
        <v>150.51110918973711</v>
      </c>
      <c r="V65" s="5">
        <f>IFERROR((VLOOKUP($A65, [1]Osteuropäer!$A$18:$K$103,4,FALSE)/$D65)*100, "")</f>
        <v>234.3400813966793</v>
      </c>
      <c r="W65" s="5">
        <f>IFERROR((VLOOKUP($A65, [1]Osteuropäer!$A$18:$K$103,5,FALSE)/$D65)*100, "")</f>
        <v>198.14120703459062</v>
      </c>
      <c r="X65" s="5">
        <v>34.706946958095507</v>
      </c>
      <c r="Y65" s="5">
        <v>22.10775442015871</v>
      </c>
      <c r="Z65" s="5">
        <v>8.0189335932061816</v>
      </c>
      <c r="AA65" s="5">
        <v>6.640679381873869</v>
      </c>
      <c r="AB65" s="5">
        <v>17.416121397744675</v>
      </c>
      <c r="AC65" s="5">
        <v>7.7961854378393429</v>
      </c>
      <c r="AD65" s="6">
        <v>3168.5028610470576</v>
      </c>
      <c r="AE65" s="9"/>
      <c r="AF65" s="6"/>
      <c r="AG65" s="3"/>
    </row>
    <row r="66" spans="1:33" x14ac:dyDescent="0.2">
      <c r="A66" s="4" t="s">
        <v>130</v>
      </c>
      <c r="B66" s="3" t="s">
        <v>131</v>
      </c>
      <c r="C66" s="5">
        <v>64.197530864197532</v>
      </c>
      <c r="D66" s="5">
        <v>61.630925432668462</v>
      </c>
      <c r="E66" s="5">
        <v>10.6</v>
      </c>
      <c r="F66" s="5">
        <v>4.2</v>
      </c>
      <c r="G66" s="5">
        <v>2.4</v>
      </c>
      <c r="H66" s="5">
        <v>61.4</v>
      </c>
      <c r="I66" s="5">
        <v>32.200000000000003</v>
      </c>
      <c r="J66" s="5">
        <v>14.8</v>
      </c>
      <c r="K66" s="5">
        <v>24.1</v>
      </c>
      <c r="L66" s="5">
        <v>52</v>
      </c>
      <c r="M66" s="5">
        <v>2</v>
      </c>
      <c r="N66" s="5">
        <f>IFERROR((VLOOKUP($A66, [1]Ausländer_Land!$A$18:$K$103,3,FALSE)/$D66)*100, "")</f>
        <v>782.07490252046114</v>
      </c>
      <c r="O66" s="5">
        <f>IFERROR((VLOOKUP($A66, [1]Ausländer_Land!$A$18:$K$103,4,FALSE)/$D66)*100, "")</f>
        <v>217.42331314884188</v>
      </c>
      <c r="P66" s="5">
        <f>IFERROR((VLOOKUP($A66, [1]Ausländer_Land!$A$18:$K$103,5,FALSE)/$D66)*100, "")</f>
        <v>29.206116691635479</v>
      </c>
      <c r="Q66" s="5">
        <f>IFERROR((VLOOKUP($A66, [1]Ausländer_Land!$A$18:$K$103,6,FALSE)/$D66)*100, "")</f>
        <v>123.31471492023869</v>
      </c>
      <c r="R66" s="5">
        <f>IFERROR((VLOOKUP($A66, [1]Ausländer_Land!$A$18:$K$103,7,FALSE)/$D66)*100, "")</f>
        <v>64.902481536967741</v>
      </c>
      <c r="S66" s="5">
        <f>IFERROR((VLOOKUP($A66, [1]Ausländer_Land!$A$18:$K$103,8,FALSE)/$D66)*100, "")</f>
        <v>40.564050960604838</v>
      </c>
      <c r="T66" s="5">
        <f>IFERROR((VLOOKUP($A66, [1]Ausländer_Land!$A$18:$K$103,9,FALSE)/$D66)*100, "")</f>
        <v>128.18240103551128</v>
      </c>
      <c r="U66" s="5">
        <f>IFERROR((VLOOKUP($A66, [1]Osteuropäer!$A$18:$K$103,3,FALSE)/$D66)*100, "")</f>
        <v>131.42752511235966</v>
      </c>
      <c r="V66" s="5">
        <f>IFERROR((VLOOKUP($A66, [1]Osteuropäer!$A$18:$K$103,4,FALSE)/$D66)*100, "")</f>
        <v>340.7380280690806</v>
      </c>
      <c r="W66" s="5">
        <f>IFERROR((VLOOKUP($A66, [1]Osteuropäer!$A$18:$K$103,5,FALSE)/$D66)*100, "")</f>
        <v>103.84397045914837</v>
      </c>
      <c r="X66" s="5">
        <v>27.050165214779213</v>
      </c>
      <c r="Y66" s="5">
        <v>23.775908681285671</v>
      </c>
      <c r="Z66" s="5">
        <v>13.802943826975067</v>
      </c>
      <c r="AA66" s="5">
        <v>12.255932712526285</v>
      </c>
      <c r="AB66" s="5">
        <v>13.367377590868129</v>
      </c>
      <c r="AC66" s="5">
        <v>6.1880444577951339</v>
      </c>
      <c r="AD66" s="6">
        <v>4518.5810810810808</v>
      </c>
      <c r="AE66" s="9"/>
      <c r="AF66" s="6"/>
      <c r="AG66" s="3"/>
    </row>
    <row r="67" spans="1:33" x14ac:dyDescent="0.2">
      <c r="A67" s="4" t="s">
        <v>132</v>
      </c>
      <c r="B67" s="3" t="s">
        <v>133</v>
      </c>
      <c r="C67" s="5">
        <v>68.181818181818173</v>
      </c>
      <c r="D67" s="5">
        <v>64.20689967349027</v>
      </c>
      <c r="E67" s="5">
        <v>11.1</v>
      </c>
      <c r="F67" s="5">
        <v>3.7</v>
      </c>
      <c r="G67" s="5">
        <v>2</v>
      </c>
      <c r="H67" s="5">
        <v>54.4</v>
      </c>
      <c r="I67" s="5">
        <v>27.7</v>
      </c>
      <c r="J67" s="5">
        <v>12.7</v>
      </c>
      <c r="K67" s="5">
        <v>10.8</v>
      </c>
      <c r="L67" s="5">
        <v>48.3</v>
      </c>
      <c r="M67" s="5">
        <v>3.1</v>
      </c>
      <c r="N67" s="5">
        <f>IFERROR((VLOOKUP($A67, [1]Ausländer_Land!$A$18:$K$103,3,FALSE)/$D67)*100, "")</f>
        <v>274.11384274121377</v>
      </c>
      <c r="O67" s="5">
        <f>IFERROR((VLOOKUP($A67, [1]Ausländer_Land!$A$18:$K$103,4,FALSE)/$D67)*100, "")</f>
        <v>270.99891271006362</v>
      </c>
      <c r="P67" s="5">
        <f>IFERROR((VLOOKUP($A67, [1]Ausländer_Land!$A$18:$K$103,5,FALSE)/$D67)*100, "")</f>
        <v>38.93662538937695</v>
      </c>
      <c r="Q67" s="5">
        <f>IFERROR((VLOOKUP($A67, [1]Ausländer_Land!$A$18:$K$103,6,FALSE)/$D67)*100, "")</f>
        <v>224.27496224281126</v>
      </c>
      <c r="R67" s="5">
        <f>IFERROR((VLOOKUP($A67, [1]Ausländer_Land!$A$18:$K$103,7,FALSE)/$D67)*100, "")</f>
        <v>60.741135607428042</v>
      </c>
      <c r="S67" s="5">
        <f>IFERROR((VLOOKUP($A67, [1]Ausländer_Land!$A$18:$K$103,8,FALSE)/$D67)*100, "")</f>
        <v>101.23522601238008</v>
      </c>
      <c r="T67" s="5">
        <f>IFERROR((VLOOKUP($A67, [1]Ausländer_Land!$A$18:$K$103,9,FALSE)/$D67)*100, "")</f>
        <v>113.6949461369807</v>
      </c>
      <c r="U67" s="5">
        <f>IFERROR((VLOOKUP($A67, [1]Osteuropäer!$A$18:$K$103,3,FALSE)/$D67)*100, "")</f>
        <v>250.75186750758758</v>
      </c>
      <c r="V67" s="5">
        <f>IFERROR((VLOOKUP($A67, [1]Osteuropäer!$A$18:$K$103,4,FALSE)/$D67)*100, "")</f>
        <v>194.68312694688476</v>
      </c>
      <c r="W67" s="5">
        <f>IFERROR((VLOOKUP($A67, [1]Osteuropäer!$A$18:$K$103,5,FALSE)/$D67)*100, "")</f>
        <v>127.71213127715639</v>
      </c>
      <c r="X67" s="5">
        <v>34.675659591350922</v>
      </c>
      <c r="Y67" s="5">
        <v>17.585796468954573</v>
      </c>
      <c r="Z67" s="5">
        <v>11.604840309462409</v>
      </c>
      <c r="AA67" s="5">
        <v>6.3677841698075781</v>
      </c>
      <c r="AB67" s="5">
        <v>21.751636580043645</v>
      </c>
      <c r="AC67" s="5">
        <v>5.6040468161079158</v>
      </c>
      <c r="AD67" s="6">
        <v>3373.3693465892766</v>
      </c>
      <c r="AE67" s="9"/>
      <c r="AF67" s="6"/>
      <c r="AG67" s="3"/>
    </row>
    <row r="68" spans="1:33" x14ac:dyDescent="0.2">
      <c r="A68" s="4" t="s">
        <v>134</v>
      </c>
      <c r="B68" s="3" t="s">
        <v>135</v>
      </c>
      <c r="C68" s="5">
        <v>46.511627906976742</v>
      </c>
      <c r="D68" s="5">
        <v>42.999557274035659</v>
      </c>
      <c r="E68" s="5">
        <v>8.6999999999999993</v>
      </c>
      <c r="F68" s="5">
        <v>10.1</v>
      </c>
      <c r="G68" s="5">
        <v>7.6</v>
      </c>
      <c r="H68" s="5">
        <v>54.7</v>
      </c>
      <c r="I68" s="5">
        <v>45.9</v>
      </c>
      <c r="J68" s="5">
        <v>19.899999999999999</v>
      </c>
      <c r="K68" s="5">
        <v>1.4</v>
      </c>
      <c r="L68" s="5">
        <v>33.6</v>
      </c>
      <c r="M68" s="5">
        <v>6.2</v>
      </c>
      <c r="N68" s="5">
        <f>IFERROR((VLOOKUP($A68, [1]Ausländer_Land!$A$18:$K$103,3,FALSE)/$D68)*100, "")</f>
        <v>393.02730240445277</v>
      </c>
      <c r="O68" s="5">
        <f>IFERROR((VLOOKUP($A68, [1]Ausländer_Land!$A$18:$K$103,4,FALSE)/$D68)*100, "")</f>
        <v>218.60690192910391</v>
      </c>
      <c r="P68" s="5">
        <f>IFERROR((VLOOKUP($A68, [1]Ausländer_Land!$A$18:$K$103,5,FALSE)/$D68)*100, "")</f>
        <v>144.18753105962173</v>
      </c>
      <c r="Q68" s="5">
        <f>IFERROR((VLOOKUP($A68, [1]Ausländer_Land!$A$18:$K$103,6,FALSE)/$D68)*100, "")</f>
        <v>176.74600581502017</v>
      </c>
      <c r="R68" s="5">
        <f>IFERROR((VLOOKUP($A68, [1]Ausländer_Land!$A$18:$K$103,7,FALSE)/$D68)*100, "")</f>
        <v>132.55950436126514</v>
      </c>
      <c r="S68" s="5">
        <f>IFERROR((VLOOKUP($A68, [1]Ausländer_Land!$A$18:$K$103,8,FALSE)/$D68)*100, "")</f>
        <v>167.44358445633492</v>
      </c>
      <c r="T68" s="5">
        <f>IFERROR((VLOOKUP($A68, [1]Ausländer_Land!$A$18:$K$103,9,FALSE)/$D68)*100, "")</f>
        <v>20.930448057041865</v>
      </c>
      <c r="U68" s="5">
        <f>IFERROR((VLOOKUP($A68, [1]Osteuropäer!$A$18:$K$103,3,FALSE)/$D68)*100, "")</f>
        <v>102.326634945538</v>
      </c>
      <c r="V68" s="5">
        <f>IFERROR((VLOOKUP($A68, [1]Osteuropäer!$A$18:$K$103,4,FALSE)/$D68)*100, "")</f>
        <v>176.74600581502017</v>
      </c>
      <c r="W68" s="5">
        <f>IFERROR((VLOOKUP($A68, [1]Osteuropäer!$A$18:$K$103,5,FALSE)/$D68)*100, "")</f>
        <v>204.65326989107601</v>
      </c>
      <c r="X68" s="5">
        <v>31.925133689839573</v>
      </c>
      <c r="Y68" s="5">
        <v>23.957219251336898</v>
      </c>
      <c r="Z68" s="5">
        <v>7.5935828877005349</v>
      </c>
      <c r="AA68" s="5">
        <v>7.2727272727272734</v>
      </c>
      <c r="AB68" s="5">
        <v>13.262032085561497</v>
      </c>
      <c r="AC68" s="5">
        <v>12.085561497326204</v>
      </c>
      <c r="AD68" s="6">
        <v>8153.8461538461543</v>
      </c>
      <c r="AE68" s="9"/>
      <c r="AF68" s="6"/>
      <c r="AG68" s="3"/>
    </row>
    <row r="69" spans="1:33" x14ac:dyDescent="0.2">
      <c r="A69" s="4" t="s">
        <v>136</v>
      </c>
      <c r="B69" s="3" t="s">
        <v>137</v>
      </c>
      <c r="C69" s="5">
        <v>43.15789473684211</v>
      </c>
      <c r="D69" s="5">
        <v>51.869591866235986</v>
      </c>
      <c r="E69" s="5">
        <v>9.3000000000000007</v>
      </c>
      <c r="F69" s="5">
        <v>4.4000000000000004</v>
      </c>
      <c r="G69" s="5">
        <v>2.8</v>
      </c>
      <c r="H69" s="5">
        <v>55.4</v>
      </c>
      <c r="I69" s="5">
        <v>32.1</v>
      </c>
      <c r="J69" s="5">
        <v>14.7</v>
      </c>
      <c r="K69" s="5">
        <v>5.4</v>
      </c>
      <c r="L69" s="5">
        <v>38.9</v>
      </c>
      <c r="M69" s="5">
        <v>2.9</v>
      </c>
      <c r="N69" s="5">
        <f>IFERROR((VLOOKUP($A69, [1]Ausländer_Land!$A$18:$K$103,3,FALSE)/$D69)*100, "")</f>
        <v>314.24962899332797</v>
      </c>
      <c r="O69" s="5">
        <f>IFERROR((VLOOKUP($A69, [1]Ausländer_Land!$A$18:$K$103,4,FALSE)/$D69)*100, "")</f>
        <v>225.56568461484278</v>
      </c>
      <c r="P69" s="5">
        <f>IFERROR((VLOOKUP($A69, [1]Ausländer_Land!$A$18:$K$103,5,FALSE)/$D69)*100, "")</f>
        <v>140.73756390498738</v>
      </c>
      <c r="Q69" s="5">
        <f>IFERROR((VLOOKUP($A69, [1]Ausländer_Land!$A$18:$K$103,6,FALSE)/$D69)*100, "")</f>
        <v>127.24218106478308</v>
      </c>
      <c r="R69" s="5">
        <f>IFERROR((VLOOKUP($A69, [1]Ausländer_Land!$A$18:$K$103,7,FALSE)/$D69)*100, "")</f>
        <v>73.260649703966024</v>
      </c>
      <c r="S69" s="5">
        <f>IFERROR((VLOOKUP($A69, [1]Ausländer_Land!$A$18:$K$103,8,FALSE)/$D69)*100, "")</f>
        <v>102.17932721868945</v>
      </c>
      <c r="T69" s="5">
        <f>IFERROR((VLOOKUP($A69, [1]Ausländer_Land!$A$18:$K$103,9,FALSE)/$D69)*100, "")</f>
        <v>115.67471005889374</v>
      </c>
      <c r="U69" s="5">
        <f>IFERROR((VLOOKUP($A69, [1]Osteuropäer!$A$18:$K$103,3,FALSE)/$D69)*100, "")</f>
        <v>185.07953609422995</v>
      </c>
      <c r="V69" s="5">
        <f>IFERROR((VLOOKUP($A69, [1]Osteuropäer!$A$18:$K$103,4,FALSE)/$D69)*100, "")</f>
        <v>308.46589349038328</v>
      </c>
      <c r="W69" s="5">
        <f>IFERROR((VLOOKUP($A69, [1]Osteuropäer!$A$18:$K$103,5,FALSE)/$D69)*100, "")</f>
        <v>146.52129940793205</v>
      </c>
      <c r="X69" s="5">
        <v>35.041474654377879</v>
      </c>
      <c r="Y69" s="5">
        <v>21.308755760368662</v>
      </c>
      <c r="Z69" s="5">
        <v>8.2396313364055302</v>
      </c>
      <c r="AA69" s="5">
        <v>6.1751152073732722</v>
      </c>
      <c r="AB69" s="5">
        <v>17.087557603686637</v>
      </c>
      <c r="AC69" s="5">
        <v>9.0138248847926263</v>
      </c>
      <c r="AD69" s="6">
        <v>3419.0748385730922</v>
      </c>
      <c r="AE69" s="9"/>
      <c r="AF69" s="6"/>
      <c r="AG69" s="3"/>
    </row>
    <row r="70" spans="1:33" x14ac:dyDescent="0.2">
      <c r="A70" s="4" t="s">
        <v>138</v>
      </c>
      <c r="B70" s="3" t="s">
        <v>139</v>
      </c>
      <c r="C70" s="5">
        <v>21.232876712328768</v>
      </c>
      <c r="D70" s="5">
        <v>34.070079946394003</v>
      </c>
      <c r="E70" s="5">
        <v>8.6999999999999993</v>
      </c>
      <c r="F70" s="5">
        <v>12.8</v>
      </c>
      <c r="G70" s="5">
        <v>9.6999999999999993</v>
      </c>
      <c r="H70" s="5">
        <v>51.7</v>
      </c>
      <c r="I70" s="5">
        <v>72.400000000000006</v>
      </c>
      <c r="J70" s="5">
        <v>35.200000000000003</v>
      </c>
      <c r="K70" s="5">
        <v>27</v>
      </c>
      <c r="L70" s="5">
        <v>32.4</v>
      </c>
      <c r="M70" s="5">
        <v>7.6</v>
      </c>
      <c r="N70" s="5">
        <f>IFERROR((VLOOKUP($A70, [1]Ausländer_Land!$A$18:$K$103,3,FALSE)/$D70)*100, "")</f>
        <v>4564.1219581716359</v>
      </c>
      <c r="O70" s="5">
        <f>IFERROR((VLOOKUP($A70, [1]Ausländer_Land!$A$18:$K$103,4,FALSE)/$D70)*100, "")</f>
        <v>763.13293191294247</v>
      </c>
      <c r="P70" s="5">
        <f>IFERROR((VLOOKUP($A70, [1]Ausländer_Land!$A$18:$K$103,5,FALSE)/$D70)*100, "")</f>
        <v>554.73893896748507</v>
      </c>
      <c r="Q70" s="5">
        <f>IFERROR((VLOOKUP($A70, [1]Ausländer_Land!$A$18:$K$103,6,FALSE)/$D70)*100, "")</f>
        <v>449.07437916415461</v>
      </c>
      <c r="R70" s="5">
        <f>IFERROR((VLOOKUP($A70, [1]Ausländer_Land!$A$18:$K$103,7,FALSE)/$D70)*100, "")</f>
        <v>202.52373962305009</v>
      </c>
      <c r="S70" s="5">
        <f>IFERROR((VLOOKUP($A70, [1]Ausländer_Land!$A$18:$K$103,8,FALSE)/$D70)*100, "")</f>
        <v>868.79749171627282</v>
      </c>
      <c r="T70" s="5">
        <f>IFERROR((VLOOKUP($A70, [1]Ausländer_Land!$A$18:$K$103,9,FALSE)/$D70)*100, "")</f>
        <v>17.61075996722175</v>
      </c>
      <c r="U70" s="5">
        <f>IFERROR((VLOOKUP($A70, [1]Osteuropäer!$A$18:$K$103,3,FALSE)/$D70)*100, "")</f>
        <v>1218.0775643995044</v>
      </c>
      <c r="V70" s="5">
        <f>IFERROR((VLOOKUP($A70, [1]Osteuropäer!$A$18:$K$103,4,FALSE)/$D70)*100, "")</f>
        <v>601.70096554674308</v>
      </c>
      <c r="W70" s="5">
        <f>IFERROR((VLOOKUP($A70, [1]Osteuropäer!$A$18:$K$103,5,FALSE)/$D70)*100, "")</f>
        <v>534.1930523390597</v>
      </c>
      <c r="X70" s="5">
        <v>27.845107892403195</v>
      </c>
      <c r="Y70" s="5">
        <v>26.958321016848952</v>
      </c>
      <c r="Z70" s="5">
        <v>5.1138043156961279</v>
      </c>
      <c r="AA70" s="5">
        <v>10.31628731894768</v>
      </c>
      <c r="AB70" s="5">
        <v>9.9320130062075087</v>
      </c>
      <c r="AC70" s="5">
        <v>14.07035175879397</v>
      </c>
      <c r="AD70" s="6">
        <v>6193.7533086289041</v>
      </c>
      <c r="AE70" s="9"/>
      <c r="AF70" s="6"/>
      <c r="AG70" s="3"/>
    </row>
    <row r="71" spans="1:33" x14ac:dyDescent="0.2">
      <c r="A71" s="4" t="s">
        <v>140</v>
      </c>
      <c r="B71" s="3" t="s">
        <v>141</v>
      </c>
      <c r="C71" s="5">
        <v>38.775510204081598</v>
      </c>
      <c r="D71" s="5">
        <v>32.410800826177486</v>
      </c>
      <c r="E71" s="5">
        <v>8.9</v>
      </c>
      <c r="F71" s="5">
        <v>9.6</v>
      </c>
      <c r="G71" s="5">
        <v>7.4</v>
      </c>
      <c r="H71" s="5">
        <v>58.8</v>
      </c>
      <c r="I71" s="5">
        <v>47.5</v>
      </c>
      <c r="J71" s="5">
        <v>19.600000000000001</v>
      </c>
      <c r="K71" s="5">
        <v>10.6</v>
      </c>
      <c r="L71" s="5">
        <v>40.799999999999997</v>
      </c>
      <c r="M71" s="5">
        <v>4.4000000000000004</v>
      </c>
      <c r="N71" s="5">
        <f>IFERROR((VLOOKUP($A71, [1]Ausländer_Land!$A$18:$K$103,3,FALSE)/$D71)*100, "")</f>
        <v>1737.0752516095727</v>
      </c>
      <c r="O71" s="5">
        <f>IFERROR((VLOOKUP($A71, [1]Ausländer_Land!$A$18:$K$103,4,FALSE)/$D71)*100, "")</f>
        <v>219.06277595786796</v>
      </c>
      <c r="P71" s="5">
        <f>IFERROR((VLOOKUP($A71, [1]Ausländer_Land!$A$18:$K$103,5,FALSE)/$D71)*100, "")</f>
        <v>256.08747048595831</v>
      </c>
      <c r="Q71" s="5">
        <f>IFERROR((VLOOKUP($A71, [1]Ausländer_Land!$A$18:$K$103,6,FALSE)/$D71)*100, "")</f>
        <v>478.23563765450041</v>
      </c>
      <c r="R71" s="5">
        <f>IFERROR((VLOOKUP($A71, [1]Ausländer_Land!$A$18:$K$103,7,FALSE)/$D71)*100, "")</f>
        <v>169.69651658708079</v>
      </c>
      <c r="S71" s="5">
        <f>IFERROR((VLOOKUP($A71, [1]Ausländer_Land!$A$18:$K$103,8,FALSE)/$D71)*100, "")</f>
        <v>330.13685954213901</v>
      </c>
      <c r="T71" s="5">
        <f>IFERROR((VLOOKUP($A71, [1]Ausländer_Land!$A$18:$K$103,9,FALSE)/$D71)*100, "")</f>
        <v>21.597738474719375</v>
      </c>
      <c r="U71" s="5">
        <f>IFERROR((VLOOKUP($A71, [1]Osteuropäer!$A$18:$K$103,3,FALSE)/$D71)*100, "")</f>
        <v>320.88068591011643</v>
      </c>
      <c r="V71" s="5">
        <f>IFERROR((VLOOKUP($A71, [1]Osteuropäer!$A$18:$K$103,4,FALSE)/$D71)*100, "")</f>
        <v>496.74798491854563</v>
      </c>
      <c r="W71" s="5">
        <f>IFERROR((VLOOKUP($A71, [1]Osteuropäer!$A$18:$K$103,5,FALSE)/$D71)*100, "")</f>
        <v>222.14816716854213</v>
      </c>
      <c r="X71" s="5">
        <v>26.874003189792667</v>
      </c>
      <c r="Y71" s="5">
        <v>27.272727272727273</v>
      </c>
      <c r="Z71" s="5">
        <v>7.1504518872939933</v>
      </c>
      <c r="AA71" s="5">
        <v>9.8617756512493369</v>
      </c>
      <c r="AB71" s="5">
        <v>10.845295055821373</v>
      </c>
      <c r="AC71" s="5">
        <v>12.413609782030836</v>
      </c>
      <c r="AD71" s="6">
        <v>4892.672982371987</v>
      </c>
      <c r="AE71" s="9"/>
      <c r="AF71" s="6"/>
      <c r="AG71" s="3"/>
    </row>
    <row r="72" spans="1:33" x14ac:dyDescent="0.2">
      <c r="A72" s="4" t="s">
        <v>142</v>
      </c>
      <c r="B72" s="3" t="s">
        <v>143</v>
      </c>
      <c r="C72" s="5">
        <v>60.550458715596335</v>
      </c>
      <c r="D72" s="5">
        <v>79.081874549211236</v>
      </c>
      <c r="E72" s="5">
        <v>12</v>
      </c>
      <c r="F72" s="5">
        <v>3.5</v>
      </c>
      <c r="G72" s="5">
        <v>1.8</v>
      </c>
      <c r="H72" s="5">
        <v>60.8</v>
      </c>
      <c r="I72" s="5">
        <v>21.7</v>
      </c>
      <c r="J72" s="5">
        <v>9.6</v>
      </c>
      <c r="K72" s="5">
        <v>42.8</v>
      </c>
      <c r="L72" s="5">
        <v>61.5</v>
      </c>
      <c r="M72" s="5">
        <v>1.7</v>
      </c>
      <c r="N72" s="5">
        <f>IFERROR((VLOOKUP($A72, [1]Ausländer_Land!$A$18:$K$103,3,FALSE)/$D72)*100, "")</f>
        <v>311.07001623604481</v>
      </c>
      <c r="O72" s="5">
        <f>IFERROR((VLOOKUP($A72, [1]Ausländer_Land!$A$18:$K$103,4,FALSE)/$D72)*100, "")</f>
        <v>526.0371006268075</v>
      </c>
      <c r="P72" s="5">
        <f>IFERROR((VLOOKUP($A72, [1]Ausländer_Land!$A$18:$K$103,5,FALSE)/$D72)*100, "")</f>
        <v>51.84500270600747</v>
      </c>
      <c r="Q72" s="5">
        <f>IFERROR((VLOOKUP($A72, [1]Ausländer_Land!$A$18:$K$103,6,FALSE)/$D72)*100, "")</f>
        <v>125.18671385109121</v>
      </c>
      <c r="R72" s="5">
        <f>IFERROR((VLOOKUP($A72, [1]Ausländer_Land!$A$18:$K$103,7,FALSE)/$D72)*100, "")</f>
        <v>56.903051750496005</v>
      </c>
      <c r="S72" s="5">
        <f>IFERROR((VLOOKUP($A72, [1]Ausländer_Land!$A$18:$K$103,8,FALSE)/$D72)*100, "")</f>
        <v>107.48354219538135</v>
      </c>
      <c r="T72" s="5">
        <f>IFERROR((VLOOKUP($A72, [1]Ausländer_Land!$A$18:$K$103,9,FALSE)/$D72)*100, "")</f>
        <v>156.79952037914455</v>
      </c>
      <c r="U72" s="5">
        <f>IFERROR((VLOOKUP($A72, [1]Osteuropäer!$A$18:$K$103,3,FALSE)/$D72)*100, "")</f>
        <v>280.72172196911367</v>
      </c>
      <c r="V72" s="5">
        <f>IFERROR((VLOOKUP($A72, [1]Osteuropäer!$A$18:$K$103,4,FALSE)/$D72)*100, "")</f>
        <v>263.01855031340375</v>
      </c>
      <c r="W72" s="5">
        <f>IFERROR((VLOOKUP($A72, [1]Osteuropäer!$A$18:$K$103,5,FALSE)/$D72)*100, "")</f>
        <v>132.77378741782402</v>
      </c>
      <c r="X72" s="5">
        <v>25.072533849129595</v>
      </c>
      <c r="Y72" s="5">
        <v>20.41424887169568</v>
      </c>
      <c r="Z72" s="5">
        <v>20.329626047711155</v>
      </c>
      <c r="AA72" s="5">
        <v>12.774016763378466</v>
      </c>
      <c r="AB72" s="5">
        <v>13.902321083172147</v>
      </c>
      <c r="AC72" s="5">
        <v>3.9490651192778854</v>
      </c>
      <c r="AD72" s="6">
        <v>2904.8241315474247</v>
      </c>
      <c r="AE72" s="9"/>
      <c r="AF72" s="6"/>
      <c r="AG72" s="3"/>
    </row>
    <row r="73" spans="1:33" x14ac:dyDescent="0.2">
      <c r="A73" s="4" t="s">
        <v>144</v>
      </c>
      <c r="B73" s="3" t="s">
        <v>145</v>
      </c>
      <c r="C73" s="5">
        <v>65.346534653465355</v>
      </c>
      <c r="D73" s="5">
        <v>63.820059570862874</v>
      </c>
      <c r="E73" s="5">
        <v>10.6</v>
      </c>
      <c r="F73" s="5">
        <v>3.7</v>
      </c>
      <c r="G73" s="5">
        <v>1.8</v>
      </c>
      <c r="H73" s="5">
        <v>56.1</v>
      </c>
      <c r="I73" s="5">
        <v>27.9</v>
      </c>
      <c r="J73" s="5">
        <v>10.6</v>
      </c>
      <c r="K73" s="5">
        <v>15</v>
      </c>
      <c r="L73" s="5">
        <v>40.9</v>
      </c>
      <c r="M73" s="5">
        <v>3.6</v>
      </c>
      <c r="N73" s="5">
        <f>IFERROR((VLOOKUP($A73, [1]Ausländer_Land!$A$18:$K$103,3,FALSE)/$D73)*100, "")</f>
        <v>192.72937196717348</v>
      </c>
      <c r="O73" s="5">
        <f>IFERROR((VLOOKUP($A73, [1]Ausländer_Land!$A$18:$K$103,4,FALSE)/$D73)*100, "")</f>
        <v>125.35243705182013</v>
      </c>
      <c r="P73" s="5">
        <f>IFERROR((VLOOKUP($A73, [1]Ausländer_Land!$A$18:$K$103,5,FALSE)/$D73)*100, "")</f>
        <v>64.243123989057821</v>
      </c>
      <c r="Q73" s="5">
        <f>IFERROR((VLOOKUP($A73, [1]Ausländer_Land!$A$18:$K$103,6,FALSE)/$D73)*100, "")</f>
        <v>139.45458622014991</v>
      </c>
      <c r="R73" s="5">
        <f>IFERROR((VLOOKUP($A73, [1]Ausländer_Land!$A$18:$K$103,7,FALSE)/$D73)*100, "")</f>
        <v>34.47192018925054</v>
      </c>
      <c r="S73" s="5">
        <f>IFERROR((VLOOKUP($A73, [1]Ausländer_Land!$A$18:$K$103,8,FALSE)/$D73)*100, "")</f>
        <v>64.243123989057821</v>
      </c>
      <c r="T73" s="5">
        <f>IFERROR((VLOOKUP($A73, [1]Ausländer_Land!$A$18:$K$103,9,FALSE)/$D73)*100, "")</f>
        <v>145.72220807274093</v>
      </c>
      <c r="U73" s="5">
        <f>IFERROR((VLOOKUP($A73, [1]Osteuropäer!$A$18:$K$103,3,FALSE)/$D73)*100, "")</f>
        <v>117.51790973608138</v>
      </c>
      <c r="V73" s="5">
        <f>IFERROR((VLOOKUP($A73, [1]Osteuropäer!$A$18:$K$103,4,FALSE)/$D73)*100, "")</f>
        <v>114.38409880978588</v>
      </c>
      <c r="W73" s="5">
        <f>IFERROR((VLOOKUP($A73, [1]Osteuropäer!$A$18:$K$103,5,FALSE)/$D73)*100, "")</f>
        <v>92.447422325717355</v>
      </c>
      <c r="X73" s="5">
        <v>31.124807395993834</v>
      </c>
      <c r="Y73" s="5">
        <v>19.784283513097069</v>
      </c>
      <c r="Z73" s="5">
        <v>14.006163328197225</v>
      </c>
      <c r="AA73" s="5">
        <v>7.4268104776579342</v>
      </c>
      <c r="AB73" s="5">
        <v>18.705701078582432</v>
      </c>
      <c r="AC73" s="5">
        <v>5.8551617873651765</v>
      </c>
      <c r="AD73" s="6">
        <v>3539.0946502057614</v>
      </c>
      <c r="AE73" s="9"/>
      <c r="AF73" s="6"/>
      <c r="AG73" s="3"/>
    </row>
    <row r="74" spans="1:33" x14ac:dyDescent="0.2">
      <c r="A74" s="4" t="s">
        <v>146</v>
      </c>
      <c r="B74" s="3" t="s">
        <v>147</v>
      </c>
      <c r="C74" s="5">
        <v>42.016806722689076</v>
      </c>
      <c r="D74" s="5">
        <v>26.708407726237976</v>
      </c>
      <c r="E74" s="5">
        <v>8.6</v>
      </c>
      <c r="F74" s="5">
        <v>9.3000000000000007</v>
      </c>
      <c r="G74" s="5">
        <v>7</v>
      </c>
      <c r="H74" s="5">
        <v>58</v>
      </c>
      <c r="I74" s="5">
        <v>48.9</v>
      </c>
      <c r="J74" s="5">
        <v>19.8</v>
      </c>
      <c r="K74" s="5">
        <v>27.8</v>
      </c>
      <c r="L74" s="5">
        <v>42.1</v>
      </c>
      <c r="M74" s="5">
        <v>4.7</v>
      </c>
      <c r="N74" s="5">
        <f>IFERROR((VLOOKUP($A74, [1]Ausländer_Land!$A$18:$K$103,3,FALSE)/$D74)*100, "")</f>
        <v>1988.1379880177312</v>
      </c>
      <c r="O74" s="5">
        <f>IFERROR((VLOOKUP($A74, [1]Ausländer_Land!$A$18:$K$103,4,FALSE)/$D74)*100, "")</f>
        <v>838.6872115178378</v>
      </c>
      <c r="P74" s="5">
        <f>IFERROR((VLOOKUP($A74, [1]Ausländer_Land!$A$18:$K$103,5,FALSE)/$D74)*100, "")</f>
        <v>715.130613392442</v>
      </c>
      <c r="Q74" s="5">
        <f>IFERROR((VLOOKUP($A74, [1]Ausländer_Land!$A$18:$K$103,6,FALSE)/$D74)*100, "")</f>
        <v>557.87676123284746</v>
      </c>
      <c r="R74" s="5">
        <f>IFERROR((VLOOKUP($A74, [1]Ausländer_Land!$A$18:$K$103,7,FALSE)/$D74)*100, "")</f>
        <v>205.9276635423262</v>
      </c>
      <c r="S74" s="5">
        <f>IFERROR((VLOOKUP($A74, [1]Ausländer_Land!$A$18:$K$103,8,FALSE)/$D74)*100, "")</f>
        <v>393.13463039898642</v>
      </c>
      <c r="T74" s="5">
        <f>IFERROR((VLOOKUP($A74, [1]Ausländer_Land!$A$18:$K$103,9,FALSE)/$D74)*100, "")</f>
        <v>778.78098212370639</v>
      </c>
      <c r="U74" s="5">
        <f>IFERROR((VLOOKUP($A74, [1]Osteuropäer!$A$18:$K$103,3,FALSE)/$D74)*100, "")</f>
        <v>591.57401526704621</v>
      </c>
      <c r="V74" s="5">
        <f>IFERROR((VLOOKUP($A74, [1]Osteuropäer!$A$18:$K$103,4,FALSE)/$D74)*100, "")</f>
        <v>992.19692434029912</v>
      </c>
      <c r="W74" s="5">
        <f>IFERROR((VLOOKUP($A74, [1]Osteuropäer!$A$18:$K$103,5,FALSE)/$D74)*100, "")</f>
        <v>400.62290907325286</v>
      </c>
      <c r="X74" s="5">
        <v>27.346726705923103</v>
      </c>
      <c r="Y74" s="5">
        <v>29.061309317630759</v>
      </c>
      <c r="Z74" s="5">
        <v>6.4946311049532381</v>
      </c>
      <c r="AA74" s="5">
        <v>7.4471770003463797</v>
      </c>
      <c r="AB74" s="5">
        <v>11.586421891236578</v>
      </c>
      <c r="AC74" s="5">
        <v>13.023900242466228</v>
      </c>
      <c r="AD74" s="6">
        <v>4960.0123039064902</v>
      </c>
      <c r="AE74" s="9"/>
      <c r="AF74" s="6"/>
      <c r="AG74" s="3"/>
    </row>
    <row r="75" spans="1:33" x14ac:dyDescent="0.2">
      <c r="A75" s="4" t="s">
        <v>148</v>
      </c>
      <c r="B75" s="3" t="s">
        <v>149</v>
      </c>
      <c r="C75" s="5">
        <v>19.49685534591195</v>
      </c>
      <c r="D75" s="5">
        <v>35.360395791542025</v>
      </c>
      <c r="E75" s="5">
        <v>9.1999999999999993</v>
      </c>
      <c r="F75" s="5">
        <v>15</v>
      </c>
      <c r="G75" s="5">
        <v>12.5</v>
      </c>
      <c r="H75" s="5">
        <v>51.3</v>
      </c>
      <c r="I75" s="5">
        <v>65.599999999999994</v>
      </c>
      <c r="J75" s="5">
        <v>32.5</v>
      </c>
      <c r="K75" s="5">
        <v>51.1</v>
      </c>
      <c r="L75" s="5">
        <v>40.1</v>
      </c>
      <c r="M75" s="5">
        <v>7.2</v>
      </c>
      <c r="N75" s="5">
        <f>IFERROR((VLOOKUP($A75, [1]Ausländer_Land!$A$18:$K$103,3,FALSE)/$D75)*100, "")</f>
        <v>4960.3517176115583</v>
      </c>
      <c r="O75" s="5">
        <f>IFERROR((VLOOKUP($A75, [1]Ausländer_Land!$A$18:$K$103,4,FALSE)/$D75)*100, "")</f>
        <v>1317.8585521134471</v>
      </c>
      <c r="P75" s="5">
        <f>IFERROR((VLOOKUP($A75, [1]Ausländer_Land!$A$18:$K$103,5,FALSE)/$D75)*100, "")</f>
        <v>565.60452880405455</v>
      </c>
      <c r="Q75" s="5">
        <f>IFERROR((VLOOKUP($A75, [1]Ausländer_Land!$A$18:$K$103,6,FALSE)/$D75)*100, "")</f>
        <v>361.98689843459488</v>
      </c>
      <c r="R75" s="5">
        <f>IFERROR((VLOOKUP($A75, [1]Ausländer_Land!$A$18:$K$103,7,FALSE)/$D75)*100, "")</f>
        <v>294.11435497810834</v>
      </c>
      <c r="S75" s="5">
        <f>IFERROR((VLOOKUP($A75, [1]Ausländer_Land!$A$18:$K$103,8,FALSE)/$D75)*100, "")</f>
        <v>282.80226440202728</v>
      </c>
      <c r="T75" s="5">
        <f>IFERROR((VLOOKUP($A75, [1]Ausländer_Land!$A$18:$K$103,9,FALSE)/$D75)*100, "")</f>
        <v>110.29288311679065</v>
      </c>
      <c r="U75" s="5">
        <f>IFERROR((VLOOKUP($A75, [1]Osteuropäer!$A$18:$K$103,3,FALSE)/$D75)*100, "")</f>
        <v>503.38803063560852</v>
      </c>
      <c r="V75" s="5">
        <f>IFERROR((VLOOKUP($A75, [1]Osteuropäer!$A$18:$K$103,4,FALSE)/$D75)*100, "")</f>
        <v>1411.183299366116</v>
      </c>
      <c r="W75" s="5">
        <f>IFERROR((VLOOKUP($A75, [1]Osteuropäer!$A$18:$K$103,5,FALSE)/$D75)*100, "")</f>
        <v>435.51548717912203</v>
      </c>
      <c r="X75" s="5">
        <v>19.729093050647819</v>
      </c>
      <c r="Y75" s="5">
        <v>32.273262661955243</v>
      </c>
      <c r="Z75" s="5">
        <v>6.5959952885747937</v>
      </c>
      <c r="AA75" s="5">
        <v>11.307420494699647</v>
      </c>
      <c r="AB75" s="5">
        <v>8.4216725559481738</v>
      </c>
      <c r="AC75" s="5">
        <v>13.869257950530034</v>
      </c>
      <c r="AD75" s="6">
        <v>6351.5170088875266</v>
      </c>
      <c r="AE75" s="9"/>
      <c r="AF75" s="6"/>
      <c r="AG75" s="3"/>
    </row>
    <row r="76" spans="1:33" x14ac:dyDescent="0.2">
      <c r="A76" s="4" t="s">
        <v>150</v>
      </c>
      <c r="B76" s="3" t="s">
        <v>151</v>
      </c>
      <c r="C76" s="5">
        <v>38.297872340425535</v>
      </c>
      <c r="D76" s="5">
        <v>50.121852980601879</v>
      </c>
      <c r="E76" s="5">
        <v>9.6999999999999993</v>
      </c>
      <c r="F76" s="5">
        <v>7.2</v>
      </c>
      <c r="G76" s="5">
        <v>4.9000000000000004</v>
      </c>
      <c r="H76" s="5">
        <v>57.8</v>
      </c>
      <c r="I76" s="5">
        <v>31.1</v>
      </c>
      <c r="J76" s="5">
        <v>13.8</v>
      </c>
      <c r="K76" s="5">
        <v>10.9</v>
      </c>
      <c r="L76" s="5">
        <v>40.9</v>
      </c>
      <c r="M76" s="5">
        <v>3.7</v>
      </c>
      <c r="N76" s="5">
        <f>IFERROR((VLOOKUP($A76, [1]Ausländer_Land!$A$18:$K$103,3,FALSE)/$D76)*100, "")</f>
        <v>642.43434919419315</v>
      </c>
      <c r="O76" s="5">
        <f>IFERROR((VLOOKUP($A76, [1]Ausländer_Land!$A$18:$K$103,4,FALSE)/$D76)*100, "")</f>
        <v>275.3290067975114</v>
      </c>
      <c r="P76" s="5">
        <f>IFERROR((VLOOKUP($A76, [1]Ausländer_Land!$A$18:$K$103,5,FALSE)/$D76)*100, "")</f>
        <v>27.931928225834486</v>
      </c>
      <c r="Q76" s="5">
        <f>IFERROR((VLOOKUP($A76, [1]Ausländer_Land!$A$18:$K$103,6,FALSE)/$D76)*100, "")</f>
        <v>103.74716198167096</v>
      </c>
      <c r="R76" s="5">
        <f>IFERROR((VLOOKUP($A76, [1]Ausländer_Land!$A$18:$K$103,7,FALSE)/$D76)*100, "")</f>
        <v>53.868718721252215</v>
      </c>
      <c r="S76" s="5">
        <f>IFERROR((VLOOKUP($A76, [1]Ausländer_Land!$A$18:$K$103,8,FALSE)/$D76)*100, "")</f>
        <v>111.72771290333795</v>
      </c>
      <c r="T76" s="5">
        <f>IFERROR((VLOOKUP($A76, [1]Ausländer_Land!$A$18:$K$103,9,FALSE)/$D76)*100, "")</f>
        <v>35.912479147501479</v>
      </c>
      <c r="U76" s="5">
        <f>IFERROR((VLOOKUP($A76, [1]Osteuropäer!$A$18:$K$103,3,FALSE)/$D76)*100, "")</f>
        <v>229.44083899792616</v>
      </c>
      <c r="V76" s="5">
        <f>IFERROR((VLOOKUP($A76, [1]Osteuropäer!$A$18:$K$103,4,FALSE)/$D76)*100, "")</f>
        <v>83.795784677503462</v>
      </c>
      <c r="W76" s="5">
        <f>IFERROR((VLOOKUP($A76, [1]Osteuropäer!$A$18:$K$103,5,FALSE)/$D76)*100, "")</f>
        <v>131.67909020750542</v>
      </c>
      <c r="X76" s="5">
        <v>26.906141367323293</v>
      </c>
      <c r="Y76" s="5">
        <v>28.064889918887602</v>
      </c>
      <c r="Z76" s="5">
        <v>10.266512166859792</v>
      </c>
      <c r="AA76" s="5">
        <v>8.50521436848204</v>
      </c>
      <c r="AB76" s="5">
        <v>11.865585168018541</v>
      </c>
      <c r="AC76" s="5">
        <v>10.33603707995365</v>
      </c>
      <c r="AD76" s="6">
        <v>3875.592273113838</v>
      </c>
      <c r="AE76" s="9"/>
      <c r="AF76" s="6"/>
      <c r="AG76" s="3"/>
    </row>
    <row r="77" spans="1:33" x14ac:dyDescent="0.2">
      <c r="A77" s="4" t="s">
        <v>152</v>
      </c>
      <c r="B77" s="3" t="s">
        <v>153</v>
      </c>
      <c r="C77" s="5"/>
      <c r="D77" s="5">
        <v>45.290430112263422</v>
      </c>
      <c r="E77" s="5">
        <v>8.6</v>
      </c>
      <c r="F77" s="5">
        <v>8.1</v>
      </c>
      <c r="G77" s="5">
        <v>6</v>
      </c>
      <c r="H77" s="5">
        <v>59.2</v>
      </c>
      <c r="I77" s="5">
        <v>62</v>
      </c>
      <c r="J77" s="5">
        <v>20.2</v>
      </c>
      <c r="K77" s="5">
        <v>5.7</v>
      </c>
      <c r="L77" s="5">
        <v>30.1</v>
      </c>
      <c r="M77" s="5">
        <v>7.6</v>
      </c>
      <c r="N77" s="5">
        <f>IFERROR((VLOOKUP($A77, [1]Ausländer_Land!$A$18:$K$103,3,FALSE)/$D77)*100, "")</f>
        <v>1360.110730838928</v>
      </c>
      <c r="O77" s="5">
        <f>IFERROR((VLOOKUP($A77, [1]Ausländer_Land!$A$18:$K$103,4,FALSE)/$D77)*100, "")</f>
        <v>225.21314049605627</v>
      </c>
      <c r="P77" s="5">
        <f>IFERROR((VLOOKUP($A77, [1]Ausländer_Land!$A$18:$K$103,5,FALSE)/$D77)*100, "")</f>
        <v>39.743495381656992</v>
      </c>
      <c r="Q77" s="5">
        <f>IFERROR((VLOOKUP($A77, [1]Ausländer_Land!$A$18:$K$103,6,FALSE)/$D77)*100, "")</f>
        <v>211.96530870217063</v>
      </c>
      <c r="R77" s="5">
        <f>IFERROR((VLOOKUP($A77, [1]Ausländer_Land!$A$18:$K$103,7,FALSE)/$D77)*100, "")</f>
        <v>61.823215038133092</v>
      </c>
      <c r="S77" s="5">
        <f>IFERROR((VLOOKUP($A77, [1]Ausländer_Land!$A$18:$K$103,8,FALSE)/$D77)*100, "")</f>
        <v>94.942794522847251</v>
      </c>
      <c r="T77" s="5">
        <f>IFERROR((VLOOKUP($A77, [1]Ausländer_Land!$A$18:$K$103,9,FALSE)/$D77)*100, "")</f>
        <v>11.039859828238052</v>
      </c>
      <c r="U77" s="5">
        <f>IFERROR((VLOOKUP($A77, [1]Osteuropäer!$A$18:$K$103,3,FALSE)/$D77)*100, "")</f>
        <v>161.18195349227557</v>
      </c>
      <c r="V77" s="5">
        <f>IFERROR((VLOOKUP($A77, [1]Osteuropäer!$A$18:$K$103,4,FALSE)/$D77)*100, "")</f>
        <v>117.02251417932337</v>
      </c>
      <c r="W77" s="5">
        <f>IFERROR((VLOOKUP($A77, [1]Osteuropäer!$A$18:$K$103,5,FALSE)/$D77)*100, "")</f>
        <v>132.47831793885663</v>
      </c>
      <c r="X77" s="5">
        <v>27.426683188764972</v>
      </c>
      <c r="Y77" s="5">
        <v>24.494010739363897</v>
      </c>
      <c r="Z77" s="5">
        <v>6.9392812887236675</v>
      </c>
      <c r="AA77" s="5">
        <v>10.90458488228005</v>
      </c>
      <c r="AB77" s="5">
        <v>10.945890128046262</v>
      </c>
      <c r="AC77" s="5">
        <v>13.424204874019001</v>
      </c>
      <c r="AD77" s="6">
        <v>6185.9080383724777</v>
      </c>
      <c r="AE77" s="9"/>
      <c r="AF77" s="6"/>
      <c r="AG77" s="3"/>
    </row>
    <row r="78" spans="1:33" x14ac:dyDescent="0.2">
      <c r="A78" s="4" t="s">
        <v>154</v>
      </c>
      <c r="B78" s="3" t="s">
        <v>155</v>
      </c>
      <c r="C78" s="5">
        <v>48.113207547169814</v>
      </c>
      <c r="D78" s="5">
        <v>44.906136975576842</v>
      </c>
      <c r="E78" s="5">
        <v>8.8000000000000007</v>
      </c>
      <c r="F78" s="5">
        <v>7.6</v>
      </c>
      <c r="G78" s="5">
        <v>5.9</v>
      </c>
      <c r="H78" s="5">
        <v>58.9</v>
      </c>
      <c r="I78" s="5">
        <v>41.6</v>
      </c>
      <c r="J78" s="5">
        <v>16.600000000000001</v>
      </c>
      <c r="K78" s="5">
        <v>14.2</v>
      </c>
      <c r="L78" s="5">
        <v>36.9</v>
      </c>
      <c r="M78" s="5">
        <v>4.9000000000000004</v>
      </c>
      <c r="N78" s="5">
        <f>IFERROR((VLOOKUP($A78, [1]Ausländer_Land!$A$18:$K$103,3,FALSE)/$D78)*100, "")</f>
        <v>487.68389968415187</v>
      </c>
      <c r="O78" s="5">
        <f>IFERROR((VLOOKUP($A78, [1]Ausländer_Land!$A$18:$K$103,4,FALSE)/$D78)*100, "")</f>
        <v>236.0479149156169</v>
      </c>
      <c r="P78" s="5">
        <f>IFERROR((VLOOKUP($A78, [1]Ausländer_Land!$A$18:$K$103,5,FALSE)/$D78)*100, "")</f>
        <v>271.67778886514395</v>
      </c>
      <c r="Q78" s="5">
        <f>IFERROR((VLOOKUP($A78, [1]Ausländer_Land!$A$18:$K$103,6,FALSE)/$D78)*100, "")</f>
        <v>111.34335609227213</v>
      </c>
      <c r="R78" s="5">
        <f>IFERROR((VLOOKUP($A78, [1]Ausländer_Land!$A$18:$K$103,7,FALSE)/$D78)*100, "")</f>
        <v>73.486615020899592</v>
      </c>
      <c r="S78" s="5">
        <f>IFERROR((VLOOKUP($A78, [1]Ausländer_Land!$A$18:$K$103,8,FALSE)/$D78)*100, "")</f>
        <v>204.87177520978071</v>
      </c>
      <c r="T78" s="5">
        <f>IFERROR((VLOOKUP($A78, [1]Ausländer_Land!$A$18:$K$103,9,FALSE)/$D78)*100, "")</f>
        <v>60.12541228982694</v>
      </c>
      <c r="U78" s="5">
        <f>IFERROR((VLOOKUP($A78, [1]Osteuropäer!$A$18:$K$103,3,FALSE)/$D78)*100, "")</f>
        <v>187.05683823501715</v>
      </c>
      <c r="V78" s="5">
        <f>IFERROR((VLOOKUP($A78, [1]Osteuropäer!$A$18:$K$103,4,FALSE)/$D78)*100, "")</f>
        <v>311.76139705836192</v>
      </c>
      <c r="W78" s="5">
        <f>IFERROR((VLOOKUP($A78, [1]Osteuropäer!$A$18:$K$103,5,FALSE)/$D78)*100, "")</f>
        <v>104.66275472673578</v>
      </c>
      <c r="X78" s="5">
        <v>29.389965792474346</v>
      </c>
      <c r="Y78" s="5">
        <v>24.030786773090082</v>
      </c>
      <c r="Z78" s="5">
        <v>8.1242873432155083</v>
      </c>
      <c r="AA78" s="5">
        <v>7.7251995438996586</v>
      </c>
      <c r="AB78" s="5">
        <v>13.939566704675029</v>
      </c>
      <c r="AC78" s="5">
        <v>11.545039908779932</v>
      </c>
      <c r="AD78" s="6">
        <v>4691.0112359550558</v>
      </c>
      <c r="AE78" s="9"/>
      <c r="AF78" s="6"/>
      <c r="AG78" s="3"/>
    </row>
    <row r="79" spans="1:33" x14ac:dyDescent="0.2">
      <c r="A79" s="4" t="s">
        <v>156</v>
      </c>
      <c r="B79" s="3" t="s">
        <v>157</v>
      </c>
      <c r="C79" s="5">
        <v>38.028169014084504</v>
      </c>
      <c r="D79" s="5">
        <v>42.287814063668108</v>
      </c>
      <c r="E79" s="5">
        <v>8.8000000000000007</v>
      </c>
      <c r="F79" s="5">
        <v>8.1999999999999993</v>
      </c>
      <c r="G79" s="5">
        <v>6</v>
      </c>
      <c r="H79" s="5">
        <v>59.8</v>
      </c>
      <c r="I79" s="5">
        <v>38.6</v>
      </c>
      <c r="J79" s="5">
        <v>19.3</v>
      </c>
      <c r="K79" s="5">
        <v>14.2</v>
      </c>
      <c r="L79" s="5">
        <v>48.7</v>
      </c>
      <c r="M79" s="5">
        <v>3.5</v>
      </c>
      <c r="N79" s="5">
        <f>IFERROR((VLOOKUP($A79, [1]Ausländer_Land!$A$18:$K$103,3,FALSE)/$D79)*100, "")</f>
        <v>458.76100312944897</v>
      </c>
      <c r="O79" s="5">
        <f>IFERROR((VLOOKUP($A79, [1]Ausländer_Land!$A$18:$K$103,4,FALSE)/$D79)*100, "")</f>
        <v>484.77322495637651</v>
      </c>
      <c r="P79" s="5">
        <f>IFERROR((VLOOKUP($A79, [1]Ausländer_Land!$A$18:$K$103,5,FALSE)/$D79)*100, "")</f>
        <v>295.59342985144906</v>
      </c>
      <c r="Q79" s="5">
        <f>IFERROR((VLOOKUP($A79, [1]Ausländer_Land!$A$18:$K$103,6,FALSE)/$D79)*100, "")</f>
        <v>340.52363118886933</v>
      </c>
      <c r="R79" s="5">
        <f>IFERROR((VLOOKUP($A79, [1]Ausländer_Land!$A$18:$K$103,7,FALSE)/$D79)*100, "")</f>
        <v>54.389191092666621</v>
      </c>
      <c r="S79" s="5">
        <f>IFERROR((VLOOKUP($A79, [1]Ausländer_Land!$A$18:$K$103,8,FALSE)/$D79)*100, "")</f>
        <v>241.20423875878245</v>
      </c>
      <c r="T79" s="5">
        <f>IFERROR((VLOOKUP($A79, [1]Ausländer_Land!$A$18:$K$103,9,FALSE)/$D79)*100, "")</f>
        <v>203.36827973779697</v>
      </c>
      <c r="U79" s="5">
        <f>IFERROR((VLOOKUP($A79, [1]Osteuropäer!$A$18:$K$103,3,FALSE)/$D79)*100, "")</f>
        <v>158.4380784003767</v>
      </c>
      <c r="V79" s="5">
        <f>IFERROR((VLOOKUP($A79, [1]Osteuropäer!$A$18:$K$103,4,FALSE)/$D79)*100, "")</f>
        <v>491.86746727281127</v>
      </c>
      <c r="W79" s="5">
        <f>IFERROR((VLOOKUP($A79, [1]Osteuropäer!$A$18:$K$103,5,FALSE)/$D79)*100, "")</f>
        <v>113.50787706295644</v>
      </c>
      <c r="X79" s="5">
        <v>28.729573010015816</v>
      </c>
      <c r="Y79" s="5">
        <v>26.805482340537694</v>
      </c>
      <c r="Z79" s="5">
        <v>5.7459146020031628</v>
      </c>
      <c r="AA79" s="5">
        <v>7.7490774907749085</v>
      </c>
      <c r="AB79" s="5">
        <v>13.442277279915658</v>
      </c>
      <c r="AC79" s="5">
        <v>12.730627306273064</v>
      </c>
      <c r="AD79" s="6">
        <v>4613.0577262414927</v>
      </c>
      <c r="AE79" s="9"/>
      <c r="AF79" s="6"/>
      <c r="AG79" s="3"/>
    </row>
    <row r="80" spans="1:33" x14ac:dyDescent="0.2">
      <c r="A80" s="4" t="s">
        <v>158</v>
      </c>
      <c r="B80" s="3" t="s">
        <v>159</v>
      </c>
      <c r="C80" s="5">
        <v>53.271028037383175</v>
      </c>
      <c r="D80" s="5">
        <v>53.701689395907884</v>
      </c>
      <c r="E80" s="5">
        <v>9.9</v>
      </c>
      <c r="F80" s="5">
        <v>6.2</v>
      </c>
      <c r="G80" s="5">
        <v>4.3</v>
      </c>
      <c r="H80" s="5">
        <v>59.3</v>
      </c>
      <c r="I80" s="5">
        <v>39.6</v>
      </c>
      <c r="J80" s="5">
        <v>17.7</v>
      </c>
      <c r="K80" s="5">
        <v>25.3</v>
      </c>
      <c r="L80" s="5">
        <v>49.5</v>
      </c>
      <c r="M80" s="5">
        <v>2.7</v>
      </c>
      <c r="N80" s="5">
        <f>IFERROR((VLOOKUP($A80, [1]Ausländer_Land!$A$18:$K$103,3,FALSE)/$D80)*100, "")</f>
        <v>426.42978754677688</v>
      </c>
      <c r="O80" s="5">
        <f>IFERROR((VLOOKUP($A80, [1]Ausländer_Land!$A$18:$K$103,4,FALSE)/$D80)*100, "")</f>
        <v>361.2549291880992</v>
      </c>
      <c r="P80" s="5">
        <f>IFERROR((VLOOKUP($A80, [1]Ausländer_Land!$A$18:$K$103,5,FALSE)/$D80)*100, "")</f>
        <v>223.4566572297521</v>
      </c>
      <c r="Q80" s="5">
        <f>IFERROR((VLOOKUP($A80, [1]Ausländer_Land!$A$18:$K$103,6,FALSE)/$D80)*100, "")</f>
        <v>309.11504250115701</v>
      </c>
      <c r="R80" s="5">
        <f>IFERROR((VLOOKUP($A80, [1]Ausländer_Land!$A$18:$K$103,7,FALSE)/$D80)*100, "")</f>
        <v>81.934107650909098</v>
      </c>
      <c r="S80" s="5">
        <f>IFERROR((VLOOKUP($A80, [1]Ausländer_Land!$A$18:$K$103,8,FALSE)/$D80)*100, "")</f>
        <v>270.01012748595042</v>
      </c>
      <c r="T80" s="5">
        <f>IFERROR((VLOOKUP($A80, [1]Ausländer_Land!$A$18:$K$103,9,FALSE)/$D80)*100, "")</f>
        <v>119.17688385586777</v>
      </c>
      <c r="U80" s="5">
        <f>IFERROR((VLOOKUP($A80, [1]Osteuropäer!$A$18:$K$103,3,FALSE)/$D80)*100, "")</f>
        <v>355.66851275735536</v>
      </c>
      <c r="V80" s="5">
        <f>IFERROR((VLOOKUP($A80, [1]Osteuropäer!$A$18:$K$103,4,FALSE)/$D80)*100, "")</f>
        <v>590.29800284859505</v>
      </c>
      <c r="W80" s="5">
        <f>IFERROR((VLOOKUP($A80, [1]Osteuropäer!$A$18:$K$103,5,FALSE)/$D80)*100, "")</f>
        <v>225.31879604</v>
      </c>
      <c r="X80" s="5">
        <v>32.716491156323485</v>
      </c>
      <c r="Y80" s="5">
        <v>21.408853900419178</v>
      </c>
      <c r="Z80" s="5">
        <v>9.0072589714753093</v>
      </c>
      <c r="AA80" s="5">
        <v>8.0053164298129023</v>
      </c>
      <c r="AB80" s="5">
        <v>18.730191186995196</v>
      </c>
      <c r="AC80" s="5">
        <v>7.0340455986095494</v>
      </c>
      <c r="AD80" s="6">
        <v>3999.3134225883969</v>
      </c>
      <c r="AE80" s="9"/>
      <c r="AF80" s="6"/>
      <c r="AG80" s="3"/>
    </row>
    <row r="81" spans="1:33" x14ac:dyDescent="0.2">
      <c r="A81" s="4" t="s">
        <v>160</v>
      </c>
      <c r="B81" s="3" t="s">
        <v>161</v>
      </c>
      <c r="C81" s="5">
        <v>49.122807017543856</v>
      </c>
      <c r="D81" s="5">
        <v>46.6859658144325</v>
      </c>
      <c r="E81" s="5">
        <v>10.1</v>
      </c>
      <c r="F81" s="5">
        <v>6.9</v>
      </c>
      <c r="G81" s="5">
        <v>4.5999999999999996</v>
      </c>
      <c r="H81" s="5">
        <v>61.9</v>
      </c>
      <c r="I81" s="5">
        <v>40.1</v>
      </c>
      <c r="J81" s="5">
        <v>20.6</v>
      </c>
      <c r="K81" s="5">
        <v>19.7</v>
      </c>
      <c r="L81" s="5">
        <v>54</v>
      </c>
      <c r="M81" s="5">
        <v>3.4</v>
      </c>
      <c r="N81" s="5">
        <f>IFERROR((VLOOKUP($A81, [1]Ausländer_Land!$A$18:$K$103,3,FALSE)/$D81)*100, "")</f>
        <v>2261.9217179685038</v>
      </c>
      <c r="O81" s="5">
        <f>IFERROR((VLOOKUP($A81, [1]Ausländer_Land!$A$18:$K$103,4,FALSE)/$D81)*100, "")</f>
        <v>561.19648684445838</v>
      </c>
      <c r="P81" s="5">
        <f>IFERROR((VLOOKUP($A81, [1]Ausländer_Land!$A$18:$K$103,5,FALSE)/$D81)*100, "")</f>
        <v>152.07996399220053</v>
      </c>
      <c r="Q81" s="5">
        <f>IFERROR((VLOOKUP($A81, [1]Ausländer_Land!$A$18:$K$103,6,FALSE)/$D81)*100, "")</f>
        <v>203.48727576421197</v>
      </c>
      <c r="R81" s="5">
        <f>IFERROR((VLOOKUP($A81, [1]Ausländer_Land!$A$18:$K$103,7,FALSE)/$D81)*100, "")</f>
        <v>289.16612871756445</v>
      </c>
      <c r="S81" s="5">
        <f>IFERROR((VLOOKUP($A81, [1]Ausländer_Land!$A$18:$K$103,8,FALSE)/$D81)*100, "")</f>
        <v>134.94419340153004</v>
      </c>
      <c r="T81" s="5">
        <f>IFERROR((VLOOKUP($A81, [1]Ausländer_Land!$A$18:$K$103,9,FALSE)/$D81)*100, "")</f>
        <v>250.61064488855584</v>
      </c>
      <c r="U81" s="5">
        <f>IFERROR((VLOOKUP($A81, [1]Osteuropäer!$A$18:$K$103,3,FALSE)/$D81)*100, "")</f>
        <v>244.1847309170544</v>
      </c>
      <c r="V81" s="5">
        <f>IFERROR((VLOOKUP($A81, [1]Osteuropäer!$A$18:$K$103,4,FALSE)/$D81)*100, "")</f>
        <v>580.47422875896257</v>
      </c>
      <c r="W81" s="5">
        <f>IFERROR((VLOOKUP($A81, [1]Osteuropäer!$A$18:$K$103,5,FALSE)/$D81)*100, "")</f>
        <v>411.25849417609163</v>
      </c>
      <c r="X81" s="5">
        <v>24.77620560207912</v>
      </c>
      <c r="Y81" s="5">
        <v>26.985272884781978</v>
      </c>
      <c r="Z81" s="5">
        <v>10.38117239387814</v>
      </c>
      <c r="AA81" s="5">
        <v>11.44961016459717</v>
      </c>
      <c r="AB81" s="5">
        <v>12.185965925498122</v>
      </c>
      <c r="AC81" s="5">
        <v>8.8940225238232742</v>
      </c>
      <c r="AD81" s="6">
        <v>4740.8253605597602</v>
      </c>
      <c r="AE81" s="9"/>
      <c r="AF81" s="6"/>
      <c r="AG81" s="3"/>
    </row>
    <row r="82" spans="1:33" x14ac:dyDescent="0.2">
      <c r="A82" s="4" t="s">
        <v>162</v>
      </c>
      <c r="B82" s="3" t="s">
        <v>163</v>
      </c>
      <c r="C82" s="5">
        <v>47.619047619047613</v>
      </c>
      <c r="D82" s="5">
        <v>55.066993358405433</v>
      </c>
      <c r="E82" s="5">
        <v>10.6</v>
      </c>
      <c r="F82" s="5">
        <v>4.3</v>
      </c>
      <c r="G82" s="5">
        <v>2.9</v>
      </c>
      <c r="H82" s="5">
        <v>54.8</v>
      </c>
      <c r="I82" s="5">
        <v>22.4</v>
      </c>
      <c r="J82" s="5">
        <v>9.1</v>
      </c>
      <c r="K82" s="5">
        <v>6.7</v>
      </c>
      <c r="L82" s="5">
        <v>39.1</v>
      </c>
      <c r="M82" s="5">
        <v>3.9</v>
      </c>
      <c r="N82" s="5">
        <f>IFERROR((VLOOKUP($A82, [1]Ausländer_Land!$A$18:$K$103,3,FALSE)/$D82)*100, "")</f>
        <v>123.48595020872057</v>
      </c>
      <c r="O82" s="5">
        <f>IFERROR((VLOOKUP($A82, [1]Ausländer_Land!$A$18:$K$103,4,FALSE)/$D82)*100, "")</f>
        <v>74.454764096434474</v>
      </c>
      <c r="P82" s="5">
        <f>IFERROR((VLOOKUP($A82, [1]Ausländer_Land!$A$18:$K$103,5,FALSE)/$D82)*100, "")</f>
        <v>12.711788992074178</v>
      </c>
      <c r="Q82" s="5">
        <f>IFERROR((VLOOKUP($A82, [1]Ausländer_Land!$A$18:$K$103,6,FALSE)/$D82)*100, "")</f>
        <v>56.295065536328494</v>
      </c>
      <c r="R82" s="5">
        <f>IFERROR((VLOOKUP($A82, [1]Ausländer_Land!$A$18:$K$103,7,FALSE)/$D82)*100, "")</f>
        <v>36.319397120211931</v>
      </c>
      <c r="S82" s="5">
        <f>IFERROR((VLOOKUP($A82, [1]Ausländer_Land!$A$18:$K$103,8,FALSE)/$D82)*100, "")</f>
        <v>50.847155968296711</v>
      </c>
      <c r="T82" s="5">
        <f>IFERROR((VLOOKUP($A82, [1]Ausländer_Land!$A$18:$K$103,9,FALSE)/$D82)*100, "")</f>
        <v>78.086703808455667</v>
      </c>
      <c r="U82" s="5">
        <f>IFERROR((VLOOKUP($A82, [1]Osteuropäer!$A$18:$K$103,3,FALSE)/$D82)*100, "")</f>
        <v>52.663125824307301</v>
      </c>
      <c r="V82" s="5">
        <f>IFERROR((VLOOKUP($A82, [1]Osteuropäer!$A$18:$K$103,4,FALSE)/$D82)*100, "")</f>
        <v>69.00685452840267</v>
      </c>
      <c r="W82" s="5">
        <f>IFERROR((VLOOKUP($A82, [1]Osteuropäer!$A$18:$K$103,5,FALSE)/$D82)*100, "")</f>
        <v>65.374914816381477</v>
      </c>
      <c r="X82" s="5">
        <v>33.42398694587979</v>
      </c>
      <c r="Y82" s="5">
        <v>20.72341582812075</v>
      </c>
      <c r="Z82" s="5">
        <v>13.734022300788686</v>
      </c>
      <c r="AA82" s="5">
        <v>6.7174326896926839</v>
      </c>
      <c r="AB82" s="5">
        <v>17.187924938808809</v>
      </c>
      <c r="AC82" s="5">
        <v>5.5751971716072877</v>
      </c>
      <c r="AD82" s="6">
        <v>2347.5764229015367</v>
      </c>
      <c r="AE82" s="9"/>
      <c r="AF82" s="6"/>
      <c r="AG82" s="3"/>
    </row>
    <row r="83" spans="1:33" x14ac:dyDescent="0.2">
      <c r="A83" s="4" t="s">
        <v>164</v>
      </c>
      <c r="B83" s="3" t="s">
        <v>165</v>
      </c>
      <c r="C83" s="5"/>
      <c r="D83" s="5">
        <v>34.425179999680807</v>
      </c>
      <c r="E83" s="5">
        <v>9</v>
      </c>
      <c r="F83" s="5">
        <v>5.6</v>
      </c>
      <c r="G83" s="5">
        <v>3.7</v>
      </c>
      <c r="H83" s="5">
        <v>59.5</v>
      </c>
      <c r="I83" s="5">
        <v>35.5</v>
      </c>
      <c r="J83" s="5">
        <v>12.7</v>
      </c>
      <c r="K83" s="5">
        <v>6.8</v>
      </c>
      <c r="L83" s="5">
        <v>48.1</v>
      </c>
      <c r="M83" s="5">
        <v>3.2</v>
      </c>
      <c r="N83" s="5">
        <f>IFERROR((VLOOKUP($A83, [1]Ausländer_Land!$A$18:$K$103,3,FALSE)/$D83)*100, "")</f>
        <v>244.00743874332349</v>
      </c>
      <c r="O83" s="5">
        <f>IFERROR((VLOOKUP($A83, [1]Ausländer_Land!$A$18:$K$103,4,FALSE)/$D83)*100, "")</f>
        <v>122.00371937166175</v>
      </c>
      <c r="P83" s="5">
        <f>IFERROR((VLOOKUP($A83, [1]Ausländer_Land!$A$18:$K$103,5,FALSE)/$D83)*100, "")</f>
        <v>92.95521475936134</v>
      </c>
      <c r="Q83" s="5">
        <f>IFERROR((VLOOKUP($A83, [1]Ausländer_Land!$A$18:$K$103,6,FALSE)/$D83)*100, "")</f>
        <v>165.5764762901124</v>
      </c>
      <c r="R83" s="5">
        <f>IFERROR((VLOOKUP($A83, [1]Ausländer_Land!$A$18:$K$103,7,FALSE)/$D83)*100, "")</f>
        <v>40.667906457220582</v>
      </c>
      <c r="S83" s="5">
        <f>IFERROR((VLOOKUP($A83, [1]Ausländer_Land!$A$18:$K$103,8,FALSE)/$D83)*100, "")</f>
        <v>90.050364298131285</v>
      </c>
      <c r="T83" s="5">
        <f>IFERROR((VLOOKUP($A83, [1]Ausländer_Land!$A$18:$K$103,9,FALSE)/$D83)*100, "")</f>
        <v>78.430962453211123</v>
      </c>
      <c r="U83" s="5">
        <f>IFERROR((VLOOKUP($A83, [1]Osteuropäer!$A$18:$K$103,3,FALSE)/$D83)*100, "")</f>
        <v>220.76863505348317</v>
      </c>
      <c r="V83" s="5">
        <f>IFERROR((VLOOKUP($A83, [1]Osteuropäer!$A$18:$K$103,4,FALSE)/$D83)*100, "")</f>
        <v>255.62684058824368</v>
      </c>
      <c r="W83" s="5">
        <f>IFERROR((VLOOKUP($A83, [1]Osteuropäer!$A$18:$K$103,5,FALSE)/$D83)*100, "")</f>
        <v>127.81342029412184</v>
      </c>
      <c r="X83" s="5">
        <v>29.327382849856551</v>
      </c>
      <c r="Y83" s="5">
        <v>22.346190627988523</v>
      </c>
      <c r="Z83" s="5">
        <v>9.7864201466369138</v>
      </c>
      <c r="AA83" s="5">
        <v>9.180745935607268</v>
      </c>
      <c r="AB83" s="5">
        <v>15.811284666879184</v>
      </c>
      <c r="AC83" s="5">
        <v>9.4357666560408031</v>
      </c>
      <c r="AD83" s="6">
        <v>3651.5853224082653</v>
      </c>
      <c r="AE83" s="9"/>
      <c r="AF83" s="6"/>
      <c r="AG83" s="3"/>
    </row>
    <row r="84" spans="1:33" x14ac:dyDescent="0.2">
      <c r="A84" s="4" t="s">
        <v>166</v>
      </c>
      <c r="B84" s="3" t="s">
        <v>167</v>
      </c>
      <c r="C84" s="5">
        <v>78.181818181818187</v>
      </c>
      <c r="D84" s="5">
        <v>74.316896081825263</v>
      </c>
      <c r="E84" s="5">
        <v>9.9</v>
      </c>
      <c r="F84" s="5">
        <v>3.2</v>
      </c>
      <c r="G84" s="5">
        <v>1.5</v>
      </c>
      <c r="H84" s="5">
        <v>57.2</v>
      </c>
      <c r="I84" s="5">
        <v>35</v>
      </c>
      <c r="J84" s="5">
        <v>11.4</v>
      </c>
      <c r="K84" s="5">
        <v>8.6</v>
      </c>
      <c r="L84" s="5">
        <v>26.5</v>
      </c>
      <c r="M84" s="5">
        <v>6.9</v>
      </c>
      <c r="N84" s="5">
        <f>IFERROR((VLOOKUP($A84, [1]Ausländer_Land!$A$18:$K$103,3,FALSE)/$D84)*100, "")</f>
        <v>457.50026969055489</v>
      </c>
      <c r="O84" s="5">
        <f>IFERROR((VLOOKUP($A84, [1]Ausländer_Land!$A$18:$K$103,4,FALSE)/$D84)*100, "")</f>
        <v>187.03687496172685</v>
      </c>
      <c r="P84" s="5">
        <f>IFERROR((VLOOKUP($A84, [1]Ausländer_Land!$A$18:$K$103,5,FALSE)/$D84)*100, "")</f>
        <v>41.713259883550592</v>
      </c>
      <c r="Q84" s="5">
        <f>IFERROR((VLOOKUP($A84, [1]Ausländer_Land!$A$18:$K$103,6,FALSE)/$D84)*100, "")</f>
        <v>43.058848912052227</v>
      </c>
      <c r="R84" s="5">
        <f>IFERROR((VLOOKUP($A84, [1]Ausländer_Land!$A$18:$K$103,7,FALSE)/$D84)*100, "")</f>
        <v>21.529424456026113</v>
      </c>
      <c r="S84" s="5">
        <f>IFERROR((VLOOKUP($A84, [1]Ausländer_Land!$A$18:$K$103,8,FALSE)/$D84)*100, "")</f>
        <v>33.639725712540802</v>
      </c>
      <c r="T84" s="5">
        <f>IFERROR((VLOOKUP($A84, [1]Ausländer_Land!$A$18:$K$103,9,FALSE)/$D84)*100, "")</f>
        <v>57.860328225570179</v>
      </c>
      <c r="U84" s="5">
        <f>IFERROR((VLOOKUP($A84, [1]Osteuropäer!$A$18:$K$103,3,FALSE)/$D84)*100, "")</f>
        <v>92.845642966612601</v>
      </c>
      <c r="V84" s="5">
        <f>IFERROR((VLOOKUP($A84, [1]Osteuropäer!$A$18:$K$103,4,FALSE)/$D84)*100, "")</f>
        <v>80.735341710097913</v>
      </c>
      <c r="W84" s="5">
        <f>IFERROR((VLOOKUP($A84, [1]Osteuropäer!$A$18:$K$103,5,FALSE)/$D84)*100, "")</f>
        <v>75.352985596091386</v>
      </c>
      <c r="X84" s="5">
        <v>36.482694106641723</v>
      </c>
      <c r="Y84" s="5">
        <v>18.709073900841908</v>
      </c>
      <c r="Z84" s="5">
        <v>10.336763330215154</v>
      </c>
      <c r="AA84" s="5">
        <v>5.9089491736825694</v>
      </c>
      <c r="AB84" s="5">
        <v>19.457436856875585</v>
      </c>
      <c r="AC84" s="5">
        <v>6.0648581228562515</v>
      </c>
      <c r="AD84" s="6">
        <v>3399.6616450495449</v>
      </c>
      <c r="AE84" s="9"/>
      <c r="AF84" s="6"/>
      <c r="AG84" s="3"/>
    </row>
    <row r="85" spans="1:33" x14ac:dyDescent="0.2">
      <c r="A85" s="4" t="s">
        <v>168</v>
      </c>
      <c r="B85" s="3" t="s">
        <v>169</v>
      </c>
      <c r="C85" s="5">
        <v>24.468085106382979</v>
      </c>
      <c r="D85" s="5">
        <v>35.851248374462564</v>
      </c>
      <c r="E85" s="5">
        <v>8.6999999999999993</v>
      </c>
      <c r="F85" s="5">
        <v>7.1</v>
      </c>
      <c r="G85" s="5">
        <v>5.2</v>
      </c>
      <c r="H85" s="5">
        <v>61.4</v>
      </c>
      <c r="I85" s="5">
        <v>33.200000000000003</v>
      </c>
      <c r="J85" s="5">
        <v>16</v>
      </c>
      <c r="K85" s="5">
        <v>4.0999999999999996</v>
      </c>
      <c r="L85" s="5">
        <v>38.1</v>
      </c>
      <c r="M85" s="5">
        <v>4.0999999999999996</v>
      </c>
      <c r="N85" s="5">
        <f>IFERROR((VLOOKUP($A85, [1]Ausländer_Land!$A$18:$K$103,3,FALSE)/$D85)*100, "")</f>
        <v>772.63697237754116</v>
      </c>
      <c r="O85" s="5">
        <f>IFERROR((VLOOKUP($A85, [1]Ausländer_Land!$A$18:$K$103,4,FALSE)/$D85)*100, "")</f>
        <v>1020.8849526721302</v>
      </c>
      <c r="P85" s="5">
        <f>IFERROR((VLOOKUP($A85, [1]Ausländer_Land!$A$18:$K$103,5,FALSE)/$D85)*100, "")</f>
        <v>281.71961808711791</v>
      </c>
      <c r="Q85" s="5">
        <f>IFERROR((VLOOKUP($A85, [1]Ausländer_Land!$A$18:$K$103,6,FALSE)/$D85)*100, "")</f>
        <v>343.08428737342081</v>
      </c>
      <c r="R85" s="5">
        <f>IFERROR((VLOOKUP($A85, [1]Ausländer_Land!$A$18:$K$103,7,FALSE)/$D85)*100, "")</f>
        <v>41.839547240661076</v>
      </c>
      <c r="S85" s="5">
        <f>IFERROR((VLOOKUP($A85, [1]Ausländer_Land!$A$18:$K$103,8,FALSE)/$D85)*100, "")</f>
        <v>284.50892123649527</v>
      </c>
      <c r="T85" s="5">
        <f>IFERROR((VLOOKUP($A85, [1]Ausländer_Land!$A$18:$K$103,9,FALSE)/$D85)*100, "")</f>
        <v>253.82658659334388</v>
      </c>
      <c r="U85" s="5">
        <f>IFERROR((VLOOKUP($A85, [1]Osteuropäer!$A$18:$K$103,3,FALSE)/$D85)*100, "")</f>
        <v>133.88655117011544</v>
      </c>
      <c r="V85" s="5">
        <f>IFERROR((VLOOKUP($A85, [1]Osteuropäer!$A$18:$K$103,4,FALSE)/$D85)*100, "")</f>
        <v>429.55268500412035</v>
      </c>
      <c r="W85" s="5">
        <f>IFERROR((VLOOKUP($A85, [1]Osteuropäer!$A$18:$K$103,5,FALSE)/$D85)*100, "")</f>
        <v>181.30470470953134</v>
      </c>
      <c r="X85" s="5">
        <v>29.907295445384928</v>
      </c>
      <c r="Y85" s="5">
        <v>29.80652962515115</v>
      </c>
      <c r="Z85" s="5">
        <v>5.8645707376058045</v>
      </c>
      <c r="AA85" s="5">
        <v>6.8722289399435716</v>
      </c>
      <c r="AB85" s="5">
        <v>12.898024989923419</v>
      </c>
      <c r="AC85" s="5">
        <v>10.298266827891979</v>
      </c>
      <c r="AD85" s="6">
        <v>4211.8635786181958</v>
      </c>
      <c r="AE85" s="9"/>
      <c r="AF85" s="6"/>
      <c r="AG85" s="3"/>
    </row>
    <row r="86" spans="1:33" x14ac:dyDescent="0.2">
      <c r="A86" s="4" t="s">
        <v>170</v>
      </c>
      <c r="B86" s="3" t="s">
        <v>171</v>
      </c>
      <c r="C86" s="5">
        <v>39.436619718309856</v>
      </c>
      <c r="D86" s="5">
        <v>54.563023752408654</v>
      </c>
      <c r="E86" s="5">
        <v>11.2</v>
      </c>
      <c r="F86" s="5">
        <v>5.9</v>
      </c>
      <c r="G86" s="5">
        <v>3.9</v>
      </c>
      <c r="H86" s="5">
        <v>60.6</v>
      </c>
      <c r="I86" s="5">
        <v>32.9</v>
      </c>
      <c r="J86" s="5">
        <v>15</v>
      </c>
      <c r="K86" s="5">
        <v>25.7</v>
      </c>
      <c r="L86" s="5">
        <v>56.8</v>
      </c>
      <c r="M86" s="5">
        <v>2.2000000000000002</v>
      </c>
      <c r="N86" s="5">
        <f>IFERROR((VLOOKUP($A86, [1]Ausländer_Land!$A$18:$K$103,3,FALSE)/$D86)*100, "")</f>
        <v>1376.3899951876247</v>
      </c>
      <c r="O86" s="5">
        <f>IFERROR((VLOOKUP($A86, [1]Ausländer_Land!$A$18:$K$103,4,FALSE)/$D86)*100, "")</f>
        <v>602.97244795836025</v>
      </c>
      <c r="P86" s="5">
        <f>IFERROR((VLOOKUP($A86, [1]Ausländer_Land!$A$18:$K$103,5,FALSE)/$D86)*100, "")</f>
        <v>78.807949125256798</v>
      </c>
      <c r="Q86" s="5">
        <f>IFERROR((VLOOKUP($A86, [1]Ausländer_Land!$A$18:$K$103,6,FALSE)/$D86)*100, "")</f>
        <v>269.41322142820349</v>
      </c>
      <c r="R86" s="5">
        <f>IFERROR((VLOOKUP($A86, [1]Ausländer_Land!$A$18:$K$103,7,FALSE)/$D86)*100, "")</f>
        <v>208.93270233207616</v>
      </c>
      <c r="S86" s="5">
        <f>IFERROR((VLOOKUP($A86, [1]Ausländer_Land!$A$18:$K$103,8,FALSE)/$D86)*100, "")</f>
        <v>120.96103819225463</v>
      </c>
      <c r="T86" s="5">
        <f>IFERROR((VLOOKUP($A86, [1]Ausländer_Land!$A$18:$K$103,9,FALSE)/$D86)*100, "")</f>
        <v>260.24950641363876</v>
      </c>
      <c r="U86" s="5">
        <f>IFERROR((VLOOKUP($A86, [1]Osteuropäer!$A$18:$K$103,3,FALSE)/$D86)*100, "")</f>
        <v>368.38134358550275</v>
      </c>
      <c r="V86" s="5">
        <f>IFERROR((VLOOKUP($A86, [1]Osteuropäer!$A$18:$K$103,4,FALSE)/$D86)*100, "")</f>
        <v>569.98307390592709</v>
      </c>
      <c r="W86" s="5">
        <f>IFERROR((VLOOKUP($A86, [1]Osteuropäer!$A$18:$K$103,5,FALSE)/$D86)*100, "")</f>
        <v>359.21762857093802</v>
      </c>
      <c r="X86" s="5">
        <v>23.606913120979616</v>
      </c>
      <c r="Y86" s="5">
        <v>25.63744865535147</v>
      </c>
      <c r="Z86" s="5">
        <v>13.973494536154382</v>
      </c>
      <c r="AA86" s="5">
        <v>13.818491823606912</v>
      </c>
      <c r="AB86" s="5">
        <v>11.369448965356893</v>
      </c>
      <c r="AC86" s="5">
        <v>6.9518716577540109</v>
      </c>
      <c r="AD86" s="6">
        <v>3580.9132185385079</v>
      </c>
      <c r="AE86" s="9"/>
      <c r="AF86" s="6"/>
      <c r="AG86" s="3"/>
    </row>
    <row r="87" spans="1:33" x14ac:dyDescent="0.2">
      <c r="A87" s="4" t="s">
        <v>172</v>
      </c>
      <c r="B87" s="3" t="s">
        <v>173</v>
      </c>
      <c r="C87" s="5">
        <v>49.275362318840585</v>
      </c>
      <c r="D87" s="5">
        <v>50.175828765448692</v>
      </c>
      <c r="E87" s="5">
        <v>9.1</v>
      </c>
      <c r="F87" s="5">
        <v>6.5</v>
      </c>
      <c r="G87" s="5">
        <v>4.4000000000000004</v>
      </c>
      <c r="H87" s="5">
        <v>58</v>
      </c>
      <c r="I87" s="5">
        <v>33.9</v>
      </c>
      <c r="J87" s="5">
        <v>12.1</v>
      </c>
      <c r="K87" s="5">
        <v>7.1</v>
      </c>
      <c r="L87" s="5">
        <v>39.6</v>
      </c>
      <c r="M87" s="5">
        <v>3.2</v>
      </c>
      <c r="N87" s="5">
        <f>IFERROR((VLOOKUP($A87, [1]Ausländer_Land!$A$18:$K$103,3,FALSE)/$D87)*100, "")</f>
        <v>554.05163569800777</v>
      </c>
      <c r="O87" s="5">
        <f>IFERROR((VLOOKUP($A87, [1]Ausländer_Land!$A$18:$K$103,4,FALSE)/$D87)*100, "")</f>
        <v>241.15197093330556</v>
      </c>
      <c r="P87" s="5">
        <f>IFERROR((VLOOKUP($A87, [1]Ausländer_Land!$A$18:$K$103,5,FALSE)/$D87)*100, "")</f>
        <v>193.32017504570774</v>
      </c>
      <c r="Q87" s="5">
        <f>IFERROR((VLOOKUP($A87, [1]Ausländer_Land!$A$18:$K$103,6,FALSE)/$D87)*100, "")</f>
        <v>141.50239616747683</v>
      </c>
      <c r="R87" s="5">
        <f>IFERROR((VLOOKUP($A87, [1]Ausländer_Land!$A$18:$K$103,7,FALSE)/$D87)*100, "")</f>
        <v>69.754702336080115</v>
      </c>
      <c r="S87" s="5">
        <f>IFERROR((VLOOKUP($A87, [1]Ausländer_Land!$A$18:$K$103,8,FALSE)/$D87)*100, "")</f>
        <v>165.41829411127571</v>
      </c>
      <c r="T87" s="5">
        <f>IFERROR((VLOOKUP($A87, [1]Ausländer_Land!$A$18:$K$103,9,FALSE)/$D87)*100, "")</f>
        <v>181.36222607380833</v>
      </c>
      <c r="U87" s="5">
        <f>IFERROR((VLOOKUP($A87, [1]Osteuropäer!$A$18:$K$103,3,FALSE)/$D87)*100, "")</f>
        <v>149.47436214874313</v>
      </c>
      <c r="V87" s="5">
        <f>IFERROR((VLOOKUP($A87, [1]Osteuropäer!$A$18:$K$103,4,FALSE)/$D87)*100, "")</f>
        <v>300.94171579280282</v>
      </c>
      <c r="W87" s="5">
        <f>IFERROR((VLOOKUP($A87, [1]Osteuropäer!$A$18:$K$103,5,FALSE)/$D87)*100, "")</f>
        <v>127.55145570026079</v>
      </c>
      <c r="X87" s="5">
        <v>32.430883827531872</v>
      </c>
      <c r="Y87" s="5">
        <v>24.795874516544906</v>
      </c>
      <c r="Z87" s="5">
        <v>8.9671966766938827</v>
      </c>
      <c r="AA87" s="5">
        <v>6.6466122332044115</v>
      </c>
      <c r="AB87" s="5">
        <v>14.75433319008738</v>
      </c>
      <c r="AC87" s="5">
        <v>8.9528720813637008</v>
      </c>
      <c r="AD87" s="6">
        <v>3270.4723071695548</v>
      </c>
      <c r="AE87" s="9"/>
      <c r="AF87" s="6"/>
      <c r="AG87" s="3"/>
    </row>
    <row r="89" spans="1:33" x14ac:dyDescent="0.2">
      <c r="N89" s="2"/>
      <c r="O89" s="2"/>
      <c r="P89" s="2"/>
      <c r="Q89" s="2"/>
      <c r="R89" s="2"/>
      <c r="S89" s="2"/>
      <c r="T89" s="2"/>
      <c r="U89" s="2"/>
      <c r="V89" s="2"/>
      <c r="W89" s="2"/>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A66437725FDA140BD70F9E700EEE009" ma:contentTypeVersion="13" ma:contentTypeDescription="Ein neues Dokument erstellen." ma:contentTypeScope="" ma:versionID="505812c8f3332a63de1d28aa553b1051">
  <xsd:schema xmlns:xsd="http://www.w3.org/2001/XMLSchema" xmlns:xs="http://www.w3.org/2001/XMLSchema" xmlns:p="http://schemas.microsoft.com/office/2006/metadata/properties" xmlns:ns2="f3243e58-3715-415c-b30f-94734b3256b5" xmlns:ns3="f5fba30e-da63-48a0-b172-0ba9b945866e" targetNamespace="http://schemas.microsoft.com/office/2006/metadata/properties" ma:root="true" ma:fieldsID="c9611eb879ea58230b4a42f02218066a" ns2:_="" ns3:_="">
    <xsd:import namespace="f3243e58-3715-415c-b30f-94734b3256b5"/>
    <xsd:import namespace="f5fba30e-da63-48a0-b172-0ba9b945866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QID"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243e58-3715-415c-b30f-94734b3256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QID" ma:index="18" nillable="true" ma:displayName="QID" ma:description="QID" ma:format="Dropdown" ma:internalName="QID">
      <xsd:simpleType>
        <xsd:restriction base="dms:Text">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5fba30e-da63-48a0-b172-0ba9b945866e" elementFormDefault="qualified">
    <xsd:import namespace="http://schemas.microsoft.com/office/2006/documentManagement/types"/>
    <xsd:import namespace="http://schemas.microsoft.com/office/infopath/2007/PartnerControls"/>
    <xsd:element name="SharedWithUsers" ma:index="14"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QID xmlns="f3243e58-3715-415c-b30f-94734b3256b5" xsi:nil="true"/>
  </documentManagement>
</p:properties>
</file>

<file path=customXml/itemProps1.xml><?xml version="1.0" encoding="utf-8"?>
<ds:datastoreItem xmlns:ds="http://schemas.openxmlformats.org/officeDocument/2006/customXml" ds:itemID="{75ECB14E-A135-4CC7-B651-A14118256DC4}"/>
</file>

<file path=customXml/itemProps2.xml><?xml version="1.0" encoding="utf-8"?>
<ds:datastoreItem xmlns:ds="http://schemas.openxmlformats.org/officeDocument/2006/customXml" ds:itemID="{F66EF466-D96E-4661-96BE-887A33BAFF0C}"/>
</file>

<file path=customXml/itemProps3.xml><?xml version="1.0" encoding="utf-8"?>
<ds:datastoreItem xmlns:ds="http://schemas.openxmlformats.org/officeDocument/2006/customXml" ds:itemID="{E5A9C99F-B657-468B-AECE-5C23E892234C}"/>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2021-05-11T08:57:02Z</dcterms:created>
  <dcterms:modified xsi:type="dcterms:W3CDTF">2021-05-11T16:06:24Z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0x010100CA66437725FDA140BD70F9E700EEE009</vt:lpwstr>
  </property>
</Properties>
</file>