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vspys\OneDrive\Документы\Кубок Бежим вместе\"/>
    </mc:Choice>
  </mc:AlternateContent>
  <bookViews>
    <workbookView xWindow="0" yWindow="0" windowWidth="11520" windowHeight="5772" tabRatio="691"/>
  </bookViews>
  <sheets>
    <sheet name="М" sheetId="2" r:id="rId1"/>
    <sheet name="Ж" sheetId="3" r:id="rId2"/>
    <sheet name="М40" sheetId="4" r:id="rId3"/>
    <sheet name="Ж40" sheetId="5" r:id="rId4"/>
    <sheet name="М50" sheetId="6" r:id="rId5"/>
    <sheet name="Ж50" sheetId="7" r:id="rId6"/>
    <sheet name="Юниоры, до 17" sheetId="8" r:id="rId7"/>
    <sheet name="Юниорки, до 17" sheetId="9" r:id="rId8"/>
    <sheet name="Баллы" sheetId="10" r:id="rId9"/>
    <sheet name="1" sheetId="44" r:id="rId10"/>
    <sheet name="2" sheetId="45" r:id="rId11"/>
    <sheet name="3" sheetId="46" r:id="rId12"/>
    <sheet name="4" sheetId="47" r:id="rId13"/>
    <sheet name="5" sheetId="48" r:id="rId14"/>
    <sheet name="6" sheetId="49" r:id="rId15"/>
    <sheet name="7" sheetId="51" r:id="rId16"/>
    <sheet name="8" sheetId="52" r:id="rId17"/>
    <sheet name="9" sheetId="50" r:id="rId18"/>
  </sheets>
  <definedNames>
    <definedName name="_xlnm._FilterDatabase" localSheetId="9" hidden="1">'1'!$A$9:$H$105</definedName>
    <definedName name="_xlnm._FilterDatabase" localSheetId="10" hidden="1">'2'!$A$9:$I$78</definedName>
    <definedName name="_xlnm._FilterDatabase" localSheetId="11" hidden="1">'3'!$A$9:$G$294</definedName>
    <definedName name="_xlnm._FilterDatabase" localSheetId="12" hidden="1">'4'!$A$8:$H$161</definedName>
    <definedName name="_xlnm._FilterDatabase" localSheetId="13" hidden="1">'5'!$A$9:$H$52</definedName>
    <definedName name="_xlnm._FilterDatabase" localSheetId="14" hidden="1">'6'!$A$9:$H$215</definedName>
    <definedName name="_xlnm._FilterDatabase" localSheetId="15" hidden="1">'7'!$A$9:$H$126</definedName>
    <definedName name="_xlnm._FilterDatabase" localSheetId="16" hidden="1">'8'!$A$9:$H$397</definedName>
    <definedName name="_xlnm._FilterDatabase" localSheetId="17" hidden="1">'9'!$A$5:$H$89</definedName>
    <definedName name="_xlnm._FilterDatabase" localSheetId="1" hidden="1">Ж!$A$2:$BF$249</definedName>
    <definedName name="_xlnm._FilterDatabase" localSheetId="3" hidden="1">Ж40!$A$2:$BF$113</definedName>
    <definedName name="_xlnm._FilterDatabase" localSheetId="5" hidden="1">Ж50!$A$2:$BF$18</definedName>
    <definedName name="_xlnm._FilterDatabase" localSheetId="0" hidden="1">М!$A$2:$BF$345</definedName>
    <definedName name="_xlnm._FilterDatabase" localSheetId="2" hidden="1">М40!$A$2:$BF$140</definedName>
    <definedName name="_xlnm._FilterDatabase" localSheetId="4" hidden="1">М50!$A$2:$BF$48</definedName>
    <definedName name="_xlnm._FilterDatabase" localSheetId="7" hidden="1">'Юниорки, до 17'!$A$2:$BF$20</definedName>
    <definedName name="_xlnm._FilterDatabase" localSheetId="6" hidden="1">'Юниоры, до 17'!$A$2:$BF$36</definedName>
  </definedNames>
  <calcPr calcId="152511"/>
</workbook>
</file>

<file path=xl/calcChain.xml><?xml version="1.0" encoding="utf-8"?>
<calcChain xmlns="http://schemas.openxmlformats.org/spreadsheetml/2006/main">
  <c r="G3" i="2" l="1"/>
  <c r="H3" i="2"/>
  <c r="J3" i="2"/>
  <c r="O3" i="2"/>
  <c r="P3" i="2"/>
  <c r="R3" i="2"/>
  <c r="Q3" i="2" s="1"/>
  <c r="S3" i="2"/>
  <c r="T3" i="2"/>
  <c r="V3" i="2"/>
  <c r="U3" i="2" s="1"/>
  <c r="W3" i="2"/>
  <c r="X3" i="2"/>
  <c r="Z3" i="2"/>
  <c r="AA3" i="2"/>
  <c r="AB3" i="2"/>
  <c r="AD3" i="2"/>
  <c r="AC3" i="2" s="1"/>
  <c r="AI3" i="2"/>
  <c r="AJ3" i="2"/>
  <c r="AL3" i="2"/>
  <c r="AK3" i="2" s="1"/>
  <c r="AM3" i="2"/>
  <c r="AN3" i="2"/>
  <c r="AP3" i="2"/>
  <c r="AO3" i="2" s="1"/>
  <c r="G4" i="2"/>
  <c r="H4" i="2"/>
  <c r="J4" i="2"/>
  <c r="O4" i="2"/>
  <c r="P4" i="2"/>
  <c r="R4" i="2"/>
  <c r="S4" i="2"/>
  <c r="T4" i="2"/>
  <c r="V4" i="2"/>
  <c r="W4" i="2"/>
  <c r="X4" i="2"/>
  <c r="Z4" i="2"/>
  <c r="Y4" i="2" s="1"/>
  <c r="AI4" i="2"/>
  <c r="AJ4" i="2"/>
  <c r="AL4" i="2"/>
  <c r="AM4" i="2"/>
  <c r="AN4" i="2"/>
  <c r="AP4" i="2"/>
  <c r="AO4" i="2" s="1"/>
  <c r="O5" i="2"/>
  <c r="P5" i="2"/>
  <c r="R5" i="2"/>
  <c r="S5" i="2"/>
  <c r="T5" i="2"/>
  <c r="V5" i="2"/>
  <c r="W5" i="2"/>
  <c r="X5" i="2"/>
  <c r="Z5" i="2"/>
  <c r="AA5" i="2"/>
  <c r="AB5" i="2"/>
  <c r="AD5" i="2"/>
  <c r="AC5" i="2" s="1"/>
  <c r="AE5" i="2"/>
  <c r="AF5" i="2"/>
  <c r="AH5" i="2"/>
  <c r="AG5" i="2" s="1"/>
  <c r="AI5" i="2"/>
  <c r="AJ5" i="2"/>
  <c r="AL5" i="2"/>
  <c r="G6" i="2"/>
  <c r="H6" i="2"/>
  <c r="J6" i="2"/>
  <c r="O6" i="2"/>
  <c r="P6" i="2"/>
  <c r="R6" i="2"/>
  <c r="S6" i="2"/>
  <c r="T6" i="2"/>
  <c r="V6" i="2"/>
  <c r="AA6" i="2"/>
  <c r="AB6" i="2"/>
  <c r="AD6" i="2"/>
  <c r="AE6" i="2"/>
  <c r="AF6" i="2"/>
  <c r="AH6" i="2"/>
  <c r="AI6" i="2"/>
  <c r="AJ6" i="2"/>
  <c r="AL6" i="2"/>
  <c r="AK6" i="2" s="1"/>
  <c r="G7" i="2"/>
  <c r="H7" i="2"/>
  <c r="J7" i="2"/>
  <c r="O7" i="2"/>
  <c r="P7" i="2"/>
  <c r="R7" i="2"/>
  <c r="AA7" i="2"/>
  <c r="AB7" i="2"/>
  <c r="AD7" i="2"/>
  <c r="AC7" i="2" s="1"/>
  <c r="AE7" i="2"/>
  <c r="AF7" i="2"/>
  <c r="AH7" i="2"/>
  <c r="AI7" i="2"/>
  <c r="AJ7" i="2"/>
  <c r="AL7" i="2"/>
  <c r="AK7" i="2" s="1"/>
  <c r="G8" i="2"/>
  <c r="H8" i="2"/>
  <c r="J8" i="2"/>
  <c r="K8" i="2"/>
  <c r="L8" i="2"/>
  <c r="N8" i="2"/>
  <c r="M8" i="2" s="1"/>
  <c r="S8" i="2"/>
  <c r="T8" i="2"/>
  <c r="V8" i="2"/>
  <c r="AM8" i="2"/>
  <c r="AN8" i="2"/>
  <c r="AP8" i="2"/>
  <c r="K9" i="2"/>
  <c r="L9" i="2"/>
  <c r="N9" i="2"/>
  <c r="S9" i="2"/>
  <c r="T9" i="2"/>
  <c r="V9" i="2"/>
  <c r="AM9" i="2"/>
  <c r="AN9" i="2"/>
  <c r="AP9" i="2"/>
  <c r="AO9" i="2" s="1"/>
  <c r="G10" i="2"/>
  <c r="H10" i="2"/>
  <c r="J10" i="2"/>
  <c r="K10" i="2"/>
  <c r="L10" i="2"/>
  <c r="N10" i="2"/>
  <c r="M10" i="2" s="1"/>
  <c r="S10" i="2"/>
  <c r="T10" i="2"/>
  <c r="V10" i="2"/>
  <c r="O11" i="2"/>
  <c r="P11" i="2"/>
  <c r="R11" i="2"/>
  <c r="S11" i="2"/>
  <c r="T11" i="2"/>
  <c r="V11" i="2"/>
  <c r="AA11" i="2"/>
  <c r="AB11" i="2"/>
  <c r="AD11" i="2"/>
  <c r="AC11" i="2" s="1"/>
  <c r="G12" i="2"/>
  <c r="H12" i="2"/>
  <c r="J12" i="2"/>
  <c r="K12" i="2"/>
  <c r="L12" i="2"/>
  <c r="N12" i="2"/>
  <c r="M12" i="2" s="1"/>
  <c r="S12" i="2"/>
  <c r="T12" i="2"/>
  <c r="V12" i="2"/>
  <c r="O13" i="2"/>
  <c r="P13" i="2"/>
  <c r="R13" i="2"/>
  <c r="S13" i="2"/>
  <c r="T13" i="2"/>
  <c r="V13" i="2"/>
  <c r="W13" i="2"/>
  <c r="X13" i="2"/>
  <c r="Z13" i="2"/>
  <c r="Y13" i="2" s="1"/>
  <c r="G14" i="2"/>
  <c r="H14" i="2"/>
  <c r="J14" i="2"/>
  <c r="O14" i="2"/>
  <c r="P14" i="2"/>
  <c r="R14" i="2"/>
  <c r="Q14" i="2" s="1"/>
  <c r="AE14" i="2"/>
  <c r="AF14" i="2"/>
  <c r="AH14" i="2"/>
  <c r="AG14" i="2" s="1"/>
  <c r="O15" i="2"/>
  <c r="P15" i="2"/>
  <c r="R15" i="2"/>
  <c r="S15" i="2"/>
  <c r="T15" i="2"/>
  <c r="V15" i="2"/>
  <c r="AI15" i="2"/>
  <c r="AJ15" i="2"/>
  <c r="AL15" i="2"/>
  <c r="G16" i="2"/>
  <c r="H16" i="2"/>
  <c r="J16" i="2"/>
  <c r="O16" i="2"/>
  <c r="P16" i="2"/>
  <c r="R16" i="2"/>
  <c r="AE16" i="2"/>
  <c r="AF16" i="2"/>
  <c r="AH16" i="2"/>
  <c r="AG16" i="2" s="1"/>
  <c r="O17" i="2"/>
  <c r="P17" i="2"/>
  <c r="R17" i="2"/>
  <c r="AI17" i="2"/>
  <c r="AJ17" i="2"/>
  <c r="AL17" i="2"/>
  <c r="G18" i="2"/>
  <c r="H18" i="2"/>
  <c r="J18" i="2"/>
  <c r="O18" i="2"/>
  <c r="P18" i="2"/>
  <c r="R18" i="2"/>
  <c r="AE18" i="2"/>
  <c r="AF18" i="2"/>
  <c r="AH18" i="2"/>
  <c r="O19" i="2"/>
  <c r="P19" i="2"/>
  <c r="R19" i="2"/>
  <c r="W19" i="2"/>
  <c r="X19" i="2"/>
  <c r="Z19" i="2"/>
  <c r="Y19" i="2" s="1"/>
  <c r="AE19" i="2"/>
  <c r="AF19" i="2"/>
  <c r="AH19" i="2"/>
  <c r="O20" i="2"/>
  <c r="P20" i="2"/>
  <c r="R20" i="2"/>
  <c r="AE20" i="2"/>
  <c r="AF20" i="2"/>
  <c r="AH20" i="2"/>
  <c r="AI20" i="2"/>
  <c r="AJ20" i="2"/>
  <c r="AL20" i="2"/>
  <c r="AA21" i="2"/>
  <c r="AB21" i="2"/>
  <c r="AD21" i="2"/>
  <c r="AI21" i="2"/>
  <c r="AJ21" i="2"/>
  <c r="AL21" i="2"/>
  <c r="AK21" i="2" s="1"/>
  <c r="O22" i="2"/>
  <c r="P22" i="2"/>
  <c r="R22" i="2"/>
  <c r="AA22" i="2"/>
  <c r="AB22" i="2"/>
  <c r="AD22" i="2"/>
  <c r="AI22" i="2"/>
  <c r="AJ22" i="2"/>
  <c r="AL22" i="2"/>
  <c r="AK22" i="2" s="1"/>
  <c r="O23" i="2"/>
  <c r="P23" i="2"/>
  <c r="R23" i="2"/>
  <c r="AA23" i="2"/>
  <c r="AB23" i="2"/>
  <c r="AD23" i="2"/>
  <c r="AC23" i="2" s="1"/>
  <c r="K24" i="2"/>
  <c r="L24" i="2"/>
  <c r="N24" i="2"/>
  <c r="S24" i="2"/>
  <c r="T24" i="2"/>
  <c r="V24" i="2"/>
  <c r="U24" i="2" s="1"/>
  <c r="O25" i="2"/>
  <c r="P25" i="2"/>
  <c r="R25" i="2"/>
  <c r="AE25" i="2"/>
  <c r="AF25" i="2"/>
  <c r="AH25" i="2"/>
  <c r="AG25" i="2" s="1"/>
  <c r="AI25" i="2"/>
  <c r="AJ25" i="2"/>
  <c r="AL25" i="2"/>
  <c r="AK25" i="2" s="1"/>
  <c r="O26" i="2"/>
  <c r="P26" i="2"/>
  <c r="R26" i="2"/>
  <c r="AE26" i="2"/>
  <c r="AF26" i="2"/>
  <c r="AH26" i="2"/>
  <c r="AA27" i="2"/>
  <c r="AB27" i="2"/>
  <c r="AD27" i="2"/>
  <c r="E27" i="2" s="1"/>
  <c r="AI27" i="2"/>
  <c r="AJ27" i="2"/>
  <c r="AL27" i="2"/>
  <c r="AK27" i="2" s="1"/>
  <c r="S28" i="2"/>
  <c r="T28" i="2"/>
  <c r="V28" i="2"/>
  <c r="AM28" i="2"/>
  <c r="AN28" i="2"/>
  <c r="AP28" i="2"/>
  <c r="K29" i="2"/>
  <c r="L29" i="2"/>
  <c r="N29" i="2"/>
  <c r="S29" i="2"/>
  <c r="T29" i="2"/>
  <c r="V29" i="2"/>
  <c r="U29" i="2" s="1"/>
  <c r="AE30" i="2"/>
  <c r="AF30" i="2"/>
  <c r="AH30" i="2"/>
  <c r="AI30" i="2"/>
  <c r="AJ30" i="2"/>
  <c r="AL30" i="2"/>
  <c r="AK30" i="2" s="1"/>
  <c r="S31" i="2"/>
  <c r="T31" i="2"/>
  <c r="F31" i="2" s="1"/>
  <c r="V31" i="2"/>
  <c r="AM31" i="2"/>
  <c r="AN31" i="2"/>
  <c r="AP31" i="2"/>
  <c r="AO31" i="2" s="1"/>
  <c r="G32" i="2"/>
  <c r="H32" i="2"/>
  <c r="J32" i="2"/>
  <c r="O32" i="2"/>
  <c r="P32" i="2"/>
  <c r="R32" i="2"/>
  <c r="O33" i="2"/>
  <c r="P33" i="2"/>
  <c r="R33" i="2"/>
  <c r="AI33" i="2"/>
  <c r="AJ33" i="2"/>
  <c r="AL33" i="2"/>
  <c r="AK33" i="2" s="1"/>
  <c r="G34" i="2"/>
  <c r="H34" i="2"/>
  <c r="J34" i="2"/>
  <c r="O34" i="2"/>
  <c r="P34" i="2"/>
  <c r="R34" i="2"/>
  <c r="O35" i="2"/>
  <c r="P35" i="2"/>
  <c r="R35" i="2"/>
  <c r="Q35" i="2" s="1"/>
  <c r="AI35" i="2"/>
  <c r="AJ35" i="2"/>
  <c r="AL35" i="2"/>
  <c r="AK35" i="2" s="1"/>
  <c r="O36" i="2"/>
  <c r="P36" i="2"/>
  <c r="R36" i="2"/>
  <c r="AE36" i="2"/>
  <c r="AF36" i="2"/>
  <c r="AH36" i="2"/>
  <c r="O37" i="2"/>
  <c r="P37" i="2"/>
  <c r="R37" i="2"/>
  <c r="Q37" i="2" s="1"/>
  <c r="AI37" i="2"/>
  <c r="AJ37" i="2"/>
  <c r="AL37" i="2"/>
  <c r="AK37" i="2" s="1"/>
  <c r="K38" i="2"/>
  <c r="L38" i="2"/>
  <c r="N38" i="2"/>
  <c r="O38" i="2"/>
  <c r="P38" i="2"/>
  <c r="R38" i="2"/>
  <c r="Q38" i="2" s="1"/>
  <c r="O39" i="2"/>
  <c r="P39" i="2"/>
  <c r="R39" i="2"/>
  <c r="AI39" i="2"/>
  <c r="AJ39" i="2"/>
  <c r="AL39" i="2"/>
  <c r="O40" i="2"/>
  <c r="P40" i="2"/>
  <c r="R40" i="2"/>
  <c r="AI40" i="2"/>
  <c r="AJ40" i="2"/>
  <c r="AL40" i="2"/>
  <c r="AK40" i="2" s="1"/>
  <c r="O41" i="2"/>
  <c r="P41" i="2"/>
  <c r="F41" i="2" s="1"/>
  <c r="R41" i="2"/>
  <c r="E41" i="2" s="1"/>
  <c r="O42" i="2"/>
  <c r="P42" i="2"/>
  <c r="F42" i="2" s="1"/>
  <c r="R42" i="2"/>
  <c r="E42" i="2" s="1"/>
  <c r="AA43" i="2"/>
  <c r="AB43" i="2"/>
  <c r="F43" i="2" s="1"/>
  <c r="AD43" i="2"/>
  <c r="AA44" i="2"/>
  <c r="AB44" i="2"/>
  <c r="F44" i="2" s="1"/>
  <c r="AD44" i="2"/>
  <c r="E44" i="2" s="1"/>
  <c r="O45" i="2"/>
  <c r="P45" i="2"/>
  <c r="R45" i="2"/>
  <c r="AI45" i="2"/>
  <c r="AJ45" i="2"/>
  <c r="AL45" i="2"/>
  <c r="AK45" i="2" s="1"/>
  <c r="O46" i="2"/>
  <c r="P46" i="2"/>
  <c r="F46" i="2" s="1"/>
  <c r="R46" i="2"/>
  <c r="E46" i="2" s="1"/>
  <c r="O47" i="2"/>
  <c r="P47" i="2"/>
  <c r="F47" i="2" s="1"/>
  <c r="R47" i="2"/>
  <c r="E47" i="2" s="1"/>
  <c r="O48" i="2"/>
  <c r="P48" i="2"/>
  <c r="F48" i="2" s="1"/>
  <c r="R48" i="2"/>
  <c r="E48" i="2" s="1"/>
  <c r="O49" i="2"/>
  <c r="P49" i="2"/>
  <c r="R49" i="2"/>
  <c r="AI49" i="2"/>
  <c r="AJ49" i="2"/>
  <c r="AL49" i="2"/>
  <c r="E49" i="2" s="1"/>
  <c r="O50" i="2"/>
  <c r="P50" i="2"/>
  <c r="F50" i="2" s="1"/>
  <c r="R50" i="2"/>
  <c r="E50" i="2" s="1"/>
  <c r="O51" i="2"/>
  <c r="P51" i="2"/>
  <c r="F51" i="2" s="1"/>
  <c r="R51" i="2"/>
  <c r="AI51" i="2"/>
  <c r="AJ51" i="2"/>
  <c r="AL51" i="2"/>
  <c r="AK51" i="2" s="1"/>
  <c r="O52" i="2"/>
  <c r="P52" i="2"/>
  <c r="F52" i="2" s="1"/>
  <c r="R52" i="2"/>
  <c r="E52" i="2" s="1"/>
  <c r="O53" i="2"/>
  <c r="P53" i="2"/>
  <c r="F53" i="2" s="1"/>
  <c r="R53" i="2"/>
  <c r="G54" i="2"/>
  <c r="H54" i="2"/>
  <c r="J54" i="2"/>
  <c r="AE54" i="2"/>
  <c r="AF54" i="2"/>
  <c r="AH54" i="2"/>
  <c r="AG54" i="2" s="1"/>
  <c r="O55" i="2"/>
  <c r="P55" i="2"/>
  <c r="R55" i="2"/>
  <c r="AI55" i="2"/>
  <c r="AJ55" i="2"/>
  <c r="AL55" i="2"/>
  <c r="S56" i="2"/>
  <c r="T56" i="2"/>
  <c r="V56" i="2"/>
  <c r="AI56" i="2"/>
  <c r="AJ56" i="2"/>
  <c r="AL56" i="2"/>
  <c r="AK56" i="2" s="1"/>
  <c r="O57" i="2"/>
  <c r="P57" i="2"/>
  <c r="F57" i="2" s="1"/>
  <c r="R57" i="2"/>
  <c r="E57" i="2" s="1"/>
  <c r="AA58" i="2"/>
  <c r="AB58" i="2"/>
  <c r="F58" i="2" s="1"/>
  <c r="AD58" i="2"/>
  <c r="E58" i="2" s="1"/>
  <c r="F59" i="2"/>
  <c r="O59" i="2"/>
  <c r="P59" i="2"/>
  <c r="R59" i="2"/>
  <c r="AE60" i="2"/>
  <c r="AF60" i="2"/>
  <c r="AH60" i="2"/>
  <c r="AI60" i="2"/>
  <c r="AJ60" i="2"/>
  <c r="AL60" i="2"/>
  <c r="O61" i="2"/>
  <c r="P61" i="2"/>
  <c r="F61" i="2" s="1"/>
  <c r="R61" i="2"/>
  <c r="E61" i="2" s="1"/>
  <c r="AE62" i="2"/>
  <c r="AF62" i="2"/>
  <c r="AH62" i="2"/>
  <c r="AI62" i="2"/>
  <c r="AJ62" i="2"/>
  <c r="AL62" i="2"/>
  <c r="AK62" i="2" s="1"/>
  <c r="O63" i="2"/>
  <c r="P63" i="2"/>
  <c r="R63" i="2"/>
  <c r="E63" i="2" s="1"/>
  <c r="O64" i="2"/>
  <c r="P64" i="2"/>
  <c r="F64" i="2" s="1"/>
  <c r="R64" i="2"/>
  <c r="E64" i="2" s="1"/>
  <c r="AA65" i="2"/>
  <c r="AB65" i="2"/>
  <c r="F65" i="2" s="1"/>
  <c r="AD65" i="2"/>
  <c r="E65" i="2" s="1"/>
  <c r="O66" i="2"/>
  <c r="P66" i="2"/>
  <c r="F66" i="2" s="1"/>
  <c r="R66" i="2"/>
  <c r="AI67" i="2"/>
  <c r="AJ67" i="2"/>
  <c r="F67" i="2" s="1"/>
  <c r="AL67" i="2"/>
  <c r="AK67" i="2" s="1"/>
  <c r="D67" i="2" s="1"/>
  <c r="O68" i="2"/>
  <c r="P68" i="2"/>
  <c r="F68" i="2" s="1"/>
  <c r="R68" i="2"/>
  <c r="G69" i="2"/>
  <c r="H69" i="2"/>
  <c r="F69" i="2" s="1"/>
  <c r="J69" i="2"/>
  <c r="O70" i="2"/>
  <c r="P70" i="2"/>
  <c r="F70" i="2" s="1"/>
  <c r="R70" i="2"/>
  <c r="E70" i="2" s="1"/>
  <c r="AA71" i="2"/>
  <c r="AB71" i="2"/>
  <c r="AD71" i="2"/>
  <c r="E71" i="2" s="1"/>
  <c r="O72" i="2"/>
  <c r="P72" i="2"/>
  <c r="R72" i="2"/>
  <c r="E72" i="2" s="1"/>
  <c r="AA73" i="2"/>
  <c r="AB73" i="2"/>
  <c r="F73" i="2" s="1"/>
  <c r="AD73" i="2"/>
  <c r="AC73" i="2" s="1"/>
  <c r="D73" i="2" s="1"/>
  <c r="O74" i="2"/>
  <c r="P74" i="2"/>
  <c r="F74" i="2" s="1"/>
  <c r="R74" i="2"/>
  <c r="E74" i="2" s="1"/>
  <c r="S75" i="2"/>
  <c r="T75" i="2"/>
  <c r="F75" i="2" s="1"/>
  <c r="V75" i="2"/>
  <c r="E75" i="2" s="1"/>
  <c r="AA76" i="2"/>
  <c r="AB76" i="2"/>
  <c r="AD76" i="2"/>
  <c r="E76" i="2" s="1"/>
  <c r="G77" i="2"/>
  <c r="H77" i="2"/>
  <c r="F77" i="2" s="1"/>
  <c r="J77" i="2"/>
  <c r="E77" i="2" s="1"/>
  <c r="AI78" i="2"/>
  <c r="AJ78" i="2"/>
  <c r="F78" i="2" s="1"/>
  <c r="AL78" i="2"/>
  <c r="AA79" i="2"/>
  <c r="AB79" i="2"/>
  <c r="F79" i="2" s="1"/>
  <c r="AD79" i="2"/>
  <c r="E79" i="2" s="1"/>
  <c r="AA80" i="2"/>
  <c r="AB80" i="2"/>
  <c r="F80" i="2" s="1"/>
  <c r="AD80" i="2"/>
  <c r="E80" i="2" s="1"/>
  <c r="AM81" i="2"/>
  <c r="AN81" i="2"/>
  <c r="AP81" i="2"/>
  <c r="E81" i="2" s="1"/>
  <c r="O82" i="2"/>
  <c r="P82" i="2"/>
  <c r="F82" i="2" s="1"/>
  <c r="R82" i="2"/>
  <c r="E82" i="2" s="1"/>
  <c r="S83" i="2"/>
  <c r="T83" i="2"/>
  <c r="F83" i="2" s="1"/>
  <c r="V83" i="2"/>
  <c r="E83" i="2" s="1"/>
  <c r="K84" i="2"/>
  <c r="L84" i="2"/>
  <c r="F84" i="2" s="1"/>
  <c r="N84" i="2"/>
  <c r="E84" i="2" s="1"/>
  <c r="S85" i="2"/>
  <c r="T85" i="2"/>
  <c r="F85" i="2" s="1"/>
  <c r="V85" i="2"/>
  <c r="E85" i="2" s="1"/>
  <c r="AE86" i="2"/>
  <c r="AF86" i="2"/>
  <c r="F86" i="2" s="1"/>
  <c r="AH86" i="2"/>
  <c r="E86" i="2" s="1"/>
  <c r="AI87" i="2"/>
  <c r="AJ87" i="2"/>
  <c r="F87" i="2" s="1"/>
  <c r="AL87" i="2"/>
  <c r="E87" i="2" s="1"/>
  <c r="O88" i="2"/>
  <c r="P88" i="2"/>
  <c r="F88" i="2" s="1"/>
  <c r="R88" i="2"/>
  <c r="O89" i="2"/>
  <c r="P89" i="2"/>
  <c r="F89" i="2" s="1"/>
  <c r="R89" i="2"/>
  <c r="E89" i="2" s="1"/>
  <c r="AI90" i="2"/>
  <c r="AJ90" i="2"/>
  <c r="AL90" i="2"/>
  <c r="E90" i="2" s="1"/>
  <c r="O91" i="2"/>
  <c r="P91" i="2"/>
  <c r="F91" i="2" s="1"/>
  <c r="R91" i="2"/>
  <c r="E92" i="2"/>
  <c r="S92" i="2"/>
  <c r="T92" i="2"/>
  <c r="F92" i="2" s="1"/>
  <c r="V92" i="2"/>
  <c r="O93" i="2"/>
  <c r="P93" i="2"/>
  <c r="R93" i="2"/>
  <c r="AE93" i="2"/>
  <c r="AF93" i="2"/>
  <c r="AH93" i="2"/>
  <c r="O94" i="2"/>
  <c r="P94" i="2"/>
  <c r="F94" i="2" s="1"/>
  <c r="R94" i="2"/>
  <c r="E94" i="2" s="1"/>
  <c r="AA95" i="2"/>
  <c r="AB95" i="2"/>
  <c r="F95" i="2" s="1"/>
  <c r="AD95" i="2"/>
  <c r="E95" i="2" s="1"/>
  <c r="K96" i="2"/>
  <c r="L96" i="2"/>
  <c r="F96" i="2" s="1"/>
  <c r="N96" i="2"/>
  <c r="E96" i="2" s="1"/>
  <c r="O97" i="2"/>
  <c r="P97" i="2"/>
  <c r="R97" i="2"/>
  <c r="AE97" i="2"/>
  <c r="AF97" i="2"/>
  <c r="AH97" i="2"/>
  <c r="AG97" i="2" s="1"/>
  <c r="AI98" i="2"/>
  <c r="AJ98" i="2"/>
  <c r="AL98" i="2"/>
  <c r="E98" i="2" s="1"/>
  <c r="AI99" i="2"/>
  <c r="AJ99" i="2"/>
  <c r="F99" i="2" s="1"/>
  <c r="AL99" i="2"/>
  <c r="E99" i="2" s="1"/>
  <c r="O100" i="2"/>
  <c r="P100" i="2"/>
  <c r="R100" i="2"/>
  <c r="E100" i="2" s="1"/>
  <c r="O101" i="2"/>
  <c r="P101" i="2"/>
  <c r="F101" i="2" s="1"/>
  <c r="R101" i="2"/>
  <c r="AA102" i="2"/>
  <c r="AB102" i="2"/>
  <c r="F102" i="2" s="1"/>
  <c r="AD102" i="2"/>
  <c r="E102" i="2" s="1"/>
  <c r="AA103" i="2"/>
  <c r="AB103" i="2"/>
  <c r="F103" i="2" s="1"/>
  <c r="AD103" i="2"/>
  <c r="E103" i="2" s="1"/>
  <c r="AM104" i="2"/>
  <c r="AN104" i="2"/>
  <c r="AP104" i="2"/>
  <c r="E104" i="2" s="1"/>
  <c r="E105" i="2"/>
  <c r="AA105" i="2"/>
  <c r="AB105" i="2"/>
  <c r="AD105" i="2"/>
  <c r="AI106" i="2"/>
  <c r="AJ106" i="2"/>
  <c r="F106" i="2" s="1"/>
  <c r="AL106" i="2"/>
  <c r="E106" i="2" s="1"/>
  <c r="AI107" i="2"/>
  <c r="AJ107" i="2"/>
  <c r="F107" i="2" s="1"/>
  <c r="AL107" i="2"/>
  <c r="E107" i="2" s="1"/>
  <c r="AI108" i="2"/>
  <c r="AJ108" i="2"/>
  <c r="AL108" i="2"/>
  <c r="E108" i="2" s="1"/>
  <c r="K109" i="2"/>
  <c r="L109" i="2"/>
  <c r="F109" i="2" s="1"/>
  <c r="N109" i="2"/>
  <c r="E109" i="2" s="1"/>
  <c r="AA110" i="2"/>
  <c r="AB110" i="2"/>
  <c r="AD110" i="2"/>
  <c r="E110" i="2" s="1"/>
  <c r="O111" i="2"/>
  <c r="P111" i="2"/>
  <c r="F111" i="2" s="1"/>
  <c r="R111" i="2"/>
  <c r="E111" i="2" s="1"/>
  <c r="AM112" i="2"/>
  <c r="AN112" i="2"/>
  <c r="AP112" i="2"/>
  <c r="E112" i="2" s="1"/>
  <c r="K113" i="2"/>
  <c r="L113" i="2"/>
  <c r="F113" i="2" s="1"/>
  <c r="N113" i="2"/>
  <c r="E113" i="2" s="1"/>
  <c r="AA114" i="2"/>
  <c r="AB114" i="2"/>
  <c r="F114" i="2" s="1"/>
  <c r="AD114" i="2"/>
  <c r="E114" i="2" s="1"/>
  <c r="S115" i="2"/>
  <c r="T115" i="2"/>
  <c r="F115" i="2" s="1"/>
  <c r="V115" i="2"/>
  <c r="U115" i="2" s="1"/>
  <c r="D115" i="2" s="1"/>
  <c r="AI116" i="2"/>
  <c r="AJ116" i="2"/>
  <c r="AL116" i="2"/>
  <c r="E116" i="2" s="1"/>
  <c r="O117" i="2"/>
  <c r="P117" i="2"/>
  <c r="R117" i="2"/>
  <c r="AE117" i="2"/>
  <c r="AF117" i="2"/>
  <c r="AH117" i="2"/>
  <c r="O118" i="2"/>
  <c r="P118" i="2"/>
  <c r="F118" i="2" s="1"/>
  <c r="R118" i="2"/>
  <c r="S119" i="2"/>
  <c r="T119" i="2"/>
  <c r="V119" i="2"/>
  <c r="E119" i="2" s="1"/>
  <c r="AI120" i="2"/>
  <c r="AJ120" i="2"/>
  <c r="F120" i="2" s="1"/>
  <c r="AL120" i="2"/>
  <c r="E120" i="2" s="1"/>
  <c r="K121" i="2"/>
  <c r="L121" i="2"/>
  <c r="F121" i="2" s="1"/>
  <c r="N121" i="2"/>
  <c r="AA122" i="2"/>
  <c r="AB122" i="2"/>
  <c r="F122" i="2" s="1"/>
  <c r="AD122" i="2"/>
  <c r="O123" i="2"/>
  <c r="P123" i="2"/>
  <c r="F123" i="2" s="1"/>
  <c r="R123" i="2"/>
  <c r="K124" i="2"/>
  <c r="L124" i="2"/>
  <c r="F124" i="2" s="1"/>
  <c r="N124" i="2"/>
  <c r="S125" i="2"/>
  <c r="T125" i="2"/>
  <c r="V125" i="2"/>
  <c r="E125" i="2" s="1"/>
  <c r="K126" i="2"/>
  <c r="L126" i="2"/>
  <c r="N126" i="2"/>
  <c r="E126" i="2" s="1"/>
  <c r="AI127" i="2"/>
  <c r="AJ127" i="2"/>
  <c r="F127" i="2" s="1"/>
  <c r="AL127" i="2"/>
  <c r="AI128" i="2"/>
  <c r="AJ128" i="2"/>
  <c r="F128" i="2" s="1"/>
  <c r="AL128" i="2"/>
  <c r="E128" i="2" s="1"/>
  <c r="S129" i="2"/>
  <c r="T129" i="2"/>
  <c r="V129" i="2"/>
  <c r="E129" i="2" s="1"/>
  <c r="AA130" i="2"/>
  <c r="AB130" i="2"/>
  <c r="AD130" i="2"/>
  <c r="E130" i="2" s="1"/>
  <c r="S131" i="2"/>
  <c r="T131" i="2"/>
  <c r="F131" i="2" s="1"/>
  <c r="V131" i="2"/>
  <c r="AA132" i="2"/>
  <c r="AB132" i="2"/>
  <c r="F132" i="2" s="1"/>
  <c r="AD132" i="2"/>
  <c r="E132" i="2" s="1"/>
  <c r="AE133" i="2"/>
  <c r="AF133" i="2"/>
  <c r="F133" i="2" s="1"/>
  <c r="AH133" i="2"/>
  <c r="AM134" i="2"/>
  <c r="AN134" i="2"/>
  <c r="F134" i="2" s="1"/>
  <c r="AP134" i="2"/>
  <c r="S135" i="2"/>
  <c r="T135" i="2"/>
  <c r="F135" i="2" s="1"/>
  <c r="V135" i="2"/>
  <c r="E135" i="2" s="1"/>
  <c r="K136" i="2"/>
  <c r="L136" i="2"/>
  <c r="F136" i="2" s="1"/>
  <c r="N136" i="2"/>
  <c r="AI137" i="2"/>
  <c r="AJ137" i="2"/>
  <c r="F137" i="2" s="1"/>
  <c r="AL137" i="2"/>
  <c r="S138" i="2"/>
  <c r="T138" i="2"/>
  <c r="F138" i="2" s="1"/>
  <c r="V138" i="2"/>
  <c r="E138" i="2" s="1"/>
  <c r="AI139" i="2"/>
  <c r="AJ139" i="2"/>
  <c r="AL139" i="2"/>
  <c r="E139" i="2" s="1"/>
  <c r="AA140" i="2"/>
  <c r="AB140" i="2"/>
  <c r="F140" i="2" s="1"/>
  <c r="AD140" i="2"/>
  <c r="E140" i="2" s="1"/>
  <c r="K141" i="2"/>
  <c r="L141" i="2"/>
  <c r="F141" i="2" s="1"/>
  <c r="N141" i="2"/>
  <c r="E141" i="2" s="1"/>
  <c r="S142" i="2"/>
  <c r="T142" i="2"/>
  <c r="V142" i="2"/>
  <c r="E142" i="2" s="1"/>
  <c r="S143" i="2"/>
  <c r="T143" i="2"/>
  <c r="F143" i="2" s="1"/>
  <c r="V143" i="2"/>
  <c r="E143" i="2" s="1"/>
  <c r="AA144" i="2"/>
  <c r="AB144" i="2"/>
  <c r="AD144" i="2"/>
  <c r="E144" i="2" s="1"/>
  <c r="S145" i="2"/>
  <c r="T145" i="2"/>
  <c r="F145" i="2" s="1"/>
  <c r="V145" i="2"/>
  <c r="E145" i="2" s="1"/>
  <c r="AA146" i="2"/>
  <c r="AB146" i="2"/>
  <c r="F146" i="2" s="1"/>
  <c r="AD146" i="2"/>
  <c r="AC146" i="2" s="1"/>
  <c r="D146" i="2" s="1"/>
  <c r="AI147" i="2"/>
  <c r="AJ147" i="2"/>
  <c r="F147" i="2" s="1"/>
  <c r="AL147" i="2"/>
  <c r="AA148" i="2"/>
  <c r="AB148" i="2"/>
  <c r="AD148" i="2"/>
  <c r="E148" i="2" s="1"/>
  <c r="O149" i="2"/>
  <c r="P149" i="2"/>
  <c r="R149" i="2"/>
  <c r="E149" i="2" s="1"/>
  <c r="S150" i="2"/>
  <c r="T150" i="2"/>
  <c r="F150" i="2" s="1"/>
  <c r="V150" i="2"/>
  <c r="E150" i="2" s="1"/>
  <c r="AI151" i="2"/>
  <c r="AJ151" i="2"/>
  <c r="F151" i="2" s="1"/>
  <c r="AL151" i="2"/>
  <c r="AA152" i="2"/>
  <c r="AB152" i="2"/>
  <c r="F152" i="2" s="1"/>
  <c r="AD152" i="2"/>
  <c r="S153" i="2"/>
  <c r="T153" i="2"/>
  <c r="F153" i="2" s="1"/>
  <c r="V153" i="2"/>
  <c r="AI154" i="2"/>
  <c r="AJ154" i="2"/>
  <c r="F154" i="2" s="1"/>
  <c r="AL154" i="2"/>
  <c r="E154" i="2" s="1"/>
  <c r="AA155" i="2"/>
  <c r="AB155" i="2"/>
  <c r="AD155" i="2"/>
  <c r="E155" i="2" s="1"/>
  <c r="AE156" i="2"/>
  <c r="AF156" i="2"/>
  <c r="F156" i="2" s="1"/>
  <c r="AH156" i="2"/>
  <c r="E156" i="2" s="1"/>
  <c r="S157" i="2"/>
  <c r="T157" i="2"/>
  <c r="F157" i="2" s="1"/>
  <c r="V157" i="2"/>
  <c r="E157" i="2" s="1"/>
  <c r="K158" i="2"/>
  <c r="L158" i="2"/>
  <c r="F158" i="2" s="1"/>
  <c r="N158" i="2"/>
  <c r="E158" i="2" s="1"/>
  <c r="O159" i="2"/>
  <c r="P159" i="2"/>
  <c r="R159" i="2"/>
  <c r="E159" i="2" s="1"/>
  <c r="AI160" i="2"/>
  <c r="AJ160" i="2"/>
  <c r="F160" i="2" s="1"/>
  <c r="AL160" i="2"/>
  <c r="AA161" i="2"/>
  <c r="AB161" i="2"/>
  <c r="F161" i="2" s="1"/>
  <c r="AD161" i="2"/>
  <c r="E161" i="2" s="1"/>
  <c r="S162" i="2"/>
  <c r="T162" i="2"/>
  <c r="F162" i="2" s="1"/>
  <c r="V162" i="2"/>
  <c r="U162" i="2" s="1"/>
  <c r="D162" i="2" s="1"/>
  <c r="K163" i="2"/>
  <c r="L163" i="2"/>
  <c r="F163" i="2" s="1"/>
  <c r="N163" i="2"/>
  <c r="E163" i="2" s="1"/>
  <c r="AA164" i="2"/>
  <c r="AB164" i="2"/>
  <c r="F164" i="2" s="1"/>
  <c r="AD164" i="2"/>
  <c r="AC164" i="2" s="1"/>
  <c r="D164" i="2" s="1"/>
  <c r="AE165" i="2"/>
  <c r="AF165" i="2"/>
  <c r="F165" i="2" s="1"/>
  <c r="AH165" i="2"/>
  <c r="E165" i="2" s="1"/>
  <c r="O166" i="2"/>
  <c r="P166" i="2"/>
  <c r="R166" i="2"/>
  <c r="E166" i="2" s="1"/>
  <c r="O167" i="2"/>
  <c r="P167" i="2"/>
  <c r="F167" i="2" s="1"/>
  <c r="R167" i="2"/>
  <c r="E167" i="2" s="1"/>
  <c r="O168" i="2"/>
  <c r="P168" i="2"/>
  <c r="F168" i="2" s="1"/>
  <c r="R168" i="2"/>
  <c r="E168" i="2" s="1"/>
  <c r="AI169" i="2"/>
  <c r="AJ169" i="2"/>
  <c r="F169" i="2" s="1"/>
  <c r="AL169" i="2"/>
  <c r="E169" i="2" s="1"/>
  <c r="AI170" i="2"/>
  <c r="AJ170" i="2"/>
  <c r="F170" i="2" s="1"/>
  <c r="AL170" i="2"/>
  <c r="E170" i="2" s="1"/>
  <c r="AA171" i="2"/>
  <c r="AB171" i="2"/>
  <c r="AD171" i="2"/>
  <c r="E171" i="2" s="1"/>
  <c r="AI172" i="2"/>
  <c r="AJ172" i="2"/>
  <c r="AL172" i="2"/>
  <c r="E172" i="2" s="1"/>
  <c r="O173" i="2"/>
  <c r="P173" i="2"/>
  <c r="R173" i="2"/>
  <c r="E173" i="2" s="1"/>
  <c r="AI174" i="2"/>
  <c r="AJ174" i="2"/>
  <c r="F174" i="2" s="1"/>
  <c r="AL174" i="2"/>
  <c r="S175" i="2"/>
  <c r="T175" i="2"/>
  <c r="F175" i="2" s="1"/>
  <c r="V175" i="2"/>
  <c r="U175" i="2" s="1"/>
  <c r="D175" i="2" s="1"/>
  <c r="S176" i="2"/>
  <c r="T176" i="2"/>
  <c r="F176" i="2" s="1"/>
  <c r="V176" i="2"/>
  <c r="E176" i="2" s="1"/>
  <c r="AI177" i="2"/>
  <c r="AJ177" i="2"/>
  <c r="AL177" i="2"/>
  <c r="E177" i="2" s="1"/>
  <c r="AA178" i="2"/>
  <c r="AB178" i="2"/>
  <c r="F178" i="2" s="1"/>
  <c r="AD178" i="2"/>
  <c r="E178" i="2" s="1"/>
  <c r="S179" i="2"/>
  <c r="T179" i="2"/>
  <c r="F179" i="2" s="1"/>
  <c r="V179" i="2"/>
  <c r="AA180" i="2"/>
  <c r="AB180" i="2"/>
  <c r="F180" i="2" s="1"/>
  <c r="AD180" i="2"/>
  <c r="AC180" i="2" s="1"/>
  <c r="D180" i="2" s="1"/>
  <c r="O181" i="2"/>
  <c r="P181" i="2"/>
  <c r="R181" i="2"/>
  <c r="E181" i="2" s="1"/>
  <c r="AI182" i="2"/>
  <c r="AJ182" i="2"/>
  <c r="AL182" i="2"/>
  <c r="E182" i="2" s="1"/>
  <c r="AI183" i="2"/>
  <c r="AJ183" i="2"/>
  <c r="AL183" i="2"/>
  <c r="E183" i="2" s="1"/>
  <c r="O184" i="2"/>
  <c r="P184" i="2"/>
  <c r="F184" i="2" s="1"/>
  <c r="R184" i="2"/>
  <c r="S185" i="2"/>
  <c r="T185" i="2"/>
  <c r="F185" i="2" s="1"/>
  <c r="V185" i="2"/>
  <c r="U185" i="2" s="1"/>
  <c r="D185" i="2" s="1"/>
  <c r="K186" i="2"/>
  <c r="L186" i="2"/>
  <c r="F186" i="2" s="1"/>
  <c r="N186" i="2"/>
  <c r="E186" i="2" s="1"/>
  <c r="AA187" i="2"/>
  <c r="AB187" i="2"/>
  <c r="AD187" i="2"/>
  <c r="E187" i="2" s="1"/>
  <c r="S188" i="2"/>
  <c r="T188" i="2"/>
  <c r="F188" i="2" s="1"/>
  <c r="V188" i="2"/>
  <c r="S189" i="2"/>
  <c r="T189" i="2"/>
  <c r="F189" i="2" s="1"/>
  <c r="V189" i="2"/>
  <c r="U189" i="2" s="1"/>
  <c r="D189" i="2" s="1"/>
  <c r="K190" i="2"/>
  <c r="L190" i="2"/>
  <c r="F190" i="2" s="1"/>
  <c r="N190" i="2"/>
  <c r="E190" i="2" s="1"/>
  <c r="AA191" i="2"/>
  <c r="AB191" i="2"/>
  <c r="F191" i="2" s="1"/>
  <c r="AD191" i="2"/>
  <c r="E191" i="2" s="1"/>
  <c r="AA192" i="2"/>
  <c r="AB192" i="2"/>
  <c r="AD192" i="2"/>
  <c r="E192" i="2" s="1"/>
  <c r="S193" i="2"/>
  <c r="T193" i="2"/>
  <c r="V193" i="2"/>
  <c r="E193" i="2" s="1"/>
  <c r="K194" i="2"/>
  <c r="L194" i="2"/>
  <c r="F194" i="2" s="1"/>
  <c r="N194" i="2"/>
  <c r="M194" i="2" s="1"/>
  <c r="D194" i="2" s="1"/>
  <c r="O195" i="2"/>
  <c r="P195" i="2"/>
  <c r="F195" i="2" s="1"/>
  <c r="R195" i="2"/>
  <c r="AI196" i="2"/>
  <c r="AJ196" i="2"/>
  <c r="F196" i="2" s="1"/>
  <c r="AL196" i="2"/>
  <c r="S197" i="2"/>
  <c r="T197" i="2"/>
  <c r="F197" i="2" s="1"/>
  <c r="V197" i="2"/>
  <c r="AI198" i="2"/>
  <c r="AJ198" i="2"/>
  <c r="F198" i="2" s="1"/>
  <c r="AL198" i="2"/>
  <c r="E198" i="2" s="1"/>
  <c r="AA199" i="2"/>
  <c r="AB199" i="2"/>
  <c r="F199" i="2" s="1"/>
  <c r="AD199" i="2"/>
  <c r="E199" i="2" s="1"/>
  <c r="S200" i="2"/>
  <c r="T200" i="2"/>
  <c r="V200" i="2"/>
  <c r="E200" i="2" s="1"/>
  <c r="S201" i="2"/>
  <c r="T201" i="2"/>
  <c r="F201" i="2" s="1"/>
  <c r="V201" i="2"/>
  <c r="E201" i="2" s="1"/>
  <c r="E202" i="2"/>
  <c r="AI202" i="2"/>
  <c r="AJ202" i="2"/>
  <c r="F202" i="2" s="1"/>
  <c r="AL202" i="2"/>
  <c r="AA203" i="2"/>
  <c r="AB203" i="2"/>
  <c r="F203" i="2" s="1"/>
  <c r="AD203" i="2"/>
  <c r="E203" i="2" s="1"/>
  <c r="S204" i="2"/>
  <c r="T204" i="2"/>
  <c r="F204" i="2" s="1"/>
  <c r="V204" i="2"/>
  <c r="E204" i="2" s="1"/>
  <c r="S205" i="2"/>
  <c r="T205" i="2"/>
  <c r="V205" i="2"/>
  <c r="E205" i="2" s="1"/>
  <c r="AE206" i="2"/>
  <c r="AF206" i="2"/>
  <c r="F206" i="2" s="1"/>
  <c r="AH206" i="2"/>
  <c r="E206" i="2" s="1"/>
  <c r="AI207" i="2"/>
  <c r="AJ207" i="2"/>
  <c r="F207" i="2" s="1"/>
  <c r="AL207" i="2"/>
  <c r="AI208" i="2"/>
  <c r="AJ208" i="2"/>
  <c r="F208" i="2" s="1"/>
  <c r="AL208" i="2"/>
  <c r="AA209" i="2"/>
  <c r="AB209" i="2"/>
  <c r="F209" i="2" s="1"/>
  <c r="AD209" i="2"/>
  <c r="S210" i="2"/>
  <c r="T210" i="2"/>
  <c r="F210" i="2" s="1"/>
  <c r="V210" i="2"/>
  <c r="AE211" i="2"/>
  <c r="AF211" i="2"/>
  <c r="F211" i="2" s="1"/>
  <c r="AH211" i="2"/>
  <c r="E211" i="2" s="1"/>
  <c r="AI212" i="2"/>
  <c r="AJ212" i="2"/>
  <c r="F212" i="2" s="1"/>
  <c r="AL212" i="2"/>
  <c r="AI213" i="2"/>
  <c r="AJ213" i="2"/>
  <c r="AL213" i="2"/>
  <c r="E213" i="2" s="1"/>
  <c r="O214" i="2"/>
  <c r="P214" i="2"/>
  <c r="F214" i="2" s="1"/>
  <c r="R214" i="2"/>
  <c r="E214" i="2" s="1"/>
  <c r="AA215" i="2"/>
  <c r="AB215" i="2"/>
  <c r="AD215" i="2"/>
  <c r="E215" i="2" s="1"/>
  <c r="S216" i="2"/>
  <c r="T216" i="2"/>
  <c r="V216" i="2"/>
  <c r="E216" i="2" s="1"/>
  <c r="AE217" i="2"/>
  <c r="AF217" i="2"/>
  <c r="F217" i="2" s="1"/>
  <c r="AH217" i="2"/>
  <c r="E217" i="2" s="1"/>
  <c r="AI218" i="2"/>
  <c r="AJ218" i="2"/>
  <c r="F218" i="2" s="1"/>
  <c r="AL218" i="2"/>
  <c r="E218" i="2" s="1"/>
  <c r="S219" i="2"/>
  <c r="T219" i="2"/>
  <c r="F219" i="2" s="1"/>
  <c r="V219" i="2"/>
  <c r="AE220" i="2"/>
  <c r="AF220" i="2"/>
  <c r="AH220" i="2"/>
  <c r="E220" i="2" s="1"/>
  <c r="AI221" i="2"/>
  <c r="AJ221" i="2"/>
  <c r="F221" i="2" s="1"/>
  <c r="AL221" i="2"/>
  <c r="E221" i="2" s="1"/>
  <c r="AI222" i="2"/>
  <c r="AJ222" i="2"/>
  <c r="F222" i="2" s="1"/>
  <c r="AL222" i="2"/>
  <c r="AI223" i="2"/>
  <c r="AJ223" i="2"/>
  <c r="F223" i="2" s="1"/>
  <c r="AL223" i="2"/>
  <c r="E223" i="2" s="1"/>
  <c r="S224" i="2"/>
  <c r="T224" i="2"/>
  <c r="F224" i="2" s="1"/>
  <c r="V224" i="2"/>
  <c r="E224" i="2" s="1"/>
  <c r="AE225" i="2"/>
  <c r="AF225" i="2"/>
  <c r="F225" i="2" s="1"/>
  <c r="AH225" i="2"/>
  <c r="AG225" i="2" s="1"/>
  <c r="D225" i="2" s="1"/>
  <c r="AI226" i="2"/>
  <c r="AJ226" i="2"/>
  <c r="F226" i="2" s="1"/>
  <c r="AL226" i="2"/>
  <c r="E226" i="2" s="1"/>
  <c r="AI227" i="2"/>
  <c r="AJ227" i="2"/>
  <c r="AL227" i="2"/>
  <c r="E227" i="2" s="1"/>
  <c r="O228" i="2"/>
  <c r="P228" i="2"/>
  <c r="F228" i="2" s="1"/>
  <c r="R228" i="2"/>
  <c r="Q228" i="2" s="1"/>
  <c r="D228" i="2" s="1"/>
  <c r="S229" i="2"/>
  <c r="T229" i="2"/>
  <c r="F229" i="2" s="1"/>
  <c r="V229" i="2"/>
  <c r="AI230" i="2"/>
  <c r="AJ230" i="2"/>
  <c r="F230" i="2" s="1"/>
  <c r="AL230" i="2"/>
  <c r="AI231" i="2"/>
  <c r="AJ231" i="2"/>
  <c r="F231" i="2" s="1"/>
  <c r="AL231" i="2"/>
  <c r="E231" i="2" s="1"/>
  <c r="O232" i="2"/>
  <c r="P232" i="2"/>
  <c r="F232" i="2" s="1"/>
  <c r="R232" i="2"/>
  <c r="E232" i="2" s="1"/>
  <c r="AI233" i="2"/>
  <c r="AJ233" i="2"/>
  <c r="AL233" i="2"/>
  <c r="E233" i="2" s="1"/>
  <c r="S234" i="2"/>
  <c r="T234" i="2"/>
  <c r="F234" i="2" s="1"/>
  <c r="V234" i="2"/>
  <c r="E234" i="2" s="1"/>
  <c r="S235" i="2"/>
  <c r="T235" i="2"/>
  <c r="F235" i="2" s="1"/>
  <c r="V235" i="2"/>
  <c r="E235" i="2" s="1"/>
  <c r="AE236" i="2"/>
  <c r="AF236" i="2"/>
  <c r="F236" i="2" s="1"/>
  <c r="AH236" i="2"/>
  <c r="AI237" i="2"/>
  <c r="AJ237" i="2"/>
  <c r="F237" i="2" s="1"/>
  <c r="AL237" i="2"/>
  <c r="E237" i="2" s="1"/>
  <c r="S238" i="2"/>
  <c r="T238" i="2"/>
  <c r="V238" i="2"/>
  <c r="E238" i="2" s="1"/>
  <c r="AE239" i="2"/>
  <c r="AF239" i="2"/>
  <c r="AH239" i="2"/>
  <c r="E239" i="2" s="1"/>
  <c r="AI240" i="2"/>
  <c r="AJ240" i="2"/>
  <c r="F240" i="2" s="1"/>
  <c r="AL240" i="2"/>
  <c r="AK240" i="2" s="1"/>
  <c r="D240" i="2" s="1"/>
  <c r="AI241" i="2"/>
  <c r="AJ241" i="2"/>
  <c r="AL241" i="2"/>
  <c r="E241" i="2" s="1"/>
  <c r="AI242" i="2"/>
  <c r="AJ242" i="2"/>
  <c r="F242" i="2" s="1"/>
  <c r="AL242" i="2"/>
  <c r="AI243" i="2"/>
  <c r="AJ243" i="2"/>
  <c r="AL243" i="2"/>
  <c r="E243" i="2" s="1"/>
  <c r="S244" i="2"/>
  <c r="T244" i="2"/>
  <c r="F244" i="2" s="1"/>
  <c r="V244" i="2"/>
  <c r="E244" i="2" s="1"/>
  <c r="AI245" i="2"/>
  <c r="AJ245" i="2"/>
  <c r="F245" i="2" s="1"/>
  <c r="AL245" i="2"/>
  <c r="E245" i="2" s="1"/>
  <c r="O246" i="2"/>
  <c r="P246" i="2"/>
  <c r="F246" i="2" s="1"/>
  <c r="R246" i="2"/>
  <c r="E246" i="2" s="1"/>
  <c r="S247" i="2"/>
  <c r="T247" i="2"/>
  <c r="F247" i="2" s="1"/>
  <c r="V247" i="2"/>
  <c r="E247" i="2" s="1"/>
  <c r="AE248" i="2"/>
  <c r="AF248" i="2"/>
  <c r="F248" i="2" s="1"/>
  <c r="AH248" i="2"/>
  <c r="AE249" i="2"/>
  <c r="AF249" i="2"/>
  <c r="AH249" i="2"/>
  <c r="E249" i="2" s="1"/>
  <c r="O250" i="2"/>
  <c r="P250" i="2"/>
  <c r="F250" i="2" s="1"/>
  <c r="R250" i="2"/>
  <c r="E250" i="2" s="1"/>
  <c r="AI251" i="2"/>
  <c r="AJ251" i="2"/>
  <c r="F251" i="2" s="1"/>
  <c r="AL251" i="2"/>
  <c r="E251" i="2" s="1"/>
  <c r="AI252" i="2"/>
  <c r="AJ252" i="2"/>
  <c r="AL252" i="2"/>
  <c r="E252" i="2" s="1"/>
  <c r="O253" i="2"/>
  <c r="P253" i="2"/>
  <c r="F253" i="2" s="1"/>
  <c r="R253" i="2"/>
  <c r="S254" i="2"/>
  <c r="T254" i="2"/>
  <c r="F254" i="2" s="1"/>
  <c r="V254" i="2"/>
  <c r="U254" i="2" s="1"/>
  <c r="D254" i="2" s="1"/>
  <c r="O255" i="2"/>
  <c r="P255" i="2"/>
  <c r="F255" i="2" s="1"/>
  <c r="R255" i="2"/>
  <c r="E255" i="2" s="1"/>
  <c r="AI256" i="2"/>
  <c r="AJ256" i="2"/>
  <c r="F256" i="2" s="1"/>
  <c r="AL256" i="2"/>
  <c r="AI257" i="2"/>
  <c r="AJ257" i="2"/>
  <c r="F257" i="2" s="1"/>
  <c r="AL257" i="2"/>
  <c r="E257" i="2" s="1"/>
  <c r="S258" i="2"/>
  <c r="T258" i="2"/>
  <c r="F258" i="2" s="1"/>
  <c r="V258" i="2"/>
  <c r="U258" i="2" s="1"/>
  <c r="D258" i="2" s="1"/>
  <c r="AE259" i="2"/>
  <c r="AF259" i="2"/>
  <c r="F259" i="2" s="1"/>
  <c r="AH259" i="2"/>
  <c r="E259" i="2" s="1"/>
  <c r="AI260" i="2"/>
  <c r="AJ260" i="2"/>
  <c r="F260" i="2" s="1"/>
  <c r="AL260" i="2"/>
  <c r="E260" i="2" s="1"/>
  <c r="AI261" i="2"/>
  <c r="AJ261" i="2"/>
  <c r="AL261" i="2"/>
  <c r="E261" i="2" s="1"/>
  <c r="S262" i="2"/>
  <c r="T262" i="2"/>
  <c r="F262" i="2" s="1"/>
  <c r="V262" i="2"/>
  <c r="AE263" i="2"/>
  <c r="AF263" i="2"/>
  <c r="F263" i="2" s="1"/>
  <c r="AH263" i="2"/>
  <c r="E263" i="2" s="1"/>
  <c r="O264" i="2"/>
  <c r="P264" i="2"/>
  <c r="F264" i="2" s="1"/>
  <c r="R264" i="2"/>
  <c r="E264" i="2" s="1"/>
  <c r="AI265" i="2"/>
  <c r="AJ265" i="2"/>
  <c r="F265" i="2" s="1"/>
  <c r="AL265" i="2"/>
  <c r="E265" i="2" s="1"/>
  <c r="S266" i="2"/>
  <c r="T266" i="2"/>
  <c r="V266" i="2"/>
  <c r="E266" i="2" s="1"/>
  <c r="AE267" i="2"/>
  <c r="AF267" i="2"/>
  <c r="F267" i="2" s="1"/>
  <c r="AH267" i="2"/>
  <c r="E267" i="2" s="1"/>
  <c r="AI268" i="2"/>
  <c r="AJ268" i="2"/>
  <c r="F268" i="2" s="1"/>
  <c r="AL268" i="2"/>
  <c r="AI269" i="2"/>
  <c r="AJ269" i="2"/>
  <c r="F269" i="2" s="1"/>
  <c r="AL269" i="2"/>
  <c r="E269" i="2" s="1"/>
  <c r="S270" i="2"/>
  <c r="T270" i="2"/>
  <c r="V270" i="2"/>
  <c r="E270" i="2" s="1"/>
  <c r="AE271" i="2"/>
  <c r="AF271" i="2"/>
  <c r="F271" i="2" s="1"/>
  <c r="AH271" i="2"/>
  <c r="O272" i="2"/>
  <c r="P272" i="2"/>
  <c r="F272" i="2" s="1"/>
  <c r="R272" i="2"/>
  <c r="Q272" i="2" s="1"/>
  <c r="D272" i="2" s="1"/>
  <c r="AI273" i="2"/>
  <c r="AJ273" i="2"/>
  <c r="F273" i="2" s="1"/>
  <c r="AL273" i="2"/>
  <c r="E273" i="2" s="1"/>
  <c r="S274" i="2"/>
  <c r="T274" i="2"/>
  <c r="F274" i="2" s="1"/>
  <c r="V274" i="2"/>
  <c r="E274" i="2" s="1"/>
  <c r="AE275" i="2"/>
  <c r="AF275" i="2"/>
  <c r="AH275" i="2"/>
  <c r="E275" i="2" s="1"/>
  <c r="O276" i="2"/>
  <c r="P276" i="2"/>
  <c r="F276" i="2" s="1"/>
  <c r="R276" i="2"/>
  <c r="E276" i="2" s="1"/>
  <c r="AI277" i="2"/>
  <c r="AJ277" i="2"/>
  <c r="F277" i="2" s="1"/>
  <c r="AL277" i="2"/>
  <c r="AI278" i="2"/>
  <c r="AJ278" i="2"/>
  <c r="F278" i="2" s="1"/>
  <c r="AL278" i="2"/>
  <c r="E278" i="2" s="1"/>
  <c r="AI279" i="2"/>
  <c r="AJ279" i="2"/>
  <c r="F279" i="2" s="1"/>
  <c r="AL279" i="2"/>
  <c r="AK279" i="2" s="1"/>
  <c r="D279" i="2" s="1"/>
  <c r="O280" i="2"/>
  <c r="P280" i="2"/>
  <c r="F280" i="2" s="1"/>
  <c r="R280" i="2"/>
  <c r="E280" i="2" s="1"/>
  <c r="AI281" i="2"/>
  <c r="AJ281" i="2"/>
  <c r="F281" i="2" s="1"/>
  <c r="AL281" i="2"/>
  <c r="E281" i="2" s="1"/>
  <c r="O282" i="2"/>
  <c r="P282" i="2"/>
  <c r="R282" i="2"/>
  <c r="E282" i="2" s="1"/>
  <c r="AI283" i="2"/>
  <c r="AJ283" i="2"/>
  <c r="F283" i="2" s="1"/>
  <c r="AL283" i="2"/>
  <c r="E283" i="2" s="1"/>
  <c r="AI284" i="2"/>
  <c r="AJ284" i="2"/>
  <c r="F284" i="2" s="1"/>
  <c r="AL284" i="2"/>
  <c r="E284" i="2" s="1"/>
  <c r="O285" i="2"/>
  <c r="P285" i="2"/>
  <c r="F285" i="2" s="1"/>
  <c r="R285" i="2"/>
  <c r="Q285" i="2" s="1"/>
  <c r="D285" i="2" s="1"/>
  <c r="AI286" i="2"/>
  <c r="AJ286" i="2"/>
  <c r="F286" i="2" s="1"/>
  <c r="AL286" i="2"/>
  <c r="AI287" i="2"/>
  <c r="AJ287" i="2"/>
  <c r="F287" i="2" s="1"/>
  <c r="AL287" i="2"/>
  <c r="E287" i="2" s="1"/>
  <c r="AI288" i="2"/>
  <c r="AJ288" i="2"/>
  <c r="F288" i="2" s="1"/>
  <c r="AL288" i="2"/>
  <c r="E288" i="2" s="1"/>
  <c r="AI289" i="2"/>
  <c r="AJ289" i="2"/>
  <c r="F289" i="2" s="1"/>
  <c r="AL289" i="2"/>
  <c r="AK289" i="2" s="1"/>
  <c r="D289" i="2" s="1"/>
  <c r="O290" i="2"/>
  <c r="P290" i="2"/>
  <c r="F290" i="2" s="1"/>
  <c r="R290" i="2"/>
  <c r="E290" i="2" s="1"/>
  <c r="AE291" i="2"/>
  <c r="AF291" i="2"/>
  <c r="F291" i="2" s="1"/>
  <c r="AH291" i="2"/>
  <c r="AI292" i="2"/>
  <c r="AJ292" i="2"/>
  <c r="F292" i="2" s="1"/>
  <c r="AL292" i="2"/>
  <c r="E292" i="2" s="1"/>
  <c r="AI293" i="2"/>
  <c r="AJ293" i="2"/>
  <c r="F293" i="2" s="1"/>
  <c r="AL293" i="2"/>
  <c r="AK293" i="2" s="1"/>
  <c r="D293" i="2" s="1"/>
  <c r="O294" i="2"/>
  <c r="P294" i="2"/>
  <c r="F294" i="2" s="1"/>
  <c r="R294" i="2"/>
  <c r="E294" i="2" s="1"/>
  <c r="AI295" i="2"/>
  <c r="AJ295" i="2"/>
  <c r="F295" i="2" s="1"/>
  <c r="AL295" i="2"/>
  <c r="E295" i="2" s="1"/>
  <c r="AI296" i="2"/>
  <c r="AJ296" i="2"/>
  <c r="AL296" i="2"/>
  <c r="E296" i="2" s="1"/>
  <c r="AI297" i="2"/>
  <c r="AJ297" i="2"/>
  <c r="F297" i="2" s="1"/>
  <c r="AL297" i="2"/>
  <c r="E297" i="2" s="1"/>
  <c r="O298" i="2"/>
  <c r="P298" i="2"/>
  <c r="F298" i="2" s="1"/>
  <c r="R298" i="2"/>
  <c r="E298" i="2" s="1"/>
  <c r="AI299" i="2"/>
  <c r="AJ299" i="2"/>
  <c r="F299" i="2" s="1"/>
  <c r="AL299" i="2"/>
  <c r="AI300" i="2"/>
  <c r="AJ300" i="2"/>
  <c r="F300" i="2" s="1"/>
  <c r="AL300" i="2"/>
  <c r="E300" i="2" s="1"/>
  <c r="AI301" i="2"/>
  <c r="AJ301" i="2"/>
  <c r="F301" i="2" s="1"/>
  <c r="AL301" i="2"/>
  <c r="E301" i="2" s="1"/>
  <c r="AE302" i="2"/>
  <c r="AF302" i="2"/>
  <c r="F302" i="2" s="1"/>
  <c r="AH302" i="2"/>
  <c r="E302" i="2" s="1"/>
  <c r="AI303" i="2"/>
  <c r="AJ303" i="2"/>
  <c r="F303" i="2" s="1"/>
  <c r="AL303" i="2"/>
  <c r="E303" i="2" s="1"/>
  <c r="O304" i="2"/>
  <c r="P304" i="2"/>
  <c r="F304" i="2" s="1"/>
  <c r="R304" i="2"/>
  <c r="AI305" i="2"/>
  <c r="AJ305" i="2"/>
  <c r="F305" i="2" s="1"/>
  <c r="AL305" i="2"/>
  <c r="E305" i="2" s="1"/>
  <c r="O306" i="2"/>
  <c r="P306" i="2"/>
  <c r="F306" i="2" s="1"/>
  <c r="R306" i="2"/>
  <c r="E306" i="2" s="1"/>
  <c r="O307" i="2"/>
  <c r="P307" i="2"/>
  <c r="F307" i="2" s="1"/>
  <c r="R307" i="2"/>
  <c r="Q307" i="2" s="1"/>
  <c r="D307" i="2" s="1"/>
  <c r="E308" i="2"/>
  <c r="AE308" i="2"/>
  <c r="AF308" i="2"/>
  <c r="F308" i="2" s="1"/>
  <c r="AH308" i="2"/>
  <c r="AG308" i="2" s="1"/>
  <c r="D308" i="2" s="1"/>
  <c r="AE309" i="2"/>
  <c r="AF309" i="2"/>
  <c r="F309" i="2" s="1"/>
  <c r="AH309" i="2"/>
  <c r="E309" i="2" s="1"/>
  <c r="AI310" i="2"/>
  <c r="AJ310" i="2"/>
  <c r="F310" i="2" s="1"/>
  <c r="AL310" i="2"/>
  <c r="E310" i="2" s="1"/>
  <c r="AI311" i="2"/>
  <c r="AJ311" i="2"/>
  <c r="F311" i="2" s="1"/>
  <c r="AL311" i="2"/>
  <c r="E311" i="2" s="1"/>
  <c r="AI312" i="2"/>
  <c r="AJ312" i="2"/>
  <c r="F312" i="2" s="1"/>
  <c r="AL312" i="2"/>
  <c r="E312" i="2" s="1"/>
  <c r="O313" i="2"/>
  <c r="P313" i="2"/>
  <c r="F313" i="2" s="1"/>
  <c r="R313" i="2"/>
  <c r="Q313" i="2" s="1"/>
  <c r="D313" i="2" s="1"/>
  <c r="AI314" i="2"/>
  <c r="AJ314" i="2"/>
  <c r="F314" i="2" s="1"/>
  <c r="AL314" i="2"/>
  <c r="E314" i="2" s="1"/>
  <c r="AI315" i="2"/>
  <c r="AJ315" i="2"/>
  <c r="F315" i="2" s="1"/>
  <c r="AL315" i="2"/>
  <c r="O316" i="2"/>
  <c r="P316" i="2"/>
  <c r="F316" i="2" s="1"/>
  <c r="R316" i="2"/>
  <c r="E316" i="2" s="1"/>
  <c r="AE317" i="2"/>
  <c r="AF317" i="2"/>
  <c r="F317" i="2" s="1"/>
  <c r="AH317" i="2"/>
  <c r="E317" i="2" s="1"/>
  <c r="AI318" i="2"/>
  <c r="AJ318" i="2"/>
  <c r="F318" i="2" s="1"/>
  <c r="AL318" i="2"/>
  <c r="E318" i="2" s="1"/>
  <c r="O319" i="2"/>
  <c r="P319" i="2"/>
  <c r="F319" i="2" s="1"/>
  <c r="R319" i="2"/>
  <c r="E319" i="2" s="1"/>
  <c r="AE320" i="2"/>
  <c r="AF320" i="2"/>
  <c r="F320" i="2" s="1"/>
  <c r="AH320" i="2"/>
  <c r="E320" i="2" s="1"/>
  <c r="O321" i="2"/>
  <c r="P321" i="2"/>
  <c r="F321" i="2" s="1"/>
  <c r="R321" i="2"/>
  <c r="E321" i="2" s="1"/>
  <c r="AE322" i="2"/>
  <c r="AF322" i="2"/>
  <c r="F322" i="2" s="1"/>
  <c r="AH322" i="2"/>
  <c r="E322" i="2" s="1"/>
  <c r="AI323" i="2"/>
  <c r="AJ323" i="2"/>
  <c r="F323" i="2" s="1"/>
  <c r="AL323" i="2"/>
  <c r="E323" i="2" s="1"/>
  <c r="O324" i="2"/>
  <c r="P324" i="2"/>
  <c r="F324" i="2" s="1"/>
  <c r="R324" i="2"/>
  <c r="AI325" i="2"/>
  <c r="AJ325" i="2"/>
  <c r="F325" i="2" s="1"/>
  <c r="AL325" i="2"/>
  <c r="E325" i="2" s="1"/>
  <c r="AI326" i="2"/>
  <c r="AJ326" i="2"/>
  <c r="F326" i="2" s="1"/>
  <c r="AL326" i="2"/>
  <c r="E326" i="2" s="1"/>
  <c r="O327" i="2"/>
  <c r="P327" i="2"/>
  <c r="R327" i="2"/>
  <c r="E327" i="2" s="1"/>
  <c r="AI328" i="2"/>
  <c r="AJ328" i="2"/>
  <c r="F328" i="2" s="1"/>
  <c r="AL328" i="2"/>
  <c r="O329" i="2"/>
  <c r="P329" i="2"/>
  <c r="F329" i="2" s="1"/>
  <c r="R329" i="2"/>
  <c r="AI330" i="2"/>
  <c r="AJ330" i="2"/>
  <c r="F330" i="2" s="1"/>
  <c r="AL330" i="2"/>
  <c r="E330" i="2" s="1"/>
  <c r="AI331" i="2"/>
  <c r="AJ331" i="2"/>
  <c r="F331" i="2" s="1"/>
  <c r="AL331" i="2"/>
  <c r="E331" i="2" s="1"/>
  <c r="AI332" i="2"/>
  <c r="AJ332" i="2"/>
  <c r="AL332" i="2"/>
  <c r="E332" i="2" s="1"/>
  <c r="AI333" i="2"/>
  <c r="AJ333" i="2"/>
  <c r="F333" i="2" s="1"/>
  <c r="AL333" i="2"/>
  <c r="E333" i="2" s="1"/>
  <c r="AI334" i="2"/>
  <c r="AJ334" i="2"/>
  <c r="F334" i="2" s="1"/>
  <c r="AL334" i="2"/>
  <c r="AK334" i="2" s="1"/>
  <c r="D334" i="2" s="1"/>
  <c r="AI335" i="2"/>
  <c r="AJ335" i="2"/>
  <c r="F335" i="2" s="1"/>
  <c r="AL335" i="2"/>
  <c r="AK335" i="2" s="1"/>
  <c r="D335" i="2" s="1"/>
  <c r="AI336" i="2"/>
  <c r="AJ336" i="2"/>
  <c r="F336" i="2" s="1"/>
  <c r="AL336" i="2"/>
  <c r="AI337" i="2"/>
  <c r="AJ337" i="2"/>
  <c r="AL337" i="2"/>
  <c r="E337" i="2" s="1"/>
  <c r="AI338" i="2"/>
  <c r="AJ338" i="2"/>
  <c r="F338" i="2" s="1"/>
  <c r="AL338" i="2"/>
  <c r="E338" i="2" s="1"/>
  <c r="AI339" i="2"/>
  <c r="AJ339" i="2"/>
  <c r="AL339" i="2"/>
  <c r="E339" i="2" s="1"/>
  <c r="AI340" i="2"/>
  <c r="AJ340" i="2"/>
  <c r="F340" i="2" s="1"/>
  <c r="AL340" i="2"/>
  <c r="AI341" i="2"/>
  <c r="AJ341" i="2"/>
  <c r="F341" i="2" s="1"/>
  <c r="AL341" i="2"/>
  <c r="AI342" i="2"/>
  <c r="AJ342" i="2"/>
  <c r="F342" i="2" s="1"/>
  <c r="AL342" i="2"/>
  <c r="E342" i="2" s="1"/>
  <c r="AI343" i="2"/>
  <c r="AJ343" i="2"/>
  <c r="F343" i="2" s="1"/>
  <c r="AL343" i="2"/>
  <c r="E343" i="2" s="1"/>
  <c r="AI344" i="2"/>
  <c r="AJ344" i="2"/>
  <c r="F344" i="2" s="1"/>
  <c r="AL344" i="2"/>
  <c r="E344" i="2" s="1"/>
  <c r="AI345" i="2"/>
  <c r="AJ345" i="2"/>
  <c r="F345" i="2" s="1"/>
  <c r="AL345" i="2"/>
  <c r="E345" i="2" s="1"/>
  <c r="G3" i="3"/>
  <c r="H3" i="3"/>
  <c r="J3" i="3"/>
  <c r="O3" i="3"/>
  <c r="P3" i="3"/>
  <c r="R3" i="3"/>
  <c r="Q3" i="3" s="1"/>
  <c r="S3" i="3"/>
  <c r="T3" i="3"/>
  <c r="V3" i="3"/>
  <c r="U3" i="3" s="1"/>
  <c r="AA3" i="3"/>
  <c r="AB3" i="3"/>
  <c r="AD3" i="3"/>
  <c r="AC3" i="3" s="1"/>
  <c r="AE3" i="3"/>
  <c r="AF3" i="3"/>
  <c r="AH3" i="3"/>
  <c r="AG3" i="3" s="1"/>
  <c r="F4" i="3"/>
  <c r="G4" i="3"/>
  <c r="H4" i="3"/>
  <c r="I4" i="3"/>
  <c r="J4" i="3"/>
  <c r="O4" i="3"/>
  <c r="P4" i="3"/>
  <c r="R4" i="3"/>
  <c r="Q4" i="3" s="1"/>
  <c r="AA4" i="3"/>
  <c r="AB4" i="3"/>
  <c r="AD4" i="3"/>
  <c r="AC4" i="3" s="1"/>
  <c r="AE4" i="3"/>
  <c r="AF4" i="3"/>
  <c r="AG4" i="3"/>
  <c r="AH4" i="3"/>
  <c r="AI4" i="3"/>
  <c r="AJ4" i="3"/>
  <c r="AL4" i="3"/>
  <c r="AK4" i="3" s="1"/>
  <c r="K5" i="3"/>
  <c r="L5" i="3"/>
  <c r="M5" i="3" s="1"/>
  <c r="N5" i="3"/>
  <c r="O5" i="3"/>
  <c r="P5" i="3"/>
  <c r="Q5" i="3" s="1"/>
  <c r="R5" i="3"/>
  <c r="S5" i="3"/>
  <c r="T5" i="3"/>
  <c r="V5" i="3"/>
  <c r="U5" i="3" s="1"/>
  <c r="AI5" i="3"/>
  <c r="AJ5" i="3"/>
  <c r="AK5" i="3" s="1"/>
  <c r="AL5" i="3"/>
  <c r="E6" i="3"/>
  <c r="G6" i="3"/>
  <c r="H6" i="3"/>
  <c r="J6" i="3"/>
  <c r="I6" i="3" s="1"/>
  <c r="S6" i="3"/>
  <c r="T6" i="3"/>
  <c r="V6" i="3"/>
  <c r="AI6" i="3"/>
  <c r="AJ6" i="3"/>
  <c r="AL6" i="3"/>
  <c r="AK6" i="3" s="1"/>
  <c r="O7" i="3"/>
  <c r="P7" i="3"/>
  <c r="F7" i="3" s="1"/>
  <c r="R7" i="3"/>
  <c r="AE7" i="3"/>
  <c r="AF7" i="3"/>
  <c r="AH7" i="3"/>
  <c r="AG7" i="3" s="1"/>
  <c r="AI7" i="3"/>
  <c r="AJ7" i="3"/>
  <c r="AL7" i="3"/>
  <c r="AK7" i="3" s="1"/>
  <c r="F8" i="3"/>
  <c r="O8" i="3"/>
  <c r="P8" i="3"/>
  <c r="R8" i="3"/>
  <c r="E8" i="3" s="1"/>
  <c r="AE8" i="3"/>
  <c r="AF8" i="3"/>
  <c r="AH8" i="3"/>
  <c r="AG8" i="3" s="1"/>
  <c r="AI8" i="3"/>
  <c r="AJ8" i="3"/>
  <c r="AL8" i="3"/>
  <c r="AK8" i="3" s="1"/>
  <c r="F9" i="3"/>
  <c r="O9" i="3"/>
  <c r="P9" i="3"/>
  <c r="R9" i="3"/>
  <c r="E9" i="3" s="1"/>
  <c r="W9" i="3"/>
  <c r="X9" i="3"/>
  <c r="Z9" i="3"/>
  <c r="Y9" i="3" s="1"/>
  <c r="AE9" i="3"/>
  <c r="AF9" i="3"/>
  <c r="AH9" i="3"/>
  <c r="AG9" i="3" s="1"/>
  <c r="E10" i="3"/>
  <c r="G10" i="3"/>
  <c r="H10" i="3"/>
  <c r="I10" i="3" s="1"/>
  <c r="J10" i="3"/>
  <c r="O10" i="3"/>
  <c r="P10" i="3"/>
  <c r="Q10" i="3" s="1"/>
  <c r="R10" i="3"/>
  <c r="AI10" i="3"/>
  <c r="AJ10" i="3"/>
  <c r="AL10" i="3"/>
  <c r="AK10" i="3" s="1"/>
  <c r="K11" i="3"/>
  <c r="L11" i="3"/>
  <c r="M11" i="3" s="1"/>
  <c r="N11" i="3"/>
  <c r="AM11" i="3"/>
  <c r="AN11" i="3"/>
  <c r="AP11" i="3"/>
  <c r="E11" i="3" s="1"/>
  <c r="F12" i="3"/>
  <c r="O12" i="3"/>
  <c r="P12" i="3"/>
  <c r="Q12" i="3" s="1"/>
  <c r="R12" i="3"/>
  <c r="AI12" i="3"/>
  <c r="AJ12" i="3"/>
  <c r="AL12" i="3"/>
  <c r="E12" i="3" s="1"/>
  <c r="F13" i="3"/>
  <c r="O13" i="3"/>
  <c r="P13" i="3"/>
  <c r="Q13" i="3" s="1"/>
  <c r="R13" i="3"/>
  <c r="AA13" i="3"/>
  <c r="AB13" i="3"/>
  <c r="AD13" i="3"/>
  <c r="AC13" i="3" s="1"/>
  <c r="D13" i="3" s="1"/>
  <c r="D14" i="3"/>
  <c r="E14" i="3"/>
  <c r="S14" i="3"/>
  <c r="T14" i="3"/>
  <c r="U14" i="3" s="1"/>
  <c r="V14" i="3"/>
  <c r="AM14" i="3"/>
  <c r="AN14" i="3"/>
  <c r="AP14" i="3"/>
  <c r="AO14" i="3" s="1"/>
  <c r="D15" i="3"/>
  <c r="E15" i="3"/>
  <c r="F15" i="3"/>
  <c r="O15" i="3"/>
  <c r="P15" i="3"/>
  <c r="Q15" i="3" s="1"/>
  <c r="R15" i="3"/>
  <c r="S15" i="3"/>
  <c r="T15" i="3"/>
  <c r="V15" i="3"/>
  <c r="U15" i="3" s="1"/>
  <c r="E16" i="3"/>
  <c r="S16" i="3"/>
  <c r="T16" i="3"/>
  <c r="U16" i="3" s="1"/>
  <c r="D16" i="3" s="1"/>
  <c r="V16" i="3"/>
  <c r="AM16" i="3"/>
  <c r="AN16" i="3"/>
  <c r="AP16" i="3"/>
  <c r="AO16" i="3" s="1"/>
  <c r="E17" i="3"/>
  <c r="K17" i="3"/>
  <c r="L17" i="3"/>
  <c r="M17" i="3" s="1"/>
  <c r="N17" i="3"/>
  <c r="S17" i="3"/>
  <c r="T17" i="3"/>
  <c r="V17" i="3"/>
  <c r="U17" i="3" s="1"/>
  <c r="E18" i="3"/>
  <c r="F18" i="3"/>
  <c r="O18" i="3"/>
  <c r="P18" i="3"/>
  <c r="Q18" i="3" s="1"/>
  <c r="R18" i="3"/>
  <c r="AI18" i="3"/>
  <c r="AJ18" i="3"/>
  <c r="AK18" i="3"/>
  <c r="AL18" i="3"/>
  <c r="K19" i="3"/>
  <c r="L19" i="3"/>
  <c r="N19" i="3"/>
  <c r="S19" i="3"/>
  <c r="T19" i="3"/>
  <c r="V19" i="3"/>
  <c r="E19" i="3" s="1"/>
  <c r="O20" i="3"/>
  <c r="P20" i="3"/>
  <c r="R20" i="3"/>
  <c r="AA20" i="3"/>
  <c r="AB20" i="3"/>
  <c r="AD20" i="3"/>
  <c r="E20" i="3" s="1"/>
  <c r="O21" i="3"/>
  <c r="P21" i="3"/>
  <c r="Q21" i="3" s="1"/>
  <c r="R21" i="3"/>
  <c r="AE21" i="3"/>
  <c r="AF21" i="3"/>
  <c r="AH21" i="3"/>
  <c r="E21" i="3" s="1"/>
  <c r="AE22" i="3"/>
  <c r="AF22" i="3"/>
  <c r="AG22" i="3" s="1"/>
  <c r="AH22" i="3"/>
  <c r="AI22" i="3"/>
  <c r="AJ22" i="3"/>
  <c r="AL22" i="3"/>
  <c r="E22" i="3" s="1"/>
  <c r="O23" i="3"/>
  <c r="P23" i="3"/>
  <c r="Q23" i="3" s="1"/>
  <c r="R23" i="3"/>
  <c r="AE23" i="3"/>
  <c r="AF23" i="3"/>
  <c r="AH23" i="3"/>
  <c r="E23" i="3" s="1"/>
  <c r="AI23" i="3"/>
  <c r="AJ23" i="3"/>
  <c r="AL23" i="3"/>
  <c r="AK23" i="3" s="1"/>
  <c r="S24" i="3"/>
  <c r="T24" i="3"/>
  <c r="V24" i="3"/>
  <c r="AI24" i="3"/>
  <c r="AJ24" i="3"/>
  <c r="F24" i="3" s="1"/>
  <c r="AL24" i="3"/>
  <c r="AK24" i="3" s="1"/>
  <c r="O25" i="3"/>
  <c r="P25" i="3"/>
  <c r="R25" i="3"/>
  <c r="AI25" i="3"/>
  <c r="AJ25" i="3"/>
  <c r="F25" i="3" s="1"/>
  <c r="AL25" i="3"/>
  <c r="AK25" i="3" s="1"/>
  <c r="O26" i="3"/>
  <c r="P26" i="3"/>
  <c r="R26" i="3"/>
  <c r="AE26" i="3"/>
  <c r="AF26" i="3"/>
  <c r="F26" i="3" s="1"/>
  <c r="AH26" i="3"/>
  <c r="AG26" i="3" s="1"/>
  <c r="O27" i="3"/>
  <c r="P27" i="3"/>
  <c r="R27" i="3"/>
  <c r="E27" i="3" s="1"/>
  <c r="AE27" i="3"/>
  <c r="AF27" i="3"/>
  <c r="F27" i="3" s="1"/>
  <c r="AH27" i="3"/>
  <c r="AG27" i="3" s="1"/>
  <c r="O28" i="3"/>
  <c r="P28" i="3"/>
  <c r="R28" i="3"/>
  <c r="E28" i="3" s="1"/>
  <c r="AI28" i="3"/>
  <c r="AJ28" i="3"/>
  <c r="AL28" i="3"/>
  <c r="F29" i="3"/>
  <c r="O29" i="3"/>
  <c r="P29" i="3"/>
  <c r="R29" i="3"/>
  <c r="E29" i="3" s="1"/>
  <c r="D30" i="3"/>
  <c r="E30" i="3"/>
  <c r="O30" i="3"/>
  <c r="P30" i="3"/>
  <c r="Q30" i="3" s="1"/>
  <c r="R30" i="3"/>
  <c r="O31" i="3"/>
  <c r="P31" i="3"/>
  <c r="F31" i="3" s="1"/>
  <c r="Q31" i="3"/>
  <c r="D31" i="3" s="1"/>
  <c r="R31" i="3"/>
  <c r="E31" i="3" s="1"/>
  <c r="AE31" i="3"/>
  <c r="AF31" i="3"/>
  <c r="AG31" i="3" s="1"/>
  <c r="AH31" i="3"/>
  <c r="O32" i="3"/>
  <c r="P32" i="3"/>
  <c r="F32" i="3" s="1"/>
  <c r="R32" i="3"/>
  <c r="D33" i="3"/>
  <c r="E33" i="3"/>
  <c r="F33" i="3"/>
  <c r="O33" i="3"/>
  <c r="P33" i="3"/>
  <c r="Q33" i="3" s="1"/>
  <c r="R33" i="3"/>
  <c r="O34" i="3"/>
  <c r="P34" i="3"/>
  <c r="F34" i="3" s="1"/>
  <c r="R34" i="3"/>
  <c r="E34" i="3" s="1"/>
  <c r="E35" i="3"/>
  <c r="O35" i="3"/>
  <c r="P35" i="3"/>
  <c r="R35" i="3"/>
  <c r="Q35" i="3" s="1"/>
  <c r="AI35" i="3"/>
  <c r="AJ35" i="3"/>
  <c r="AL35" i="3"/>
  <c r="AK35" i="3" s="1"/>
  <c r="E36" i="3"/>
  <c r="F36" i="3"/>
  <c r="AA36" i="3"/>
  <c r="AB36" i="3"/>
  <c r="AD36" i="3"/>
  <c r="AC36" i="3" s="1"/>
  <c r="D36" i="3" s="1"/>
  <c r="O37" i="3"/>
  <c r="P37" i="3"/>
  <c r="Q37" i="3" s="1"/>
  <c r="D37" i="3" s="1"/>
  <c r="R37" i="3"/>
  <c r="E37" i="3" s="1"/>
  <c r="AE37" i="3"/>
  <c r="AF37" i="3"/>
  <c r="AH37" i="3"/>
  <c r="AG37" i="3" s="1"/>
  <c r="AI38" i="3"/>
  <c r="AJ38" i="3"/>
  <c r="F38" i="3" s="1"/>
  <c r="AL38" i="3"/>
  <c r="E38" i="3" s="1"/>
  <c r="E39" i="3"/>
  <c r="F39" i="3"/>
  <c r="O39" i="3"/>
  <c r="P39" i="3"/>
  <c r="R39" i="3"/>
  <c r="Q39" i="3" s="1"/>
  <c r="D39" i="3" s="1"/>
  <c r="F40" i="3"/>
  <c r="AI40" i="3"/>
  <c r="AJ40" i="3"/>
  <c r="AL40" i="3"/>
  <c r="AK40" i="3" s="1"/>
  <c r="D40" i="3" s="1"/>
  <c r="O41" i="3"/>
  <c r="P41" i="3"/>
  <c r="F41" i="3" s="1"/>
  <c r="R41" i="3"/>
  <c r="AI41" i="3"/>
  <c r="AJ41" i="3"/>
  <c r="AL41" i="3"/>
  <c r="AK41" i="3" s="1"/>
  <c r="E42" i="3"/>
  <c r="AA42" i="3"/>
  <c r="AB42" i="3"/>
  <c r="F42" i="3" s="1"/>
  <c r="AD42" i="3"/>
  <c r="AC42" i="3" s="1"/>
  <c r="D42" i="3" s="1"/>
  <c r="F43" i="3"/>
  <c r="AA43" i="3"/>
  <c r="AB43" i="3"/>
  <c r="AD43" i="3"/>
  <c r="E43" i="3" s="1"/>
  <c r="D44" i="3"/>
  <c r="E44" i="3"/>
  <c r="O44" i="3"/>
  <c r="P44" i="3"/>
  <c r="Q44" i="3" s="1"/>
  <c r="R44" i="3"/>
  <c r="D45" i="3"/>
  <c r="E45" i="3"/>
  <c r="S45" i="3"/>
  <c r="T45" i="3"/>
  <c r="F45" i="3" s="1"/>
  <c r="U45" i="3"/>
  <c r="V45" i="3"/>
  <c r="AI46" i="3"/>
  <c r="AJ46" i="3"/>
  <c r="F46" i="3" s="1"/>
  <c r="AL46" i="3"/>
  <c r="E46" i="3" s="1"/>
  <c r="D47" i="3"/>
  <c r="E47" i="3"/>
  <c r="F47" i="3"/>
  <c r="O47" i="3"/>
  <c r="P47" i="3"/>
  <c r="Q47" i="3" s="1"/>
  <c r="R47" i="3"/>
  <c r="AI48" i="3"/>
  <c r="AJ48" i="3"/>
  <c r="F48" i="3" s="1"/>
  <c r="AL48" i="3"/>
  <c r="E48" i="3" s="1"/>
  <c r="D49" i="3"/>
  <c r="E49" i="3"/>
  <c r="AA49" i="3"/>
  <c r="AB49" i="3"/>
  <c r="F49" i="3" s="1"/>
  <c r="AD49" i="3"/>
  <c r="AC49" i="3" s="1"/>
  <c r="O50" i="3"/>
  <c r="P50" i="3"/>
  <c r="F50" i="3" s="1"/>
  <c r="R50" i="3"/>
  <c r="E50" i="3" s="1"/>
  <c r="AI50" i="3"/>
  <c r="AJ50" i="3"/>
  <c r="AL50" i="3"/>
  <c r="AK50" i="3" s="1"/>
  <c r="F51" i="3"/>
  <c r="S51" i="3"/>
  <c r="T51" i="3"/>
  <c r="V51" i="3"/>
  <c r="E51" i="3" s="1"/>
  <c r="F52" i="3"/>
  <c r="K52" i="3"/>
  <c r="L52" i="3"/>
  <c r="N52" i="3"/>
  <c r="E52" i="3" s="1"/>
  <c r="D53" i="3"/>
  <c r="E53" i="3"/>
  <c r="F53" i="3"/>
  <c r="S53" i="3"/>
  <c r="T53" i="3"/>
  <c r="V53" i="3"/>
  <c r="U53" i="3" s="1"/>
  <c r="K54" i="3"/>
  <c r="L54" i="3"/>
  <c r="F54" i="3" s="1"/>
  <c r="N54" i="3"/>
  <c r="W55" i="3"/>
  <c r="X55" i="3"/>
  <c r="F55" i="3" s="1"/>
  <c r="Z55" i="3"/>
  <c r="E55" i="3" s="1"/>
  <c r="E56" i="3"/>
  <c r="AA56" i="3"/>
  <c r="AB56" i="3"/>
  <c r="AD56" i="3"/>
  <c r="E57" i="3"/>
  <c r="O57" i="3"/>
  <c r="P57" i="3"/>
  <c r="Q57" i="3" s="1"/>
  <c r="D57" i="3" s="1"/>
  <c r="R57" i="3"/>
  <c r="O58" i="3"/>
  <c r="P58" i="3"/>
  <c r="F58" i="3" s="1"/>
  <c r="R58" i="3"/>
  <c r="E58" i="3" s="1"/>
  <c r="D59" i="3"/>
  <c r="E59" i="3"/>
  <c r="AI59" i="3"/>
  <c r="AJ59" i="3"/>
  <c r="F59" i="3" s="1"/>
  <c r="AK59" i="3"/>
  <c r="AL59" i="3"/>
  <c r="E60" i="3"/>
  <c r="F60" i="3"/>
  <c r="AA60" i="3"/>
  <c r="AB60" i="3"/>
  <c r="AD60" i="3"/>
  <c r="AC60" i="3" s="1"/>
  <c r="D60" i="3" s="1"/>
  <c r="F61" i="3"/>
  <c r="AM61" i="3"/>
  <c r="AN61" i="3"/>
  <c r="AP61" i="3"/>
  <c r="E61" i="3" s="1"/>
  <c r="D62" i="3"/>
  <c r="E62" i="3"/>
  <c r="F62" i="3"/>
  <c r="AI62" i="3"/>
  <c r="AJ62" i="3"/>
  <c r="AL62" i="3"/>
  <c r="AK62" i="3" s="1"/>
  <c r="K63" i="3"/>
  <c r="L63" i="3"/>
  <c r="F63" i="3" s="1"/>
  <c r="N63" i="3"/>
  <c r="E63" i="3" s="1"/>
  <c r="D64" i="3"/>
  <c r="E64" i="3"/>
  <c r="F64" i="3"/>
  <c r="O64" i="3"/>
  <c r="P64" i="3"/>
  <c r="R64" i="3"/>
  <c r="Q64" i="3" s="1"/>
  <c r="AI65" i="3"/>
  <c r="AJ65" i="3"/>
  <c r="F65" i="3" s="1"/>
  <c r="AL65" i="3"/>
  <c r="E65" i="3" s="1"/>
  <c r="AA66" i="3"/>
  <c r="AB66" i="3"/>
  <c r="F66" i="3" s="1"/>
  <c r="AD66" i="3"/>
  <c r="E66" i="3" s="1"/>
  <c r="E67" i="3"/>
  <c r="O67" i="3"/>
  <c r="P67" i="3"/>
  <c r="Q67" i="3" s="1"/>
  <c r="D67" i="3" s="1"/>
  <c r="R67" i="3"/>
  <c r="AM68" i="3"/>
  <c r="AN68" i="3"/>
  <c r="F68" i="3" s="1"/>
  <c r="AP68" i="3"/>
  <c r="E68" i="3" s="1"/>
  <c r="E69" i="3"/>
  <c r="S69" i="3"/>
  <c r="T69" i="3"/>
  <c r="F69" i="3" s="1"/>
  <c r="U69" i="3"/>
  <c r="D69" i="3" s="1"/>
  <c r="V69" i="3"/>
  <c r="E70" i="3"/>
  <c r="K70" i="3"/>
  <c r="L70" i="3"/>
  <c r="M70" i="3" s="1"/>
  <c r="D70" i="3" s="1"/>
  <c r="N70" i="3"/>
  <c r="E71" i="3"/>
  <c r="F71" i="3"/>
  <c r="AI71" i="3"/>
  <c r="AJ71" i="3"/>
  <c r="AL71" i="3"/>
  <c r="AK71" i="3" s="1"/>
  <c r="D71" i="3" s="1"/>
  <c r="E72" i="3"/>
  <c r="F72" i="3"/>
  <c r="AI72" i="3"/>
  <c r="AJ72" i="3"/>
  <c r="AL72" i="3"/>
  <c r="AK72" i="3" s="1"/>
  <c r="D72" i="3" s="1"/>
  <c r="AI73" i="3"/>
  <c r="AJ73" i="3"/>
  <c r="F73" i="3" s="1"/>
  <c r="AL73" i="3"/>
  <c r="E73" i="3" s="1"/>
  <c r="E74" i="3"/>
  <c r="S74" i="3"/>
  <c r="T74" i="3"/>
  <c r="U74" i="3" s="1"/>
  <c r="D74" i="3" s="1"/>
  <c r="V74" i="3"/>
  <c r="F75" i="3"/>
  <c r="K75" i="3"/>
  <c r="L75" i="3"/>
  <c r="N75" i="3"/>
  <c r="D76" i="3"/>
  <c r="E76" i="3"/>
  <c r="F76" i="3"/>
  <c r="K76" i="3"/>
  <c r="L76" i="3"/>
  <c r="N76" i="3"/>
  <c r="M76" i="3" s="1"/>
  <c r="S77" i="3"/>
  <c r="T77" i="3"/>
  <c r="F77" i="3" s="1"/>
  <c r="V77" i="3"/>
  <c r="E77" i="3" s="1"/>
  <c r="D78" i="3"/>
  <c r="E78" i="3"/>
  <c r="F78" i="3"/>
  <c r="AI78" i="3"/>
  <c r="AJ78" i="3"/>
  <c r="AK78" i="3" s="1"/>
  <c r="AL78" i="3"/>
  <c r="AI79" i="3"/>
  <c r="AJ79" i="3"/>
  <c r="F79" i="3" s="1"/>
  <c r="AL79" i="3"/>
  <c r="E79" i="3" s="1"/>
  <c r="S80" i="3"/>
  <c r="T80" i="3"/>
  <c r="F80" i="3" s="1"/>
  <c r="V80" i="3"/>
  <c r="D81" i="3"/>
  <c r="E81" i="3"/>
  <c r="O81" i="3"/>
  <c r="P81" i="3"/>
  <c r="F81" i="3" s="1"/>
  <c r="Q81" i="3"/>
  <c r="R81" i="3"/>
  <c r="AI82" i="3"/>
  <c r="AJ82" i="3"/>
  <c r="F82" i="3" s="1"/>
  <c r="AL82" i="3"/>
  <c r="E82" i="3" s="1"/>
  <c r="E83" i="3"/>
  <c r="AI83" i="3"/>
  <c r="AJ83" i="3"/>
  <c r="AL83" i="3"/>
  <c r="AA84" i="3"/>
  <c r="AB84" i="3"/>
  <c r="F84" i="3" s="1"/>
  <c r="AD84" i="3"/>
  <c r="E84" i="3" s="1"/>
  <c r="E85" i="3"/>
  <c r="F85" i="3"/>
  <c r="O85" i="3"/>
  <c r="P85" i="3"/>
  <c r="R85" i="3"/>
  <c r="Q85" i="3" s="1"/>
  <c r="D85" i="3" s="1"/>
  <c r="F86" i="3"/>
  <c r="AA86" i="3"/>
  <c r="AB86" i="3"/>
  <c r="AD86" i="3"/>
  <c r="E86" i="3" s="1"/>
  <c r="AI87" i="3"/>
  <c r="AJ87" i="3"/>
  <c r="F87" i="3" s="1"/>
  <c r="AL87" i="3"/>
  <c r="E87" i="3" s="1"/>
  <c r="AI88" i="3"/>
  <c r="AJ88" i="3"/>
  <c r="F88" i="3" s="1"/>
  <c r="AL88" i="3"/>
  <c r="E88" i="3" s="1"/>
  <c r="F89" i="3"/>
  <c r="AA89" i="3"/>
  <c r="AB89" i="3"/>
  <c r="AD89" i="3"/>
  <c r="E90" i="3"/>
  <c r="O90" i="3"/>
  <c r="P90" i="3"/>
  <c r="Q90" i="3" s="1"/>
  <c r="D90" i="3" s="1"/>
  <c r="R90" i="3"/>
  <c r="AA91" i="3"/>
  <c r="AB91" i="3"/>
  <c r="F91" i="3" s="1"/>
  <c r="AD91" i="3"/>
  <c r="E91" i="3" s="1"/>
  <c r="D92" i="3"/>
  <c r="E92" i="3"/>
  <c r="F92" i="3"/>
  <c r="O92" i="3"/>
  <c r="P92" i="3"/>
  <c r="Q92" i="3" s="1"/>
  <c r="R92" i="3"/>
  <c r="AA93" i="3"/>
  <c r="AB93" i="3"/>
  <c r="F93" i="3" s="1"/>
  <c r="AD93" i="3"/>
  <c r="E93" i="3" s="1"/>
  <c r="O94" i="3"/>
  <c r="P94" i="3"/>
  <c r="F94" i="3" s="1"/>
  <c r="R94" i="3"/>
  <c r="E95" i="3"/>
  <c r="AA95" i="3"/>
  <c r="AB95" i="3"/>
  <c r="F95" i="3" s="1"/>
  <c r="AC95" i="3"/>
  <c r="D95" i="3" s="1"/>
  <c r="AD95" i="3"/>
  <c r="S96" i="3"/>
  <c r="T96" i="3"/>
  <c r="F96" i="3" s="1"/>
  <c r="V96" i="3"/>
  <c r="E96" i="3" s="1"/>
  <c r="E97" i="3"/>
  <c r="F97" i="3"/>
  <c r="O97" i="3"/>
  <c r="P97" i="3"/>
  <c r="R97" i="3"/>
  <c r="Q97" i="3" s="1"/>
  <c r="D97" i="3" s="1"/>
  <c r="O98" i="3"/>
  <c r="P98" i="3"/>
  <c r="F98" i="3" s="1"/>
  <c r="R98" i="3"/>
  <c r="E98" i="3" s="1"/>
  <c r="F99" i="3"/>
  <c r="AA99" i="3"/>
  <c r="AB99" i="3"/>
  <c r="AD99" i="3"/>
  <c r="E99" i="3" s="1"/>
  <c r="D100" i="3"/>
  <c r="F100" i="3"/>
  <c r="AI100" i="3"/>
  <c r="AJ100" i="3"/>
  <c r="AL100" i="3"/>
  <c r="AK100" i="3" s="1"/>
  <c r="AI101" i="3"/>
  <c r="AJ101" i="3"/>
  <c r="F101" i="3" s="1"/>
  <c r="AL101" i="3"/>
  <c r="E101" i="3" s="1"/>
  <c r="S102" i="3"/>
  <c r="T102" i="3"/>
  <c r="F102" i="3" s="1"/>
  <c r="V102" i="3"/>
  <c r="E102" i="3" s="1"/>
  <c r="E103" i="3"/>
  <c r="K103" i="3"/>
  <c r="L103" i="3"/>
  <c r="N103" i="3"/>
  <c r="D104" i="3"/>
  <c r="E104" i="3"/>
  <c r="F104" i="3"/>
  <c r="AA104" i="3"/>
  <c r="AB104" i="3"/>
  <c r="AD104" i="3"/>
  <c r="AC104" i="3" s="1"/>
  <c r="AE105" i="3"/>
  <c r="AF105" i="3"/>
  <c r="F105" i="3" s="1"/>
  <c r="AH105" i="3"/>
  <c r="E105" i="3" s="1"/>
  <c r="D106" i="3"/>
  <c r="E106" i="3"/>
  <c r="O106" i="3"/>
  <c r="P106" i="3"/>
  <c r="F106" i="3" s="1"/>
  <c r="Q106" i="3"/>
  <c r="R106" i="3"/>
  <c r="O107" i="3"/>
  <c r="P107" i="3"/>
  <c r="F107" i="3" s="1"/>
  <c r="R107" i="3"/>
  <c r="E107" i="3" s="1"/>
  <c r="F108" i="3"/>
  <c r="AI108" i="3"/>
  <c r="AJ108" i="3"/>
  <c r="AL108" i="3"/>
  <c r="E108" i="3" s="1"/>
  <c r="E109" i="3"/>
  <c r="F109" i="3"/>
  <c r="O109" i="3"/>
  <c r="P109" i="3"/>
  <c r="R109" i="3"/>
  <c r="Q109" i="3" s="1"/>
  <c r="D109" i="3" s="1"/>
  <c r="AA110" i="3"/>
  <c r="AB110" i="3"/>
  <c r="AC110" i="3" s="1"/>
  <c r="D110" i="3" s="1"/>
  <c r="AD110" i="3"/>
  <c r="E110" i="3" s="1"/>
  <c r="D111" i="3"/>
  <c r="E111" i="3"/>
  <c r="F111" i="3"/>
  <c r="O111" i="3"/>
  <c r="P111" i="3"/>
  <c r="R111" i="3"/>
  <c r="Q111" i="3" s="1"/>
  <c r="E112" i="3"/>
  <c r="F112" i="3"/>
  <c r="S112" i="3"/>
  <c r="T112" i="3"/>
  <c r="V112" i="3"/>
  <c r="U112" i="3" s="1"/>
  <c r="D112" i="3" s="1"/>
  <c r="K113" i="3"/>
  <c r="L113" i="3"/>
  <c r="F113" i="3" s="1"/>
  <c r="N113" i="3"/>
  <c r="E114" i="3"/>
  <c r="AE114" i="3"/>
  <c r="AF114" i="3"/>
  <c r="AG114" i="3" s="1"/>
  <c r="D114" i="3" s="1"/>
  <c r="AH114" i="3"/>
  <c r="AA115" i="3"/>
  <c r="AB115" i="3"/>
  <c r="F115" i="3" s="1"/>
  <c r="AD115" i="3"/>
  <c r="E115" i="3" s="1"/>
  <c r="AE116" i="3"/>
  <c r="AF116" i="3"/>
  <c r="F116" i="3" s="1"/>
  <c r="AG116" i="3"/>
  <c r="D116" i="3" s="1"/>
  <c r="AH116" i="3"/>
  <c r="E116" i="3" s="1"/>
  <c r="E117" i="3"/>
  <c r="AI117" i="3"/>
  <c r="AJ117" i="3"/>
  <c r="F117" i="3" s="1"/>
  <c r="AK117" i="3"/>
  <c r="D117" i="3" s="1"/>
  <c r="AL117" i="3"/>
  <c r="E118" i="3"/>
  <c r="F118" i="3"/>
  <c r="S118" i="3"/>
  <c r="T118" i="3"/>
  <c r="V118" i="3"/>
  <c r="U118" i="3" s="1"/>
  <c r="D118" i="3" s="1"/>
  <c r="K119" i="3"/>
  <c r="L119" i="3"/>
  <c r="F119" i="3" s="1"/>
  <c r="N119" i="3"/>
  <c r="E119" i="3" s="1"/>
  <c r="AA120" i="3"/>
  <c r="AB120" i="3"/>
  <c r="F120" i="3" s="1"/>
  <c r="AD120" i="3"/>
  <c r="AC120" i="3" s="1"/>
  <c r="D120" i="3" s="1"/>
  <c r="E121" i="3"/>
  <c r="F121" i="3"/>
  <c r="O121" i="3"/>
  <c r="P121" i="3"/>
  <c r="R121" i="3"/>
  <c r="Q121" i="3" s="1"/>
  <c r="D121" i="3" s="1"/>
  <c r="F122" i="3"/>
  <c r="O122" i="3"/>
  <c r="P122" i="3"/>
  <c r="R122" i="3"/>
  <c r="E122" i="3" s="1"/>
  <c r="D123" i="3"/>
  <c r="E123" i="3"/>
  <c r="AA123" i="3"/>
  <c r="AB123" i="3"/>
  <c r="AC123" i="3" s="1"/>
  <c r="AD123" i="3"/>
  <c r="S124" i="3"/>
  <c r="T124" i="3"/>
  <c r="F124" i="3" s="1"/>
  <c r="V124" i="3"/>
  <c r="E124" i="3" s="1"/>
  <c r="D125" i="3"/>
  <c r="E125" i="3"/>
  <c r="F125" i="3"/>
  <c r="K125" i="3"/>
  <c r="L125" i="3"/>
  <c r="N125" i="3"/>
  <c r="M125" i="3" s="1"/>
  <c r="AA126" i="3"/>
  <c r="AB126" i="3"/>
  <c r="F126" i="3" s="1"/>
  <c r="AD126" i="3"/>
  <c r="E126" i="3" s="1"/>
  <c r="AE127" i="3"/>
  <c r="AF127" i="3"/>
  <c r="F127" i="3" s="1"/>
  <c r="AH127" i="3"/>
  <c r="E127" i="3" s="1"/>
  <c r="E128" i="3"/>
  <c r="O128" i="3"/>
  <c r="P128" i="3"/>
  <c r="Q128" i="3" s="1"/>
  <c r="D128" i="3" s="1"/>
  <c r="R128" i="3"/>
  <c r="AI129" i="3"/>
  <c r="AJ129" i="3"/>
  <c r="F129" i="3" s="1"/>
  <c r="AL129" i="3"/>
  <c r="E129" i="3" s="1"/>
  <c r="E130" i="3"/>
  <c r="O130" i="3"/>
  <c r="P130" i="3"/>
  <c r="F130" i="3" s="1"/>
  <c r="Q130" i="3"/>
  <c r="D130" i="3" s="1"/>
  <c r="R130" i="3"/>
  <c r="E131" i="3"/>
  <c r="F131" i="3"/>
  <c r="K131" i="3"/>
  <c r="L131" i="3"/>
  <c r="M131" i="3"/>
  <c r="D131" i="3" s="1"/>
  <c r="N131" i="3"/>
  <c r="E132" i="3"/>
  <c r="F132" i="3"/>
  <c r="AI132" i="3"/>
  <c r="AJ132" i="3"/>
  <c r="AL132" i="3"/>
  <c r="AK132" i="3" s="1"/>
  <c r="D132" i="3" s="1"/>
  <c r="E133" i="3"/>
  <c r="F133" i="3"/>
  <c r="AA133" i="3"/>
  <c r="AB133" i="3"/>
  <c r="AD133" i="3"/>
  <c r="AC133" i="3" s="1"/>
  <c r="D133" i="3" s="1"/>
  <c r="AA134" i="3"/>
  <c r="AB134" i="3"/>
  <c r="F134" i="3" s="1"/>
  <c r="AD134" i="3"/>
  <c r="E134" i="3" s="1"/>
  <c r="S135" i="3"/>
  <c r="T135" i="3"/>
  <c r="F135" i="3" s="1"/>
  <c r="U135" i="3"/>
  <c r="D135" i="3" s="1"/>
  <c r="V135" i="3"/>
  <c r="E135" i="3" s="1"/>
  <c r="F136" i="3"/>
  <c r="K136" i="3"/>
  <c r="L136" i="3"/>
  <c r="N136" i="3"/>
  <c r="E137" i="3"/>
  <c r="F137" i="3"/>
  <c r="AE137" i="3"/>
  <c r="AF137" i="3"/>
  <c r="AH137" i="3"/>
  <c r="AG137" i="3" s="1"/>
  <c r="D137" i="3" s="1"/>
  <c r="O138" i="3"/>
  <c r="P138" i="3"/>
  <c r="F138" i="3" s="1"/>
  <c r="R138" i="3"/>
  <c r="E138" i="3" s="1"/>
  <c r="D139" i="3"/>
  <c r="E139" i="3"/>
  <c r="F139" i="3"/>
  <c r="O139" i="3"/>
  <c r="P139" i="3"/>
  <c r="Q139" i="3" s="1"/>
  <c r="R139" i="3"/>
  <c r="AI140" i="3"/>
  <c r="AJ140" i="3"/>
  <c r="F140" i="3" s="1"/>
  <c r="AL140" i="3"/>
  <c r="E140" i="3" s="1"/>
  <c r="AA141" i="3"/>
  <c r="AB141" i="3"/>
  <c r="F141" i="3" s="1"/>
  <c r="AD141" i="3"/>
  <c r="D142" i="3"/>
  <c r="E142" i="3"/>
  <c r="AA142" i="3"/>
  <c r="AB142" i="3"/>
  <c r="F142" i="3" s="1"/>
  <c r="AC142" i="3"/>
  <c r="AD142" i="3"/>
  <c r="AI143" i="3"/>
  <c r="AJ143" i="3"/>
  <c r="F143" i="3" s="1"/>
  <c r="AL143" i="3"/>
  <c r="E143" i="3" s="1"/>
  <c r="D144" i="3"/>
  <c r="E144" i="3"/>
  <c r="F144" i="3"/>
  <c r="AI144" i="3"/>
  <c r="AJ144" i="3"/>
  <c r="AL144" i="3"/>
  <c r="AK144" i="3" s="1"/>
  <c r="S145" i="3"/>
  <c r="T145" i="3"/>
  <c r="F145" i="3" s="1"/>
  <c r="V145" i="3"/>
  <c r="E145" i="3" s="1"/>
  <c r="E146" i="3"/>
  <c r="AA146" i="3"/>
  <c r="AB146" i="3"/>
  <c r="F146" i="3" s="1"/>
  <c r="AD146" i="3"/>
  <c r="AC146" i="3" s="1"/>
  <c r="D146" i="3" s="1"/>
  <c r="F147" i="3"/>
  <c r="AE147" i="3"/>
  <c r="AF147" i="3"/>
  <c r="AH147" i="3"/>
  <c r="AG147" i="3" s="1"/>
  <c r="D147" i="3" s="1"/>
  <c r="AA148" i="3"/>
  <c r="AB148" i="3"/>
  <c r="F148" i="3" s="1"/>
  <c r="AD148" i="3"/>
  <c r="E148" i="3" s="1"/>
  <c r="AE149" i="3"/>
  <c r="AF149" i="3"/>
  <c r="F149" i="3" s="1"/>
  <c r="AG149" i="3"/>
  <c r="D149" i="3" s="1"/>
  <c r="AH149" i="3"/>
  <c r="E149" i="3" s="1"/>
  <c r="E150" i="3"/>
  <c r="AI150" i="3"/>
  <c r="AJ150" i="3"/>
  <c r="AL150" i="3"/>
  <c r="E151" i="3"/>
  <c r="F151" i="3"/>
  <c r="AA151" i="3"/>
  <c r="AB151" i="3"/>
  <c r="AD151" i="3"/>
  <c r="AC151" i="3" s="1"/>
  <c r="D151" i="3" s="1"/>
  <c r="S152" i="3"/>
  <c r="T152" i="3"/>
  <c r="F152" i="3" s="1"/>
  <c r="V152" i="3"/>
  <c r="E152" i="3" s="1"/>
  <c r="D153" i="3"/>
  <c r="E153" i="3"/>
  <c r="F153" i="3"/>
  <c r="O153" i="3"/>
  <c r="P153" i="3"/>
  <c r="Q153" i="3"/>
  <c r="R153" i="3"/>
  <c r="E154" i="3"/>
  <c r="O154" i="3"/>
  <c r="P154" i="3"/>
  <c r="Q154" i="3" s="1"/>
  <c r="D154" i="3" s="1"/>
  <c r="R154" i="3"/>
  <c r="S155" i="3"/>
  <c r="T155" i="3"/>
  <c r="F155" i="3" s="1"/>
  <c r="V155" i="3"/>
  <c r="E155" i="3" s="1"/>
  <c r="E156" i="3"/>
  <c r="AA156" i="3"/>
  <c r="AB156" i="3"/>
  <c r="AC156" i="3" s="1"/>
  <c r="D156" i="3" s="1"/>
  <c r="AD156" i="3"/>
  <c r="AE157" i="3"/>
  <c r="AF157" i="3"/>
  <c r="F157" i="3" s="1"/>
  <c r="AH157" i="3"/>
  <c r="E157" i="3" s="1"/>
  <c r="D158" i="3"/>
  <c r="E158" i="3"/>
  <c r="F158" i="3"/>
  <c r="AE158" i="3"/>
  <c r="AF158" i="3"/>
  <c r="AH158" i="3"/>
  <c r="AG158" i="3" s="1"/>
  <c r="O159" i="3"/>
  <c r="P159" i="3"/>
  <c r="F159" i="3" s="1"/>
  <c r="R159" i="3"/>
  <c r="E159" i="3" s="1"/>
  <c r="F160" i="3"/>
  <c r="AI160" i="3"/>
  <c r="AJ160" i="3"/>
  <c r="AL160" i="3"/>
  <c r="E160" i="3" s="1"/>
  <c r="F161" i="3"/>
  <c r="O161" i="3"/>
  <c r="P161" i="3"/>
  <c r="R161" i="3"/>
  <c r="Q161" i="3" s="1"/>
  <c r="D161" i="3" s="1"/>
  <c r="S162" i="3"/>
  <c r="T162" i="3"/>
  <c r="F162" i="3" s="1"/>
  <c r="V162" i="3"/>
  <c r="E162" i="3" s="1"/>
  <c r="AI163" i="3"/>
  <c r="AJ163" i="3"/>
  <c r="F163" i="3" s="1"/>
  <c r="AL163" i="3"/>
  <c r="E163" i="3" s="1"/>
  <c r="AA164" i="3"/>
  <c r="AB164" i="3"/>
  <c r="AD164" i="3"/>
  <c r="E164" i="3" s="1"/>
  <c r="D165" i="3"/>
  <c r="E165" i="3"/>
  <c r="F165" i="3"/>
  <c r="S165" i="3"/>
  <c r="T165" i="3"/>
  <c r="U165" i="3" s="1"/>
  <c r="V165" i="3"/>
  <c r="AA166" i="3"/>
  <c r="AB166" i="3"/>
  <c r="F166" i="3" s="1"/>
  <c r="AD166" i="3"/>
  <c r="E166" i="3" s="1"/>
  <c r="D167" i="3"/>
  <c r="E167" i="3"/>
  <c r="AI167" i="3"/>
  <c r="AJ167" i="3"/>
  <c r="F167" i="3" s="1"/>
  <c r="AK167" i="3"/>
  <c r="AL167" i="3"/>
  <c r="AI168" i="3"/>
  <c r="AJ168" i="3"/>
  <c r="F168" i="3" s="1"/>
  <c r="AL168" i="3"/>
  <c r="E168" i="3" s="1"/>
  <c r="O169" i="3"/>
  <c r="P169" i="3"/>
  <c r="F169" i="3" s="1"/>
  <c r="R169" i="3"/>
  <c r="E169" i="3" s="1"/>
  <c r="E170" i="3"/>
  <c r="F170" i="3"/>
  <c r="AA170" i="3"/>
  <c r="AB170" i="3"/>
  <c r="AD170" i="3"/>
  <c r="AC170" i="3" s="1"/>
  <c r="D170" i="3" s="1"/>
  <c r="E171" i="3"/>
  <c r="F171" i="3"/>
  <c r="S171" i="3"/>
  <c r="T171" i="3"/>
  <c r="V171" i="3"/>
  <c r="U171" i="3" s="1"/>
  <c r="D171" i="3" s="1"/>
  <c r="F172" i="3"/>
  <c r="AI172" i="3"/>
  <c r="AJ172" i="3"/>
  <c r="AL172" i="3"/>
  <c r="E172" i="3" s="1"/>
  <c r="D173" i="3"/>
  <c r="E173" i="3"/>
  <c r="AI173" i="3"/>
  <c r="AJ173" i="3"/>
  <c r="AK173" i="3" s="1"/>
  <c r="AL173" i="3"/>
  <c r="O174" i="3"/>
  <c r="P174" i="3"/>
  <c r="F174" i="3" s="1"/>
  <c r="R174" i="3"/>
  <c r="E174" i="3" s="1"/>
  <c r="E175" i="3"/>
  <c r="F175" i="3"/>
  <c r="S175" i="3"/>
  <c r="T175" i="3"/>
  <c r="V175" i="3"/>
  <c r="AI176" i="3"/>
  <c r="AJ176" i="3"/>
  <c r="F176" i="3" s="1"/>
  <c r="AL176" i="3"/>
  <c r="E176" i="3" s="1"/>
  <c r="O177" i="3"/>
  <c r="P177" i="3"/>
  <c r="F177" i="3" s="1"/>
  <c r="R177" i="3"/>
  <c r="E178" i="3"/>
  <c r="AA178" i="3"/>
  <c r="AB178" i="3"/>
  <c r="F178" i="3" s="1"/>
  <c r="AC178" i="3"/>
  <c r="D178" i="3" s="1"/>
  <c r="AD178" i="3"/>
  <c r="F179" i="3"/>
  <c r="AE179" i="3"/>
  <c r="AF179" i="3"/>
  <c r="AH179" i="3"/>
  <c r="E179" i="3" s="1"/>
  <c r="E180" i="3"/>
  <c r="F180" i="3"/>
  <c r="O180" i="3"/>
  <c r="P180" i="3"/>
  <c r="R180" i="3"/>
  <c r="Q180" i="3" s="1"/>
  <c r="D180" i="3" s="1"/>
  <c r="AI181" i="3"/>
  <c r="AJ181" i="3"/>
  <c r="F181" i="3" s="1"/>
  <c r="AL181" i="3"/>
  <c r="E181" i="3" s="1"/>
  <c r="AI182" i="3"/>
  <c r="AJ182" i="3"/>
  <c r="F182" i="3" s="1"/>
  <c r="AL182" i="3"/>
  <c r="E182" i="3" s="1"/>
  <c r="D183" i="3"/>
  <c r="E183" i="3"/>
  <c r="F183" i="3"/>
  <c r="O183" i="3"/>
  <c r="P183" i="3"/>
  <c r="R183" i="3"/>
  <c r="Q183" i="3" s="1"/>
  <c r="AI184" i="3"/>
  <c r="AJ184" i="3"/>
  <c r="F184" i="3" s="1"/>
  <c r="AL184" i="3"/>
  <c r="E184" i="3" s="1"/>
  <c r="E185" i="3"/>
  <c r="AA185" i="3"/>
  <c r="AB185" i="3"/>
  <c r="F185" i="3" s="1"/>
  <c r="AD185" i="3"/>
  <c r="AC185" i="3" s="1"/>
  <c r="D185" i="3" s="1"/>
  <c r="AE186" i="3"/>
  <c r="AF186" i="3"/>
  <c r="AH186" i="3"/>
  <c r="E186" i="3" s="1"/>
  <c r="O187" i="3"/>
  <c r="P187" i="3"/>
  <c r="F187" i="3" s="1"/>
  <c r="R187" i="3"/>
  <c r="E187" i="3" s="1"/>
  <c r="AI188" i="3"/>
  <c r="AJ188" i="3"/>
  <c r="AK188" i="3" s="1"/>
  <c r="D188" i="3" s="1"/>
  <c r="AL188" i="3"/>
  <c r="E188" i="3" s="1"/>
  <c r="E189" i="3"/>
  <c r="O189" i="3"/>
  <c r="P189" i="3"/>
  <c r="Q189" i="3" s="1"/>
  <c r="D189" i="3" s="1"/>
  <c r="R189" i="3"/>
  <c r="AA190" i="3"/>
  <c r="AB190" i="3"/>
  <c r="F190" i="3" s="1"/>
  <c r="AD190" i="3"/>
  <c r="AC190" i="3" s="1"/>
  <c r="D190" i="3" s="1"/>
  <c r="E191" i="3"/>
  <c r="AI191" i="3"/>
  <c r="AJ191" i="3"/>
  <c r="F191" i="3" s="1"/>
  <c r="AL191" i="3"/>
  <c r="AK191" i="3" s="1"/>
  <c r="D191" i="3" s="1"/>
  <c r="AI192" i="3"/>
  <c r="AJ192" i="3"/>
  <c r="F192" i="3" s="1"/>
  <c r="AL192" i="3"/>
  <c r="E192" i="3" s="1"/>
  <c r="E193" i="3"/>
  <c r="O193" i="3"/>
  <c r="P193" i="3"/>
  <c r="Q193" i="3" s="1"/>
  <c r="R193" i="3"/>
  <c r="AI193" i="3"/>
  <c r="AJ193" i="3"/>
  <c r="AL193" i="3"/>
  <c r="AK193" i="3" s="1"/>
  <c r="E194" i="3"/>
  <c r="AI194" i="3"/>
  <c r="AJ194" i="3"/>
  <c r="F194" i="3" s="1"/>
  <c r="AK194" i="3"/>
  <c r="D194" i="3" s="1"/>
  <c r="AL194" i="3"/>
  <c r="AI195" i="3"/>
  <c r="AJ195" i="3"/>
  <c r="F195" i="3" s="1"/>
  <c r="AL195" i="3"/>
  <c r="E195" i="3" s="1"/>
  <c r="E196" i="3"/>
  <c r="F196" i="3"/>
  <c r="AI196" i="3"/>
  <c r="AJ196" i="3"/>
  <c r="AL196" i="3"/>
  <c r="AK196" i="3" s="1"/>
  <c r="D196" i="3" s="1"/>
  <c r="AI197" i="3"/>
  <c r="AJ197" i="3"/>
  <c r="F197" i="3" s="1"/>
  <c r="AL197" i="3"/>
  <c r="E197" i="3" s="1"/>
  <c r="F198" i="3"/>
  <c r="AI198" i="3"/>
  <c r="AJ198" i="3"/>
  <c r="AL198" i="3"/>
  <c r="E198" i="3" s="1"/>
  <c r="E199" i="3"/>
  <c r="O199" i="3"/>
  <c r="P199" i="3"/>
  <c r="Q199" i="3" s="1"/>
  <c r="D199" i="3" s="1"/>
  <c r="R199" i="3"/>
  <c r="AI200" i="3"/>
  <c r="AJ200" i="3"/>
  <c r="F200" i="3" s="1"/>
  <c r="AL200" i="3"/>
  <c r="E200" i="3" s="1"/>
  <c r="E201" i="3"/>
  <c r="AI201" i="3"/>
  <c r="AJ201" i="3"/>
  <c r="AL201" i="3"/>
  <c r="AI202" i="3"/>
  <c r="AJ202" i="3"/>
  <c r="F202" i="3" s="1"/>
  <c r="AL202" i="3"/>
  <c r="E202" i="3" s="1"/>
  <c r="AI203" i="3"/>
  <c r="AJ203" i="3"/>
  <c r="F203" i="3" s="1"/>
  <c r="AL203" i="3"/>
  <c r="E203" i="3" s="1"/>
  <c r="E204" i="3"/>
  <c r="AI204" i="3"/>
  <c r="AJ204" i="3"/>
  <c r="AK204" i="3" s="1"/>
  <c r="D204" i="3" s="1"/>
  <c r="AL204" i="3"/>
  <c r="AI205" i="3"/>
  <c r="AJ205" i="3"/>
  <c r="F205" i="3" s="1"/>
  <c r="AL205" i="3"/>
  <c r="E205" i="3" s="1"/>
  <c r="O206" i="3"/>
  <c r="P206" i="3"/>
  <c r="F206" i="3" s="1"/>
  <c r="R206" i="3"/>
  <c r="Q206" i="3" s="1"/>
  <c r="D206" i="3" s="1"/>
  <c r="E207" i="3"/>
  <c r="O207" i="3"/>
  <c r="P207" i="3"/>
  <c r="F207" i="3" s="1"/>
  <c r="Q207" i="3"/>
  <c r="D207" i="3" s="1"/>
  <c r="R207" i="3"/>
  <c r="AI208" i="3"/>
  <c r="AJ208" i="3"/>
  <c r="F208" i="3" s="1"/>
  <c r="AL208" i="3"/>
  <c r="E208" i="3" s="1"/>
  <c r="E209" i="3"/>
  <c r="F209" i="3"/>
  <c r="O209" i="3"/>
  <c r="P209" i="3"/>
  <c r="R209" i="3"/>
  <c r="Q209" i="3" s="1"/>
  <c r="D209" i="3" s="1"/>
  <c r="E210" i="3"/>
  <c r="AI210" i="3"/>
  <c r="AJ210" i="3"/>
  <c r="F210" i="3" s="1"/>
  <c r="AK210" i="3"/>
  <c r="D210" i="3" s="1"/>
  <c r="AL210" i="3"/>
  <c r="AI211" i="3"/>
  <c r="AJ211" i="3"/>
  <c r="F211" i="3" s="1"/>
  <c r="AL211" i="3"/>
  <c r="AI212" i="3"/>
  <c r="AJ212" i="3"/>
  <c r="AL212" i="3"/>
  <c r="E212" i="3" s="1"/>
  <c r="AI213" i="3"/>
  <c r="AJ213" i="3"/>
  <c r="F213" i="3" s="1"/>
  <c r="AL213" i="3"/>
  <c r="E213" i="3" s="1"/>
  <c r="E214" i="3"/>
  <c r="O214" i="3"/>
  <c r="P214" i="3"/>
  <c r="R214" i="3"/>
  <c r="E215" i="3"/>
  <c r="F215" i="3"/>
  <c r="AI215" i="3"/>
  <c r="AJ215" i="3"/>
  <c r="AK215" i="3"/>
  <c r="D215" i="3" s="1"/>
  <c r="AL215" i="3"/>
  <c r="AI216" i="3"/>
  <c r="AJ216" i="3"/>
  <c r="F216" i="3" s="1"/>
  <c r="AL216" i="3"/>
  <c r="E216" i="3" s="1"/>
  <c r="D217" i="3"/>
  <c r="E217" i="3"/>
  <c r="F217" i="3"/>
  <c r="O217" i="3"/>
  <c r="P217" i="3"/>
  <c r="Q217" i="3"/>
  <c r="R217" i="3"/>
  <c r="AI218" i="3"/>
  <c r="AJ218" i="3"/>
  <c r="F218" i="3" s="1"/>
  <c r="AL218" i="3"/>
  <c r="E218" i="3" s="1"/>
  <c r="D219" i="3"/>
  <c r="E219" i="3"/>
  <c r="F219" i="3"/>
  <c r="O219" i="3"/>
  <c r="P219" i="3"/>
  <c r="R219" i="3"/>
  <c r="Q219" i="3" s="1"/>
  <c r="F220" i="3"/>
  <c r="AI220" i="3"/>
  <c r="AJ220" i="3"/>
  <c r="AL220" i="3"/>
  <c r="E220" i="3" s="1"/>
  <c r="AI221" i="3"/>
  <c r="AJ221" i="3"/>
  <c r="F221" i="3" s="1"/>
  <c r="AL221" i="3"/>
  <c r="E221" i="3" s="1"/>
  <c r="E222" i="3"/>
  <c r="AI222" i="3"/>
  <c r="AJ222" i="3"/>
  <c r="AK222" i="3" s="1"/>
  <c r="D222" i="3" s="1"/>
  <c r="AL222" i="3"/>
  <c r="AI223" i="3"/>
  <c r="AJ223" i="3"/>
  <c r="AK223" i="3" s="1"/>
  <c r="D223" i="3" s="1"/>
  <c r="AL223" i="3"/>
  <c r="E223" i="3" s="1"/>
  <c r="E224" i="3"/>
  <c r="F224" i="3"/>
  <c r="AI224" i="3"/>
  <c r="AJ224" i="3"/>
  <c r="AL224" i="3"/>
  <c r="AK224" i="3" s="1"/>
  <c r="D224" i="3" s="1"/>
  <c r="F225" i="3"/>
  <c r="AI225" i="3"/>
  <c r="AJ225" i="3"/>
  <c r="AL225" i="3"/>
  <c r="E225" i="3" s="1"/>
  <c r="E226" i="3"/>
  <c r="AI226" i="3"/>
  <c r="AJ226" i="3"/>
  <c r="F226" i="3" s="1"/>
  <c r="AK226" i="3"/>
  <c r="D226" i="3" s="1"/>
  <c r="AL226" i="3"/>
  <c r="D227" i="3"/>
  <c r="E227" i="3"/>
  <c r="AI227" i="3"/>
  <c r="AJ227" i="3"/>
  <c r="AK227" i="3" s="1"/>
  <c r="AL227" i="3"/>
  <c r="AI228" i="3"/>
  <c r="AJ228" i="3"/>
  <c r="F228" i="3" s="1"/>
  <c r="AL228" i="3"/>
  <c r="E228" i="3" s="1"/>
  <c r="D229" i="3"/>
  <c r="E229" i="3"/>
  <c r="F229" i="3"/>
  <c r="AI229" i="3"/>
  <c r="AJ229" i="3"/>
  <c r="AL229" i="3"/>
  <c r="AK229" i="3" s="1"/>
  <c r="AI230" i="3"/>
  <c r="AJ230" i="3"/>
  <c r="F230" i="3" s="1"/>
  <c r="AL230" i="3"/>
  <c r="E230" i="3" s="1"/>
  <c r="AI231" i="3"/>
  <c r="AJ231" i="3"/>
  <c r="F231" i="3" s="1"/>
  <c r="AL231" i="3"/>
  <c r="E231" i="3" s="1"/>
  <c r="E232" i="3"/>
  <c r="AI232" i="3"/>
  <c r="AJ232" i="3"/>
  <c r="AK232" i="3" s="1"/>
  <c r="D232" i="3" s="1"/>
  <c r="AL232" i="3"/>
  <c r="AI233" i="3"/>
  <c r="AJ233" i="3"/>
  <c r="AK233" i="3" s="1"/>
  <c r="D233" i="3" s="1"/>
  <c r="AL233" i="3"/>
  <c r="E233" i="3" s="1"/>
  <c r="F234" i="3"/>
  <c r="AI234" i="3"/>
  <c r="AJ234" i="3"/>
  <c r="AL234" i="3"/>
  <c r="AK234" i="3" s="1"/>
  <c r="D234" i="3" s="1"/>
  <c r="E235" i="3"/>
  <c r="F235" i="3"/>
  <c r="AI235" i="3"/>
  <c r="AJ235" i="3"/>
  <c r="AL235" i="3"/>
  <c r="AK235" i="3" s="1"/>
  <c r="D235" i="3" s="1"/>
  <c r="AI236" i="3"/>
  <c r="AJ236" i="3"/>
  <c r="F236" i="3" s="1"/>
  <c r="AL236" i="3"/>
  <c r="E236" i="3" s="1"/>
  <c r="E237" i="3"/>
  <c r="F237" i="3"/>
  <c r="AI237" i="3"/>
  <c r="AJ237" i="3"/>
  <c r="AL237" i="3"/>
  <c r="AI238" i="3"/>
  <c r="AJ238" i="3"/>
  <c r="F238" i="3" s="1"/>
  <c r="AL238" i="3"/>
  <c r="E238" i="3" s="1"/>
  <c r="D239" i="3"/>
  <c r="E239" i="3"/>
  <c r="AI239" i="3"/>
  <c r="AJ239" i="3"/>
  <c r="F239" i="3" s="1"/>
  <c r="AL239" i="3"/>
  <c r="AK239" i="3" s="1"/>
  <c r="E240" i="3"/>
  <c r="AI240" i="3"/>
  <c r="AJ240" i="3"/>
  <c r="F240" i="3" s="1"/>
  <c r="AK240" i="3"/>
  <c r="D240" i="3" s="1"/>
  <c r="AL240" i="3"/>
  <c r="AI241" i="3"/>
  <c r="AJ241" i="3"/>
  <c r="F241" i="3" s="1"/>
  <c r="AL241" i="3"/>
  <c r="E241" i="3" s="1"/>
  <c r="E242" i="3"/>
  <c r="F242" i="3"/>
  <c r="AI242" i="3"/>
  <c r="AJ242" i="3"/>
  <c r="AL242" i="3"/>
  <c r="AK242" i="3" s="1"/>
  <c r="D242" i="3" s="1"/>
  <c r="E243" i="3"/>
  <c r="F243" i="3"/>
  <c r="AI243" i="3"/>
  <c r="AJ243" i="3"/>
  <c r="AL243" i="3"/>
  <c r="AK243" i="3" s="1"/>
  <c r="D243" i="3" s="1"/>
  <c r="AI244" i="3"/>
  <c r="AJ244" i="3"/>
  <c r="F244" i="3" s="1"/>
  <c r="AL244" i="3"/>
  <c r="AK244" i="3" s="1"/>
  <c r="D244" i="3" s="1"/>
  <c r="G3" i="4"/>
  <c r="H3" i="4"/>
  <c r="J3" i="4"/>
  <c r="K3" i="4"/>
  <c r="L3" i="4"/>
  <c r="N3" i="4"/>
  <c r="M3" i="4" s="1"/>
  <c r="O3" i="4"/>
  <c r="P3" i="4"/>
  <c r="R3" i="4"/>
  <c r="Q3" i="4" s="1"/>
  <c r="S3" i="4"/>
  <c r="T3" i="4"/>
  <c r="V3" i="4"/>
  <c r="U3" i="4" s="1"/>
  <c r="AI3" i="4"/>
  <c r="AJ3" i="4"/>
  <c r="AL3" i="4"/>
  <c r="AK3" i="4" s="1"/>
  <c r="K4" i="4"/>
  <c r="L4" i="4"/>
  <c r="F4" i="4" s="1"/>
  <c r="M4" i="4"/>
  <c r="D4" i="4" s="1"/>
  <c r="N4" i="4"/>
  <c r="S4" i="4"/>
  <c r="T4" i="4"/>
  <c r="V4" i="4"/>
  <c r="U4" i="4" s="1"/>
  <c r="AM4" i="4"/>
  <c r="AN4" i="4"/>
  <c r="AP4" i="4"/>
  <c r="AO4" i="4" s="1"/>
  <c r="E5" i="4"/>
  <c r="F5" i="4"/>
  <c r="O5" i="4"/>
  <c r="P5" i="4"/>
  <c r="R5" i="4"/>
  <c r="Q5" i="4" s="1"/>
  <c r="AA5" i="4"/>
  <c r="AB5" i="4"/>
  <c r="AD5" i="4"/>
  <c r="AC5" i="4" s="1"/>
  <c r="AI5" i="4"/>
  <c r="AJ5" i="4"/>
  <c r="AL5" i="4"/>
  <c r="AK5" i="4" s="1"/>
  <c r="S6" i="4"/>
  <c r="T6" i="4"/>
  <c r="V6" i="4"/>
  <c r="AA6" i="4"/>
  <c r="AB6" i="4"/>
  <c r="AD6" i="4"/>
  <c r="K7" i="4"/>
  <c r="L7" i="4"/>
  <c r="N7" i="4"/>
  <c r="M7" i="4" s="1"/>
  <c r="S7" i="4"/>
  <c r="T7" i="4"/>
  <c r="F7" i="4" s="1"/>
  <c r="U7" i="4"/>
  <c r="D7" i="4" s="1"/>
  <c r="V7" i="4"/>
  <c r="O8" i="4"/>
  <c r="P8" i="4"/>
  <c r="R8" i="4"/>
  <c r="Q8" i="4" s="1"/>
  <c r="AI8" i="4"/>
  <c r="AJ8" i="4"/>
  <c r="F8" i="4" s="1"/>
  <c r="AL8" i="4"/>
  <c r="E9" i="4"/>
  <c r="O9" i="4"/>
  <c r="P9" i="4"/>
  <c r="R9" i="4"/>
  <c r="Q9" i="4" s="1"/>
  <c r="AA9" i="4"/>
  <c r="AB9" i="4"/>
  <c r="AD9" i="4"/>
  <c r="AC9" i="4" s="1"/>
  <c r="AI9" i="4"/>
  <c r="AJ9" i="4"/>
  <c r="F9" i="4" s="1"/>
  <c r="AL9" i="4"/>
  <c r="AK9" i="4" s="1"/>
  <c r="D9" i="4" s="1"/>
  <c r="O10" i="4"/>
  <c r="P10" i="4"/>
  <c r="R10" i="4"/>
  <c r="Q10" i="4" s="1"/>
  <c r="AI10" i="4"/>
  <c r="AJ10" i="4"/>
  <c r="F10" i="4" s="1"/>
  <c r="AL10" i="4"/>
  <c r="AK10" i="4" s="1"/>
  <c r="O11" i="4"/>
  <c r="P11" i="4"/>
  <c r="F11" i="4" s="1"/>
  <c r="Q11" i="4"/>
  <c r="D11" i="4" s="1"/>
  <c r="R11" i="4"/>
  <c r="AI11" i="4"/>
  <c r="AJ11" i="4"/>
  <c r="AL11" i="4"/>
  <c r="AK11" i="4" s="1"/>
  <c r="S12" i="4"/>
  <c r="T12" i="4"/>
  <c r="V12" i="4"/>
  <c r="AM12" i="4"/>
  <c r="AN12" i="4"/>
  <c r="AO12" i="4" s="1"/>
  <c r="AP12" i="4"/>
  <c r="G13" i="4"/>
  <c r="H13" i="4"/>
  <c r="J13" i="4"/>
  <c r="AI13" i="4"/>
  <c r="AJ13" i="4"/>
  <c r="AL13" i="4"/>
  <c r="AK13" i="4" s="1"/>
  <c r="F14" i="4"/>
  <c r="O14" i="4"/>
  <c r="P14" i="4"/>
  <c r="R14" i="4"/>
  <c r="AE14" i="4"/>
  <c r="AF14" i="4"/>
  <c r="AH14" i="4"/>
  <c r="AG14" i="4" s="1"/>
  <c r="AI14" i="4"/>
  <c r="AJ14" i="4"/>
  <c r="AL14" i="4"/>
  <c r="AK14" i="4" s="1"/>
  <c r="W15" i="4"/>
  <c r="X15" i="4"/>
  <c r="F15" i="4" s="1"/>
  <c r="Y15" i="4"/>
  <c r="D15" i="4" s="1"/>
  <c r="Z15" i="4"/>
  <c r="E15" i="4" s="1"/>
  <c r="AE15" i="4"/>
  <c r="AF15" i="4"/>
  <c r="AH15" i="4"/>
  <c r="AG15" i="4" s="1"/>
  <c r="AI15" i="4"/>
  <c r="AJ15" i="4"/>
  <c r="AK15" i="4" s="1"/>
  <c r="AL15" i="4"/>
  <c r="G16" i="4"/>
  <c r="H16" i="4"/>
  <c r="J16" i="4"/>
  <c r="W16" i="4"/>
  <c r="X16" i="4"/>
  <c r="Z16" i="4"/>
  <c r="O17" i="4"/>
  <c r="P17" i="4"/>
  <c r="R17" i="4"/>
  <c r="S17" i="4"/>
  <c r="T17" i="4"/>
  <c r="F17" i="4" s="1"/>
  <c r="V17" i="4"/>
  <c r="U17" i="4" s="1"/>
  <c r="AE18" i="4"/>
  <c r="AF18" i="4"/>
  <c r="AH18" i="4"/>
  <c r="AI18" i="4"/>
  <c r="AJ18" i="4"/>
  <c r="F18" i="4" s="1"/>
  <c r="AL18" i="4"/>
  <c r="AK18" i="4" s="1"/>
  <c r="G19" i="4"/>
  <c r="H19" i="4"/>
  <c r="J19" i="4"/>
  <c r="O19" i="4"/>
  <c r="P19" i="4"/>
  <c r="F19" i="4" s="1"/>
  <c r="R19" i="4"/>
  <c r="Q19" i="4" s="1"/>
  <c r="AI19" i="4"/>
  <c r="AJ19" i="4"/>
  <c r="AK19" i="4" s="1"/>
  <c r="AL19" i="4"/>
  <c r="AA20" i="4"/>
  <c r="AB20" i="4"/>
  <c r="F20" i="4" s="1"/>
  <c r="AD20" i="4"/>
  <c r="E20" i="4" s="1"/>
  <c r="D21" i="4"/>
  <c r="E21" i="4"/>
  <c r="F21" i="4"/>
  <c r="O21" i="4"/>
  <c r="P21" i="4"/>
  <c r="R21" i="4"/>
  <c r="Q21" i="4" s="1"/>
  <c r="O22" i="4"/>
  <c r="P22" i="4"/>
  <c r="F22" i="4" s="1"/>
  <c r="R22" i="4"/>
  <c r="E22" i="4" s="1"/>
  <c r="F23" i="4"/>
  <c r="O23" i="4"/>
  <c r="P23" i="4"/>
  <c r="R23" i="4"/>
  <c r="E23" i="4" s="1"/>
  <c r="E24" i="4"/>
  <c r="F24" i="4"/>
  <c r="AA24" i="4"/>
  <c r="AB24" i="4"/>
  <c r="AD24" i="4"/>
  <c r="AC24" i="4" s="1"/>
  <c r="D24" i="4" s="1"/>
  <c r="G25" i="4"/>
  <c r="H25" i="4"/>
  <c r="F25" i="4" s="1"/>
  <c r="J25" i="4"/>
  <c r="O25" i="4"/>
  <c r="P25" i="4"/>
  <c r="R25" i="4"/>
  <c r="Q25" i="4" s="1"/>
  <c r="AA26" i="4"/>
  <c r="AB26" i="4"/>
  <c r="F26" i="4" s="1"/>
  <c r="AD26" i="4"/>
  <c r="AC26" i="4" s="1"/>
  <c r="D26" i="4" s="1"/>
  <c r="AA27" i="4"/>
  <c r="AB27" i="4"/>
  <c r="F27" i="4" s="1"/>
  <c r="AD27" i="4"/>
  <c r="E27" i="4" s="1"/>
  <c r="F28" i="4"/>
  <c r="AA28" i="4"/>
  <c r="AB28" i="4"/>
  <c r="AD28" i="4"/>
  <c r="E29" i="4"/>
  <c r="AA29" i="4"/>
  <c r="AB29" i="4"/>
  <c r="F29" i="4" s="1"/>
  <c r="AC29" i="4"/>
  <c r="D29" i="4" s="1"/>
  <c r="AD29" i="4"/>
  <c r="AI30" i="4"/>
  <c r="AJ30" i="4"/>
  <c r="F30" i="4" s="1"/>
  <c r="AL30" i="4"/>
  <c r="E30" i="4" s="1"/>
  <c r="D31" i="4"/>
  <c r="E31" i="4"/>
  <c r="F31" i="4"/>
  <c r="AA31" i="4"/>
  <c r="AB31" i="4"/>
  <c r="AD31" i="4"/>
  <c r="AC31" i="4" s="1"/>
  <c r="AM32" i="4"/>
  <c r="AN32" i="4"/>
  <c r="F32" i="4" s="1"/>
  <c r="AP32" i="4"/>
  <c r="E32" i="4" s="1"/>
  <c r="S33" i="4"/>
  <c r="T33" i="4"/>
  <c r="U33" i="4" s="1"/>
  <c r="D33" i="4" s="1"/>
  <c r="V33" i="4"/>
  <c r="E33" i="4" s="1"/>
  <c r="E34" i="4"/>
  <c r="F34" i="4"/>
  <c r="O34" i="4"/>
  <c r="P34" i="4"/>
  <c r="R34" i="4"/>
  <c r="Q34" i="4" s="1"/>
  <c r="D34" i="4" s="1"/>
  <c r="AA35" i="4"/>
  <c r="AB35" i="4"/>
  <c r="F35" i="4" s="1"/>
  <c r="AD35" i="4"/>
  <c r="AC35" i="4" s="1"/>
  <c r="D35" i="4" s="1"/>
  <c r="AM36" i="4"/>
  <c r="AN36" i="4"/>
  <c r="F36" i="4" s="1"/>
  <c r="AO36" i="4"/>
  <c r="D36" i="4" s="1"/>
  <c r="AP36" i="4"/>
  <c r="E36" i="4" s="1"/>
  <c r="F37" i="4"/>
  <c r="AA37" i="4"/>
  <c r="AB37" i="4"/>
  <c r="AD37" i="4"/>
  <c r="D38" i="4"/>
  <c r="E38" i="4"/>
  <c r="F38" i="4"/>
  <c r="AA38" i="4"/>
  <c r="AB38" i="4"/>
  <c r="AC38" i="4"/>
  <c r="AD38" i="4"/>
  <c r="AA39" i="4"/>
  <c r="AB39" i="4"/>
  <c r="F39" i="4" s="1"/>
  <c r="AD39" i="4"/>
  <c r="E39" i="4" s="1"/>
  <c r="D40" i="4"/>
  <c r="E40" i="4"/>
  <c r="F40" i="4"/>
  <c r="AE40" i="4"/>
  <c r="AF40" i="4"/>
  <c r="AH40" i="4"/>
  <c r="AG40" i="4" s="1"/>
  <c r="AI40" i="4"/>
  <c r="AJ40" i="4"/>
  <c r="AL40" i="4"/>
  <c r="AK40" i="4" s="1"/>
  <c r="F41" i="4"/>
  <c r="AI41" i="4"/>
  <c r="AJ41" i="4"/>
  <c r="AL41" i="4"/>
  <c r="AA42" i="4"/>
  <c r="AB42" i="4"/>
  <c r="F42" i="4" s="1"/>
  <c r="AD42" i="4"/>
  <c r="E42" i="4" s="1"/>
  <c r="AA43" i="4"/>
  <c r="AB43" i="4"/>
  <c r="F43" i="4" s="1"/>
  <c r="AC43" i="4"/>
  <c r="D43" i="4" s="1"/>
  <c r="AD43" i="4"/>
  <c r="E43" i="4" s="1"/>
  <c r="F44" i="4"/>
  <c r="O44" i="4"/>
  <c r="P44" i="4"/>
  <c r="R44" i="4"/>
  <c r="E45" i="4"/>
  <c r="F45" i="4"/>
  <c r="O45" i="4"/>
  <c r="P45" i="4"/>
  <c r="R45" i="4"/>
  <c r="Q45" i="4" s="1"/>
  <c r="D45" i="4" s="1"/>
  <c r="AA46" i="4"/>
  <c r="AB46" i="4"/>
  <c r="F46" i="4" s="1"/>
  <c r="AC46" i="4"/>
  <c r="D46" i="4" s="1"/>
  <c r="AD46" i="4"/>
  <c r="E46" i="4" s="1"/>
  <c r="D47" i="4"/>
  <c r="E47" i="4"/>
  <c r="F47" i="4"/>
  <c r="W47" i="4"/>
  <c r="X47" i="4"/>
  <c r="Z47" i="4"/>
  <c r="Y47" i="4" s="1"/>
  <c r="D48" i="4"/>
  <c r="E48" i="4"/>
  <c r="F48" i="4"/>
  <c r="G48" i="4"/>
  <c r="H48" i="4"/>
  <c r="J48" i="4"/>
  <c r="I48" i="4" s="1"/>
  <c r="AM49" i="4"/>
  <c r="AN49" i="4"/>
  <c r="F49" i="4" s="1"/>
  <c r="AP49" i="4"/>
  <c r="D50" i="4"/>
  <c r="E50" i="4"/>
  <c r="F50" i="4"/>
  <c r="AI50" i="4"/>
  <c r="AJ50" i="4"/>
  <c r="AL50" i="4"/>
  <c r="AK50" i="4" s="1"/>
  <c r="O51" i="4"/>
  <c r="P51" i="4"/>
  <c r="F51" i="4" s="1"/>
  <c r="R51" i="4"/>
  <c r="E51" i="4" s="1"/>
  <c r="O52" i="4"/>
  <c r="P52" i="4"/>
  <c r="F52" i="4" s="1"/>
  <c r="Q52" i="4"/>
  <c r="D52" i="4" s="1"/>
  <c r="R52" i="4"/>
  <c r="E52" i="4" s="1"/>
  <c r="F53" i="4"/>
  <c r="K53" i="4"/>
  <c r="L53" i="4"/>
  <c r="N53" i="4"/>
  <c r="E54" i="4"/>
  <c r="F54" i="4"/>
  <c r="AA54" i="4"/>
  <c r="AB54" i="4"/>
  <c r="AD54" i="4"/>
  <c r="AC54" i="4" s="1"/>
  <c r="D54" i="4" s="1"/>
  <c r="F55" i="4"/>
  <c r="AA55" i="4"/>
  <c r="AB55" i="4"/>
  <c r="AD55" i="4"/>
  <c r="E55" i="4" s="1"/>
  <c r="D56" i="4"/>
  <c r="E56" i="4"/>
  <c r="F56" i="4"/>
  <c r="O56" i="4"/>
  <c r="P56" i="4"/>
  <c r="R56" i="4"/>
  <c r="Q56" i="4" s="1"/>
  <c r="AI57" i="4"/>
  <c r="AJ57" i="4"/>
  <c r="F57" i="4" s="1"/>
  <c r="AL57" i="4"/>
  <c r="E57" i="4" s="1"/>
  <c r="AE58" i="4"/>
  <c r="AF58" i="4"/>
  <c r="AH58" i="4"/>
  <c r="AI58" i="4"/>
  <c r="AJ58" i="4"/>
  <c r="AK58" i="4"/>
  <c r="AL58" i="4"/>
  <c r="O59" i="4"/>
  <c r="P59" i="4"/>
  <c r="Q59" i="4" s="1"/>
  <c r="D59" i="4" s="1"/>
  <c r="R59" i="4"/>
  <c r="E59" i="4" s="1"/>
  <c r="F60" i="4"/>
  <c r="AA60" i="4"/>
  <c r="AB60" i="4"/>
  <c r="AD60" i="4"/>
  <c r="D61" i="4"/>
  <c r="S61" i="4"/>
  <c r="T61" i="4"/>
  <c r="F61" i="4" s="1"/>
  <c r="V61" i="4"/>
  <c r="U61" i="4" s="1"/>
  <c r="AI62" i="4"/>
  <c r="AJ62" i="4"/>
  <c r="F62" i="4" s="1"/>
  <c r="AL62" i="4"/>
  <c r="F63" i="4"/>
  <c r="AI63" i="4"/>
  <c r="AJ63" i="4"/>
  <c r="AL63" i="4"/>
  <c r="E64" i="4"/>
  <c r="AA64" i="4"/>
  <c r="AB64" i="4"/>
  <c r="F64" i="4" s="1"/>
  <c r="AD64" i="4"/>
  <c r="W65" i="4"/>
  <c r="X65" i="4"/>
  <c r="F65" i="4" s="1"/>
  <c r="Z65" i="4"/>
  <c r="E65" i="4" s="1"/>
  <c r="D66" i="4"/>
  <c r="E66" i="4"/>
  <c r="F66" i="4"/>
  <c r="AA66" i="4"/>
  <c r="AB66" i="4"/>
  <c r="AD66" i="4"/>
  <c r="AC66" i="4" s="1"/>
  <c r="F67" i="4"/>
  <c r="AI67" i="4"/>
  <c r="AJ67" i="4"/>
  <c r="AK67" i="4" s="1"/>
  <c r="D67" i="4" s="1"/>
  <c r="AL67" i="4"/>
  <c r="E67" i="4" s="1"/>
  <c r="G68" i="4"/>
  <c r="H68" i="4"/>
  <c r="I68" i="4" s="1"/>
  <c r="D68" i="4" s="1"/>
  <c r="J68" i="4"/>
  <c r="E68" i="4" s="1"/>
  <c r="F69" i="4"/>
  <c r="S69" i="4"/>
  <c r="T69" i="4"/>
  <c r="V69" i="4"/>
  <c r="AI70" i="4"/>
  <c r="AJ70" i="4"/>
  <c r="F70" i="4" s="1"/>
  <c r="AL70" i="4"/>
  <c r="AK70" i="4" s="1"/>
  <c r="D70" i="4" s="1"/>
  <c r="O71" i="4"/>
  <c r="P71" i="4"/>
  <c r="F71" i="4" s="1"/>
  <c r="R71" i="4"/>
  <c r="E71" i="4" s="1"/>
  <c r="F72" i="4"/>
  <c r="AI72" i="4"/>
  <c r="AJ72" i="4"/>
  <c r="AL72" i="4"/>
  <c r="E73" i="4"/>
  <c r="F73" i="4"/>
  <c r="AA73" i="4"/>
  <c r="AB73" i="4"/>
  <c r="AC73" i="4"/>
  <c r="D73" i="4" s="1"/>
  <c r="AD73" i="4"/>
  <c r="AI74" i="4"/>
  <c r="AJ74" i="4"/>
  <c r="F74" i="4" s="1"/>
  <c r="AL74" i="4"/>
  <c r="E74" i="4" s="1"/>
  <c r="D75" i="4"/>
  <c r="E75" i="4"/>
  <c r="F75" i="4"/>
  <c r="AA75" i="4"/>
  <c r="AB75" i="4"/>
  <c r="AD75" i="4"/>
  <c r="AC75" i="4" s="1"/>
  <c r="S76" i="4"/>
  <c r="T76" i="4"/>
  <c r="F76" i="4" s="1"/>
  <c r="V76" i="4"/>
  <c r="E76" i="4" s="1"/>
  <c r="AA77" i="4"/>
  <c r="AB77" i="4"/>
  <c r="AC77" i="4" s="1"/>
  <c r="D77" i="4" s="1"/>
  <c r="AD77" i="4"/>
  <c r="E77" i="4" s="1"/>
  <c r="E78" i="4"/>
  <c r="F78" i="4"/>
  <c r="G78" i="4"/>
  <c r="H78" i="4"/>
  <c r="J78" i="4"/>
  <c r="I78" i="4" s="1"/>
  <c r="D78" i="4" s="1"/>
  <c r="AI79" i="4"/>
  <c r="AJ79" i="4"/>
  <c r="F79" i="4" s="1"/>
  <c r="AL79" i="4"/>
  <c r="AK79" i="4" s="1"/>
  <c r="D79" i="4" s="1"/>
  <c r="O80" i="4"/>
  <c r="P80" i="4"/>
  <c r="F80" i="4" s="1"/>
  <c r="Q80" i="4"/>
  <c r="D80" i="4" s="1"/>
  <c r="R80" i="4"/>
  <c r="E80" i="4" s="1"/>
  <c r="F81" i="4"/>
  <c r="AA81" i="4"/>
  <c r="AB81" i="4"/>
  <c r="AD81" i="4"/>
  <c r="E82" i="4"/>
  <c r="F82" i="4"/>
  <c r="K82" i="4"/>
  <c r="L82" i="4"/>
  <c r="M82" i="4" s="1"/>
  <c r="D82" i="4" s="1"/>
  <c r="N82" i="4"/>
  <c r="AE83" i="4"/>
  <c r="AF83" i="4"/>
  <c r="F83" i="4" s="1"/>
  <c r="AH83" i="4"/>
  <c r="E83" i="4" s="1"/>
  <c r="D84" i="4"/>
  <c r="E84" i="4"/>
  <c r="F84" i="4"/>
  <c r="AI84" i="4"/>
  <c r="AJ84" i="4"/>
  <c r="AL84" i="4"/>
  <c r="AK84" i="4" s="1"/>
  <c r="K85" i="4"/>
  <c r="L85" i="4"/>
  <c r="F85" i="4" s="1"/>
  <c r="N85" i="4"/>
  <c r="E85" i="4" s="1"/>
  <c r="AA86" i="4"/>
  <c r="AB86" i="4"/>
  <c r="AD86" i="4"/>
  <c r="E86" i="4" s="1"/>
  <c r="E87" i="4"/>
  <c r="F87" i="4"/>
  <c r="AI87" i="4"/>
  <c r="AJ87" i="4"/>
  <c r="AL87" i="4"/>
  <c r="AK87" i="4" s="1"/>
  <c r="D87" i="4" s="1"/>
  <c r="S88" i="4"/>
  <c r="T88" i="4"/>
  <c r="F88" i="4" s="1"/>
  <c r="V88" i="4"/>
  <c r="F89" i="4"/>
  <c r="AI89" i="4"/>
  <c r="AJ89" i="4"/>
  <c r="AK89" i="4" s="1"/>
  <c r="D89" i="4" s="1"/>
  <c r="AL89" i="4"/>
  <c r="E89" i="4" s="1"/>
  <c r="F90" i="4"/>
  <c r="AA90" i="4"/>
  <c r="AB90" i="4"/>
  <c r="AD90" i="4"/>
  <c r="D91" i="4"/>
  <c r="E91" i="4"/>
  <c r="K91" i="4"/>
  <c r="L91" i="4"/>
  <c r="F91" i="4" s="1"/>
  <c r="M91" i="4"/>
  <c r="N91" i="4"/>
  <c r="AE92" i="4"/>
  <c r="AF92" i="4"/>
  <c r="F92" i="4" s="1"/>
  <c r="AH92" i="4"/>
  <c r="D93" i="4"/>
  <c r="E93" i="4"/>
  <c r="F93" i="4"/>
  <c r="O93" i="4"/>
  <c r="P93" i="4"/>
  <c r="R93" i="4"/>
  <c r="Q93" i="4" s="1"/>
  <c r="AI94" i="4"/>
  <c r="AJ94" i="4"/>
  <c r="F94" i="4" s="1"/>
  <c r="AL94" i="4"/>
  <c r="AI95" i="4"/>
  <c r="AJ95" i="4"/>
  <c r="AK95" i="4" s="1"/>
  <c r="D95" i="4" s="1"/>
  <c r="AL95" i="4"/>
  <c r="E95" i="4" s="1"/>
  <c r="F96" i="4"/>
  <c r="K96" i="4"/>
  <c r="L96" i="4"/>
  <c r="N96" i="4"/>
  <c r="M96" i="4" s="1"/>
  <c r="D96" i="4" s="1"/>
  <c r="AE97" i="4"/>
  <c r="AF97" i="4"/>
  <c r="F97" i="4" s="1"/>
  <c r="AH97" i="4"/>
  <c r="AG97" i="4" s="1"/>
  <c r="D97" i="4" s="1"/>
  <c r="AI98" i="4"/>
  <c r="AJ98" i="4"/>
  <c r="F98" i="4" s="1"/>
  <c r="AL98" i="4"/>
  <c r="E98" i="4" s="1"/>
  <c r="F99" i="4"/>
  <c r="AI99" i="4"/>
  <c r="AJ99" i="4"/>
  <c r="AL99" i="4"/>
  <c r="E99" i="4" s="1"/>
  <c r="E100" i="4"/>
  <c r="F100" i="4"/>
  <c r="O100" i="4"/>
  <c r="P100" i="4"/>
  <c r="R100" i="4"/>
  <c r="Q100" i="4" s="1"/>
  <c r="D100" i="4" s="1"/>
  <c r="F101" i="4"/>
  <c r="AI101" i="4"/>
  <c r="AJ101" i="4"/>
  <c r="AL101" i="4"/>
  <c r="E101" i="4" s="1"/>
  <c r="F102" i="4"/>
  <c r="S102" i="4"/>
  <c r="T102" i="4"/>
  <c r="V102" i="4"/>
  <c r="U102" i="4" s="1"/>
  <c r="D102" i="4" s="1"/>
  <c r="D103" i="4"/>
  <c r="E103" i="4"/>
  <c r="F103" i="4"/>
  <c r="O103" i="4"/>
  <c r="P103" i="4"/>
  <c r="Q103" i="4" s="1"/>
  <c r="R103" i="4"/>
  <c r="S104" i="4"/>
  <c r="T104" i="4"/>
  <c r="F104" i="4" s="1"/>
  <c r="V104" i="4"/>
  <c r="E104" i="4" s="1"/>
  <c r="D105" i="4"/>
  <c r="E105" i="4"/>
  <c r="F105" i="4"/>
  <c r="O105" i="4"/>
  <c r="P105" i="4"/>
  <c r="R105" i="4"/>
  <c r="Q105" i="4" s="1"/>
  <c r="AI106" i="4"/>
  <c r="AJ106" i="4"/>
  <c r="F106" i="4" s="1"/>
  <c r="AL106" i="4"/>
  <c r="E106" i="4" s="1"/>
  <c r="E107" i="4"/>
  <c r="O107" i="4"/>
  <c r="P107" i="4"/>
  <c r="F107" i="4" s="1"/>
  <c r="R107" i="4"/>
  <c r="Q107" i="4" s="1"/>
  <c r="D107" i="4" s="1"/>
  <c r="E108" i="4"/>
  <c r="F108" i="4"/>
  <c r="AE108" i="4"/>
  <c r="AF108" i="4"/>
  <c r="AG108" i="4"/>
  <c r="D108" i="4" s="1"/>
  <c r="AH108" i="4"/>
  <c r="O109" i="4"/>
  <c r="P109" i="4"/>
  <c r="Q109" i="4" s="1"/>
  <c r="D109" i="4" s="1"/>
  <c r="R109" i="4"/>
  <c r="E109" i="4" s="1"/>
  <c r="E110" i="4"/>
  <c r="F110" i="4"/>
  <c r="AI110" i="4"/>
  <c r="AJ110" i="4"/>
  <c r="AL110" i="4"/>
  <c r="AK110" i="4" s="1"/>
  <c r="D110" i="4" s="1"/>
  <c r="D111" i="4"/>
  <c r="E111" i="4"/>
  <c r="F111" i="4"/>
  <c r="AI111" i="4"/>
  <c r="AJ111" i="4"/>
  <c r="AK111" i="4"/>
  <c r="AL111" i="4"/>
  <c r="O112" i="4"/>
  <c r="P112" i="4"/>
  <c r="F112" i="4" s="1"/>
  <c r="R112" i="4"/>
  <c r="E112" i="4" s="1"/>
  <c r="E113" i="4"/>
  <c r="F113" i="4"/>
  <c r="O113" i="4"/>
  <c r="P113" i="4"/>
  <c r="Q113" i="4"/>
  <c r="D113" i="4" s="1"/>
  <c r="R113" i="4"/>
  <c r="F114" i="4"/>
  <c r="AI114" i="4"/>
  <c r="AJ114" i="4"/>
  <c r="AL114" i="4"/>
  <c r="E114" i="4" s="1"/>
  <c r="D115" i="4"/>
  <c r="E115" i="4"/>
  <c r="O115" i="4"/>
  <c r="P115" i="4"/>
  <c r="F115" i="4" s="1"/>
  <c r="R115" i="4"/>
  <c r="Q115" i="4" s="1"/>
  <c r="AI116" i="4"/>
  <c r="AJ116" i="4"/>
  <c r="F116" i="4" s="1"/>
  <c r="AL116" i="4"/>
  <c r="E116" i="4" s="1"/>
  <c r="F117" i="4"/>
  <c r="O117" i="4"/>
  <c r="P117" i="4"/>
  <c r="R117" i="4"/>
  <c r="E117" i="4" s="1"/>
  <c r="E118" i="4"/>
  <c r="F118" i="4"/>
  <c r="AE118" i="4"/>
  <c r="AF118" i="4"/>
  <c r="AH118" i="4"/>
  <c r="AG118" i="4" s="1"/>
  <c r="D118" i="4" s="1"/>
  <c r="AI119" i="4"/>
  <c r="AJ119" i="4"/>
  <c r="F119" i="4" s="1"/>
  <c r="AL119" i="4"/>
  <c r="E119" i="4" s="1"/>
  <c r="F120" i="4"/>
  <c r="AE120" i="4"/>
  <c r="AF120" i="4"/>
  <c r="AH120" i="4"/>
  <c r="AG120" i="4" s="1"/>
  <c r="D120" i="4" s="1"/>
  <c r="E121" i="4"/>
  <c r="F121" i="4"/>
  <c r="AI121" i="4"/>
  <c r="AJ121" i="4"/>
  <c r="AK121" i="4" s="1"/>
  <c r="D121" i="4" s="1"/>
  <c r="AL121" i="4"/>
  <c r="AE122" i="4"/>
  <c r="AF122" i="4"/>
  <c r="F122" i="4" s="1"/>
  <c r="AH122" i="4"/>
  <c r="E122" i="4" s="1"/>
  <c r="D123" i="4"/>
  <c r="E123" i="4"/>
  <c r="F123" i="4"/>
  <c r="O123" i="4"/>
  <c r="P123" i="4"/>
  <c r="R123" i="4"/>
  <c r="Q123" i="4" s="1"/>
  <c r="AE124" i="4"/>
  <c r="AF124" i="4"/>
  <c r="F124" i="4" s="1"/>
  <c r="AH124" i="4"/>
  <c r="E124" i="4" s="1"/>
  <c r="E125" i="4"/>
  <c r="O125" i="4"/>
  <c r="P125" i="4"/>
  <c r="F125" i="4" s="1"/>
  <c r="R125" i="4"/>
  <c r="Q125" i="4" s="1"/>
  <c r="D125" i="4" s="1"/>
  <c r="E126" i="4"/>
  <c r="F126" i="4"/>
  <c r="AE126" i="4"/>
  <c r="AF126" i="4"/>
  <c r="AG126" i="4"/>
  <c r="D126" i="4" s="1"/>
  <c r="AH126" i="4"/>
  <c r="AI127" i="4"/>
  <c r="AJ127" i="4"/>
  <c r="AK127" i="4" s="1"/>
  <c r="D127" i="4" s="1"/>
  <c r="AL127" i="4"/>
  <c r="E127" i="4" s="1"/>
  <c r="E128" i="4"/>
  <c r="F128" i="4"/>
  <c r="AE128" i="4"/>
  <c r="AF128" i="4"/>
  <c r="AH128" i="4"/>
  <c r="AG128" i="4" s="1"/>
  <c r="D128" i="4" s="1"/>
  <c r="D129" i="4"/>
  <c r="E129" i="4"/>
  <c r="F129" i="4"/>
  <c r="AE129" i="4"/>
  <c r="AF129" i="4"/>
  <c r="AG129" i="4"/>
  <c r="AH129" i="4"/>
  <c r="O130" i="4"/>
  <c r="P130" i="4"/>
  <c r="F130" i="4" s="1"/>
  <c r="R130" i="4"/>
  <c r="E130" i="4" s="1"/>
  <c r="E131" i="4"/>
  <c r="AI131" i="4"/>
  <c r="AJ131" i="4"/>
  <c r="F131" i="4" s="1"/>
  <c r="AK131" i="4"/>
  <c r="D131" i="4" s="1"/>
  <c r="AL131" i="4"/>
  <c r="F132" i="4"/>
  <c r="AE132" i="4"/>
  <c r="AF132" i="4"/>
  <c r="AH132" i="4"/>
  <c r="E132" i="4" s="1"/>
  <c r="D133" i="4"/>
  <c r="AI133" i="4"/>
  <c r="AJ133" i="4"/>
  <c r="F133" i="4" s="1"/>
  <c r="AL133" i="4"/>
  <c r="AK133" i="4" s="1"/>
  <c r="AI134" i="4"/>
  <c r="AJ134" i="4"/>
  <c r="F134" i="4" s="1"/>
  <c r="AL134" i="4"/>
  <c r="E134" i="4" s="1"/>
  <c r="F135" i="4"/>
  <c r="AI135" i="4"/>
  <c r="AJ135" i="4"/>
  <c r="AL135" i="4"/>
  <c r="E135" i="4" s="1"/>
  <c r="E136" i="4"/>
  <c r="F136" i="4"/>
  <c r="AI136" i="4"/>
  <c r="AJ136" i="4"/>
  <c r="AL136" i="4"/>
  <c r="AK136" i="4" s="1"/>
  <c r="D136" i="4" s="1"/>
  <c r="AI137" i="4"/>
  <c r="AJ137" i="4"/>
  <c r="F137" i="4" s="1"/>
  <c r="AL137" i="4"/>
  <c r="E137" i="4" s="1"/>
  <c r="F138" i="4"/>
  <c r="AI138" i="4"/>
  <c r="AJ138" i="4"/>
  <c r="AL138" i="4"/>
  <c r="AK138" i="4" s="1"/>
  <c r="D138" i="4" s="1"/>
  <c r="E139" i="4"/>
  <c r="F139" i="4"/>
  <c r="AI139" i="4"/>
  <c r="AJ139" i="4"/>
  <c r="AK139" i="4" s="1"/>
  <c r="D139" i="4" s="1"/>
  <c r="AL139" i="4"/>
  <c r="AI140" i="4"/>
  <c r="AJ140" i="4"/>
  <c r="F140" i="4" s="1"/>
  <c r="AL140" i="4"/>
  <c r="E140" i="4" s="1"/>
  <c r="K3" i="5"/>
  <c r="L3" i="5"/>
  <c r="N3" i="5"/>
  <c r="O3" i="5"/>
  <c r="P3" i="5"/>
  <c r="R3" i="5"/>
  <c r="Q3" i="5" s="1"/>
  <c r="AE3" i="5"/>
  <c r="AF3" i="5"/>
  <c r="AG3" i="5" s="1"/>
  <c r="AH3" i="5"/>
  <c r="AI3" i="5"/>
  <c r="AJ3" i="5"/>
  <c r="AL3" i="5"/>
  <c r="AK3" i="5" s="1"/>
  <c r="AM3" i="5"/>
  <c r="AN3" i="5"/>
  <c r="AP3" i="5"/>
  <c r="AO3" i="5" s="1"/>
  <c r="O4" i="5"/>
  <c r="P4" i="5"/>
  <c r="F4" i="5" s="1"/>
  <c r="Q4" i="5"/>
  <c r="D4" i="5" s="1"/>
  <c r="R4" i="5"/>
  <c r="AA4" i="5"/>
  <c r="AB4" i="5"/>
  <c r="AD4" i="5"/>
  <c r="AC4" i="5" s="1"/>
  <c r="AI4" i="5"/>
  <c r="AJ4" i="5"/>
  <c r="AK4" i="5" s="1"/>
  <c r="AL4" i="5"/>
  <c r="E5" i="5"/>
  <c r="F5" i="5"/>
  <c r="O5" i="5"/>
  <c r="P5" i="5"/>
  <c r="R5" i="5"/>
  <c r="Q5" i="5" s="1"/>
  <c r="D5" i="5" s="1"/>
  <c r="AI5" i="5"/>
  <c r="AJ5" i="5"/>
  <c r="AK5" i="5" s="1"/>
  <c r="AL5" i="5"/>
  <c r="E6" i="5"/>
  <c r="O6" i="5"/>
  <c r="P6" i="5"/>
  <c r="Q6" i="5" s="1"/>
  <c r="R6" i="5"/>
  <c r="AA6" i="5"/>
  <c r="AB6" i="5"/>
  <c r="AD6" i="5"/>
  <c r="E7" i="5"/>
  <c r="K7" i="5"/>
  <c r="L7" i="5"/>
  <c r="M7" i="5" s="1"/>
  <c r="D7" i="5" s="1"/>
  <c r="N7" i="5"/>
  <c r="S7" i="5"/>
  <c r="T7" i="5"/>
  <c r="U7" i="5" s="1"/>
  <c r="V7" i="5"/>
  <c r="D8" i="5"/>
  <c r="E8" i="5"/>
  <c r="O8" i="5"/>
  <c r="P8" i="5"/>
  <c r="F8" i="5" s="1"/>
  <c r="Q8" i="5"/>
  <c r="R8" i="5"/>
  <c r="AA8" i="5"/>
  <c r="AB8" i="5"/>
  <c r="AC8" i="5" s="1"/>
  <c r="AD8" i="5"/>
  <c r="D9" i="5"/>
  <c r="E9" i="5"/>
  <c r="O9" i="5"/>
  <c r="P9" i="5"/>
  <c r="F9" i="5" s="1"/>
  <c r="R9" i="5"/>
  <c r="Q9" i="5" s="1"/>
  <c r="AI9" i="5"/>
  <c r="AJ9" i="5"/>
  <c r="AK9" i="5" s="1"/>
  <c r="AL9" i="5"/>
  <c r="E10" i="5"/>
  <c r="F10" i="5"/>
  <c r="O10" i="5"/>
  <c r="P10" i="5"/>
  <c r="Q10" i="5" s="1"/>
  <c r="D10" i="5" s="1"/>
  <c r="R10" i="5"/>
  <c r="AI10" i="5"/>
  <c r="AJ10" i="5"/>
  <c r="AK10" i="5" s="1"/>
  <c r="AL10" i="5"/>
  <c r="O11" i="5"/>
  <c r="P11" i="5"/>
  <c r="F11" i="5" s="1"/>
  <c r="R11" i="5"/>
  <c r="E11" i="5" s="1"/>
  <c r="O12" i="5"/>
  <c r="P12" i="5"/>
  <c r="F12" i="5" s="1"/>
  <c r="R12" i="5"/>
  <c r="E12" i="5" s="1"/>
  <c r="E13" i="5"/>
  <c r="AA13" i="5"/>
  <c r="AB13" i="5"/>
  <c r="AC13" i="5" s="1"/>
  <c r="D13" i="5" s="1"/>
  <c r="AD13" i="5"/>
  <c r="AI13" i="5"/>
  <c r="AJ13" i="5"/>
  <c r="AK13" i="5" s="1"/>
  <c r="AL13" i="5"/>
  <c r="E14" i="5"/>
  <c r="O14" i="5"/>
  <c r="P14" i="5"/>
  <c r="Q14" i="5" s="1"/>
  <c r="R14" i="5"/>
  <c r="AI14" i="5"/>
  <c r="AJ14" i="5"/>
  <c r="AK14" i="5"/>
  <c r="AL14" i="5"/>
  <c r="E15" i="5"/>
  <c r="F15" i="5"/>
  <c r="AA15" i="5"/>
  <c r="AB15" i="5"/>
  <c r="AC15" i="5" s="1"/>
  <c r="D15" i="5" s="1"/>
  <c r="AD15" i="5"/>
  <c r="E16" i="5"/>
  <c r="AA16" i="5"/>
  <c r="AB16" i="5"/>
  <c r="AD16" i="5"/>
  <c r="AC16" i="5" s="1"/>
  <c r="AI16" i="5"/>
  <c r="AJ16" i="5"/>
  <c r="AL16" i="5"/>
  <c r="E17" i="5"/>
  <c r="AA17" i="5"/>
  <c r="AB17" i="5"/>
  <c r="AC17" i="5" s="1"/>
  <c r="D17" i="5" s="1"/>
  <c r="AD17" i="5"/>
  <c r="AI17" i="5"/>
  <c r="AJ17" i="5"/>
  <c r="AK17" i="5" s="1"/>
  <c r="AL17" i="5"/>
  <c r="E18" i="5"/>
  <c r="O18" i="5"/>
  <c r="P18" i="5"/>
  <c r="Q18" i="5" s="1"/>
  <c r="D18" i="5" s="1"/>
  <c r="R18" i="5"/>
  <c r="AI18" i="5"/>
  <c r="AJ18" i="5"/>
  <c r="AK18" i="5" s="1"/>
  <c r="AL18" i="5"/>
  <c r="D19" i="5"/>
  <c r="E19" i="5"/>
  <c r="AA19" i="5"/>
  <c r="AB19" i="5"/>
  <c r="F19" i="5" s="1"/>
  <c r="AC19" i="5"/>
  <c r="AD19" i="5"/>
  <c r="O20" i="5"/>
  <c r="P20" i="5"/>
  <c r="F20" i="5" s="1"/>
  <c r="R20" i="5"/>
  <c r="E20" i="5" s="1"/>
  <c r="D21" i="5"/>
  <c r="E21" i="5"/>
  <c r="AA21" i="5"/>
  <c r="AB21" i="5"/>
  <c r="AC21" i="5" s="1"/>
  <c r="AD21" i="5"/>
  <c r="O22" i="5"/>
  <c r="P22" i="5"/>
  <c r="F22" i="5" s="1"/>
  <c r="R22" i="5"/>
  <c r="E22" i="5" s="1"/>
  <c r="F23" i="5"/>
  <c r="O23" i="5"/>
  <c r="P23" i="5"/>
  <c r="Q23" i="5" s="1"/>
  <c r="R23" i="5"/>
  <c r="AI23" i="5"/>
  <c r="AJ23" i="5"/>
  <c r="AL23" i="5"/>
  <c r="AK23" i="5" s="1"/>
  <c r="D23" i="5" s="1"/>
  <c r="O24" i="5"/>
  <c r="P24" i="5"/>
  <c r="F24" i="5" s="1"/>
  <c r="Q24" i="5"/>
  <c r="D24" i="5" s="1"/>
  <c r="R24" i="5"/>
  <c r="AI24" i="5"/>
  <c r="AJ24" i="5"/>
  <c r="AL24" i="5"/>
  <c r="AK24" i="5" s="1"/>
  <c r="O25" i="5"/>
  <c r="P25" i="5"/>
  <c r="F25" i="5" s="1"/>
  <c r="R25" i="5"/>
  <c r="E25" i="5" s="1"/>
  <c r="O26" i="5"/>
  <c r="P26" i="5"/>
  <c r="R26" i="5"/>
  <c r="AI26" i="5"/>
  <c r="AJ26" i="5"/>
  <c r="AL26" i="5"/>
  <c r="AK26" i="5" s="1"/>
  <c r="G27" i="5"/>
  <c r="H27" i="5"/>
  <c r="J27" i="5"/>
  <c r="E27" i="5" s="1"/>
  <c r="D28" i="5"/>
  <c r="E28" i="5"/>
  <c r="O28" i="5"/>
  <c r="P28" i="5"/>
  <c r="F28" i="5" s="1"/>
  <c r="Q28" i="5"/>
  <c r="R28" i="5"/>
  <c r="O29" i="5"/>
  <c r="P29" i="5"/>
  <c r="F29" i="5" s="1"/>
  <c r="R29" i="5"/>
  <c r="E29" i="5" s="1"/>
  <c r="E30" i="5"/>
  <c r="F30" i="5"/>
  <c r="O30" i="5"/>
  <c r="P30" i="5"/>
  <c r="R30" i="5"/>
  <c r="G31" i="5"/>
  <c r="H31" i="5"/>
  <c r="F31" i="5" s="1"/>
  <c r="J31" i="5"/>
  <c r="F32" i="5"/>
  <c r="AM32" i="5"/>
  <c r="AN32" i="5"/>
  <c r="AP32" i="5"/>
  <c r="E32" i="5" s="1"/>
  <c r="K33" i="5"/>
  <c r="L33" i="5"/>
  <c r="N33" i="5"/>
  <c r="E33" i="5" s="1"/>
  <c r="W34" i="5"/>
  <c r="X34" i="5"/>
  <c r="F34" i="5" s="1"/>
  <c r="Z34" i="5"/>
  <c r="E34" i="5" s="1"/>
  <c r="AA35" i="5"/>
  <c r="AB35" i="5"/>
  <c r="F35" i="5" s="1"/>
  <c r="AC35" i="5"/>
  <c r="D35" i="5" s="1"/>
  <c r="AD35" i="5"/>
  <c r="E35" i="5" s="1"/>
  <c r="F36" i="5"/>
  <c r="AA36" i="5"/>
  <c r="AB36" i="5"/>
  <c r="AD36" i="5"/>
  <c r="E36" i="5" s="1"/>
  <c r="E37" i="5"/>
  <c r="F37" i="5"/>
  <c r="AM37" i="5"/>
  <c r="AN37" i="5"/>
  <c r="AP37" i="5"/>
  <c r="AO37" i="5" s="1"/>
  <c r="D37" i="5" s="1"/>
  <c r="F38" i="5"/>
  <c r="G38" i="5"/>
  <c r="H38" i="5"/>
  <c r="J38" i="5"/>
  <c r="E38" i="5" s="1"/>
  <c r="G39" i="5"/>
  <c r="H39" i="5"/>
  <c r="J39" i="5"/>
  <c r="E39" i="5" s="1"/>
  <c r="D40" i="5"/>
  <c r="E40" i="5"/>
  <c r="F40" i="5"/>
  <c r="AA40" i="5"/>
  <c r="AB40" i="5"/>
  <c r="AC40" i="5" s="1"/>
  <c r="AD40" i="5"/>
  <c r="S41" i="5"/>
  <c r="T41" i="5"/>
  <c r="F41" i="5" s="1"/>
  <c r="V41" i="5"/>
  <c r="E41" i="5" s="1"/>
  <c r="E42" i="5"/>
  <c r="AA42" i="5"/>
  <c r="AB42" i="5"/>
  <c r="AD42" i="5"/>
  <c r="K43" i="5"/>
  <c r="L43" i="5"/>
  <c r="F43" i="5" s="1"/>
  <c r="N43" i="5"/>
  <c r="E43" i="5" s="1"/>
  <c r="AA44" i="5"/>
  <c r="AB44" i="5"/>
  <c r="AD44" i="5"/>
  <c r="E44" i="5" s="1"/>
  <c r="E45" i="5"/>
  <c r="F45" i="5"/>
  <c r="O45" i="5"/>
  <c r="P45" i="5"/>
  <c r="R45" i="5"/>
  <c r="E46" i="5"/>
  <c r="F46" i="5"/>
  <c r="AA46" i="5"/>
  <c r="AB46" i="5"/>
  <c r="AD46" i="5"/>
  <c r="AC46" i="5" s="1"/>
  <c r="D46" i="5" s="1"/>
  <c r="AA47" i="5"/>
  <c r="AB47" i="5"/>
  <c r="F47" i="5" s="1"/>
  <c r="AD47" i="5"/>
  <c r="E48" i="5"/>
  <c r="F48" i="5"/>
  <c r="K48" i="5"/>
  <c r="L48" i="5"/>
  <c r="N48" i="5"/>
  <c r="AI49" i="5"/>
  <c r="AJ49" i="5"/>
  <c r="F49" i="5" s="1"/>
  <c r="AL49" i="5"/>
  <c r="E49" i="5" s="1"/>
  <c r="F50" i="5"/>
  <c r="AA50" i="5"/>
  <c r="AB50" i="5"/>
  <c r="AD50" i="5"/>
  <c r="E50" i="5" s="1"/>
  <c r="AA51" i="5"/>
  <c r="AB51" i="5"/>
  <c r="F51" i="5" s="1"/>
  <c r="AD51" i="5"/>
  <c r="E51" i="5" s="1"/>
  <c r="AI52" i="5"/>
  <c r="AJ52" i="5"/>
  <c r="F52" i="5" s="1"/>
  <c r="AK52" i="5"/>
  <c r="D52" i="5" s="1"/>
  <c r="AL52" i="5"/>
  <c r="E52" i="5" s="1"/>
  <c r="O53" i="5"/>
  <c r="P53" i="5"/>
  <c r="F53" i="5" s="1"/>
  <c r="Q53" i="5"/>
  <c r="D53" i="5" s="1"/>
  <c r="R53" i="5"/>
  <c r="E53" i="5" s="1"/>
  <c r="AA54" i="5"/>
  <c r="AB54" i="5"/>
  <c r="AD54" i="5"/>
  <c r="E54" i="5" s="1"/>
  <c r="E55" i="5"/>
  <c r="F55" i="5"/>
  <c r="AE55" i="5"/>
  <c r="AF55" i="5"/>
  <c r="AH55" i="5"/>
  <c r="AG55" i="5" s="1"/>
  <c r="D55" i="5" s="1"/>
  <c r="O56" i="5"/>
  <c r="P56" i="5"/>
  <c r="Q56" i="5" s="1"/>
  <c r="D56" i="5" s="1"/>
  <c r="R56" i="5"/>
  <c r="E56" i="5" s="1"/>
  <c r="AI57" i="5"/>
  <c r="AJ57" i="5"/>
  <c r="AL57" i="5"/>
  <c r="E57" i="5" s="1"/>
  <c r="E58" i="5"/>
  <c r="O58" i="5"/>
  <c r="P58" i="5"/>
  <c r="Q58" i="5" s="1"/>
  <c r="D58" i="5" s="1"/>
  <c r="R58" i="5"/>
  <c r="AI59" i="5"/>
  <c r="AJ59" i="5"/>
  <c r="F59" i="5" s="1"/>
  <c r="AL59" i="5"/>
  <c r="E59" i="5" s="1"/>
  <c r="E60" i="5"/>
  <c r="AA60" i="5"/>
  <c r="AB60" i="5"/>
  <c r="AD60" i="5"/>
  <c r="O61" i="5"/>
  <c r="P61" i="5"/>
  <c r="F61" i="5" s="1"/>
  <c r="R61" i="5"/>
  <c r="E61" i="5" s="1"/>
  <c r="S62" i="5"/>
  <c r="T62" i="5"/>
  <c r="F62" i="5" s="1"/>
  <c r="V62" i="5"/>
  <c r="E62" i="5" s="1"/>
  <c r="E63" i="5"/>
  <c r="F63" i="5"/>
  <c r="O63" i="5"/>
  <c r="P63" i="5"/>
  <c r="R63" i="5"/>
  <c r="E64" i="5"/>
  <c r="O64" i="5"/>
  <c r="P64" i="5"/>
  <c r="F64" i="5" s="1"/>
  <c r="Q64" i="5"/>
  <c r="D64" i="5" s="1"/>
  <c r="R64" i="5"/>
  <c r="S65" i="5"/>
  <c r="T65" i="5"/>
  <c r="F65" i="5" s="1"/>
  <c r="V65" i="5"/>
  <c r="E66" i="5"/>
  <c r="F66" i="5"/>
  <c r="S66" i="5"/>
  <c r="T66" i="5"/>
  <c r="U66" i="5" s="1"/>
  <c r="D66" i="5" s="1"/>
  <c r="V66" i="5"/>
  <c r="AA67" i="5"/>
  <c r="AB67" i="5"/>
  <c r="F67" i="5" s="1"/>
  <c r="AD67" i="5"/>
  <c r="E67" i="5" s="1"/>
  <c r="F68" i="5"/>
  <c r="AI68" i="5"/>
  <c r="AJ68" i="5"/>
  <c r="AL68" i="5"/>
  <c r="E68" i="5" s="1"/>
  <c r="O69" i="5"/>
  <c r="P69" i="5"/>
  <c r="R69" i="5"/>
  <c r="E69" i="5" s="1"/>
  <c r="AA70" i="5"/>
  <c r="AB70" i="5"/>
  <c r="F70" i="5" s="1"/>
  <c r="AD70" i="5"/>
  <c r="E70" i="5" s="1"/>
  <c r="AI71" i="5"/>
  <c r="AJ71" i="5"/>
  <c r="F71" i="5" s="1"/>
  <c r="AK71" i="5"/>
  <c r="D71" i="5" s="1"/>
  <c r="AL71" i="5"/>
  <c r="E71" i="5" s="1"/>
  <c r="S72" i="5"/>
  <c r="T72" i="5"/>
  <c r="V72" i="5"/>
  <c r="E72" i="5" s="1"/>
  <c r="D73" i="5"/>
  <c r="E73" i="5"/>
  <c r="F73" i="5"/>
  <c r="AA73" i="5"/>
  <c r="AB73" i="5"/>
  <c r="AD73" i="5"/>
  <c r="AC73" i="5" s="1"/>
  <c r="AE74" i="5"/>
  <c r="AF74" i="5"/>
  <c r="F74" i="5" s="1"/>
  <c r="AH74" i="5"/>
  <c r="E74" i="5" s="1"/>
  <c r="O75" i="5"/>
  <c r="P75" i="5"/>
  <c r="R75" i="5"/>
  <c r="E75" i="5" s="1"/>
  <c r="E76" i="5"/>
  <c r="AI76" i="5"/>
  <c r="AJ76" i="5"/>
  <c r="AL76" i="5"/>
  <c r="F77" i="5"/>
  <c r="AI77" i="5"/>
  <c r="AJ77" i="5"/>
  <c r="AL77" i="5"/>
  <c r="E77" i="5" s="1"/>
  <c r="E78" i="5"/>
  <c r="AI78" i="5"/>
  <c r="AJ78" i="5"/>
  <c r="AL78" i="5"/>
  <c r="AA79" i="5"/>
  <c r="AB79" i="5"/>
  <c r="F79" i="5" s="1"/>
  <c r="AD79" i="5"/>
  <c r="E79" i="5" s="1"/>
  <c r="AA80" i="5"/>
  <c r="AB80" i="5"/>
  <c r="F80" i="5" s="1"/>
  <c r="AD80" i="5"/>
  <c r="E81" i="5"/>
  <c r="F81" i="5"/>
  <c r="O81" i="5"/>
  <c r="P81" i="5"/>
  <c r="R81" i="5"/>
  <c r="AE82" i="5"/>
  <c r="AF82" i="5"/>
  <c r="F82" i="5" s="1"/>
  <c r="AH82" i="5"/>
  <c r="E82" i="5" s="1"/>
  <c r="O83" i="5"/>
  <c r="P83" i="5"/>
  <c r="F83" i="5" s="1"/>
  <c r="R83" i="5"/>
  <c r="AA84" i="5"/>
  <c r="AB84" i="5"/>
  <c r="AD84" i="5"/>
  <c r="E84" i="5" s="1"/>
  <c r="AA85" i="5"/>
  <c r="AB85" i="5"/>
  <c r="F85" i="5" s="1"/>
  <c r="AD85" i="5"/>
  <c r="E85" i="5" s="1"/>
  <c r="F86" i="5"/>
  <c r="AE86" i="5"/>
  <c r="AF86" i="5"/>
  <c r="AH86" i="5"/>
  <c r="E86" i="5" s="1"/>
  <c r="E87" i="5"/>
  <c r="F87" i="5"/>
  <c r="AA87" i="5"/>
  <c r="AB87" i="5"/>
  <c r="AD87" i="5"/>
  <c r="AE88" i="5"/>
  <c r="AF88" i="5"/>
  <c r="F88" i="5" s="1"/>
  <c r="AH88" i="5"/>
  <c r="E88" i="5" s="1"/>
  <c r="D89" i="5"/>
  <c r="F89" i="5"/>
  <c r="S89" i="5"/>
  <c r="T89" i="5"/>
  <c r="U89" i="5"/>
  <c r="V89" i="5"/>
  <c r="E89" i="5" s="1"/>
  <c r="AA90" i="5"/>
  <c r="AB90" i="5"/>
  <c r="AD90" i="5"/>
  <c r="E90" i="5" s="1"/>
  <c r="D91" i="5"/>
  <c r="E91" i="5"/>
  <c r="F91" i="5"/>
  <c r="AI91" i="5"/>
  <c r="AJ91" i="5"/>
  <c r="AL91" i="5"/>
  <c r="AK91" i="5" s="1"/>
  <c r="O92" i="5"/>
  <c r="P92" i="5"/>
  <c r="F92" i="5" s="1"/>
  <c r="R92" i="5"/>
  <c r="O93" i="5"/>
  <c r="P93" i="5"/>
  <c r="R93" i="5"/>
  <c r="E93" i="5" s="1"/>
  <c r="E94" i="5"/>
  <c r="AI94" i="5"/>
  <c r="AJ94" i="5"/>
  <c r="AK94" i="5" s="1"/>
  <c r="D94" i="5" s="1"/>
  <c r="AL94" i="5"/>
  <c r="F95" i="5"/>
  <c r="O95" i="5"/>
  <c r="P95" i="5"/>
  <c r="Q95" i="5" s="1"/>
  <c r="D95" i="5" s="1"/>
  <c r="R95" i="5"/>
  <c r="E95" i="5" s="1"/>
  <c r="AA96" i="5"/>
  <c r="AB96" i="5"/>
  <c r="AD96" i="5"/>
  <c r="E96" i="5" s="1"/>
  <c r="D97" i="5"/>
  <c r="E97" i="5"/>
  <c r="F97" i="5"/>
  <c r="O97" i="5"/>
  <c r="P97" i="5"/>
  <c r="R97" i="5"/>
  <c r="Q97" i="5" s="1"/>
  <c r="AI98" i="5"/>
  <c r="AJ98" i="5"/>
  <c r="F98" i="5" s="1"/>
  <c r="AL98" i="5"/>
  <c r="E98" i="5" s="1"/>
  <c r="E99" i="5"/>
  <c r="F99" i="5"/>
  <c r="AI99" i="5"/>
  <c r="AJ99" i="5"/>
  <c r="AL99" i="5"/>
  <c r="AI100" i="5"/>
  <c r="AJ100" i="5"/>
  <c r="F100" i="5" s="1"/>
  <c r="AL100" i="5"/>
  <c r="AI101" i="5"/>
  <c r="AJ101" i="5"/>
  <c r="F101" i="5" s="1"/>
  <c r="AL101" i="5"/>
  <c r="E101" i="5" s="1"/>
  <c r="AI102" i="5"/>
  <c r="AJ102" i="5"/>
  <c r="AL102" i="5"/>
  <c r="E102" i="5" s="1"/>
  <c r="F103" i="5"/>
  <c r="AI103" i="5"/>
  <c r="AJ103" i="5"/>
  <c r="AL103" i="5"/>
  <c r="E103" i="5" s="1"/>
  <c r="F104" i="5"/>
  <c r="AI104" i="5"/>
  <c r="AJ104" i="5"/>
  <c r="AL104" i="5"/>
  <c r="E104" i="5" s="1"/>
  <c r="AI105" i="5"/>
  <c r="AJ105" i="5"/>
  <c r="F105" i="5" s="1"/>
  <c r="AL105" i="5"/>
  <c r="E105" i="5" s="1"/>
  <c r="AI106" i="5"/>
  <c r="AJ106" i="5"/>
  <c r="F106" i="5" s="1"/>
  <c r="AL106" i="5"/>
  <c r="E106" i="5" s="1"/>
  <c r="AI107" i="5"/>
  <c r="AJ107" i="5"/>
  <c r="F107" i="5" s="1"/>
  <c r="AK107" i="5"/>
  <c r="D107" i="5" s="1"/>
  <c r="AL107" i="5"/>
  <c r="E107" i="5" s="1"/>
  <c r="AI108" i="5"/>
  <c r="AJ108" i="5"/>
  <c r="AL108" i="5"/>
  <c r="E108" i="5" s="1"/>
  <c r="F109" i="5"/>
  <c r="AI109" i="5"/>
  <c r="AJ109" i="5"/>
  <c r="AL109" i="5"/>
  <c r="AK109" i="5" s="1"/>
  <c r="D109" i="5" s="1"/>
  <c r="AI110" i="5"/>
  <c r="AJ110" i="5"/>
  <c r="F110" i="5" s="1"/>
  <c r="AK110" i="5"/>
  <c r="D110" i="5" s="1"/>
  <c r="AL110" i="5"/>
  <c r="E110" i="5" s="1"/>
  <c r="AI111" i="5"/>
  <c r="AJ111" i="5"/>
  <c r="AL111" i="5"/>
  <c r="E111" i="5" s="1"/>
  <c r="E112" i="5"/>
  <c r="AI112" i="5"/>
  <c r="AJ112" i="5"/>
  <c r="AL112" i="5"/>
  <c r="AI113" i="5"/>
  <c r="AJ113" i="5"/>
  <c r="F113" i="5" s="1"/>
  <c r="AL113" i="5"/>
  <c r="E113" i="5" s="1"/>
  <c r="G3" i="6"/>
  <c r="H3" i="6"/>
  <c r="F3" i="6" s="1"/>
  <c r="J3" i="6"/>
  <c r="I3" i="6" s="1"/>
  <c r="O3" i="6"/>
  <c r="P3" i="6"/>
  <c r="R3" i="6"/>
  <c r="Q3" i="6" s="1"/>
  <c r="S3" i="6"/>
  <c r="T3" i="6"/>
  <c r="U3" i="6" s="1"/>
  <c r="V3" i="6"/>
  <c r="AA3" i="6"/>
  <c r="AB3" i="6"/>
  <c r="AD3" i="6"/>
  <c r="AC3" i="6" s="1"/>
  <c r="F4" i="6"/>
  <c r="S4" i="6"/>
  <c r="T4" i="6"/>
  <c r="U4" i="6" s="1"/>
  <c r="V4" i="6"/>
  <c r="W4" i="6"/>
  <c r="X4" i="6"/>
  <c r="Z4" i="6"/>
  <c r="Y4" i="6" s="1"/>
  <c r="AM4" i="6"/>
  <c r="AN4" i="6"/>
  <c r="AP4" i="6"/>
  <c r="AO4" i="6" s="1"/>
  <c r="AA5" i="6"/>
  <c r="AB5" i="6"/>
  <c r="F5" i="6" s="1"/>
  <c r="AD5" i="6"/>
  <c r="AC5" i="6" s="1"/>
  <c r="AE5" i="6"/>
  <c r="AF5" i="6"/>
  <c r="AH5" i="6"/>
  <c r="AG5" i="6" s="1"/>
  <c r="AM5" i="6"/>
  <c r="AN5" i="6"/>
  <c r="AO5" i="6" s="1"/>
  <c r="AP5" i="6"/>
  <c r="O6" i="6"/>
  <c r="P6" i="6"/>
  <c r="F6" i="6" s="1"/>
  <c r="R6" i="6"/>
  <c r="S6" i="6"/>
  <c r="T6" i="6"/>
  <c r="U6" i="6" s="1"/>
  <c r="V6" i="6"/>
  <c r="S7" i="6"/>
  <c r="T7" i="6"/>
  <c r="F7" i="6" s="1"/>
  <c r="V7" i="6"/>
  <c r="AM7" i="6"/>
  <c r="AN7" i="6"/>
  <c r="AO7" i="6" s="1"/>
  <c r="AP7" i="6"/>
  <c r="G8" i="6"/>
  <c r="H8" i="6"/>
  <c r="F8" i="6" s="1"/>
  <c r="J8" i="6"/>
  <c r="E8" i="6" s="1"/>
  <c r="S8" i="6"/>
  <c r="T8" i="6"/>
  <c r="U8" i="6" s="1"/>
  <c r="V8" i="6"/>
  <c r="AE9" i="6"/>
  <c r="AF9" i="6"/>
  <c r="F9" i="6" s="1"/>
  <c r="AH9" i="6"/>
  <c r="E9" i="6" s="1"/>
  <c r="AI9" i="6"/>
  <c r="AJ9" i="6"/>
  <c r="AK9" i="6" s="1"/>
  <c r="AL9" i="6"/>
  <c r="K10" i="6"/>
  <c r="L10" i="6"/>
  <c r="F10" i="6" s="1"/>
  <c r="N10" i="6"/>
  <c r="E10" i="6" s="1"/>
  <c r="S10" i="6"/>
  <c r="T10" i="6"/>
  <c r="U10" i="6" s="1"/>
  <c r="V10" i="6"/>
  <c r="O11" i="6"/>
  <c r="P11" i="6"/>
  <c r="F11" i="6" s="1"/>
  <c r="R11" i="6"/>
  <c r="E11" i="6" s="1"/>
  <c r="AI11" i="6"/>
  <c r="AJ11" i="6"/>
  <c r="AK11" i="6" s="1"/>
  <c r="AL11" i="6"/>
  <c r="G12" i="6"/>
  <c r="H12" i="6"/>
  <c r="F12" i="6" s="1"/>
  <c r="J12" i="6"/>
  <c r="E12" i="6" s="1"/>
  <c r="O12" i="6"/>
  <c r="P12" i="6"/>
  <c r="Q12" i="6" s="1"/>
  <c r="R12" i="6"/>
  <c r="O13" i="6"/>
  <c r="P13" i="6"/>
  <c r="F13" i="6" s="1"/>
  <c r="R13" i="6"/>
  <c r="E13" i="6" s="1"/>
  <c r="O14" i="6"/>
  <c r="P14" i="6"/>
  <c r="F14" i="6" s="1"/>
  <c r="R14" i="6"/>
  <c r="Q14" i="6" s="1"/>
  <c r="AI14" i="6"/>
  <c r="AJ14" i="6"/>
  <c r="AL14" i="6"/>
  <c r="AK14" i="6" s="1"/>
  <c r="AA15" i="6"/>
  <c r="AB15" i="6"/>
  <c r="F15" i="6" s="1"/>
  <c r="AD15" i="6"/>
  <c r="AC15" i="6" s="1"/>
  <c r="D15" i="6" s="1"/>
  <c r="E16" i="6"/>
  <c r="F16" i="6"/>
  <c r="AA16" i="6"/>
  <c r="AB16" i="6"/>
  <c r="AC16" i="6" s="1"/>
  <c r="D16" i="6" s="1"/>
  <c r="AD16" i="6"/>
  <c r="AE17" i="6"/>
  <c r="AF17" i="6"/>
  <c r="F17" i="6" s="1"/>
  <c r="AH17" i="6"/>
  <c r="E17" i="6" s="1"/>
  <c r="AI17" i="6"/>
  <c r="AJ17" i="6"/>
  <c r="AK17" i="6" s="1"/>
  <c r="AL17" i="6"/>
  <c r="O18" i="6"/>
  <c r="P18" i="6"/>
  <c r="F18" i="6" s="1"/>
  <c r="Q18" i="6"/>
  <c r="D18" i="6" s="1"/>
  <c r="R18" i="6"/>
  <c r="E18" i="6" s="1"/>
  <c r="AI18" i="6"/>
  <c r="AJ18" i="6"/>
  <c r="AK18" i="6" s="1"/>
  <c r="AL18" i="6"/>
  <c r="S19" i="6"/>
  <c r="T19" i="6"/>
  <c r="F19" i="6" s="1"/>
  <c r="V19" i="6"/>
  <c r="E19" i="6" s="1"/>
  <c r="K20" i="6"/>
  <c r="L20" i="6"/>
  <c r="F20" i="6" s="1"/>
  <c r="N20" i="6"/>
  <c r="M20" i="6" s="1"/>
  <c r="D20" i="6" s="1"/>
  <c r="E21" i="6"/>
  <c r="F21" i="6"/>
  <c r="O21" i="6"/>
  <c r="P21" i="6"/>
  <c r="Q21" i="6" s="1"/>
  <c r="D21" i="6" s="1"/>
  <c r="R21" i="6"/>
  <c r="S22" i="6"/>
  <c r="T22" i="6"/>
  <c r="F22" i="6" s="1"/>
  <c r="V22" i="6"/>
  <c r="E22" i="6" s="1"/>
  <c r="K23" i="6"/>
  <c r="L23" i="6"/>
  <c r="F23" i="6" s="1"/>
  <c r="N23" i="6"/>
  <c r="M23" i="6" s="1"/>
  <c r="D23" i="6" s="1"/>
  <c r="E24" i="6"/>
  <c r="F24" i="6"/>
  <c r="O24" i="6"/>
  <c r="P24" i="6"/>
  <c r="Q24" i="6" s="1"/>
  <c r="D24" i="6" s="1"/>
  <c r="R24" i="6"/>
  <c r="G25" i="6"/>
  <c r="H25" i="6"/>
  <c r="F25" i="6" s="1"/>
  <c r="J25" i="6"/>
  <c r="E25" i="6" s="1"/>
  <c r="AI26" i="6"/>
  <c r="AJ26" i="6"/>
  <c r="F26" i="6" s="1"/>
  <c r="AL26" i="6"/>
  <c r="AK26" i="6" s="1"/>
  <c r="D26" i="6" s="1"/>
  <c r="E27" i="6"/>
  <c r="F27" i="6"/>
  <c r="S27" i="6"/>
  <c r="T27" i="6"/>
  <c r="U27" i="6" s="1"/>
  <c r="D27" i="6" s="1"/>
  <c r="V27" i="6"/>
  <c r="S28" i="6"/>
  <c r="T28" i="6"/>
  <c r="F28" i="6" s="1"/>
  <c r="V28" i="6"/>
  <c r="E28" i="6" s="1"/>
  <c r="S29" i="6"/>
  <c r="T29" i="6"/>
  <c r="F29" i="6" s="1"/>
  <c r="V29" i="6"/>
  <c r="U29" i="6" s="1"/>
  <c r="D29" i="6" s="1"/>
  <c r="E30" i="6"/>
  <c r="F30" i="6"/>
  <c r="AA30" i="6"/>
  <c r="AB30" i="6"/>
  <c r="AC30" i="6" s="1"/>
  <c r="D30" i="6" s="1"/>
  <c r="AD30" i="6"/>
  <c r="AI31" i="6"/>
  <c r="AJ31" i="6"/>
  <c r="F31" i="6" s="1"/>
  <c r="AL31" i="6"/>
  <c r="E31" i="6" s="1"/>
  <c r="S32" i="6"/>
  <c r="T32" i="6"/>
  <c r="F32" i="6" s="1"/>
  <c r="V32" i="6"/>
  <c r="U32" i="6" s="1"/>
  <c r="D32" i="6" s="1"/>
  <c r="E33" i="6"/>
  <c r="F33" i="6"/>
  <c r="S33" i="6"/>
  <c r="T33" i="6"/>
  <c r="U33" i="6" s="1"/>
  <c r="D33" i="6" s="1"/>
  <c r="V33" i="6"/>
  <c r="K34" i="6"/>
  <c r="L34" i="6"/>
  <c r="F34" i="6" s="1"/>
  <c r="N34" i="6"/>
  <c r="E34" i="6" s="1"/>
  <c r="O35" i="6"/>
  <c r="P35" i="6"/>
  <c r="F35" i="6" s="1"/>
  <c r="R35" i="6"/>
  <c r="E35" i="6" s="1"/>
  <c r="E36" i="6"/>
  <c r="F36" i="6"/>
  <c r="AA36" i="6"/>
  <c r="AB36" i="6"/>
  <c r="AC36" i="6" s="1"/>
  <c r="D36" i="6" s="1"/>
  <c r="AD36" i="6"/>
  <c r="AI37" i="6"/>
  <c r="AJ37" i="6"/>
  <c r="F37" i="6" s="1"/>
  <c r="AL37" i="6"/>
  <c r="E37" i="6" s="1"/>
  <c r="S38" i="6"/>
  <c r="T38" i="6"/>
  <c r="F38" i="6" s="1"/>
  <c r="V38" i="6"/>
  <c r="U38" i="6" s="1"/>
  <c r="D38" i="6" s="1"/>
  <c r="E39" i="6"/>
  <c r="F39" i="6"/>
  <c r="S39" i="6"/>
  <c r="T39" i="6"/>
  <c r="U39" i="6" s="1"/>
  <c r="D39" i="6" s="1"/>
  <c r="V39" i="6"/>
  <c r="AI40" i="6"/>
  <c r="AJ40" i="6"/>
  <c r="F40" i="6" s="1"/>
  <c r="AL40" i="6"/>
  <c r="E40" i="6" s="1"/>
  <c r="AI41" i="6"/>
  <c r="AJ41" i="6"/>
  <c r="F41" i="6" s="1"/>
  <c r="AL41" i="6"/>
  <c r="AK41" i="6" s="1"/>
  <c r="D41" i="6" s="1"/>
  <c r="E42" i="6"/>
  <c r="F42" i="6"/>
  <c r="S42" i="6"/>
  <c r="T42" i="6"/>
  <c r="U42" i="6" s="1"/>
  <c r="D42" i="6" s="1"/>
  <c r="V42" i="6"/>
  <c r="O43" i="6"/>
  <c r="P43" i="6"/>
  <c r="F43" i="6" s="1"/>
  <c r="R43" i="6"/>
  <c r="E43" i="6" s="1"/>
  <c r="AI44" i="6"/>
  <c r="AJ44" i="6"/>
  <c r="F44" i="6" s="1"/>
  <c r="AL44" i="6"/>
  <c r="AK44" i="6" s="1"/>
  <c r="D44" i="6" s="1"/>
  <c r="E45" i="6"/>
  <c r="F45" i="6"/>
  <c r="AI45" i="6"/>
  <c r="AJ45" i="6"/>
  <c r="AK45" i="6" s="1"/>
  <c r="D45" i="6" s="1"/>
  <c r="AL45" i="6"/>
  <c r="O46" i="6"/>
  <c r="P46" i="6"/>
  <c r="F46" i="6" s="1"/>
  <c r="R46" i="6"/>
  <c r="E46" i="6" s="1"/>
  <c r="O47" i="6"/>
  <c r="P47" i="6"/>
  <c r="F47" i="6" s="1"/>
  <c r="R47" i="6"/>
  <c r="Q47" i="6" s="1"/>
  <c r="D47" i="6" s="1"/>
  <c r="E48" i="6"/>
  <c r="F48" i="6"/>
  <c r="AI48" i="6"/>
  <c r="AJ48" i="6"/>
  <c r="AK48" i="6" s="1"/>
  <c r="D48" i="6" s="1"/>
  <c r="AL48" i="6"/>
  <c r="G3" i="7"/>
  <c r="H3" i="7"/>
  <c r="F3" i="7" s="1"/>
  <c r="J3" i="7"/>
  <c r="E3" i="7" s="1"/>
  <c r="S3" i="7"/>
  <c r="T3" i="7"/>
  <c r="V3" i="7"/>
  <c r="U3" i="7" s="1"/>
  <c r="AI3" i="7"/>
  <c r="AJ3" i="7"/>
  <c r="AL3" i="7"/>
  <c r="AK3" i="7" s="1"/>
  <c r="AM3" i="7"/>
  <c r="AN3" i="7"/>
  <c r="AP3" i="7"/>
  <c r="AO3" i="7" s="1"/>
  <c r="F4" i="7"/>
  <c r="O4" i="7"/>
  <c r="P4" i="7"/>
  <c r="R4" i="7"/>
  <c r="Q4" i="7" s="1"/>
  <c r="AA4" i="7"/>
  <c r="AB4" i="7"/>
  <c r="AD4" i="7"/>
  <c r="AC4" i="7" s="1"/>
  <c r="AE4" i="7"/>
  <c r="AF4" i="7"/>
  <c r="AH4" i="7"/>
  <c r="E4" i="7" s="1"/>
  <c r="AM4" i="7"/>
  <c r="AN4" i="7"/>
  <c r="AP4" i="7"/>
  <c r="AO4" i="7" s="1"/>
  <c r="O5" i="7"/>
  <c r="P5" i="7"/>
  <c r="F5" i="7" s="1"/>
  <c r="R5" i="7"/>
  <c r="E5" i="7" s="1"/>
  <c r="AA5" i="7"/>
  <c r="AB5" i="7"/>
  <c r="AD5" i="7"/>
  <c r="AC5" i="7" s="1"/>
  <c r="AI5" i="7"/>
  <c r="AJ5" i="7"/>
  <c r="AL5" i="7"/>
  <c r="AK5" i="7" s="1"/>
  <c r="E6" i="7"/>
  <c r="F6" i="7"/>
  <c r="O6" i="7"/>
  <c r="P6" i="7"/>
  <c r="R6" i="7"/>
  <c r="Q6" i="7" s="1"/>
  <c r="AI6" i="7"/>
  <c r="AJ6" i="7"/>
  <c r="AL6" i="7"/>
  <c r="AK6" i="7" s="1"/>
  <c r="E7" i="7"/>
  <c r="F7" i="7"/>
  <c r="K7" i="7"/>
  <c r="L7" i="7"/>
  <c r="N7" i="7"/>
  <c r="M7" i="7" s="1"/>
  <c r="D7" i="7" s="1"/>
  <c r="W8" i="7"/>
  <c r="X8" i="7"/>
  <c r="F8" i="7" s="1"/>
  <c r="Z8" i="7"/>
  <c r="E8" i="7" s="1"/>
  <c r="AA9" i="7"/>
  <c r="AB9" i="7"/>
  <c r="F9" i="7" s="1"/>
  <c r="AD9" i="7"/>
  <c r="E9" i="7" s="1"/>
  <c r="E10" i="7"/>
  <c r="F10" i="7"/>
  <c r="AA10" i="7"/>
  <c r="AB10" i="7"/>
  <c r="AD10" i="7"/>
  <c r="AC10" i="7" s="1"/>
  <c r="D10" i="7" s="1"/>
  <c r="AI11" i="7"/>
  <c r="AJ11" i="7"/>
  <c r="F11" i="7" s="1"/>
  <c r="AL11" i="7"/>
  <c r="E11" i="7" s="1"/>
  <c r="AI12" i="7"/>
  <c r="AJ12" i="7"/>
  <c r="AK12" i="7" s="1"/>
  <c r="D12" i="7" s="1"/>
  <c r="AL12" i="7"/>
  <c r="E12" i="7" s="1"/>
  <c r="E13" i="7"/>
  <c r="F13" i="7"/>
  <c r="AI13" i="7"/>
  <c r="AJ13" i="7"/>
  <c r="AL13" i="7"/>
  <c r="AK13" i="7" s="1"/>
  <c r="D13" i="7" s="1"/>
  <c r="AA14" i="7"/>
  <c r="AB14" i="7"/>
  <c r="F14" i="7" s="1"/>
  <c r="AD14" i="7"/>
  <c r="E14" i="7" s="1"/>
  <c r="AI15" i="7"/>
  <c r="AJ15" i="7"/>
  <c r="F15" i="7" s="1"/>
  <c r="AL15" i="7"/>
  <c r="AK15" i="7" s="1"/>
  <c r="D15" i="7" s="1"/>
  <c r="E16" i="7"/>
  <c r="F16" i="7"/>
  <c r="O16" i="7"/>
  <c r="P16" i="7"/>
  <c r="R16" i="7"/>
  <c r="Q16" i="7" s="1"/>
  <c r="D16" i="7" s="1"/>
  <c r="AI17" i="7"/>
  <c r="AJ17" i="7"/>
  <c r="F17" i="7" s="1"/>
  <c r="AL17" i="7"/>
  <c r="E17" i="7" s="1"/>
  <c r="AI18" i="7"/>
  <c r="AJ18" i="7"/>
  <c r="F18" i="7" s="1"/>
  <c r="AL18" i="7"/>
  <c r="E18" i="7" s="1"/>
  <c r="G3" i="8"/>
  <c r="H3" i="8"/>
  <c r="F3" i="8" s="1"/>
  <c r="J3" i="8"/>
  <c r="I3" i="8" s="1"/>
  <c r="W3" i="8"/>
  <c r="X3" i="8"/>
  <c r="Z3" i="8"/>
  <c r="Y3" i="8" s="1"/>
  <c r="AI3" i="8"/>
  <c r="AJ3" i="8"/>
  <c r="AL3" i="8"/>
  <c r="AK3" i="8" s="1"/>
  <c r="AM3" i="8"/>
  <c r="AN3" i="8"/>
  <c r="AP3" i="8"/>
  <c r="AO3" i="8" s="1"/>
  <c r="F4" i="8"/>
  <c r="G4" i="8"/>
  <c r="H4" i="8"/>
  <c r="J4" i="8"/>
  <c r="I4" i="8" s="1"/>
  <c r="AE4" i="8"/>
  <c r="AF4" i="8"/>
  <c r="AH4" i="8"/>
  <c r="AG4" i="8" s="1"/>
  <c r="AI4" i="8"/>
  <c r="AJ4" i="8"/>
  <c r="AL4" i="8"/>
  <c r="E4" i="8" s="1"/>
  <c r="G5" i="8"/>
  <c r="H5" i="8"/>
  <c r="F5" i="8" s="1"/>
  <c r="J5" i="8"/>
  <c r="I5" i="8" s="1"/>
  <c r="AE5" i="8"/>
  <c r="AF5" i="8"/>
  <c r="AH5" i="8"/>
  <c r="AG5" i="8" s="1"/>
  <c r="AI5" i="8"/>
  <c r="AJ5" i="8"/>
  <c r="AL5" i="8"/>
  <c r="AK5" i="8" s="1"/>
  <c r="AE6" i="8"/>
  <c r="AF6" i="8"/>
  <c r="F6" i="8" s="1"/>
  <c r="AH6" i="8"/>
  <c r="E6" i="8" s="1"/>
  <c r="AI6" i="8"/>
  <c r="AJ6" i="8"/>
  <c r="AL6" i="8"/>
  <c r="AK6" i="8" s="1"/>
  <c r="AE7" i="8"/>
  <c r="AF7" i="8"/>
  <c r="F7" i="8" s="1"/>
  <c r="AH7" i="8"/>
  <c r="E7" i="8" s="1"/>
  <c r="AI7" i="8"/>
  <c r="AJ7" i="8"/>
  <c r="AL7" i="8"/>
  <c r="AK7" i="8" s="1"/>
  <c r="AE8" i="8"/>
  <c r="AF8" i="8"/>
  <c r="F8" i="8" s="1"/>
  <c r="AH8" i="8"/>
  <c r="E8" i="8" s="1"/>
  <c r="AI8" i="8"/>
  <c r="AJ8" i="8"/>
  <c r="AL8" i="8"/>
  <c r="AK8" i="8" s="1"/>
  <c r="S9" i="8"/>
  <c r="T9" i="8"/>
  <c r="F9" i="8" s="1"/>
  <c r="V9" i="8"/>
  <c r="E9" i="8" s="1"/>
  <c r="AM9" i="8"/>
  <c r="AN9" i="8"/>
  <c r="AP9" i="8"/>
  <c r="AO9" i="8" s="1"/>
  <c r="AM10" i="8"/>
  <c r="AN10" i="8"/>
  <c r="F10" i="8" s="1"/>
  <c r="AP10" i="8"/>
  <c r="E10" i="8" s="1"/>
  <c r="AI11" i="8"/>
  <c r="AJ11" i="8"/>
  <c r="F11" i="8" s="1"/>
  <c r="AL11" i="8"/>
  <c r="E11" i="8" s="1"/>
  <c r="E12" i="8"/>
  <c r="F12" i="8"/>
  <c r="AM12" i="8"/>
  <c r="AN12" i="8"/>
  <c r="AP12" i="8"/>
  <c r="AO12" i="8" s="1"/>
  <c r="D12" i="8" s="1"/>
  <c r="K13" i="8"/>
  <c r="L13" i="8"/>
  <c r="F13" i="8" s="1"/>
  <c r="N13" i="8"/>
  <c r="E13" i="8" s="1"/>
  <c r="W14" i="8"/>
  <c r="X14" i="8"/>
  <c r="F14" i="8" s="1"/>
  <c r="Z14" i="8"/>
  <c r="Y14" i="8" s="1"/>
  <c r="D14" i="8" s="1"/>
  <c r="E15" i="8"/>
  <c r="F15" i="8"/>
  <c r="AE15" i="8"/>
  <c r="AF15" i="8"/>
  <c r="AH15" i="8"/>
  <c r="AG15" i="8" s="1"/>
  <c r="D15" i="8" s="1"/>
  <c r="G16" i="8"/>
  <c r="H16" i="8"/>
  <c r="F16" i="8" s="1"/>
  <c r="J16" i="8"/>
  <c r="E16" i="8" s="1"/>
  <c r="AA17" i="8"/>
  <c r="AB17" i="8"/>
  <c r="F17" i="8" s="1"/>
  <c r="AD17" i="8"/>
  <c r="E17" i="8" s="1"/>
  <c r="E18" i="8"/>
  <c r="F18" i="8"/>
  <c r="AM18" i="8"/>
  <c r="AN18" i="8"/>
  <c r="AP18" i="8"/>
  <c r="AO18" i="8" s="1"/>
  <c r="D18" i="8" s="1"/>
  <c r="AI19" i="8"/>
  <c r="AJ19" i="8"/>
  <c r="F19" i="8" s="1"/>
  <c r="AL19" i="8"/>
  <c r="E19" i="8" s="1"/>
  <c r="AM20" i="8"/>
  <c r="AN20" i="8"/>
  <c r="F20" i="8" s="1"/>
  <c r="AP20" i="8"/>
  <c r="AO20" i="8" s="1"/>
  <c r="D20" i="8" s="1"/>
  <c r="E21" i="8"/>
  <c r="F21" i="8"/>
  <c r="AM21" i="8"/>
  <c r="AN21" i="8"/>
  <c r="AP21" i="8"/>
  <c r="AO21" i="8" s="1"/>
  <c r="D21" i="8" s="1"/>
  <c r="AA22" i="8"/>
  <c r="AB22" i="8"/>
  <c r="F22" i="8" s="1"/>
  <c r="AD22" i="8"/>
  <c r="E22" i="8" s="1"/>
  <c r="AE23" i="8"/>
  <c r="AF23" i="8"/>
  <c r="F23" i="8" s="1"/>
  <c r="AH23" i="8"/>
  <c r="AG23" i="8" s="1"/>
  <c r="D23" i="8" s="1"/>
  <c r="E24" i="8"/>
  <c r="F24" i="8"/>
  <c r="G24" i="8"/>
  <c r="H24" i="8"/>
  <c r="J24" i="8"/>
  <c r="I24" i="8" s="1"/>
  <c r="D24" i="8" s="1"/>
  <c r="O25" i="8"/>
  <c r="P25" i="8"/>
  <c r="F25" i="8" s="1"/>
  <c r="R25" i="8"/>
  <c r="E25" i="8" s="1"/>
  <c r="AI26" i="8"/>
  <c r="AJ26" i="8"/>
  <c r="F26" i="8" s="1"/>
  <c r="AL26" i="8"/>
  <c r="E26" i="8" s="1"/>
  <c r="E27" i="8"/>
  <c r="F27" i="8"/>
  <c r="G27" i="8"/>
  <c r="H27" i="8"/>
  <c r="J27" i="8"/>
  <c r="I27" i="8" s="1"/>
  <c r="D27" i="8" s="1"/>
  <c r="S28" i="8"/>
  <c r="T28" i="8"/>
  <c r="F28" i="8" s="1"/>
  <c r="V28" i="8"/>
  <c r="E28" i="8" s="1"/>
  <c r="G29" i="8"/>
  <c r="H29" i="8"/>
  <c r="F29" i="8" s="1"/>
  <c r="J29" i="8"/>
  <c r="E29" i="8" s="1"/>
  <c r="E30" i="8"/>
  <c r="F30" i="8"/>
  <c r="AE30" i="8"/>
  <c r="AF30" i="8"/>
  <c r="AH30" i="8"/>
  <c r="AG30" i="8" s="1"/>
  <c r="D30" i="8" s="1"/>
  <c r="AI31" i="8"/>
  <c r="AJ31" i="8"/>
  <c r="F31" i="8" s="1"/>
  <c r="AL31" i="8"/>
  <c r="E31" i="8" s="1"/>
  <c r="AI32" i="8"/>
  <c r="AJ32" i="8"/>
  <c r="F32" i="8" s="1"/>
  <c r="AL32" i="8"/>
  <c r="AK32" i="8" s="1"/>
  <c r="D32" i="8" s="1"/>
  <c r="E33" i="8"/>
  <c r="F33" i="8"/>
  <c r="AI33" i="8"/>
  <c r="AJ33" i="8"/>
  <c r="AL33" i="8"/>
  <c r="AK33" i="8" s="1"/>
  <c r="D33" i="8" s="1"/>
  <c r="AI34" i="8"/>
  <c r="AJ34" i="8"/>
  <c r="F34" i="8" s="1"/>
  <c r="AL34" i="8"/>
  <c r="E34" i="8" s="1"/>
  <c r="AI35" i="8"/>
  <c r="AJ35" i="8"/>
  <c r="F35" i="8" s="1"/>
  <c r="AL35" i="8"/>
  <c r="E35" i="8" s="1"/>
  <c r="E36" i="8"/>
  <c r="F36" i="8"/>
  <c r="O36" i="8"/>
  <c r="P36" i="8"/>
  <c r="R36" i="8"/>
  <c r="Q36" i="8" s="1"/>
  <c r="D36" i="8" s="1"/>
  <c r="G3" i="9"/>
  <c r="H3" i="9"/>
  <c r="F3" i="9" s="1"/>
  <c r="J3" i="9"/>
  <c r="E3" i="9" s="1"/>
  <c r="AE3" i="9"/>
  <c r="AF3" i="9"/>
  <c r="AH3" i="9"/>
  <c r="AG3" i="9" s="1"/>
  <c r="AI3" i="9"/>
  <c r="AJ3" i="9"/>
  <c r="AL3" i="9"/>
  <c r="AK3" i="9" s="1"/>
  <c r="G4" i="9"/>
  <c r="H4" i="9"/>
  <c r="F4" i="9" s="1"/>
  <c r="J4" i="9"/>
  <c r="E4" i="9" s="1"/>
  <c r="AE4" i="9"/>
  <c r="AF4" i="9"/>
  <c r="AH4" i="9"/>
  <c r="AG4" i="9" s="1"/>
  <c r="AI4" i="9"/>
  <c r="AJ4" i="9"/>
  <c r="AL4" i="9"/>
  <c r="AK4" i="9" s="1"/>
  <c r="E5" i="9"/>
  <c r="F5" i="9"/>
  <c r="AE5" i="9"/>
  <c r="AF5" i="9"/>
  <c r="AH5" i="9"/>
  <c r="AG5" i="9" s="1"/>
  <c r="D5" i="9" s="1"/>
  <c r="AI5" i="9"/>
  <c r="AJ5" i="9"/>
  <c r="AK5" i="9" s="1"/>
  <c r="AL5" i="9"/>
  <c r="E6" i="9"/>
  <c r="F6" i="9"/>
  <c r="AM6" i="9"/>
  <c r="AN6" i="9"/>
  <c r="AP6" i="9"/>
  <c r="AO6" i="9" s="1"/>
  <c r="D6" i="9" s="1"/>
  <c r="AM7" i="9"/>
  <c r="AN7" i="9"/>
  <c r="F7" i="9" s="1"/>
  <c r="AP7" i="9"/>
  <c r="E7" i="9" s="1"/>
  <c r="S8" i="9"/>
  <c r="T8" i="9"/>
  <c r="F8" i="9" s="1"/>
  <c r="V8" i="9"/>
  <c r="E8" i="9" s="1"/>
  <c r="E9" i="9"/>
  <c r="F9" i="9"/>
  <c r="AE9" i="9"/>
  <c r="AF9" i="9"/>
  <c r="AH9" i="9"/>
  <c r="AG9" i="9" s="1"/>
  <c r="D9" i="9" s="1"/>
  <c r="AA10" i="9"/>
  <c r="AB10" i="9"/>
  <c r="F10" i="9" s="1"/>
  <c r="AD10" i="9"/>
  <c r="E10" i="9" s="1"/>
  <c r="AM11" i="9"/>
  <c r="AN11" i="9"/>
  <c r="F11" i="9" s="1"/>
  <c r="AP11" i="9"/>
  <c r="AO11" i="9" s="1"/>
  <c r="D11" i="9" s="1"/>
  <c r="E12" i="9"/>
  <c r="F12" i="9"/>
  <c r="AI12" i="9"/>
  <c r="AJ12" i="9"/>
  <c r="AL12" i="9"/>
  <c r="AK12" i="9" s="1"/>
  <c r="D12" i="9" s="1"/>
  <c r="G13" i="9"/>
  <c r="H13" i="9"/>
  <c r="F13" i="9" s="1"/>
  <c r="J13" i="9"/>
  <c r="I13" i="9" s="1"/>
  <c r="D13" i="9" s="1"/>
  <c r="AA14" i="9"/>
  <c r="AB14" i="9"/>
  <c r="F14" i="9" s="1"/>
  <c r="AD14" i="9"/>
  <c r="E14" i="9" s="1"/>
  <c r="E15" i="9"/>
  <c r="F15" i="9"/>
  <c r="AI15" i="9"/>
  <c r="AJ15" i="9"/>
  <c r="AL15" i="9"/>
  <c r="AK15" i="9" s="1"/>
  <c r="D15" i="9" s="1"/>
  <c r="AI16" i="9"/>
  <c r="AJ16" i="9"/>
  <c r="AK16" i="9" s="1"/>
  <c r="D16" i="9" s="1"/>
  <c r="AL16" i="9"/>
  <c r="E16" i="9" s="1"/>
  <c r="G17" i="9"/>
  <c r="H17" i="9"/>
  <c r="F17" i="9" s="1"/>
  <c r="J17" i="9"/>
  <c r="I17" i="9" s="1"/>
  <c r="D17" i="9" s="1"/>
  <c r="E18" i="9"/>
  <c r="F18" i="9"/>
  <c r="G18" i="9"/>
  <c r="H18" i="9"/>
  <c r="I18" i="9" s="1"/>
  <c r="D18" i="9" s="1"/>
  <c r="J18" i="9"/>
  <c r="G19" i="9"/>
  <c r="H19" i="9"/>
  <c r="F19" i="9" s="1"/>
  <c r="J19" i="9"/>
  <c r="I19" i="9" s="1"/>
  <c r="D19" i="9" s="1"/>
  <c r="S20" i="9"/>
  <c r="T20" i="9"/>
  <c r="F20" i="9" s="1"/>
  <c r="V20" i="9"/>
  <c r="U20" i="9" s="1"/>
  <c r="D20" i="9" s="1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60" i="52"/>
  <c r="H61" i="52"/>
  <c r="H62" i="52"/>
  <c r="H63" i="52"/>
  <c r="H64" i="52"/>
  <c r="H65" i="52"/>
  <c r="H66" i="52"/>
  <c r="H67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93" i="52"/>
  <c r="H94" i="52"/>
  <c r="H95" i="52"/>
  <c r="H96" i="52"/>
  <c r="H97" i="52"/>
  <c r="H98" i="52"/>
  <c r="H99" i="52"/>
  <c r="H100" i="52"/>
  <c r="H101" i="52"/>
  <c r="H102" i="52"/>
  <c r="H103" i="52"/>
  <c r="H104" i="52"/>
  <c r="H105" i="52"/>
  <c r="H106" i="52"/>
  <c r="H107" i="52"/>
  <c r="H108" i="52"/>
  <c r="H109" i="52"/>
  <c r="H110" i="52"/>
  <c r="H111" i="52"/>
  <c r="H112" i="52"/>
  <c r="H113" i="52"/>
  <c r="H114" i="52"/>
  <c r="H115" i="52"/>
  <c r="H116" i="52"/>
  <c r="H117" i="52"/>
  <c r="H118" i="52"/>
  <c r="H119" i="52"/>
  <c r="H120" i="52"/>
  <c r="H121" i="52"/>
  <c r="H122" i="52"/>
  <c r="H123" i="52"/>
  <c r="H124" i="52"/>
  <c r="H125" i="52"/>
  <c r="H126" i="52"/>
  <c r="H127" i="52"/>
  <c r="H128" i="52"/>
  <c r="H129" i="52"/>
  <c r="H130" i="52"/>
  <c r="H131" i="52"/>
  <c r="H132" i="52"/>
  <c r="H133" i="52"/>
  <c r="H134" i="52"/>
  <c r="H135" i="52"/>
  <c r="H136" i="52"/>
  <c r="H137" i="52"/>
  <c r="H138" i="52"/>
  <c r="H139" i="52"/>
  <c r="H140" i="52"/>
  <c r="H141" i="52"/>
  <c r="H142" i="52"/>
  <c r="H143" i="52"/>
  <c r="H144" i="52"/>
  <c r="H145" i="52"/>
  <c r="H146" i="52"/>
  <c r="H147" i="52"/>
  <c r="H148" i="52"/>
  <c r="H149" i="52"/>
  <c r="H150" i="52"/>
  <c r="H151" i="52"/>
  <c r="H152" i="52"/>
  <c r="H153" i="52"/>
  <c r="H154" i="52"/>
  <c r="H155" i="52"/>
  <c r="H156" i="52"/>
  <c r="H157" i="52"/>
  <c r="H158" i="52"/>
  <c r="H159" i="52"/>
  <c r="H160" i="52"/>
  <c r="H161" i="52"/>
  <c r="H162" i="52"/>
  <c r="H163" i="52"/>
  <c r="H164" i="52"/>
  <c r="H165" i="52"/>
  <c r="H166" i="52"/>
  <c r="H171" i="52"/>
  <c r="H172" i="52"/>
  <c r="H173" i="52"/>
  <c r="H174" i="52"/>
  <c r="H175" i="52"/>
  <c r="H176" i="52"/>
  <c r="H177" i="52"/>
  <c r="H178" i="52"/>
  <c r="H179" i="52"/>
  <c r="H180" i="52"/>
  <c r="H181" i="52"/>
  <c r="H182" i="52"/>
  <c r="H183" i="52"/>
  <c r="H184" i="52"/>
  <c r="H185" i="52"/>
  <c r="H186" i="52"/>
  <c r="H187" i="52"/>
  <c r="H188" i="52"/>
  <c r="H189" i="52"/>
  <c r="H190" i="52"/>
  <c r="H191" i="52"/>
  <c r="H192" i="52"/>
  <c r="H193" i="52"/>
  <c r="H194" i="52"/>
  <c r="H195" i="52"/>
  <c r="H196" i="52"/>
  <c r="H197" i="52"/>
  <c r="H198" i="52"/>
  <c r="H199" i="52"/>
  <c r="H200" i="52"/>
  <c r="H201" i="52"/>
  <c r="H202" i="52"/>
  <c r="H203" i="52"/>
  <c r="H204" i="52"/>
  <c r="H205" i="52"/>
  <c r="H206" i="52"/>
  <c r="H207" i="52"/>
  <c r="H208" i="52"/>
  <c r="H209" i="52"/>
  <c r="H210" i="52"/>
  <c r="H211" i="52"/>
  <c r="H212" i="52"/>
  <c r="H213" i="52"/>
  <c r="H214" i="52"/>
  <c r="H215" i="52"/>
  <c r="H216" i="52"/>
  <c r="H217" i="52"/>
  <c r="H218" i="52"/>
  <c r="H219" i="52"/>
  <c r="H220" i="52"/>
  <c r="H221" i="52"/>
  <c r="H222" i="52"/>
  <c r="H223" i="52"/>
  <c r="H224" i="52"/>
  <c r="H225" i="52"/>
  <c r="H226" i="52"/>
  <c r="H227" i="52"/>
  <c r="H228" i="52"/>
  <c r="H229" i="52"/>
  <c r="H230" i="52"/>
  <c r="H231" i="52"/>
  <c r="H232" i="52"/>
  <c r="H233" i="52"/>
  <c r="H234" i="52"/>
  <c r="H235" i="52"/>
  <c r="H236" i="52"/>
  <c r="H241" i="52"/>
  <c r="H242" i="52"/>
  <c r="H243" i="52"/>
  <c r="H244" i="52"/>
  <c r="H245" i="52"/>
  <c r="H246" i="52"/>
  <c r="H247" i="52"/>
  <c r="H248" i="52"/>
  <c r="H249" i="52"/>
  <c r="H250" i="52"/>
  <c r="H251" i="52"/>
  <c r="H252" i="52"/>
  <c r="H253" i="52"/>
  <c r="H254" i="52"/>
  <c r="H255" i="52"/>
  <c r="H256" i="52"/>
  <c r="H257" i="52"/>
  <c r="H258" i="52"/>
  <c r="H259" i="52"/>
  <c r="H260" i="52"/>
  <c r="H261" i="52"/>
  <c r="H262" i="52"/>
  <c r="H263" i="52"/>
  <c r="H264" i="52"/>
  <c r="H265" i="52"/>
  <c r="H266" i="52"/>
  <c r="H267" i="52"/>
  <c r="H268" i="52"/>
  <c r="H269" i="52"/>
  <c r="H270" i="52"/>
  <c r="H271" i="52"/>
  <c r="H272" i="52"/>
  <c r="H273" i="52"/>
  <c r="H274" i="52"/>
  <c r="H275" i="52"/>
  <c r="H276" i="52"/>
  <c r="H277" i="52"/>
  <c r="H278" i="52"/>
  <c r="H279" i="52"/>
  <c r="H280" i="52"/>
  <c r="H281" i="52"/>
  <c r="H282" i="52"/>
  <c r="H283" i="52"/>
  <c r="H284" i="52"/>
  <c r="H285" i="52"/>
  <c r="H286" i="52"/>
  <c r="H287" i="52"/>
  <c r="H288" i="52"/>
  <c r="H289" i="52"/>
  <c r="H294" i="52"/>
  <c r="H295" i="52"/>
  <c r="H296" i="52"/>
  <c r="H297" i="52"/>
  <c r="H298" i="52"/>
  <c r="H299" i="52"/>
  <c r="H300" i="52"/>
  <c r="H301" i="52"/>
  <c r="H302" i="52"/>
  <c r="H303" i="52"/>
  <c r="H304" i="52"/>
  <c r="H305" i="52"/>
  <c r="H306" i="52"/>
  <c r="H307" i="52"/>
  <c r="H308" i="52"/>
  <c r="H309" i="52"/>
  <c r="H310" i="52"/>
  <c r="H311" i="52"/>
  <c r="H312" i="52"/>
  <c r="H313" i="52"/>
  <c r="H314" i="52"/>
  <c r="H315" i="52"/>
  <c r="H316" i="52"/>
  <c r="H317" i="52"/>
  <c r="H318" i="52"/>
  <c r="H319" i="52"/>
  <c r="H320" i="52"/>
  <c r="H321" i="52"/>
  <c r="H322" i="52"/>
  <c r="H323" i="52"/>
  <c r="H324" i="52"/>
  <c r="H325" i="52"/>
  <c r="H326" i="52"/>
  <c r="H327" i="52"/>
  <c r="H328" i="52"/>
  <c r="H329" i="52"/>
  <c r="H330" i="52"/>
  <c r="H331" i="52"/>
  <c r="H332" i="52"/>
  <c r="H333" i="52"/>
  <c r="H334" i="52"/>
  <c r="H335" i="52"/>
  <c r="H336" i="52"/>
  <c r="H337" i="52"/>
  <c r="H338" i="52"/>
  <c r="H339" i="52"/>
  <c r="H340" i="52"/>
  <c r="H341" i="52"/>
  <c r="H342" i="52"/>
  <c r="H343" i="52"/>
  <c r="H344" i="52"/>
  <c r="H345" i="52"/>
  <c r="H346" i="52"/>
  <c r="H347" i="52"/>
  <c r="H348" i="52"/>
  <c r="H349" i="52"/>
  <c r="H350" i="52"/>
  <c r="H351" i="52"/>
  <c r="H352" i="52"/>
  <c r="H353" i="52"/>
  <c r="H354" i="52"/>
  <c r="H355" i="52"/>
  <c r="H356" i="52"/>
  <c r="H357" i="52"/>
  <c r="H358" i="52"/>
  <c r="H359" i="52"/>
  <c r="H360" i="52"/>
  <c r="H361" i="52"/>
  <c r="H362" i="52"/>
  <c r="H363" i="52"/>
  <c r="H364" i="52"/>
  <c r="H365" i="52"/>
  <c r="H366" i="52"/>
  <c r="H367" i="52"/>
  <c r="H368" i="52"/>
  <c r="H369" i="52"/>
  <c r="H374" i="52"/>
  <c r="H375" i="52"/>
  <c r="H376" i="52"/>
  <c r="H377" i="52"/>
  <c r="H378" i="52"/>
  <c r="H379" i="52"/>
  <c r="H380" i="52"/>
  <c r="H381" i="52"/>
  <c r="H382" i="52"/>
  <c r="H383" i="52"/>
  <c r="H384" i="52"/>
  <c r="H385" i="52"/>
  <c r="H386" i="52"/>
  <c r="H387" i="52"/>
  <c r="H392" i="52"/>
  <c r="H393" i="52"/>
  <c r="H394" i="52"/>
  <c r="H395" i="52"/>
  <c r="H396" i="52"/>
  <c r="H397" i="52"/>
  <c r="H10" i="52"/>
  <c r="H30" i="51"/>
  <c r="H31" i="51"/>
  <c r="H32" i="51"/>
  <c r="H33" i="51"/>
  <c r="H34" i="51"/>
  <c r="H35" i="51"/>
  <c r="H36" i="51"/>
  <c r="H37" i="51"/>
  <c r="H39" i="51"/>
  <c r="H38" i="51"/>
  <c r="H40" i="51"/>
  <c r="H41" i="51"/>
  <c r="H42" i="51"/>
  <c r="H43" i="51"/>
  <c r="H44" i="51"/>
  <c r="H45" i="51"/>
  <c r="H46" i="51"/>
  <c r="H47" i="51"/>
  <c r="H48" i="51"/>
  <c r="H49" i="51"/>
  <c r="H50" i="51"/>
  <c r="H51" i="51"/>
  <c r="H52" i="51"/>
  <c r="H53" i="51"/>
  <c r="H54" i="51"/>
  <c r="H55" i="51"/>
  <c r="H56" i="51"/>
  <c r="H57" i="51"/>
  <c r="H58" i="51"/>
  <c r="H59" i="51"/>
  <c r="H60" i="51"/>
  <c r="H61" i="51"/>
  <c r="H62" i="51"/>
  <c r="H63" i="51"/>
  <c r="H64" i="51"/>
  <c r="H65" i="51"/>
  <c r="H66" i="51"/>
  <c r="H67" i="51"/>
  <c r="H68" i="51"/>
  <c r="H69" i="51"/>
  <c r="H70" i="51"/>
  <c r="H71" i="51"/>
  <c r="H72" i="51"/>
  <c r="H73" i="51"/>
  <c r="H74" i="51"/>
  <c r="H75" i="51"/>
  <c r="H76" i="51"/>
  <c r="H77" i="51"/>
  <c r="H78" i="51"/>
  <c r="H79" i="51"/>
  <c r="H80" i="51"/>
  <c r="H81" i="51"/>
  <c r="H82" i="51"/>
  <c r="H83" i="51"/>
  <c r="H84" i="51"/>
  <c r="H85" i="51"/>
  <c r="H86" i="51"/>
  <c r="H87" i="51"/>
  <c r="H88" i="51"/>
  <c r="H89" i="51"/>
  <c r="H90" i="51"/>
  <c r="H91" i="51"/>
  <c r="H92" i="51"/>
  <c r="H97" i="51"/>
  <c r="H98" i="51"/>
  <c r="H99" i="51"/>
  <c r="H100" i="51"/>
  <c r="H101" i="51"/>
  <c r="H102" i="51"/>
  <c r="H103" i="51"/>
  <c r="H104" i="51"/>
  <c r="H105" i="51"/>
  <c r="H106" i="51"/>
  <c r="H107" i="51"/>
  <c r="H108" i="51"/>
  <c r="H109" i="51"/>
  <c r="H110" i="51"/>
  <c r="H111" i="51"/>
  <c r="H112" i="51"/>
  <c r="H113" i="51"/>
  <c r="H114" i="51"/>
  <c r="H115" i="51"/>
  <c r="H116" i="51"/>
  <c r="H117" i="51"/>
  <c r="H118" i="51"/>
  <c r="H119" i="51"/>
  <c r="H120" i="51"/>
  <c r="H121" i="51"/>
  <c r="H122" i="51"/>
  <c r="H123" i="51"/>
  <c r="H124" i="51"/>
  <c r="H125" i="51"/>
  <c r="H126" i="51"/>
  <c r="H22" i="51"/>
  <c r="H23" i="51"/>
  <c r="H24" i="51"/>
  <c r="H25" i="51"/>
  <c r="H11" i="51"/>
  <c r="H12" i="51"/>
  <c r="H13" i="51"/>
  <c r="H14" i="51"/>
  <c r="H15" i="51"/>
  <c r="H16" i="51"/>
  <c r="H17" i="51"/>
  <c r="H10" i="51"/>
  <c r="H17" i="50"/>
  <c r="H18" i="50"/>
  <c r="H19" i="50"/>
  <c r="H20" i="50"/>
  <c r="H21" i="50"/>
  <c r="H25" i="50"/>
  <c r="H26" i="50"/>
  <c r="H28" i="50"/>
  <c r="H29" i="50"/>
  <c r="H30" i="50"/>
  <c r="H34" i="50"/>
  <c r="H35" i="50"/>
  <c r="H36" i="50"/>
  <c r="H37" i="50"/>
  <c r="H41" i="50"/>
  <c r="H42" i="50"/>
  <c r="H43" i="50"/>
  <c r="H49" i="50"/>
  <c r="H50" i="50"/>
  <c r="H51" i="50"/>
  <c r="H55" i="50"/>
  <c r="H56" i="50"/>
  <c r="H58" i="50"/>
  <c r="H62" i="50"/>
  <c r="H63" i="50"/>
  <c r="H64" i="50"/>
  <c r="H65" i="50"/>
  <c r="H66" i="50"/>
  <c r="H67" i="50"/>
  <c r="H71" i="50"/>
  <c r="H72" i="50"/>
  <c r="H73" i="50"/>
  <c r="H74" i="50"/>
  <c r="H75" i="50"/>
  <c r="H80" i="50"/>
  <c r="H81" i="50"/>
  <c r="H82" i="50"/>
  <c r="H83" i="50"/>
  <c r="H84" i="50"/>
  <c r="H85" i="50"/>
  <c r="H86" i="50"/>
  <c r="H87" i="50"/>
  <c r="H88" i="50"/>
  <c r="H89" i="50"/>
  <c r="H12" i="50"/>
  <c r="H13" i="50"/>
  <c r="H7" i="50"/>
  <c r="H6" i="50"/>
  <c r="F37" i="2" l="1"/>
  <c r="E13" i="2"/>
  <c r="E272" i="2"/>
  <c r="AG117" i="2"/>
  <c r="Q40" i="2"/>
  <c r="F34" i="2"/>
  <c r="E313" i="2"/>
  <c r="E335" i="2"/>
  <c r="E51" i="2"/>
  <c r="U31" i="2"/>
  <c r="D31" i="2" s="1"/>
  <c r="E31" i="2"/>
  <c r="U210" i="2"/>
  <c r="D210" i="2" s="1"/>
  <c r="E210" i="2"/>
  <c r="AK4" i="2"/>
  <c r="AK241" i="2"/>
  <c r="D241" i="2" s="1"/>
  <c r="U131" i="2"/>
  <c r="D131" i="2" s="1"/>
  <c r="E131" i="2"/>
  <c r="Q123" i="2"/>
  <c r="D123" i="2" s="1"/>
  <c r="E123" i="2"/>
  <c r="AG18" i="2"/>
  <c r="I8" i="2"/>
  <c r="AK5" i="2"/>
  <c r="AK337" i="2"/>
  <c r="D337" i="2" s="1"/>
  <c r="AC187" i="2"/>
  <c r="D187" i="2" s="1"/>
  <c r="E180" i="2"/>
  <c r="E67" i="2"/>
  <c r="Q329" i="2"/>
  <c r="D329" i="2" s="1"/>
  <c r="E329" i="2"/>
  <c r="AO134" i="2"/>
  <c r="D134" i="2" s="1"/>
  <c r="E134" i="2"/>
  <c r="AC21" i="2"/>
  <c r="D21" i="2" s="1"/>
  <c r="E21" i="2"/>
  <c r="E10" i="2"/>
  <c r="AK344" i="2"/>
  <c r="D344" i="2" s="1"/>
  <c r="F112" i="2"/>
  <c r="AO112" i="2"/>
  <c r="D112" i="2" s="1"/>
  <c r="E60" i="2"/>
  <c r="F21" i="2"/>
  <c r="E194" i="2"/>
  <c r="AK137" i="2"/>
  <c r="D137" i="2" s="1"/>
  <c r="E137" i="2"/>
  <c r="AC76" i="2"/>
  <c r="D76" i="2" s="1"/>
  <c r="E73" i="2"/>
  <c r="AK310" i="2"/>
  <c r="D310" i="2" s="1"/>
  <c r="E289" i="2"/>
  <c r="E285" i="2"/>
  <c r="AC144" i="2"/>
  <c r="D144" i="2" s="1"/>
  <c r="E97" i="2"/>
  <c r="F24" i="2"/>
  <c r="E307" i="2"/>
  <c r="AK222" i="2"/>
  <c r="D222" i="2" s="1"/>
  <c r="E115" i="2"/>
  <c r="E55" i="2"/>
  <c r="Q39" i="2"/>
  <c r="U11" i="2"/>
  <c r="I10" i="2"/>
  <c r="AG165" i="2"/>
  <c r="D165" i="2" s="1"/>
  <c r="E16" i="2"/>
  <c r="AG220" i="2"/>
  <c r="D220" i="2" s="1"/>
  <c r="AK172" i="2"/>
  <c r="D172" i="2" s="1"/>
  <c r="Q89" i="2"/>
  <c r="D89" i="2" s="1"/>
  <c r="F27" i="2"/>
  <c r="E11" i="2"/>
  <c r="AC192" i="2"/>
  <c r="D192" i="2" s="1"/>
  <c r="AG36" i="2"/>
  <c r="Q32" i="2"/>
  <c r="F220" i="2"/>
  <c r="E189" i="2"/>
  <c r="E175" i="2"/>
  <c r="Q321" i="2"/>
  <c r="D321" i="2" s="1"/>
  <c r="AK261" i="2"/>
  <c r="D261" i="2" s="1"/>
  <c r="E254" i="2"/>
  <c r="U216" i="2"/>
  <c r="D216" i="2" s="1"/>
  <c r="AK212" i="2"/>
  <c r="D212" i="2" s="1"/>
  <c r="AK174" i="2"/>
  <c r="D174" i="2" s="1"/>
  <c r="AG156" i="2"/>
  <c r="D156" i="2" s="1"/>
  <c r="AC71" i="2"/>
  <c r="D71" i="2" s="1"/>
  <c r="Q64" i="2"/>
  <c r="D64" i="2" s="1"/>
  <c r="E32" i="2"/>
  <c r="I12" i="2"/>
  <c r="D12" i="2" s="1"/>
  <c r="U10" i="2"/>
  <c r="Q91" i="2"/>
  <c r="D91" i="2" s="1"/>
  <c r="E91" i="2"/>
  <c r="AK341" i="2"/>
  <c r="D341" i="2" s="1"/>
  <c r="E341" i="2"/>
  <c r="AG271" i="2"/>
  <c r="D271" i="2" s="1"/>
  <c r="E271" i="2"/>
  <c r="E133" i="2"/>
  <c r="AG133" i="2"/>
  <c r="D133" i="2" s="1"/>
  <c r="AC110" i="2"/>
  <c r="D110" i="2" s="1"/>
  <c r="Q15" i="2"/>
  <c r="E15" i="2"/>
  <c r="E299" i="2"/>
  <c r="AK299" i="2"/>
  <c r="D299" i="2" s="1"/>
  <c r="AK277" i="2"/>
  <c r="D277" i="2" s="1"/>
  <c r="E277" i="2"/>
  <c r="U274" i="2"/>
  <c r="D274" i="2" s="1"/>
  <c r="F216" i="2"/>
  <c r="Q195" i="2"/>
  <c r="D195" i="2" s="1"/>
  <c r="E195" i="2"/>
  <c r="AK315" i="2"/>
  <c r="D315" i="2" s="1"/>
  <c r="E315" i="2"/>
  <c r="AK256" i="2"/>
  <c r="D256" i="2" s="1"/>
  <c r="E256" i="2"/>
  <c r="U119" i="2"/>
  <c r="D119" i="2" s="1"/>
  <c r="M38" i="2"/>
  <c r="D38" i="2" s="1"/>
  <c r="E38" i="2"/>
  <c r="I34" i="2"/>
  <c r="E34" i="2"/>
  <c r="F22" i="2"/>
  <c r="U5" i="2"/>
  <c r="Q280" i="2"/>
  <c r="D280" i="2" s="1"/>
  <c r="U238" i="2"/>
  <c r="D238" i="2" s="1"/>
  <c r="E222" i="2"/>
  <c r="E212" i="2"/>
  <c r="AC152" i="2"/>
  <c r="D152" i="2" s="1"/>
  <c r="E152" i="2"/>
  <c r="E146" i="2"/>
  <c r="AK139" i="2"/>
  <c r="D139" i="2" s="1"/>
  <c r="AO8" i="2"/>
  <c r="I7" i="2"/>
  <c r="F337" i="2"/>
  <c r="E228" i="2"/>
  <c r="E225" i="2"/>
  <c r="AC215" i="2"/>
  <c r="D215" i="2" s="1"/>
  <c r="AK208" i="2"/>
  <c r="D208" i="2" s="1"/>
  <c r="E208" i="2"/>
  <c r="F205" i="2"/>
  <c r="U205" i="2"/>
  <c r="D205" i="2" s="1"/>
  <c r="Q149" i="2"/>
  <c r="D149" i="2" s="1"/>
  <c r="U142" i="2"/>
  <c r="D142" i="2" s="1"/>
  <c r="U129" i="2"/>
  <c r="D129" i="2" s="1"/>
  <c r="E122" i="2"/>
  <c r="AC122" i="2"/>
  <c r="D122" i="2" s="1"/>
  <c r="Q53" i="2"/>
  <c r="D53" i="2" s="1"/>
  <c r="E53" i="2"/>
  <c r="U6" i="2"/>
  <c r="E5" i="2"/>
  <c r="E334" i="2"/>
  <c r="U266" i="2"/>
  <c r="D266" i="2" s="1"/>
  <c r="F241" i="2"/>
  <c r="E162" i="2"/>
  <c r="M158" i="2"/>
  <c r="D158" i="2" s="1"/>
  <c r="AK39" i="2"/>
  <c r="E39" i="2"/>
  <c r="E8" i="2"/>
  <c r="U4" i="2"/>
  <c r="AK336" i="2"/>
  <c r="D336" i="2" s="1"/>
  <c r="E336" i="2"/>
  <c r="I69" i="2"/>
  <c r="D69" i="2" s="1"/>
  <c r="E69" i="2"/>
  <c r="Q66" i="2"/>
  <c r="D66" i="2" s="1"/>
  <c r="E66" i="2"/>
  <c r="AG7" i="2"/>
  <c r="AK237" i="2"/>
  <c r="D237" i="2" s="1"/>
  <c r="E230" i="2"/>
  <c r="AK230" i="2"/>
  <c r="D230" i="2" s="1"/>
  <c r="F98" i="2"/>
  <c r="AK98" i="2"/>
  <c r="D98" i="2" s="1"/>
  <c r="Q13" i="2"/>
  <c r="F12" i="2"/>
  <c r="AK177" i="2"/>
  <c r="D177" i="2" s="1"/>
  <c r="F177" i="2"/>
  <c r="U75" i="2"/>
  <c r="D75" i="2" s="1"/>
  <c r="Q47" i="2"/>
  <c r="D47" i="2" s="1"/>
  <c r="AK243" i="2"/>
  <c r="D243" i="2" s="1"/>
  <c r="F243" i="2"/>
  <c r="F187" i="2"/>
  <c r="F171" i="2"/>
  <c r="AC171" i="2"/>
  <c r="D171" i="2" s="1"/>
  <c r="E18" i="2"/>
  <c r="Q250" i="2"/>
  <c r="D250" i="2" s="1"/>
  <c r="AG206" i="2"/>
  <c r="D206" i="2" s="1"/>
  <c r="U200" i="2"/>
  <c r="D200" i="2" s="1"/>
  <c r="Q167" i="2"/>
  <c r="D167" i="2" s="1"/>
  <c r="AK107" i="2"/>
  <c r="D107" i="2" s="1"/>
  <c r="Q88" i="2"/>
  <c r="D88" i="2" s="1"/>
  <c r="E88" i="2"/>
  <c r="AC22" i="2"/>
  <c r="AG19" i="2"/>
  <c r="U15" i="2"/>
  <c r="F14" i="2"/>
  <c r="AO28" i="2"/>
  <c r="AK20" i="2"/>
  <c r="I18" i="2"/>
  <c r="F15" i="2"/>
  <c r="Q6" i="2"/>
  <c r="Q327" i="2"/>
  <c r="D327" i="2" s="1"/>
  <c r="F327" i="2"/>
  <c r="AK296" i="2"/>
  <c r="D296" i="2" s="1"/>
  <c r="F296" i="2"/>
  <c r="AK286" i="2"/>
  <c r="D286" i="2" s="1"/>
  <c r="E286" i="2"/>
  <c r="U125" i="2"/>
  <c r="D125" i="2" s="1"/>
  <c r="Q25" i="2"/>
  <c r="D25" i="2" s="1"/>
  <c r="E25" i="2"/>
  <c r="AK160" i="2"/>
  <c r="D160" i="2" s="1"/>
  <c r="E160" i="2"/>
  <c r="AK116" i="2"/>
  <c r="D116" i="2" s="1"/>
  <c r="E28" i="2"/>
  <c r="E12" i="2"/>
  <c r="AK292" i="2"/>
  <c r="D292" i="2" s="1"/>
  <c r="AK252" i="2"/>
  <c r="D252" i="2" s="1"/>
  <c r="U197" i="2"/>
  <c r="D197" i="2" s="1"/>
  <c r="E197" i="2"/>
  <c r="Q59" i="2"/>
  <c r="D59" i="2" s="1"/>
  <c r="E59" i="2"/>
  <c r="F39" i="2"/>
  <c r="F28" i="2"/>
  <c r="Q282" i="2"/>
  <c r="D282" i="2" s="1"/>
  <c r="AG275" i="2"/>
  <c r="D275" i="2" s="1"/>
  <c r="AK268" i="2"/>
  <c r="D268" i="2" s="1"/>
  <c r="E268" i="2"/>
  <c r="U204" i="2"/>
  <c r="D204" i="2" s="1"/>
  <c r="E185" i="2"/>
  <c r="AK169" i="2"/>
  <c r="D169" i="2" s="1"/>
  <c r="E54" i="2"/>
  <c r="AC43" i="2"/>
  <c r="D43" i="2" s="1"/>
  <c r="E43" i="2"/>
  <c r="AG322" i="2"/>
  <c r="D322" i="2" s="1"/>
  <c r="AK301" i="2"/>
  <c r="D301" i="2" s="1"/>
  <c r="Q184" i="2"/>
  <c r="D184" i="2" s="1"/>
  <c r="U150" i="2"/>
  <c r="D150" i="2" s="1"/>
  <c r="AK127" i="2"/>
  <c r="D127" i="2" s="1"/>
  <c r="E127" i="2"/>
  <c r="M121" i="2"/>
  <c r="D121" i="2" s="1"/>
  <c r="E121" i="2"/>
  <c r="F56" i="2"/>
  <c r="I54" i="2"/>
  <c r="D54" i="2" s="1"/>
  <c r="E40" i="2"/>
  <c r="AG93" i="2"/>
  <c r="F45" i="2"/>
  <c r="F40" i="2"/>
  <c r="F23" i="2"/>
  <c r="AK339" i="2"/>
  <c r="D339" i="2" s="1"/>
  <c r="Q324" i="2"/>
  <c r="D324" i="2" s="1"/>
  <c r="E324" i="2"/>
  <c r="AK183" i="2"/>
  <c r="D183" i="2" s="1"/>
  <c r="AK154" i="2"/>
  <c r="D154" i="2" s="1"/>
  <c r="AK108" i="2"/>
  <c r="D108" i="2" s="1"/>
  <c r="AC105" i="2"/>
  <c r="D105" i="2" s="1"/>
  <c r="F55" i="2"/>
  <c r="F38" i="2"/>
  <c r="F35" i="2"/>
  <c r="E33" i="2"/>
  <c r="Q26" i="2"/>
  <c r="AG291" i="2"/>
  <c r="D291" i="2" s="1"/>
  <c r="E291" i="2"/>
  <c r="U235" i="2"/>
  <c r="D235" i="2" s="1"/>
  <c r="M126" i="2"/>
  <c r="D126" i="2" s="1"/>
  <c r="Q101" i="2"/>
  <c r="D101" i="2" s="1"/>
  <c r="E101" i="2"/>
  <c r="E93" i="2"/>
  <c r="M84" i="2"/>
  <c r="D84" i="2" s="1"/>
  <c r="F62" i="2"/>
  <c r="AG60" i="2"/>
  <c r="E45" i="2"/>
  <c r="AC6" i="2"/>
  <c r="I4" i="2"/>
  <c r="Y3" i="2"/>
  <c r="F33" i="2"/>
  <c r="AG20" i="2"/>
  <c r="F17" i="2"/>
  <c r="I16" i="2"/>
  <c r="U9" i="2"/>
  <c r="E6" i="2"/>
  <c r="AK318" i="2"/>
  <c r="D318" i="2" s="1"/>
  <c r="AG239" i="2"/>
  <c r="D239" i="2" s="1"/>
  <c r="AK233" i="2"/>
  <c r="D233" i="2" s="1"/>
  <c r="AO81" i="2"/>
  <c r="D81" i="2" s="1"/>
  <c r="F54" i="2"/>
  <c r="F49" i="2"/>
  <c r="AG6" i="2"/>
  <c r="AK343" i="2"/>
  <c r="D343" i="2" s="1"/>
  <c r="AK332" i="2"/>
  <c r="D332" i="2" s="1"/>
  <c r="Q298" i="2"/>
  <c r="D298" i="2" s="1"/>
  <c r="Q173" i="2"/>
  <c r="D173" i="2" s="1"/>
  <c r="U92" i="2"/>
  <c r="D92" i="2" s="1"/>
  <c r="AK60" i="2"/>
  <c r="AK55" i="2"/>
  <c r="Q34" i="2"/>
  <c r="AC27" i="2"/>
  <c r="D27" i="2" s="1"/>
  <c r="F25" i="2"/>
  <c r="E20" i="2"/>
  <c r="Q17" i="2"/>
  <c r="AK15" i="2"/>
  <c r="U13" i="2"/>
  <c r="Y5" i="2"/>
  <c r="Q253" i="2"/>
  <c r="D253" i="2" s="1"/>
  <c r="E253" i="2"/>
  <c r="E236" i="2"/>
  <c r="AG236" i="2"/>
  <c r="D236" i="2" s="1"/>
  <c r="E196" i="2"/>
  <c r="AK196" i="2"/>
  <c r="D196" i="2" s="1"/>
  <c r="E188" i="2"/>
  <c r="U188" i="2"/>
  <c r="D188" i="2" s="1"/>
  <c r="M136" i="2"/>
  <c r="D136" i="2" s="1"/>
  <c r="E136" i="2"/>
  <c r="Q294" i="2"/>
  <c r="D294" i="2" s="1"/>
  <c r="AK287" i="2"/>
  <c r="D287" i="2" s="1"/>
  <c r="U244" i="2"/>
  <c r="D244" i="2" s="1"/>
  <c r="AG217" i="2"/>
  <c r="D217" i="2" s="1"/>
  <c r="AC58" i="2"/>
  <c r="D58" i="2" s="1"/>
  <c r="Q48" i="2"/>
  <c r="D48" i="2" s="1"/>
  <c r="U8" i="2"/>
  <c r="F339" i="2"/>
  <c r="Q306" i="2"/>
  <c r="D306" i="2" s="1"/>
  <c r="F266" i="2"/>
  <c r="F261" i="2"/>
  <c r="F239" i="2"/>
  <c r="AG211" i="2"/>
  <c r="D211" i="2" s="1"/>
  <c r="AK198" i="2"/>
  <c r="D198" i="2" s="1"/>
  <c r="F173" i="2"/>
  <c r="U157" i="2"/>
  <c r="D157" i="2" s="1"/>
  <c r="F144" i="2"/>
  <c r="AO104" i="2"/>
  <c r="D104" i="2" s="1"/>
  <c r="F104" i="2"/>
  <c r="Q255" i="2"/>
  <c r="D255" i="2" s="1"/>
  <c r="F233" i="2"/>
  <c r="F193" i="2"/>
  <c r="U193" i="2"/>
  <c r="D193" i="2" s="1"/>
  <c r="F183" i="2"/>
  <c r="U138" i="2"/>
  <c r="D138" i="2" s="1"/>
  <c r="F125" i="2"/>
  <c r="AC80" i="2"/>
  <c r="D80" i="2" s="1"/>
  <c r="E36" i="2"/>
  <c r="Q36" i="2"/>
  <c r="AK338" i="2"/>
  <c r="D338" i="2" s="1"/>
  <c r="AK273" i="2"/>
  <c r="D273" i="2" s="1"/>
  <c r="Q246" i="2"/>
  <c r="D246" i="2" s="1"/>
  <c r="E219" i="2"/>
  <c r="U219" i="2"/>
  <c r="D219" i="2" s="1"/>
  <c r="M190" i="2"/>
  <c r="D190" i="2" s="1"/>
  <c r="Q159" i="2"/>
  <c r="D159" i="2" s="1"/>
  <c r="F159" i="2"/>
  <c r="E124" i="2"/>
  <c r="M124" i="2"/>
  <c r="D124" i="2" s="1"/>
  <c r="AK106" i="2"/>
  <c r="D106" i="2" s="1"/>
  <c r="Q93" i="2"/>
  <c r="D93" i="2" s="1"/>
  <c r="Q74" i="2"/>
  <c r="D74" i="2" s="1"/>
  <c r="Q18" i="2"/>
  <c r="F282" i="2"/>
  <c r="F275" i="2"/>
  <c r="AK227" i="2"/>
  <c r="D227" i="2" s="1"/>
  <c r="F227" i="2"/>
  <c r="F200" i="2"/>
  <c r="F119" i="2"/>
  <c r="AC114" i="2"/>
  <c r="D114" i="2" s="1"/>
  <c r="Q100" i="2"/>
  <c r="D100" i="2" s="1"/>
  <c r="F100" i="2"/>
  <c r="F60" i="2"/>
  <c r="Q55" i="2"/>
  <c r="AK49" i="2"/>
  <c r="F29" i="2"/>
  <c r="E23" i="2"/>
  <c r="F18" i="2"/>
  <c r="E328" i="2"/>
  <c r="AK328" i="2"/>
  <c r="D328" i="2" s="1"/>
  <c r="AK314" i="2"/>
  <c r="D314" i="2" s="1"/>
  <c r="AK257" i="2"/>
  <c r="D257" i="2" s="1"/>
  <c r="AK213" i="2"/>
  <c r="D213" i="2" s="1"/>
  <c r="F213" i="2"/>
  <c r="AK151" i="2"/>
  <c r="D151" i="2" s="1"/>
  <c r="E151" i="2"/>
  <c r="AC140" i="2"/>
  <c r="D140" i="2" s="1"/>
  <c r="F108" i="2"/>
  <c r="Q51" i="2"/>
  <c r="D51" i="2" s="1"/>
  <c r="D40" i="2"/>
  <c r="E9" i="2"/>
  <c r="M9" i="2"/>
  <c r="AK340" i="2"/>
  <c r="D340" i="2" s="1"/>
  <c r="E340" i="2"/>
  <c r="Q316" i="2"/>
  <c r="D316" i="2" s="1"/>
  <c r="AG302" i="2"/>
  <c r="D302" i="2" s="1"/>
  <c r="F270" i="2"/>
  <c r="U270" i="2"/>
  <c r="D270" i="2" s="1"/>
  <c r="F252" i="2"/>
  <c r="AK221" i="2"/>
  <c r="D221" i="2" s="1"/>
  <c r="AC161" i="2"/>
  <c r="D161" i="2" s="1"/>
  <c r="F97" i="2"/>
  <c r="Q97" i="2"/>
  <c r="D97" i="2" s="1"/>
  <c r="F90" i="2"/>
  <c r="AK90" i="2"/>
  <c r="D90" i="2" s="1"/>
  <c r="Q82" i="2"/>
  <c r="D82" i="2" s="1"/>
  <c r="F76" i="2"/>
  <c r="Q45" i="2"/>
  <c r="D45" i="2" s="1"/>
  <c r="I32" i="2"/>
  <c r="F32" i="2"/>
  <c r="AK330" i="2"/>
  <c r="D330" i="2" s="1"/>
  <c r="AK323" i="2"/>
  <c r="D323" i="2" s="1"/>
  <c r="E262" i="2"/>
  <c r="U262" i="2"/>
  <c r="D262" i="2" s="1"/>
  <c r="AG248" i="2"/>
  <c r="D248" i="2" s="1"/>
  <c r="E248" i="2"/>
  <c r="E229" i="2"/>
  <c r="U229" i="2"/>
  <c r="D229" i="2" s="1"/>
  <c r="AK207" i="2"/>
  <c r="D207" i="2" s="1"/>
  <c r="E207" i="2"/>
  <c r="E153" i="2"/>
  <c r="U153" i="2"/>
  <c r="D153" i="2" s="1"/>
  <c r="F148" i="2"/>
  <c r="AC148" i="2"/>
  <c r="D148" i="2" s="1"/>
  <c r="AC102" i="2"/>
  <c r="D102" i="2" s="1"/>
  <c r="Q68" i="2"/>
  <c r="D68" i="2" s="1"/>
  <c r="E68" i="2"/>
  <c r="Q61" i="2"/>
  <c r="D61" i="2" s="1"/>
  <c r="E24" i="2"/>
  <c r="AK311" i="2"/>
  <c r="D311" i="2" s="1"/>
  <c r="AG259" i="2"/>
  <c r="D259" i="2" s="1"/>
  <c r="AK231" i="2"/>
  <c r="D231" i="2" s="1"/>
  <c r="F116" i="2"/>
  <c r="AK78" i="2"/>
  <c r="D78" i="2" s="1"/>
  <c r="E78" i="2"/>
  <c r="Q16" i="2"/>
  <c r="Q11" i="2"/>
  <c r="D11" i="2" s="1"/>
  <c r="E7" i="2"/>
  <c r="F6" i="2"/>
  <c r="AK342" i="2"/>
  <c r="D342" i="2" s="1"/>
  <c r="AK325" i="2"/>
  <c r="D325" i="2" s="1"/>
  <c r="AG309" i="2"/>
  <c r="D309" i="2" s="1"/>
  <c r="Q304" i="2"/>
  <c r="D304" i="2" s="1"/>
  <c r="E304" i="2"/>
  <c r="AK297" i="2"/>
  <c r="D297" i="2" s="1"/>
  <c r="AK283" i="2"/>
  <c r="D283" i="2" s="1"/>
  <c r="Q276" i="2"/>
  <c r="D276" i="2" s="1"/>
  <c r="AK269" i="2"/>
  <c r="D269" i="2" s="1"/>
  <c r="Q264" i="2"/>
  <c r="D264" i="2" s="1"/>
  <c r="E242" i="2"/>
  <c r="AK242" i="2"/>
  <c r="D242" i="2" s="1"/>
  <c r="AK223" i="2"/>
  <c r="D223" i="2" s="1"/>
  <c r="F181" i="2"/>
  <c r="Q181" i="2"/>
  <c r="D181" i="2" s="1"/>
  <c r="M163" i="2"/>
  <c r="D163" i="2" s="1"/>
  <c r="F142" i="2"/>
  <c r="F129" i="2"/>
  <c r="F110" i="2"/>
  <c r="E56" i="2"/>
  <c r="U56" i="2"/>
  <c r="D56" i="2" s="1"/>
  <c r="D35" i="2"/>
  <c r="E26" i="2"/>
  <c r="AG26" i="2"/>
  <c r="Q7" i="2"/>
  <c r="Q4" i="2"/>
  <c r="F4" i="2"/>
  <c r="F332" i="2"/>
  <c r="AG320" i="2"/>
  <c r="D320" i="2" s="1"/>
  <c r="Q290" i="2"/>
  <c r="D290" i="2" s="1"/>
  <c r="AK278" i="2"/>
  <c r="D278" i="2" s="1"/>
  <c r="E209" i="2"/>
  <c r="AC209" i="2"/>
  <c r="D209" i="2" s="1"/>
  <c r="E147" i="2"/>
  <c r="AK147" i="2"/>
  <c r="D147" i="2" s="1"/>
  <c r="Q70" i="2"/>
  <c r="D70" i="2" s="1"/>
  <c r="Q46" i="2"/>
  <c r="D46" i="2" s="1"/>
  <c r="Q41" i="2"/>
  <c r="D41" i="2" s="1"/>
  <c r="U28" i="2"/>
  <c r="AK17" i="2"/>
  <c r="AC155" i="2"/>
  <c r="D155" i="2" s="1"/>
  <c r="E117" i="2"/>
  <c r="F93" i="2"/>
  <c r="Q72" i="2"/>
  <c r="D72" i="2" s="1"/>
  <c r="E29" i="2"/>
  <c r="F11" i="2"/>
  <c r="AK251" i="2"/>
  <c r="D251" i="2" s="1"/>
  <c r="AC203" i="2"/>
  <c r="D203" i="2" s="1"/>
  <c r="M186" i="2"/>
  <c r="D186" i="2" s="1"/>
  <c r="F182" i="2"/>
  <c r="AK182" i="2"/>
  <c r="D182" i="2" s="1"/>
  <c r="AC178" i="2"/>
  <c r="D178" i="2" s="1"/>
  <c r="U176" i="2"/>
  <c r="D176" i="2" s="1"/>
  <c r="AK170" i="2"/>
  <c r="D170" i="2" s="1"/>
  <c r="U145" i="2"/>
  <c r="D145" i="2" s="1"/>
  <c r="AK128" i="2"/>
  <c r="D128" i="2" s="1"/>
  <c r="Q117" i="2"/>
  <c r="D117" i="2" s="1"/>
  <c r="M113" i="2"/>
  <c r="D113" i="2" s="1"/>
  <c r="M96" i="2"/>
  <c r="D96" i="2" s="1"/>
  <c r="AK87" i="2"/>
  <c r="D87" i="2" s="1"/>
  <c r="U83" i="2"/>
  <c r="D83" i="2" s="1"/>
  <c r="Q57" i="2"/>
  <c r="D57" i="2" s="1"/>
  <c r="Q52" i="2"/>
  <c r="D52" i="2" s="1"/>
  <c r="F36" i="2"/>
  <c r="Q33" i="2"/>
  <c r="D33" i="2" s="1"/>
  <c r="M29" i="2"/>
  <c r="D29" i="2" s="1"/>
  <c r="E19" i="2"/>
  <c r="Q19" i="2"/>
  <c r="U12" i="2"/>
  <c r="F9" i="2"/>
  <c r="AK345" i="2"/>
  <c r="D345" i="2" s="1"/>
  <c r="AK333" i="2"/>
  <c r="D333" i="2" s="1"/>
  <c r="AK326" i="2"/>
  <c r="D326" i="2" s="1"/>
  <c r="Q319" i="2"/>
  <c r="D319" i="2" s="1"/>
  <c r="AK312" i="2"/>
  <c r="D312" i="2" s="1"/>
  <c r="AK305" i="2"/>
  <c r="D305" i="2" s="1"/>
  <c r="AK300" i="2"/>
  <c r="D300" i="2" s="1"/>
  <c r="AK295" i="2"/>
  <c r="D295" i="2" s="1"/>
  <c r="AK288" i="2"/>
  <c r="D288" i="2" s="1"/>
  <c r="AK281" i="2"/>
  <c r="D281" i="2" s="1"/>
  <c r="AK260" i="2"/>
  <c r="D260" i="2" s="1"/>
  <c r="F215" i="2"/>
  <c r="F155" i="2"/>
  <c r="F149" i="2"/>
  <c r="U143" i="2"/>
  <c r="D143" i="2" s="1"/>
  <c r="AC132" i="2"/>
  <c r="D132" i="2" s="1"/>
  <c r="E118" i="2"/>
  <c r="Q118" i="2"/>
  <c r="D118" i="2" s="1"/>
  <c r="F117" i="2"/>
  <c r="AC103" i="2"/>
  <c r="D103" i="2" s="1"/>
  <c r="U85" i="2"/>
  <c r="D85" i="2" s="1"/>
  <c r="AC79" i="2"/>
  <c r="D79" i="2" s="1"/>
  <c r="F72" i="2"/>
  <c r="D37" i="2"/>
  <c r="Q23" i="2"/>
  <c r="D23" i="2" s="1"/>
  <c r="Q20" i="2"/>
  <c r="F10" i="2"/>
  <c r="I6" i="2"/>
  <c r="AG267" i="2"/>
  <c r="D267" i="2" s="1"/>
  <c r="AG249" i="2"/>
  <c r="D249" i="2" s="1"/>
  <c r="U247" i="2"/>
  <c r="D247" i="2" s="1"/>
  <c r="F238" i="2"/>
  <c r="U234" i="2"/>
  <c r="D234" i="2" s="1"/>
  <c r="Q232" i="2"/>
  <c r="D232" i="2" s="1"/>
  <c r="F192" i="2"/>
  <c r="F172" i="2"/>
  <c r="AC130" i="2"/>
  <c r="D130" i="2" s="1"/>
  <c r="AK120" i="2"/>
  <c r="D120" i="2" s="1"/>
  <c r="Q111" i="2"/>
  <c r="D111" i="2" s="1"/>
  <c r="M109" i="2"/>
  <c r="D109" i="2" s="1"/>
  <c r="I77" i="2"/>
  <c r="D77" i="2" s="1"/>
  <c r="E62" i="2"/>
  <c r="AG62" i="2"/>
  <c r="D62" i="2" s="1"/>
  <c r="AC44" i="2"/>
  <c r="D44" i="2" s="1"/>
  <c r="M24" i="2"/>
  <c r="D24" i="2" s="1"/>
  <c r="F20" i="2"/>
  <c r="E17" i="2"/>
  <c r="F7" i="2"/>
  <c r="Q5" i="2"/>
  <c r="AK331" i="2"/>
  <c r="D331" i="2" s="1"/>
  <c r="AG317" i="2"/>
  <c r="D317" i="2" s="1"/>
  <c r="AK245" i="2"/>
  <c r="D245" i="2" s="1"/>
  <c r="E240" i="2"/>
  <c r="AK226" i="2"/>
  <c r="D226" i="2" s="1"/>
  <c r="AK218" i="2"/>
  <c r="D218" i="2" s="1"/>
  <c r="U201" i="2"/>
  <c r="D201" i="2" s="1"/>
  <c r="AC199" i="2"/>
  <c r="D199" i="2" s="1"/>
  <c r="E184" i="2"/>
  <c r="E174" i="2"/>
  <c r="F126" i="2"/>
  <c r="AK99" i="2"/>
  <c r="D99" i="2" s="1"/>
  <c r="Q42" i="2"/>
  <c r="D42" i="2" s="1"/>
  <c r="E30" i="2"/>
  <c r="E22" i="2"/>
  <c r="F16" i="2"/>
  <c r="E14" i="2"/>
  <c r="F5" i="2"/>
  <c r="E3" i="2"/>
  <c r="AK303" i="2"/>
  <c r="D303" i="2" s="1"/>
  <c r="AK265" i="2"/>
  <c r="D265" i="2" s="1"/>
  <c r="F249" i="2"/>
  <c r="U224" i="2"/>
  <c r="D224" i="2" s="1"/>
  <c r="Q168" i="2"/>
  <c r="D168" i="2" s="1"/>
  <c r="Q166" i="2"/>
  <c r="D166" i="2" s="1"/>
  <c r="F166" i="2"/>
  <c r="F139" i="2"/>
  <c r="F130" i="2"/>
  <c r="F81" i="2"/>
  <c r="AG30" i="2"/>
  <c r="D30" i="2" s="1"/>
  <c r="Q22" i="2"/>
  <c r="I14" i="2"/>
  <c r="D14" i="2" s="1"/>
  <c r="E4" i="2"/>
  <c r="I3" i="2"/>
  <c r="AK284" i="2"/>
  <c r="D284" i="2" s="1"/>
  <c r="Q214" i="2"/>
  <c r="D214" i="2" s="1"/>
  <c r="E179" i="2"/>
  <c r="U179" i="2"/>
  <c r="D179" i="2" s="1"/>
  <c r="U135" i="2"/>
  <c r="D135" i="2" s="1"/>
  <c r="F105" i="2"/>
  <c r="AC65" i="2"/>
  <c r="D65" i="2" s="1"/>
  <c r="E37" i="2"/>
  <c r="F30" i="2"/>
  <c r="F26" i="2"/>
  <c r="F8" i="2"/>
  <c r="F3" i="2"/>
  <c r="E293" i="2"/>
  <c r="E279" i="2"/>
  <c r="E258" i="2"/>
  <c r="AC191" i="2"/>
  <c r="D191" i="2" s="1"/>
  <c r="E164" i="2"/>
  <c r="AC95" i="2"/>
  <c r="D95" i="2" s="1"/>
  <c r="F71" i="2"/>
  <c r="F63" i="2"/>
  <c r="Q63" i="2"/>
  <c r="D63" i="2" s="1"/>
  <c r="E35" i="2"/>
  <c r="F13" i="2"/>
  <c r="AG263" i="2"/>
  <c r="D263" i="2" s="1"/>
  <c r="AK202" i="2"/>
  <c r="D202" i="2" s="1"/>
  <c r="M141" i="2"/>
  <c r="D141" i="2" s="1"/>
  <c r="Q94" i="2"/>
  <c r="D94" i="2" s="1"/>
  <c r="Q49" i="2"/>
  <c r="F19" i="2"/>
  <c r="AG86" i="2"/>
  <c r="D86" i="2" s="1"/>
  <c r="Q50" i="2"/>
  <c r="D50" i="2" s="1"/>
  <c r="D35" i="3"/>
  <c r="D193" i="3"/>
  <c r="AC89" i="3"/>
  <c r="D89" i="3" s="1"/>
  <c r="E89" i="3"/>
  <c r="AK212" i="3"/>
  <c r="D212" i="3" s="1"/>
  <c r="AK202" i="3"/>
  <c r="D202" i="3" s="1"/>
  <c r="AK198" i="3"/>
  <c r="D198" i="3" s="1"/>
  <c r="U162" i="3"/>
  <c r="D162" i="3" s="1"/>
  <c r="U152" i="3"/>
  <c r="D152" i="3" s="1"/>
  <c r="AK150" i="3"/>
  <c r="D150" i="3" s="1"/>
  <c r="F150" i="3"/>
  <c r="E80" i="3"/>
  <c r="U80" i="3"/>
  <c r="D80" i="3" s="1"/>
  <c r="Y55" i="3"/>
  <c r="D55" i="3" s="1"/>
  <c r="AG23" i="3"/>
  <c r="D23" i="3" s="1"/>
  <c r="AO11" i="3"/>
  <c r="D11" i="3" s="1"/>
  <c r="U6" i="3"/>
  <c r="D6" i="3" s="1"/>
  <c r="F6" i="3"/>
  <c r="F233" i="3"/>
  <c r="F223" i="3"/>
  <c r="AK208" i="3"/>
  <c r="D208" i="3" s="1"/>
  <c r="AK200" i="3"/>
  <c r="D200" i="3" s="1"/>
  <c r="F193" i="3"/>
  <c r="F189" i="3"/>
  <c r="AK176" i="3"/>
  <c r="D176" i="3" s="1"/>
  <c r="F156" i="3"/>
  <c r="F154" i="3"/>
  <c r="U145" i="3"/>
  <c r="D145" i="3" s="1"/>
  <c r="E141" i="3"/>
  <c r="AC141" i="3"/>
  <c r="D141" i="3" s="1"/>
  <c r="F114" i="3"/>
  <c r="F110" i="3"/>
  <c r="AC93" i="3"/>
  <c r="D93" i="3" s="1"/>
  <c r="F74" i="3"/>
  <c r="F70" i="3"/>
  <c r="F37" i="3"/>
  <c r="AK12" i="3"/>
  <c r="D12" i="3" s="1"/>
  <c r="D4" i="3"/>
  <c r="AK230" i="3"/>
  <c r="D230" i="3" s="1"/>
  <c r="AK220" i="3"/>
  <c r="D220" i="3" s="1"/>
  <c r="F212" i="3"/>
  <c r="F204" i="3"/>
  <c r="AK184" i="3"/>
  <c r="D184" i="3" s="1"/>
  <c r="AK182" i="3"/>
  <c r="D182" i="3" s="1"/>
  <c r="AK172" i="3"/>
  <c r="D172" i="3" s="1"/>
  <c r="AK168" i="3"/>
  <c r="D168" i="3" s="1"/>
  <c r="AK143" i="3"/>
  <c r="D143" i="3" s="1"/>
  <c r="Q122" i="3"/>
  <c r="D122" i="3" s="1"/>
  <c r="AK101" i="3"/>
  <c r="D101" i="3" s="1"/>
  <c r="AC91" i="3"/>
  <c r="D91" i="3" s="1"/>
  <c r="AK82" i="3"/>
  <c r="D82" i="3" s="1"/>
  <c r="AK65" i="3"/>
  <c r="D65" i="3" s="1"/>
  <c r="AK38" i="3"/>
  <c r="D38" i="3" s="1"/>
  <c r="Q27" i="3"/>
  <c r="D27" i="3" s="1"/>
  <c r="M19" i="3"/>
  <c r="F19" i="3"/>
  <c r="AK228" i="3"/>
  <c r="D228" i="3" s="1"/>
  <c r="AK218" i="3"/>
  <c r="D218" i="3" s="1"/>
  <c r="AK216" i="3"/>
  <c r="D216" i="3" s="1"/>
  <c r="F214" i="3"/>
  <c r="Q214" i="3"/>
  <c r="D214" i="3" s="1"/>
  <c r="E206" i="3"/>
  <c r="AG186" i="3"/>
  <c r="D186" i="3" s="1"/>
  <c r="Q174" i="3"/>
  <c r="D174" i="3" s="1"/>
  <c r="AC164" i="3"/>
  <c r="D164" i="3" s="1"/>
  <c r="F164" i="3"/>
  <c r="AC126" i="3"/>
  <c r="D126" i="3" s="1"/>
  <c r="Q107" i="3"/>
  <c r="D107" i="3" s="1"/>
  <c r="AC86" i="3"/>
  <c r="D86" i="3" s="1"/>
  <c r="AC84" i="3"/>
  <c r="D84" i="3" s="1"/>
  <c r="AO61" i="3"/>
  <c r="D61" i="3" s="1"/>
  <c r="AK46" i="3"/>
  <c r="D46" i="3" s="1"/>
  <c r="F28" i="3"/>
  <c r="AK28" i="3"/>
  <c r="AC20" i="3"/>
  <c r="F16" i="3"/>
  <c r="AK238" i="3"/>
  <c r="D238" i="3" s="1"/>
  <c r="AK236" i="3"/>
  <c r="D236" i="3" s="1"/>
  <c r="AC166" i="3"/>
  <c r="D166" i="3" s="1"/>
  <c r="AC134" i="3"/>
  <c r="D134" i="3" s="1"/>
  <c r="U124" i="3"/>
  <c r="D124" i="3" s="1"/>
  <c r="E120" i="3"/>
  <c r="E113" i="3"/>
  <c r="M113" i="3"/>
  <c r="D113" i="3" s="1"/>
  <c r="AK88" i="3"/>
  <c r="D88" i="3" s="1"/>
  <c r="AK73" i="3"/>
  <c r="D73" i="3" s="1"/>
  <c r="M63" i="3"/>
  <c r="D63" i="3" s="1"/>
  <c r="F57" i="3"/>
  <c r="E32" i="3"/>
  <c r="Q32" i="3"/>
  <c r="D32" i="3" s="1"/>
  <c r="E24" i="3"/>
  <c r="U24" i="3"/>
  <c r="D24" i="3" s="1"/>
  <c r="E7" i="3"/>
  <c r="Q7" i="3"/>
  <c r="D7" i="3" s="1"/>
  <c r="F232" i="3"/>
  <c r="F222" i="3"/>
  <c r="AK192" i="3"/>
  <c r="D192" i="3" s="1"/>
  <c r="F186" i="3"/>
  <c r="Q159" i="3"/>
  <c r="D159" i="3" s="1"/>
  <c r="U155" i="3"/>
  <c r="D155" i="3" s="1"/>
  <c r="F128" i="3"/>
  <c r="AG105" i="3"/>
  <c r="D105" i="3" s="1"/>
  <c r="M103" i="3"/>
  <c r="D103" i="3" s="1"/>
  <c r="F103" i="3"/>
  <c r="AK79" i="3"/>
  <c r="D79" i="3" s="1"/>
  <c r="M75" i="3"/>
  <c r="D75" i="3" s="1"/>
  <c r="E75" i="3"/>
  <c r="F67" i="3"/>
  <c r="E54" i="3"/>
  <c r="M54" i="3"/>
  <c r="D54" i="3" s="1"/>
  <c r="Q50" i="3"/>
  <c r="D50" i="3" s="1"/>
  <c r="AK48" i="3"/>
  <c r="D48" i="3" s="1"/>
  <c r="D17" i="3"/>
  <c r="D10" i="3"/>
  <c r="Q9" i="3"/>
  <c r="D9" i="3" s="1"/>
  <c r="Q8" i="3"/>
  <c r="D8" i="3" s="1"/>
  <c r="E4" i="3"/>
  <c r="E244" i="3"/>
  <c r="E234" i="3"/>
  <c r="E211" i="3"/>
  <c r="AK211" i="3"/>
  <c r="D211" i="3" s="1"/>
  <c r="AK197" i="3"/>
  <c r="D197" i="3" s="1"/>
  <c r="E190" i="3"/>
  <c r="F188" i="3"/>
  <c r="AK181" i="3"/>
  <c r="D181" i="3" s="1"/>
  <c r="AK163" i="3"/>
  <c r="D163" i="3" s="1"/>
  <c r="AG157" i="3"/>
  <c r="D157" i="3" s="1"/>
  <c r="E147" i="3"/>
  <c r="AK140" i="3"/>
  <c r="D140" i="3" s="1"/>
  <c r="M136" i="3"/>
  <c r="D136" i="3" s="1"/>
  <c r="E136" i="3"/>
  <c r="AC115" i="3"/>
  <c r="D115" i="3" s="1"/>
  <c r="Q98" i="3"/>
  <c r="D98" i="3" s="1"/>
  <c r="U77" i="3"/>
  <c r="D77" i="3" s="1"/>
  <c r="Q34" i="3"/>
  <c r="D34" i="3" s="1"/>
  <c r="Q28" i="3"/>
  <c r="D28" i="3" s="1"/>
  <c r="D5" i="3"/>
  <c r="AK205" i="3"/>
  <c r="D205" i="3" s="1"/>
  <c r="AK203" i="3"/>
  <c r="D203" i="3" s="1"/>
  <c r="AK195" i="3"/>
  <c r="D195" i="3" s="1"/>
  <c r="M119" i="3"/>
  <c r="D119" i="3" s="1"/>
  <c r="E94" i="3"/>
  <c r="Q94" i="3"/>
  <c r="D94" i="3" s="1"/>
  <c r="E40" i="3"/>
  <c r="AG21" i="3"/>
  <c r="D21" i="3" s="1"/>
  <c r="Q20" i="3"/>
  <c r="D20" i="3" s="1"/>
  <c r="F20" i="3"/>
  <c r="F17" i="3"/>
  <c r="F10" i="3"/>
  <c r="AK213" i="3"/>
  <c r="D213" i="3" s="1"/>
  <c r="F199" i="3"/>
  <c r="AG179" i="3"/>
  <c r="D179" i="3" s="1"/>
  <c r="E177" i="3"/>
  <c r="Q177" i="3"/>
  <c r="D177" i="3" s="1"/>
  <c r="E161" i="3"/>
  <c r="Q138" i="3"/>
  <c r="D138" i="3" s="1"/>
  <c r="U96" i="3"/>
  <c r="D96" i="3" s="1"/>
  <c r="F90" i="3"/>
  <c r="F83" i="3"/>
  <c r="AK83" i="3"/>
  <c r="D83" i="3" s="1"/>
  <c r="AC56" i="3"/>
  <c r="D56" i="3" s="1"/>
  <c r="F56" i="3"/>
  <c r="AC43" i="3"/>
  <c r="D43" i="3" s="1"/>
  <c r="F5" i="3"/>
  <c r="AK231" i="3"/>
  <c r="D231" i="3" s="1"/>
  <c r="AK225" i="3"/>
  <c r="D225" i="3" s="1"/>
  <c r="AK221" i="3"/>
  <c r="D221" i="3" s="1"/>
  <c r="F173" i="3"/>
  <c r="U102" i="3"/>
  <c r="D102" i="3" s="1"/>
  <c r="U51" i="3"/>
  <c r="D51" i="3" s="1"/>
  <c r="D18" i="3"/>
  <c r="E13" i="3"/>
  <c r="E5" i="3"/>
  <c r="AK241" i="3"/>
  <c r="D241" i="3" s="1"/>
  <c r="F227" i="3"/>
  <c r="Q187" i="3"/>
  <c r="D187" i="3" s="1"/>
  <c r="Q169" i="3"/>
  <c r="D169" i="3" s="1"/>
  <c r="AC148" i="3"/>
  <c r="D148" i="3" s="1"/>
  <c r="AK129" i="3"/>
  <c r="D129" i="3" s="1"/>
  <c r="F123" i="3"/>
  <c r="AK108" i="3"/>
  <c r="D108" i="3" s="1"/>
  <c r="E100" i="3"/>
  <c r="AK87" i="3"/>
  <c r="D87" i="3" s="1"/>
  <c r="AO68" i="3"/>
  <c r="D68" i="3" s="1"/>
  <c r="Q58" i="3"/>
  <c r="D58" i="3" s="1"/>
  <c r="E41" i="3"/>
  <c r="Q41" i="3"/>
  <c r="D41" i="3" s="1"/>
  <c r="Q29" i="3"/>
  <c r="D29" i="3" s="1"/>
  <c r="AK22" i="3"/>
  <c r="D22" i="3" s="1"/>
  <c r="U19" i="3"/>
  <c r="F14" i="3"/>
  <c r="E25" i="3"/>
  <c r="E3" i="3"/>
  <c r="AK201" i="3"/>
  <c r="D201" i="3" s="1"/>
  <c r="AK160" i="3"/>
  <c r="D160" i="3" s="1"/>
  <c r="AG127" i="3"/>
  <c r="D127" i="3" s="1"/>
  <c r="AC99" i="3"/>
  <c r="D99" i="3" s="1"/>
  <c r="AC66" i="3"/>
  <c r="D66" i="3" s="1"/>
  <c r="M52" i="3"/>
  <c r="D52" i="3" s="1"/>
  <c r="Q25" i="3"/>
  <c r="D25" i="3" s="1"/>
  <c r="F21" i="3"/>
  <c r="I3" i="3"/>
  <c r="D3" i="3" s="1"/>
  <c r="U175" i="3"/>
  <c r="D175" i="3" s="1"/>
  <c r="F44" i="3"/>
  <c r="E26" i="3"/>
  <c r="F22" i="3"/>
  <c r="F3" i="3"/>
  <c r="AK237" i="3"/>
  <c r="D237" i="3" s="1"/>
  <c r="F201" i="3"/>
  <c r="F35" i="3"/>
  <c r="F30" i="3"/>
  <c r="Q26" i="3"/>
  <c r="D26" i="3" s="1"/>
  <c r="F23" i="3"/>
  <c r="F11" i="3"/>
  <c r="Y16" i="4"/>
  <c r="F16" i="4"/>
  <c r="AK135" i="4"/>
  <c r="D135" i="4" s="1"/>
  <c r="E92" i="4"/>
  <c r="AG92" i="4"/>
  <c r="D92" i="4" s="1"/>
  <c r="E25" i="4"/>
  <c r="I25" i="4"/>
  <c r="D25" i="4" s="1"/>
  <c r="F95" i="4"/>
  <c r="U69" i="4"/>
  <c r="D69" i="4" s="1"/>
  <c r="E69" i="4"/>
  <c r="AG18" i="4"/>
  <c r="D18" i="4" s="1"/>
  <c r="E18" i="4"/>
  <c r="I16" i="4"/>
  <c r="D16" i="4" s="1"/>
  <c r="E16" i="4"/>
  <c r="AK137" i="4"/>
  <c r="D137" i="4" s="1"/>
  <c r="E94" i="4"/>
  <c r="AK94" i="4"/>
  <c r="D94" i="4" s="1"/>
  <c r="Q117" i="4"/>
  <c r="D117" i="4" s="1"/>
  <c r="AC86" i="4"/>
  <c r="D86" i="4" s="1"/>
  <c r="F86" i="4"/>
  <c r="E58" i="4"/>
  <c r="AG58" i="4"/>
  <c r="D58" i="4" s="1"/>
  <c r="AC27" i="4"/>
  <c r="D27" i="4" s="1"/>
  <c r="E8" i="4"/>
  <c r="AK8" i="4"/>
  <c r="D8" i="4" s="1"/>
  <c r="F127" i="4"/>
  <c r="AG124" i="4"/>
  <c r="D124" i="4" s="1"/>
  <c r="E97" i="4"/>
  <c r="AC60" i="4"/>
  <c r="D60" i="4" s="1"/>
  <c r="E60" i="4"/>
  <c r="AK119" i="4"/>
  <c r="D119" i="4" s="1"/>
  <c r="D5" i="4"/>
  <c r="AK99" i="4"/>
  <c r="D99" i="4" s="1"/>
  <c r="U88" i="4"/>
  <c r="D88" i="4" s="1"/>
  <c r="E88" i="4"/>
  <c r="F6" i="4"/>
  <c r="AC6" i="4"/>
  <c r="F109" i="4"/>
  <c r="AK106" i="4"/>
  <c r="D106" i="4" s="1"/>
  <c r="Q71" i="4"/>
  <c r="D71" i="4" s="1"/>
  <c r="AK101" i="4"/>
  <c r="D101" i="4" s="1"/>
  <c r="E62" i="4"/>
  <c r="AK62" i="4"/>
  <c r="D62" i="4" s="1"/>
  <c r="AK41" i="4"/>
  <c r="D41" i="4" s="1"/>
  <c r="E41" i="4"/>
  <c r="U6" i="4"/>
  <c r="D6" i="4" s="1"/>
  <c r="E6" i="4"/>
  <c r="E12" i="4"/>
  <c r="U12" i="4"/>
  <c r="D12" i="4" s="1"/>
  <c r="E133" i="4"/>
  <c r="AC90" i="4"/>
  <c r="D90" i="4" s="1"/>
  <c r="E90" i="4"/>
  <c r="AC64" i="4"/>
  <c r="D64" i="4" s="1"/>
  <c r="F12" i="4"/>
  <c r="F58" i="4"/>
  <c r="I19" i="4"/>
  <c r="D19" i="4" s="1"/>
  <c r="E19" i="4"/>
  <c r="AC81" i="4"/>
  <c r="D81" i="4" s="1"/>
  <c r="E81" i="4"/>
  <c r="E49" i="4"/>
  <c r="AO49" i="4"/>
  <c r="D49" i="4" s="1"/>
  <c r="AC37" i="4"/>
  <c r="D37" i="4" s="1"/>
  <c r="E37" i="4"/>
  <c r="AK140" i="4"/>
  <c r="D140" i="4" s="1"/>
  <c r="Q130" i="4"/>
  <c r="D130" i="4" s="1"/>
  <c r="AG122" i="4"/>
  <c r="D122" i="4" s="1"/>
  <c r="Q112" i="4"/>
  <c r="D112" i="4" s="1"/>
  <c r="U104" i="4"/>
  <c r="D104" i="4" s="1"/>
  <c r="M85" i="4"/>
  <c r="D85" i="4" s="1"/>
  <c r="AG83" i="4"/>
  <c r="D83" i="4" s="1"/>
  <c r="F77" i="4"/>
  <c r="AC39" i="4"/>
  <c r="D39" i="4" s="1"/>
  <c r="F33" i="4"/>
  <c r="Q22" i="4"/>
  <c r="D22" i="4" s="1"/>
  <c r="AC20" i="4"/>
  <c r="D20" i="4" s="1"/>
  <c r="AK134" i="4"/>
  <c r="D134" i="4" s="1"/>
  <c r="AG132" i="4"/>
  <c r="D132" i="4" s="1"/>
  <c r="AK116" i="4"/>
  <c r="D116" i="4" s="1"/>
  <c r="AK114" i="4"/>
  <c r="D114" i="4" s="1"/>
  <c r="AK98" i="4"/>
  <c r="D98" i="4" s="1"/>
  <c r="E79" i="4"/>
  <c r="AK72" i="4"/>
  <c r="D72" i="4" s="1"/>
  <c r="E72" i="4"/>
  <c r="AK57" i="4"/>
  <c r="D57" i="4" s="1"/>
  <c r="Q51" i="4"/>
  <c r="D51" i="4" s="1"/>
  <c r="E35" i="4"/>
  <c r="AC28" i="4"/>
  <c r="D28" i="4" s="1"/>
  <c r="E28" i="4"/>
  <c r="Q17" i="4"/>
  <c r="D17" i="4" s="1"/>
  <c r="E17" i="4"/>
  <c r="U76" i="4"/>
  <c r="D76" i="4" s="1"/>
  <c r="AK74" i="4"/>
  <c r="D74" i="4" s="1"/>
  <c r="F68" i="4"/>
  <c r="AO32" i="4"/>
  <c r="D32" i="4" s="1"/>
  <c r="AK30" i="4"/>
  <c r="D30" i="4" s="1"/>
  <c r="E13" i="4"/>
  <c r="D10" i="4"/>
  <c r="E138" i="4"/>
  <c r="E120" i="4"/>
  <c r="E102" i="4"/>
  <c r="E70" i="4"/>
  <c r="AK63" i="4"/>
  <c r="D63" i="4" s="1"/>
  <c r="A63" i="4" s="1"/>
  <c r="E63" i="4"/>
  <c r="M53" i="4"/>
  <c r="D53" i="4" s="1"/>
  <c r="E53" i="4"/>
  <c r="AC42" i="4"/>
  <c r="D42" i="4" s="1"/>
  <c r="E26" i="4"/>
  <c r="I13" i="4"/>
  <c r="D13" i="4" s="1"/>
  <c r="E96" i="4"/>
  <c r="Y65" i="4"/>
  <c r="D65" i="4" s="1"/>
  <c r="F59" i="4"/>
  <c r="AC55" i="4"/>
  <c r="D55" i="4" s="1"/>
  <c r="A34" i="4"/>
  <c r="F13" i="4"/>
  <c r="F3" i="4"/>
  <c r="E61" i="4"/>
  <c r="Q44" i="4"/>
  <c r="D44" i="4" s="1"/>
  <c r="E44" i="4"/>
  <c r="E3" i="4"/>
  <c r="E14" i="4"/>
  <c r="Q14" i="4"/>
  <c r="D14" i="4" s="1"/>
  <c r="Q23" i="4"/>
  <c r="D23" i="4" s="1"/>
  <c r="E10" i="4"/>
  <c r="I3" i="4"/>
  <c r="D3" i="4" s="1"/>
  <c r="E11" i="4"/>
  <c r="E7" i="4"/>
  <c r="E4" i="4"/>
  <c r="E80" i="5"/>
  <c r="AC80" i="5"/>
  <c r="D80" i="5" s="1"/>
  <c r="AG74" i="5"/>
  <c r="D74" i="5" s="1"/>
  <c r="AK108" i="5"/>
  <c r="D108" i="5" s="1"/>
  <c r="F108" i="5"/>
  <c r="AK102" i="5"/>
  <c r="D102" i="5" s="1"/>
  <c r="F102" i="5"/>
  <c r="E92" i="5"/>
  <c r="Q92" i="5"/>
  <c r="D92" i="5" s="1"/>
  <c r="AC84" i="5"/>
  <c r="D84" i="5" s="1"/>
  <c r="F84" i="5"/>
  <c r="AC70" i="5"/>
  <c r="D70" i="5" s="1"/>
  <c r="Q11" i="5"/>
  <c r="D11" i="5" s="1"/>
  <c r="F58" i="5"/>
  <c r="AC6" i="5"/>
  <c r="D6" i="5" s="1"/>
  <c r="F6" i="5"/>
  <c r="AK76" i="5"/>
  <c r="D76" i="5" s="1"/>
  <c r="F76" i="5"/>
  <c r="I31" i="5"/>
  <c r="D31" i="5" s="1"/>
  <c r="E31" i="5"/>
  <c r="Q26" i="5"/>
  <c r="D26" i="5" s="1"/>
  <c r="F26" i="5"/>
  <c r="AC54" i="5"/>
  <c r="D54" i="5" s="1"/>
  <c r="F54" i="5"/>
  <c r="M33" i="5"/>
  <c r="D33" i="5" s="1"/>
  <c r="F33" i="5"/>
  <c r="AK16" i="5"/>
  <c r="D16" i="5" s="1"/>
  <c r="A16" i="5" s="1"/>
  <c r="F16" i="5"/>
  <c r="AG82" i="5"/>
  <c r="D82" i="5" s="1"/>
  <c r="F44" i="5"/>
  <c r="AC44" i="5"/>
  <c r="D44" i="5" s="1"/>
  <c r="U62" i="5"/>
  <c r="D62" i="5" s="1"/>
  <c r="F56" i="5"/>
  <c r="AK112" i="5"/>
  <c r="D112" i="5" s="1"/>
  <c r="F112" i="5"/>
  <c r="AK106" i="5"/>
  <c r="D106" i="5" s="1"/>
  <c r="E100" i="5"/>
  <c r="AK100" i="5"/>
  <c r="D100" i="5" s="1"/>
  <c r="Q29" i="5"/>
  <c r="D29" i="5" s="1"/>
  <c r="E47" i="5"/>
  <c r="AC47" i="5"/>
  <c r="D47" i="5" s="1"/>
  <c r="Q25" i="5"/>
  <c r="D25" i="5" s="1"/>
  <c r="Q22" i="5"/>
  <c r="D22" i="5" s="1"/>
  <c r="Q20" i="5"/>
  <c r="D20" i="5" s="1"/>
  <c r="AK98" i="5"/>
  <c r="D98" i="5" s="1"/>
  <c r="AC90" i="5"/>
  <c r="D90" i="5" s="1"/>
  <c r="AK49" i="5"/>
  <c r="D49" i="5" s="1"/>
  <c r="F90" i="5"/>
  <c r="AC79" i="5"/>
  <c r="D79" i="5" s="1"/>
  <c r="AK59" i="5"/>
  <c r="D59" i="5" s="1"/>
  <c r="U72" i="5"/>
  <c r="D72" i="5" s="1"/>
  <c r="M43" i="5"/>
  <c r="D43" i="5" s="1"/>
  <c r="F72" i="5"/>
  <c r="Q61" i="5"/>
  <c r="D61" i="5" s="1"/>
  <c r="F94" i="5"/>
  <c r="D14" i="5"/>
  <c r="Q69" i="5"/>
  <c r="D69" i="5" s="1"/>
  <c r="AC67" i="5"/>
  <c r="D67" i="5" s="1"/>
  <c r="F7" i="5"/>
  <c r="AK103" i="5"/>
  <c r="D103" i="5" s="1"/>
  <c r="AK101" i="5"/>
  <c r="D101" i="5" s="1"/>
  <c r="F18" i="5"/>
  <c r="F14" i="5"/>
  <c r="E3" i="5"/>
  <c r="M3" i="5"/>
  <c r="D3" i="5" s="1"/>
  <c r="E109" i="5"/>
  <c r="AC87" i="5"/>
  <c r="D87" i="5" s="1"/>
  <c r="AC85" i="5"/>
  <c r="D85" i="5" s="1"/>
  <c r="F69" i="5"/>
  <c r="M48" i="5"/>
  <c r="D48" i="5" s="1"/>
  <c r="AG88" i="5"/>
  <c r="D88" i="5" s="1"/>
  <c r="U41" i="5"/>
  <c r="D41" i="5" s="1"/>
  <c r="I39" i="5"/>
  <c r="D39" i="5" s="1"/>
  <c r="F39" i="5"/>
  <c r="F13" i="5"/>
  <c r="E65" i="5"/>
  <c r="U65" i="5"/>
  <c r="D65" i="5" s="1"/>
  <c r="AC51" i="5"/>
  <c r="D51" i="5" s="1"/>
  <c r="AK113" i="5"/>
  <c r="D113" i="5" s="1"/>
  <c r="AK57" i="5"/>
  <c r="D57" i="5" s="1"/>
  <c r="F57" i="5"/>
  <c r="F17" i="5"/>
  <c r="AK111" i="5"/>
  <c r="D111" i="5" s="1"/>
  <c r="F111" i="5"/>
  <c r="AK105" i="5"/>
  <c r="D105" i="5" s="1"/>
  <c r="E83" i="5"/>
  <c r="Q83" i="5"/>
  <c r="D83" i="5" s="1"/>
  <c r="AK77" i="5"/>
  <c r="D77" i="5" s="1"/>
  <c r="Q75" i="5"/>
  <c r="D75" i="5" s="1"/>
  <c r="F75" i="5"/>
  <c r="I38" i="5"/>
  <c r="D38" i="5" s="1"/>
  <c r="Y34" i="5"/>
  <c r="D34" i="5" s="1"/>
  <c r="Q93" i="5"/>
  <c r="D93" i="5" s="1"/>
  <c r="F93" i="5"/>
  <c r="AC36" i="5"/>
  <c r="D36" i="5" s="1"/>
  <c r="E26" i="5"/>
  <c r="F21" i="5"/>
  <c r="I27" i="5"/>
  <c r="D27" i="5" s="1"/>
  <c r="AK78" i="5"/>
  <c r="D78" i="5" s="1"/>
  <c r="AC60" i="5"/>
  <c r="D60" i="5" s="1"/>
  <c r="AC42" i="5"/>
  <c r="D42" i="5" s="1"/>
  <c r="AO32" i="5"/>
  <c r="D32" i="5" s="1"/>
  <c r="F3" i="5"/>
  <c r="AK104" i="5"/>
  <c r="D104" i="5" s="1"/>
  <c r="AG86" i="5"/>
  <c r="D86" i="5" s="1"/>
  <c r="AK68" i="5"/>
  <c r="D68" i="5" s="1"/>
  <c r="AC50" i="5"/>
  <c r="D50" i="5" s="1"/>
  <c r="F27" i="5"/>
  <c r="Q12" i="5"/>
  <c r="D12" i="5" s="1"/>
  <c r="AC96" i="5"/>
  <c r="D96" i="5" s="1"/>
  <c r="E23" i="5"/>
  <c r="AK99" i="5"/>
  <c r="D99" i="5" s="1"/>
  <c r="F96" i="5"/>
  <c r="Q81" i="5"/>
  <c r="D81" i="5" s="1"/>
  <c r="F78" i="5"/>
  <c r="Q63" i="5"/>
  <c r="D63" i="5" s="1"/>
  <c r="F60" i="5"/>
  <c r="Q45" i="5"/>
  <c r="D45" i="5" s="1"/>
  <c r="F42" i="5"/>
  <c r="Q30" i="5"/>
  <c r="D30" i="5" s="1"/>
  <c r="E24" i="5"/>
  <c r="E4" i="5"/>
  <c r="D4" i="6"/>
  <c r="I12" i="6"/>
  <c r="D12" i="6" s="1"/>
  <c r="D3" i="6"/>
  <c r="A47" i="6" s="1"/>
  <c r="E6" i="6"/>
  <c r="Q6" i="6"/>
  <c r="D6" i="6" s="1"/>
  <c r="Q13" i="6"/>
  <c r="D13" i="6" s="1"/>
  <c r="AK40" i="6"/>
  <c r="D40" i="6" s="1"/>
  <c r="AK31" i="6"/>
  <c r="D31" i="6" s="1"/>
  <c r="I25" i="6"/>
  <c r="D25" i="6" s="1"/>
  <c r="U19" i="6"/>
  <c r="D19" i="6" s="1"/>
  <c r="AG17" i="6"/>
  <c r="D17" i="6" s="1"/>
  <c r="D14" i="6"/>
  <c r="D5" i="6"/>
  <c r="A5" i="6" s="1"/>
  <c r="I8" i="6"/>
  <c r="D8" i="6" s="1"/>
  <c r="Q11" i="6"/>
  <c r="D11" i="6" s="1"/>
  <c r="A11" i="6" s="1"/>
  <c r="Q46" i="6"/>
  <c r="D46" i="6" s="1"/>
  <c r="Q43" i="6"/>
  <c r="D43" i="6" s="1"/>
  <c r="AK37" i="6"/>
  <c r="D37" i="6" s="1"/>
  <c r="M34" i="6"/>
  <c r="D34" i="6" s="1"/>
  <c r="U28" i="6"/>
  <c r="D28" i="6" s="1"/>
  <c r="U22" i="6"/>
  <c r="D22" i="6" s="1"/>
  <c r="AG9" i="6"/>
  <c r="D9" i="6" s="1"/>
  <c r="E7" i="6"/>
  <c r="U7" i="6"/>
  <c r="D7" i="6" s="1"/>
  <c r="M10" i="6"/>
  <c r="D10" i="6" s="1"/>
  <c r="E4" i="6"/>
  <c r="Q35" i="6"/>
  <c r="D35" i="6" s="1"/>
  <c r="E47" i="6"/>
  <c r="E44" i="6"/>
  <c r="E41" i="6"/>
  <c r="E38" i="6"/>
  <c r="E32" i="6"/>
  <c r="E29" i="6"/>
  <c r="E26" i="6"/>
  <c r="E23" i="6"/>
  <c r="E20" i="6"/>
  <c r="E15" i="6"/>
  <c r="E14" i="6"/>
  <c r="E5" i="6"/>
  <c r="E3" i="6"/>
  <c r="D4" i="7"/>
  <c r="D6" i="7"/>
  <c r="AK17" i="7"/>
  <c r="D17" i="7" s="1"/>
  <c r="AK11" i="7"/>
  <c r="D11" i="7" s="1"/>
  <c r="Y8" i="7"/>
  <c r="D8" i="7" s="1"/>
  <c r="Q5" i="7"/>
  <c r="D5" i="7" s="1"/>
  <c r="A5" i="7" s="1"/>
  <c r="AG4" i="7"/>
  <c r="F12" i="7"/>
  <c r="E15" i="7"/>
  <c r="AC14" i="7"/>
  <c r="D14" i="7" s="1"/>
  <c r="AK18" i="7"/>
  <c r="D18" i="7" s="1"/>
  <c r="AC9" i="7"/>
  <c r="D9" i="7" s="1"/>
  <c r="I3" i="7"/>
  <c r="D3" i="7" s="1"/>
  <c r="D4" i="8"/>
  <c r="D3" i="8"/>
  <c r="D5" i="8"/>
  <c r="AK34" i="8"/>
  <c r="D34" i="8" s="1"/>
  <c r="AK31" i="8"/>
  <c r="D31" i="8" s="1"/>
  <c r="Q25" i="8"/>
  <c r="D25" i="8" s="1"/>
  <c r="AC22" i="8"/>
  <c r="D22" i="8" s="1"/>
  <c r="AK19" i="8"/>
  <c r="D19" i="8" s="1"/>
  <c r="I16" i="8"/>
  <c r="D16" i="8" s="1"/>
  <c r="M13" i="8"/>
  <c r="D13" i="8" s="1"/>
  <c r="AO10" i="8"/>
  <c r="D10" i="8" s="1"/>
  <c r="A10" i="8" s="1"/>
  <c r="U9" i="8"/>
  <c r="D9" i="8" s="1"/>
  <c r="AG8" i="8"/>
  <c r="D8" i="8" s="1"/>
  <c r="AG7" i="8"/>
  <c r="D7" i="8" s="1"/>
  <c r="AG6" i="8"/>
  <c r="D6" i="8" s="1"/>
  <c r="AK4" i="8"/>
  <c r="E32" i="8"/>
  <c r="E23" i="8"/>
  <c r="E20" i="8"/>
  <c r="E14" i="8"/>
  <c r="E5" i="8"/>
  <c r="E3" i="8"/>
  <c r="U28" i="8"/>
  <c r="D28" i="8" s="1"/>
  <c r="A28" i="8" s="1"/>
  <c r="AK35" i="8"/>
  <c r="D35" i="8" s="1"/>
  <c r="I29" i="8"/>
  <c r="D29" i="8" s="1"/>
  <c r="AK26" i="8"/>
  <c r="D26" i="8" s="1"/>
  <c r="AC17" i="8"/>
  <c r="D17" i="8" s="1"/>
  <c r="AK11" i="8"/>
  <c r="D11" i="8" s="1"/>
  <c r="A15" i="9"/>
  <c r="E19" i="9"/>
  <c r="AC14" i="9"/>
  <c r="D14" i="9" s="1"/>
  <c r="E13" i="9"/>
  <c r="U8" i="9"/>
  <c r="D8" i="9" s="1"/>
  <c r="I3" i="9"/>
  <c r="D3" i="9" s="1"/>
  <c r="E20" i="9"/>
  <c r="E17" i="9"/>
  <c r="E11" i="9"/>
  <c r="AC10" i="9"/>
  <c r="D10" i="9" s="1"/>
  <c r="AO7" i="9"/>
  <c r="D7" i="9" s="1"/>
  <c r="I4" i="9"/>
  <c r="D4" i="9" s="1"/>
  <c r="A4" i="9" s="1"/>
  <c r="F16" i="9"/>
  <c r="H215" i="49"/>
  <c r="H214" i="49"/>
  <c r="H213" i="49"/>
  <c r="H212" i="49"/>
  <c r="H211" i="49"/>
  <c r="H206" i="49"/>
  <c r="H205" i="49"/>
  <c r="H171" i="49"/>
  <c r="H172" i="49"/>
  <c r="H173" i="49"/>
  <c r="H174" i="49"/>
  <c r="H175" i="49"/>
  <c r="H176" i="49"/>
  <c r="H177" i="49"/>
  <c r="H178" i="49"/>
  <c r="H179" i="49"/>
  <c r="H180" i="49"/>
  <c r="H181" i="49"/>
  <c r="H182" i="49"/>
  <c r="H183" i="49"/>
  <c r="H184" i="49"/>
  <c r="H185" i="49"/>
  <c r="H186" i="49"/>
  <c r="H187" i="49"/>
  <c r="H188" i="49"/>
  <c r="H189" i="49"/>
  <c r="H190" i="49"/>
  <c r="H191" i="49"/>
  <c r="H192" i="49"/>
  <c r="H193" i="49"/>
  <c r="H194" i="49"/>
  <c r="H195" i="49"/>
  <c r="H196" i="49"/>
  <c r="H197" i="49"/>
  <c r="H198" i="49"/>
  <c r="H199" i="49"/>
  <c r="H200" i="49"/>
  <c r="H170" i="49"/>
  <c r="H148" i="49"/>
  <c r="H149" i="49"/>
  <c r="H150" i="49"/>
  <c r="H151" i="49"/>
  <c r="H152" i="49"/>
  <c r="H153" i="49"/>
  <c r="H154" i="49"/>
  <c r="H155" i="49"/>
  <c r="H156" i="49"/>
  <c r="H157" i="49"/>
  <c r="H158" i="49"/>
  <c r="H159" i="49"/>
  <c r="H160" i="49"/>
  <c r="H161" i="49"/>
  <c r="H162" i="49"/>
  <c r="H163" i="49"/>
  <c r="H164" i="49"/>
  <c r="H165" i="49"/>
  <c r="H147" i="49"/>
  <c r="H112" i="49"/>
  <c r="H113" i="49"/>
  <c r="H114" i="49"/>
  <c r="H115" i="49"/>
  <c r="H116" i="49"/>
  <c r="H117" i="49"/>
  <c r="H118" i="49"/>
  <c r="H119" i="49"/>
  <c r="H120" i="49"/>
  <c r="H121" i="49"/>
  <c r="H122" i="49"/>
  <c r="H123" i="49"/>
  <c r="H124" i="49"/>
  <c r="H125" i="49"/>
  <c r="H126" i="49"/>
  <c r="H127" i="49"/>
  <c r="H128" i="49"/>
  <c r="H129" i="49"/>
  <c r="H130" i="49"/>
  <c r="H131" i="49"/>
  <c r="H132" i="49"/>
  <c r="H133" i="49"/>
  <c r="H134" i="49"/>
  <c r="H135" i="49"/>
  <c r="H136" i="49"/>
  <c r="H137" i="49"/>
  <c r="H138" i="49"/>
  <c r="H139" i="49"/>
  <c r="H140" i="49"/>
  <c r="H141" i="49"/>
  <c r="H142" i="49"/>
  <c r="H111" i="49"/>
  <c r="H78" i="49"/>
  <c r="H79" i="49"/>
  <c r="H80" i="49"/>
  <c r="H81" i="49"/>
  <c r="H82" i="49"/>
  <c r="H83" i="49"/>
  <c r="H84" i="49"/>
  <c r="H85" i="49"/>
  <c r="H86" i="49"/>
  <c r="H87" i="49"/>
  <c r="H88" i="49"/>
  <c r="H89" i="49"/>
  <c r="H90" i="49"/>
  <c r="H91" i="49"/>
  <c r="H92" i="49"/>
  <c r="H93" i="49"/>
  <c r="H94" i="49"/>
  <c r="H95" i="49"/>
  <c r="H96" i="49"/>
  <c r="H97" i="49"/>
  <c r="H98" i="49"/>
  <c r="H99" i="49"/>
  <c r="H100" i="49"/>
  <c r="H101" i="49"/>
  <c r="H102" i="49"/>
  <c r="H103" i="49"/>
  <c r="H104" i="49"/>
  <c r="H105" i="49"/>
  <c r="H106" i="49"/>
  <c r="H77" i="49"/>
  <c r="H72" i="49"/>
  <c r="H71" i="49"/>
  <c r="H70" i="49"/>
  <c r="H69" i="49"/>
  <c r="H55" i="49"/>
  <c r="H56" i="49"/>
  <c r="H57" i="49"/>
  <c r="H58" i="49"/>
  <c r="H59" i="49"/>
  <c r="H60" i="49"/>
  <c r="H61" i="49"/>
  <c r="H62" i="49"/>
  <c r="H63" i="49"/>
  <c r="H64" i="49"/>
  <c r="H54" i="49"/>
  <c r="H49" i="49"/>
  <c r="H37" i="49"/>
  <c r="H38" i="49"/>
  <c r="H39" i="49"/>
  <c r="H40" i="49"/>
  <c r="H41" i="49"/>
  <c r="H42" i="49"/>
  <c r="H43" i="49"/>
  <c r="H44" i="49"/>
  <c r="H36" i="49"/>
  <c r="H31" i="49"/>
  <c r="H30" i="49"/>
  <c r="H18" i="49"/>
  <c r="H19" i="49"/>
  <c r="H20" i="49"/>
  <c r="H21" i="49"/>
  <c r="H22" i="49"/>
  <c r="H23" i="49"/>
  <c r="H24" i="49"/>
  <c r="H25" i="49"/>
  <c r="H17" i="49"/>
  <c r="H11" i="49"/>
  <c r="H12" i="49"/>
  <c r="H10" i="49"/>
  <c r="D10" i="2" l="1"/>
  <c r="D15" i="2"/>
  <c r="D13" i="2"/>
  <c r="D4" i="2"/>
  <c r="D39" i="2"/>
  <c r="D19" i="2"/>
  <c r="D22" i="2"/>
  <c r="D7" i="2"/>
  <c r="D36" i="2"/>
  <c r="D6" i="2"/>
  <c r="A288" i="2" s="1"/>
  <c r="D28" i="2"/>
  <c r="D20" i="2"/>
  <c r="D9" i="2"/>
  <c r="D8" i="2"/>
  <c r="D32" i="2"/>
  <c r="D5" i="2"/>
  <c r="D3" i="2"/>
  <c r="A196" i="2" s="1"/>
  <c r="D17" i="2"/>
  <c r="D60" i="2"/>
  <c r="D26" i="2"/>
  <c r="D34" i="2"/>
  <c r="D16" i="2"/>
  <c r="D18" i="2"/>
  <c r="D55" i="2"/>
  <c r="D49" i="2"/>
  <c r="D19" i="3"/>
  <c r="A19" i="3" s="1"/>
  <c r="A99" i="3"/>
  <c r="A208" i="3"/>
  <c r="A94" i="3"/>
  <c r="A60" i="3"/>
  <c r="A53" i="3"/>
  <c r="A18" i="3"/>
  <c r="A76" i="3"/>
  <c r="A82" i="3"/>
  <c r="A109" i="3"/>
  <c r="A232" i="3"/>
  <c r="A8" i="3"/>
  <c r="A149" i="3"/>
  <c r="A74" i="4"/>
  <c r="A83" i="4"/>
  <c r="A64" i="4"/>
  <c r="A138" i="4"/>
  <c r="A113" i="4"/>
  <c r="A88" i="4"/>
  <c r="A35" i="4"/>
  <c r="A58" i="4"/>
  <c r="A137" i="4"/>
  <c r="A46" i="4"/>
  <c r="A133" i="4"/>
  <c r="A23" i="4"/>
  <c r="A55" i="4"/>
  <c r="A76" i="4"/>
  <c r="A98" i="4"/>
  <c r="A85" i="4"/>
  <c r="A81" i="4"/>
  <c r="A70" i="4"/>
  <c r="A52" i="4"/>
  <c r="A99" i="4"/>
  <c r="A45" i="4"/>
  <c r="A92" i="4"/>
  <c r="A105" i="4"/>
  <c r="A14" i="4"/>
  <c r="A87" i="4"/>
  <c r="A114" i="4"/>
  <c r="A96" i="4"/>
  <c r="A110" i="4"/>
  <c r="A6" i="4"/>
  <c r="A71" i="4"/>
  <c r="A126" i="4"/>
  <c r="A56" i="4"/>
  <c r="A75" i="4"/>
  <c r="A16" i="4"/>
  <c r="A121" i="4"/>
  <c r="A65" i="4"/>
  <c r="A116" i="4"/>
  <c r="A104" i="4"/>
  <c r="A128" i="4"/>
  <c r="A90" i="4"/>
  <c r="A21" i="4"/>
  <c r="A106" i="4"/>
  <c r="A136" i="4"/>
  <c r="A100" i="4"/>
  <c r="A91" i="4"/>
  <c r="A78" i="4"/>
  <c r="A17" i="4"/>
  <c r="A132" i="4"/>
  <c r="A112" i="4"/>
  <c r="A111" i="4"/>
  <c r="A40" i="4"/>
  <c r="A4" i="4"/>
  <c r="A60" i="4"/>
  <c r="A86" i="4"/>
  <c r="A18" i="4"/>
  <c r="A120" i="4"/>
  <c r="A103" i="4"/>
  <c r="A10" i="4"/>
  <c r="A134" i="4"/>
  <c r="A122" i="4"/>
  <c r="A19" i="4"/>
  <c r="A129" i="4"/>
  <c r="A5" i="4"/>
  <c r="A80" i="4"/>
  <c r="A89" i="4"/>
  <c r="A135" i="4"/>
  <c r="A9" i="4"/>
  <c r="A44" i="4"/>
  <c r="A13" i="4"/>
  <c r="A28" i="4"/>
  <c r="A20" i="4"/>
  <c r="A130" i="4"/>
  <c r="A33" i="4"/>
  <c r="A12" i="4"/>
  <c r="A41" i="4"/>
  <c r="A66" i="4"/>
  <c r="A102" i="4"/>
  <c r="A69" i="4"/>
  <c r="A7" i="4"/>
  <c r="A61" i="4"/>
  <c r="A24" i="4"/>
  <c r="A22" i="4"/>
  <c r="A140" i="4"/>
  <c r="A43" i="4"/>
  <c r="A62" i="4"/>
  <c r="A109" i="4"/>
  <c r="A124" i="4"/>
  <c r="A117" i="4"/>
  <c r="A84" i="4"/>
  <c r="A15" i="4"/>
  <c r="A82" i="4"/>
  <c r="A107" i="4"/>
  <c r="A42" i="4"/>
  <c r="A30" i="4"/>
  <c r="A51" i="4"/>
  <c r="A54" i="4"/>
  <c r="A26" i="4"/>
  <c r="A119" i="4"/>
  <c r="A94" i="4"/>
  <c r="A97" i="4"/>
  <c r="A125" i="4"/>
  <c r="A32" i="4"/>
  <c r="A57" i="4"/>
  <c r="A39" i="4"/>
  <c r="A37" i="4"/>
  <c r="A77" i="4"/>
  <c r="A67" i="4"/>
  <c r="A73" i="4"/>
  <c r="A38" i="4"/>
  <c r="A131" i="4"/>
  <c r="A8" i="4"/>
  <c r="A25" i="4"/>
  <c r="A48" i="4"/>
  <c r="A53" i="4"/>
  <c r="A59" i="4"/>
  <c r="A68" i="4"/>
  <c r="A49" i="4"/>
  <c r="A108" i="4"/>
  <c r="A79" i="4"/>
  <c r="A50" i="4"/>
  <c r="A11" i="4"/>
  <c r="A115" i="4"/>
  <c r="A31" i="4"/>
  <c r="A123" i="4"/>
  <c r="A3" i="4"/>
  <c r="A93" i="4"/>
  <c r="A72" i="4"/>
  <c r="A47" i="4"/>
  <c r="A118" i="4"/>
  <c r="A101" i="4"/>
  <c r="A29" i="4"/>
  <c r="A27" i="4"/>
  <c r="A127" i="4"/>
  <c r="A36" i="4"/>
  <c r="A95" i="4"/>
  <c r="A139" i="4"/>
  <c r="A6" i="5"/>
  <c r="A110" i="5"/>
  <c r="A18" i="5"/>
  <c r="A55" i="5"/>
  <c r="A56" i="5"/>
  <c r="A64" i="5"/>
  <c r="A37" i="5"/>
  <c r="A53" i="5"/>
  <c r="A52" i="5"/>
  <c r="A97" i="5"/>
  <c r="A91" i="5"/>
  <c r="A15" i="5"/>
  <c r="A19" i="5"/>
  <c r="A94" i="5"/>
  <c r="A13" i="5"/>
  <c r="A66" i="5"/>
  <c r="A71" i="5"/>
  <c r="A17" i="5"/>
  <c r="A5" i="5"/>
  <c r="A10" i="5"/>
  <c r="A95" i="5"/>
  <c r="A4" i="5"/>
  <c r="A58" i="5"/>
  <c r="A21" i="5"/>
  <c r="A40" i="5"/>
  <c r="A24" i="5"/>
  <c r="A35" i="5"/>
  <c r="A12" i="5"/>
  <c r="A105" i="5"/>
  <c r="A59" i="5"/>
  <c r="A101" i="5"/>
  <c r="A44" i="5"/>
  <c r="A102" i="5"/>
  <c r="A36" i="5"/>
  <c r="A88" i="5"/>
  <c r="A31" i="5"/>
  <c r="A68" i="5"/>
  <c r="A106" i="5"/>
  <c r="A93" i="5"/>
  <c r="A48" i="5"/>
  <c r="A90" i="5"/>
  <c r="A63" i="5"/>
  <c r="A34" i="5"/>
  <c r="A69" i="5"/>
  <c r="A112" i="5"/>
  <c r="A11" i="5"/>
  <c r="A113" i="5"/>
  <c r="A20" i="5"/>
  <c r="A70" i="5"/>
  <c r="A81" i="5"/>
  <c r="A87" i="5"/>
  <c r="A54" i="5"/>
  <c r="A42" i="5"/>
  <c r="A65" i="5"/>
  <c r="A25" i="5"/>
  <c r="A82" i="5"/>
  <c r="A60" i="5"/>
  <c r="A77" i="5"/>
  <c r="A3" i="5"/>
  <c r="A109" i="5"/>
  <c r="A8" i="5"/>
  <c r="A73" i="5"/>
  <c r="A47" i="5"/>
  <c r="A7" i="5"/>
  <c r="A9" i="5"/>
  <c r="A23" i="5"/>
  <c r="A76" i="5"/>
  <c r="A92" i="5"/>
  <c r="A28" i="5"/>
  <c r="A78" i="5"/>
  <c r="A83" i="5"/>
  <c r="A43" i="5"/>
  <c r="A107" i="5"/>
  <c r="A39" i="5"/>
  <c r="A30" i="5"/>
  <c r="A41" i="5"/>
  <c r="A79" i="5"/>
  <c r="A100" i="5"/>
  <c r="A50" i="5"/>
  <c r="A111" i="5"/>
  <c r="A103" i="5"/>
  <c r="A45" i="5"/>
  <c r="A49" i="5"/>
  <c r="A108" i="5"/>
  <c r="A86" i="5"/>
  <c r="A67" i="5"/>
  <c r="A74" i="5"/>
  <c r="A104" i="5"/>
  <c r="A57" i="5"/>
  <c r="A98" i="5"/>
  <c r="A33" i="5"/>
  <c r="A80" i="5"/>
  <c r="A38" i="5"/>
  <c r="A85" i="5"/>
  <c r="A14" i="5"/>
  <c r="A32" i="5"/>
  <c r="A51" i="5"/>
  <c r="A22" i="5"/>
  <c r="A75" i="5"/>
  <c r="A61" i="5"/>
  <c r="A84" i="5"/>
  <c r="A99" i="5"/>
  <c r="A96" i="5"/>
  <c r="A27" i="5"/>
  <c r="A72" i="5"/>
  <c r="A29" i="5"/>
  <c r="A62" i="5"/>
  <c r="A26" i="5"/>
  <c r="A46" i="5"/>
  <c r="A89" i="5"/>
  <c r="A14" i="6"/>
  <c r="A7" i="6"/>
  <c r="A17" i="6"/>
  <c r="A32" i="6"/>
  <c r="A8" i="6"/>
  <c r="A12" i="6"/>
  <c r="A39" i="6"/>
  <c r="A45" i="6"/>
  <c r="A29" i="6"/>
  <c r="A19" i="6"/>
  <c r="A25" i="6"/>
  <c r="A31" i="6"/>
  <c r="A44" i="6"/>
  <c r="A43" i="6"/>
  <c r="A13" i="6"/>
  <c r="A4" i="6"/>
  <c r="A10" i="6"/>
  <c r="A3" i="6"/>
  <c r="A16" i="6"/>
  <c r="A20" i="6"/>
  <c r="A27" i="6"/>
  <c r="A23" i="6"/>
  <c r="A21" i="6"/>
  <c r="A26" i="6"/>
  <c r="A24" i="6"/>
  <c r="A9" i="6"/>
  <c r="A30" i="6"/>
  <c r="A22" i="6"/>
  <c r="A33" i="6"/>
  <c r="A28" i="6"/>
  <c r="A38" i="6"/>
  <c r="A36" i="6"/>
  <c r="A34" i="6"/>
  <c r="A41" i="6"/>
  <c r="A42" i="6"/>
  <c r="A37" i="6"/>
  <c r="A40" i="6"/>
  <c r="A48" i="6"/>
  <c r="A35" i="6"/>
  <c r="A46" i="6"/>
  <c r="A18" i="6"/>
  <c r="A6" i="6"/>
  <c r="A15" i="6"/>
  <c r="A8" i="7"/>
  <c r="A11" i="7"/>
  <c r="A3" i="7"/>
  <c r="A9" i="7"/>
  <c r="A15" i="7"/>
  <c r="A4" i="7"/>
  <c r="A16" i="7"/>
  <c r="A17" i="7"/>
  <c r="A6" i="7"/>
  <c r="A12" i="7"/>
  <c r="A18" i="7"/>
  <c r="A14" i="7"/>
  <c r="A13" i="7"/>
  <c r="A10" i="7"/>
  <c r="A7" i="7"/>
  <c r="A15" i="8"/>
  <c r="A16" i="8"/>
  <c r="A19" i="8"/>
  <c r="A22" i="8"/>
  <c r="A30" i="8"/>
  <c r="A24" i="8"/>
  <c r="A4" i="8"/>
  <c r="A34" i="8"/>
  <c r="A17" i="8"/>
  <c r="A5" i="8"/>
  <c r="A12" i="8"/>
  <c r="A26" i="8"/>
  <c r="A7" i="8"/>
  <c r="A27" i="8"/>
  <c r="A36" i="8"/>
  <c r="A29" i="8"/>
  <c r="A8" i="8"/>
  <c r="A3" i="8"/>
  <c r="A33" i="8"/>
  <c r="A13" i="8"/>
  <c r="A32" i="8"/>
  <c r="A23" i="8"/>
  <c r="A20" i="8"/>
  <c r="A25" i="8"/>
  <c r="A31" i="8"/>
  <c r="A11" i="8"/>
  <c r="A18" i="8"/>
  <c r="A6" i="8"/>
  <c r="A35" i="8"/>
  <c r="A9" i="8"/>
  <c r="A21" i="8"/>
  <c r="A14" i="8"/>
  <c r="A12" i="9"/>
  <c r="A7" i="9"/>
  <c r="A9" i="9"/>
  <c r="A10" i="9"/>
  <c r="A19" i="9"/>
  <c r="A20" i="9"/>
  <c r="A11" i="9"/>
  <c r="A18" i="9"/>
  <c r="A3" i="9"/>
  <c r="A16" i="9"/>
  <c r="A8" i="9"/>
  <c r="A6" i="9"/>
  <c r="A13" i="9"/>
  <c r="A14" i="9"/>
  <c r="A17" i="9"/>
  <c r="A5" i="9"/>
  <c r="H34" i="48"/>
  <c r="H35" i="48"/>
  <c r="H36" i="48"/>
  <c r="H37" i="48"/>
  <c r="H38" i="48"/>
  <c r="H39" i="48"/>
  <c r="H40" i="48"/>
  <c r="H41" i="48"/>
  <c r="H42" i="48"/>
  <c r="H43" i="48"/>
  <c r="H50" i="48"/>
  <c r="H51" i="48"/>
  <c r="H26" i="48"/>
  <c r="H27" i="48"/>
  <c r="H28" i="48"/>
  <c r="H25" i="48"/>
  <c r="B2" i="48"/>
  <c r="A295" i="2" l="1"/>
  <c r="A302" i="2"/>
  <c r="A270" i="2"/>
  <c r="A275" i="2"/>
  <c r="A31" i="2"/>
  <c r="A188" i="2"/>
  <c r="A249" i="2"/>
  <c r="A138" i="2"/>
  <c r="A268" i="2"/>
  <c r="A167" i="2"/>
  <c r="A147" i="2"/>
  <c r="A144" i="2"/>
  <c r="A316" i="2"/>
  <c r="A4" i="2"/>
  <c r="A266" i="2"/>
  <c r="A128" i="2"/>
  <c r="A51" i="2"/>
  <c r="A166" i="2"/>
  <c r="A237" i="2"/>
  <c r="A236" i="2"/>
  <c r="A85" i="2"/>
  <c r="A58" i="2"/>
  <c r="A169" i="2"/>
  <c r="A223" i="2"/>
  <c r="A306" i="2"/>
  <c r="A44" i="2"/>
  <c r="A15" i="2"/>
  <c r="A324" i="2"/>
  <c r="A320" i="2"/>
  <c r="A174" i="2"/>
  <c r="A201" i="2"/>
  <c r="A48" i="2"/>
  <c r="A163" i="2"/>
  <c r="A251" i="2"/>
  <c r="A142" i="2"/>
  <c r="A30" i="2"/>
  <c r="A127" i="2"/>
  <c r="A156" i="2"/>
  <c r="A64" i="2"/>
  <c r="A217" i="2"/>
  <c r="A110" i="2"/>
  <c r="A342" i="2"/>
  <c r="A90" i="2"/>
  <c r="A176" i="2"/>
  <c r="A100" i="2"/>
  <c r="A278" i="2"/>
  <c r="A87" i="2"/>
  <c r="A158" i="2"/>
  <c r="A192" i="2"/>
  <c r="A33" i="2"/>
  <c r="A248" i="2"/>
  <c r="A130" i="2"/>
  <c r="A338" i="2"/>
  <c r="A3" i="2"/>
  <c r="A29" i="2"/>
  <c r="A170" i="2"/>
  <c r="A153" i="2"/>
  <c r="A224" i="2"/>
  <c r="A186" i="2"/>
  <c r="A291" i="2"/>
  <c r="A226" i="2"/>
  <c r="A193" i="2"/>
  <c r="A256" i="2"/>
  <c r="A325" i="2"/>
  <c r="A78" i="2"/>
  <c r="A10" i="2"/>
  <c r="A151" i="2"/>
  <c r="A47" i="2"/>
  <c r="A135" i="2"/>
  <c r="A36" i="2"/>
  <c r="A8" i="2"/>
  <c r="A89" i="2"/>
  <c r="A182" i="2"/>
  <c r="A79" i="2"/>
  <c r="A323" i="2"/>
  <c r="A20" i="2"/>
  <c r="A49" i="2"/>
  <c r="A213" i="2"/>
  <c r="A160" i="2"/>
  <c r="A46" i="2"/>
  <c r="A230" i="2"/>
  <c r="A227" i="2"/>
  <c r="A155" i="2"/>
  <c r="A331" i="2"/>
  <c r="A300" i="2"/>
  <c r="A113" i="2"/>
  <c r="A340" i="2"/>
  <c r="A299" i="2"/>
  <c r="A102" i="2"/>
  <c r="A190" i="2"/>
  <c r="A143" i="2"/>
  <c r="A122" i="2"/>
  <c r="A108" i="2"/>
  <c r="A246" i="2"/>
  <c r="A24" i="2"/>
  <c r="A134" i="2"/>
  <c r="A264" i="2"/>
  <c r="A318" i="2"/>
  <c r="A76" i="2"/>
  <c r="A23" i="2"/>
  <c r="A111" i="2"/>
  <c r="A43" i="2"/>
  <c r="A344" i="2"/>
  <c r="A119" i="2"/>
  <c r="A199" i="2"/>
  <c r="A309" i="2"/>
  <c r="A101" i="2"/>
  <c r="A41" i="2"/>
  <c r="A321" i="2"/>
  <c r="A212" i="2"/>
  <c r="A317" i="2"/>
  <c r="A126" i="2"/>
  <c r="A326" i="2"/>
  <c r="A70" i="2"/>
  <c r="A277" i="2"/>
  <c r="A105" i="2"/>
  <c r="A214" i="2"/>
  <c r="A118" i="2"/>
  <c r="A222" i="2"/>
  <c r="A329" i="2"/>
  <c r="A14" i="2"/>
  <c r="A45" i="2"/>
  <c r="A215" i="2"/>
  <c r="A129" i="2"/>
  <c r="A267" i="2"/>
  <c r="A225" i="2"/>
  <c r="A181" i="2"/>
  <c r="A63" i="2"/>
  <c r="A240" i="2"/>
  <c r="A319" i="2"/>
  <c r="A294" i="2"/>
  <c r="A77" i="2"/>
  <c r="A314" i="2"/>
  <c r="A75" i="2"/>
  <c r="A50" i="2"/>
  <c r="A136" i="2"/>
  <c r="A327" i="2"/>
  <c r="A262" i="2"/>
  <c r="A42" i="2"/>
  <c r="A233" i="2"/>
  <c r="A343" i="2"/>
  <c r="A104" i="2"/>
  <c r="A259" i="2"/>
  <c r="A99" i="2"/>
  <c r="A261" i="2"/>
  <c r="A6" i="2"/>
  <c r="A191" i="2"/>
  <c r="A115" i="2"/>
  <c r="A235" i="2"/>
  <c r="A92" i="2"/>
  <c r="A203" i="2"/>
  <c r="A205" i="2"/>
  <c r="A313" i="2"/>
  <c r="A66" i="2"/>
  <c r="A218" i="2"/>
  <c r="A252" i="2"/>
  <c r="A149" i="2"/>
  <c r="A292" i="2"/>
  <c r="A132" i="2"/>
  <c r="A157" i="2"/>
  <c r="A81" i="2"/>
  <c r="A200" i="2"/>
  <c r="A56" i="2"/>
  <c r="A279" i="2"/>
  <c r="A284" i="2"/>
  <c r="A16" i="2"/>
  <c r="A332" i="2"/>
  <c r="A17" i="2"/>
  <c r="A123" i="2"/>
  <c r="A109" i="2"/>
  <c r="A168" i="2"/>
  <c r="A94" i="2"/>
  <c r="A131" i="2"/>
  <c r="A13" i="2"/>
  <c r="A345" i="2"/>
  <c r="A19" i="2"/>
  <c r="A339" i="2"/>
  <c r="A116" i="2"/>
  <c r="A12" i="2"/>
  <c r="A184" i="2"/>
  <c r="A311" i="2"/>
  <c r="A229" i="2"/>
  <c r="A281" i="2"/>
  <c r="A125" i="2"/>
  <c r="A337" i="2"/>
  <c r="A172" i="2"/>
  <c r="A209" i="2"/>
  <c r="A11" i="2"/>
  <c r="A54" i="2"/>
  <c r="A22" i="2"/>
  <c r="A73" i="2"/>
  <c r="A274" i="2"/>
  <c r="A280" i="2"/>
  <c r="A84" i="2"/>
  <c r="A112" i="2"/>
  <c r="A310" i="2"/>
  <c r="A164" i="2"/>
  <c r="A148" i="2"/>
  <c r="A21" i="2"/>
  <c r="A273" i="2"/>
  <c r="A133" i="2"/>
  <c r="A150" i="2"/>
  <c r="A290" i="2"/>
  <c r="A62" i="2"/>
  <c r="A35" i="2"/>
  <c r="A244" i="2"/>
  <c r="A82" i="2"/>
  <c r="A74" i="2"/>
  <c r="A120" i="2"/>
  <c r="A69" i="2"/>
  <c r="A165" i="2"/>
  <c r="A107" i="2"/>
  <c r="A243" i="2"/>
  <c r="A333" i="2"/>
  <c r="A88" i="2"/>
  <c r="A241" i="2"/>
  <c r="A95" i="2"/>
  <c r="A257" i="2"/>
  <c r="A238" i="2"/>
  <c r="A67" i="2"/>
  <c r="A5" i="2"/>
  <c r="A220" i="2"/>
  <c r="A117" i="2"/>
  <c r="A159" i="2"/>
  <c r="A28" i="2"/>
  <c r="A187" i="2"/>
  <c r="A152" i="2"/>
  <c r="A52" i="2"/>
  <c r="A282" i="2"/>
  <c r="A283" i="2"/>
  <c r="A178" i="2"/>
  <c r="A245" i="2"/>
  <c r="A287" i="2"/>
  <c r="A146" i="2"/>
  <c r="A173" i="2"/>
  <c r="A216" i="2"/>
  <c r="A25" i="2"/>
  <c r="A121" i="2"/>
  <c r="A97" i="2"/>
  <c r="A228" i="2"/>
  <c r="A96" i="2"/>
  <c r="A37" i="2"/>
  <c r="A221" i="2"/>
  <c r="A65" i="2"/>
  <c r="A124" i="2"/>
  <c r="A272" i="2"/>
  <c r="A263" i="2"/>
  <c r="A27" i="2"/>
  <c r="A307" i="2"/>
  <c r="A114" i="2"/>
  <c r="A293" i="2"/>
  <c r="A197" i="2"/>
  <c r="A232" i="2"/>
  <c r="A61" i="2"/>
  <c r="A80" i="2"/>
  <c r="A234" i="2"/>
  <c r="A265" i="2"/>
  <c r="A254" i="2"/>
  <c r="A86" i="2"/>
  <c r="A139" i="2"/>
  <c r="A336" i="2"/>
  <c r="A202" i="2"/>
  <c r="A289" i="2"/>
  <c r="A171" i="2"/>
  <c r="A106" i="2"/>
  <c r="A195" i="2"/>
  <c r="A38" i="2"/>
  <c r="A303" i="2"/>
  <c r="A231" i="2"/>
  <c r="A219" i="2"/>
  <c r="A103" i="2"/>
  <c r="A301" i="2"/>
  <c r="A211" i="2"/>
  <c r="A154" i="2"/>
  <c r="A207" i="2"/>
  <c r="A255" i="2"/>
  <c r="A341" i="2"/>
  <c r="A91" i="2"/>
  <c r="A297" i="2"/>
  <c r="A276" i="2"/>
  <c r="A208" i="2"/>
  <c r="A269" i="2"/>
  <c r="A137" i="2"/>
  <c r="A210" i="2"/>
  <c r="A18" i="2"/>
  <c r="A247" i="2"/>
  <c r="A308" i="2"/>
  <c r="A330" i="2"/>
  <c r="A298" i="2"/>
  <c r="A68" i="2"/>
  <c r="A93" i="2"/>
  <c r="A180" i="2"/>
  <c r="A204" i="2"/>
  <c r="A253" i="2"/>
  <c r="A179" i="2"/>
  <c r="A185" i="2"/>
  <c r="A39" i="2"/>
  <c r="A296" i="2"/>
  <c r="A322" i="2"/>
  <c r="A328" i="2"/>
  <c r="A189" i="2"/>
  <c r="A334" i="2"/>
  <c r="A250" i="2"/>
  <c r="A194" i="2"/>
  <c r="A315" i="2"/>
  <c r="A140" i="2"/>
  <c r="A286" i="2"/>
  <c r="A271" i="2"/>
  <c r="A72" i="2"/>
  <c r="A55" i="2"/>
  <c r="A206" i="2"/>
  <c r="A304" i="2"/>
  <c r="A162" i="2"/>
  <c r="A145" i="2"/>
  <c r="A242" i="2"/>
  <c r="A161" i="2"/>
  <c r="A98" i="2"/>
  <c r="A34" i="2"/>
  <c r="A57" i="2"/>
  <c r="A239" i="2"/>
  <c r="A59" i="2"/>
  <c r="A175" i="2"/>
  <c r="A32" i="2"/>
  <c r="A9" i="2"/>
  <c r="A183" i="2"/>
  <c r="A53" i="2"/>
  <c r="A60" i="2"/>
  <c r="A260" i="2"/>
  <c r="A40" i="2"/>
  <c r="A83" i="2"/>
  <c r="A71" i="2"/>
  <c r="A285" i="2"/>
  <c r="A312" i="2"/>
  <c r="A177" i="2"/>
  <c r="A7" i="2"/>
  <c r="A305" i="2"/>
  <c r="A141" i="2"/>
  <c r="A258" i="2"/>
  <c r="A198" i="2"/>
  <c r="A335" i="2"/>
  <c r="A26" i="2"/>
  <c r="A235" i="3"/>
  <c r="A111" i="3"/>
  <c r="A202" i="3"/>
  <c r="A29" i="3"/>
  <c r="A176" i="3"/>
  <c r="A22" i="3"/>
  <c r="A86" i="3"/>
  <c r="A64" i="3"/>
  <c r="A203" i="3"/>
  <c r="A112" i="3"/>
  <c r="A204" i="3"/>
  <c r="A214" i="3"/>
  <c r="A37" i="3"/>
  <c r="A201" i="3"/>
  <c r="A186" i="3"/>
  <c r="A116" i="3"/>
  <c r="A68" i="3"/>
  <c r="A184" i="3"/>
  <c r="A92" i="3"/>
  <c r="A63" i="3"/>
  <c r="A243" i="3"/>
  <c r="A221" i="3"/>
  <c r="A23" i="3"/>
  <c r="A25" i="3"/>
  <c r="A47" i="3"/>
  <c r="A62" i="3"/>
  <c r="A134" i="3"/>
  <c r="A13" i="3"/>
  <c r="A213" i="3"/>
  <c r="A223" i="3"/>
  <c r="A114" i="3"/>
  <c r="A46" i="3"/>
  <c r="A133" i="3"/>
  <c r="A189" i="3"/>
  <c r="A88" i="3"/>
  <c r="A57" i="3"/>
  <c r="A127" i="3"/>
  <c r="A27" i="3"/>
  <c r="A42" i="3"/>
  <c r="A159" i="3"/>
  <c r="A142" i="3"/>
  <c r="A187" i="3"/>
  <c r="A168" i="3"/>
  <c r="A26" i="3"/>
  <c r="A143" i="3"/>
  <c r="A173" i="3"/>
  <c r="A103" i="3"/>
  <c r="A128" i="3"/>
  <c r="A83" i="3"/>
  <c r="A152" i="3"/>
  <c r="A45" i="3"/>
  <c r="A7" i="3"/>
  <c r="A190" i="3"/>
  <c r="A137" i="3"/>
  <c r="A115" i="3"/>
  <c r="A81" i="3"/>
  <c r="A237" i="3"/>
  <c r="A164" i="3"/>
  <c r="A188" i="3"/>
  <c r="A50" i="3"/>
  <c r="A212" i="3"/>
  <c r="A41" i="3"/>
  <c r="A244" i="3"/>
  <c r="A104" i="3"/>
  <c r="A228" i="3"/>
  <c r="A100" i="3"/>
  <c r="A9" i="3"/>
  <c r="A118" i="3"/>
  <c r="A102" i="3"/>
  <c r="A4" i="3"/>
  <c r="A209" i="3"/>
  <c r="A75" i="3"/>
  <c r="A95" i="3"/>
  <c r="A72" i="3"/>
  <c r="A177" i="3"/>
  <c r="A123" i="3"/>
  <c r="A97" i="3"/>
  <c r="A73" i="3"/>
  <c r="A178" i="3"/>
  <c r="A44" i="3"/>
  <c r="A55" i="3"/>
  <c r="A52" i="3"/>
  <c r="A126" i="3"/>
  <c r="A207" i="3"/>
  <c r="A107" i="3"/>
  <c r="A30" i="3"/>
  <c r="A157" i="3"/>
  <c r="A162" i="3"/>
  <c r="A129" i="3"/>
  <c r="A91" i="3"/>
  <c r="A226" i="3"/>
  <c r="A136" i="3"/>
  <c r="A89" i="3"/>
  <c r="A14" i="3"/>
  <c r="A39" i="3"/>
  <c r="A217" i="3"/>
  <c r="A67" i="3"/>
  <c r="A54" i="3"/>
  <c r="A239" i="3"/>
  <c r="A138" i="3"/>
  <c r="A172" i="3"/>
  <c r="A170" i="3"/>
  <c r="A236" i="3"/>
  <c r="A106" i="3"/>
  <c r="A166" i="3"/>
  <c r="A180" i="3"/>
  <c r="A205" i="3"/>
  <c r="A12" i="3"/>
  <c r="A175" i="3"/>
  <c r="A61" i="3"/>
  <c r="A110" i="3"/>
  <c r="A119" i="3"/>
  <c r="A220" i="3"/>
  <c r="A69" i="3"/>
  <c r="A87" i="3"/>
  <c r="A38" i="3"/>
  <c r="A191" i="3"/>
  <c r="A197" i="3"/>
  <c r="A15" i="3"/>
  <c r="A225" i="3"/>
  <c r="A132" i="3"/>
  <c r="A33" i="3"/>
  <c r="A17" i="3"/>
  <c r="A90" i="3"/>
  <c r="A32" i="3"/>
  <c r="A125" i="3"/>
  <c r="A131" i="3"/>
  <c r="A101" i="3"/>
  <c r="A130" i="3"/>
  <c r="A79" i="3"/>
  <c r="A135" i="3"/>
  <c r="A179" i="3"/>
  <c r="A65" i="3"/>
  <c r="A171" i="3"/>
  <c r="A160" i="3"/>
  <c r="A174" i="3"/>
  <c r="A196" i="3"/>
  <c r="A77" i="3"/>
  <c r="A193" i="3"/>
  <c r="A66" i="3"/>
  <c r="A238" i="3"/>
  <c r="A154" i="3"/>
  <c r="A181" i="3"/>
  <c r="A199" i="3"/>
  <c r="A105" i="3"/>
  <c r="A49" i="3"/>
  <c r="A148" i="3"/>
  <c r="A216" i="3"/>
  <c r="A210" i="3"/>
  <c r="A140" i="3"/>
  <c r="A150" i="3"/>
  <c r="A51" i="3"/>
  <c r="A40" i="3"/>
  <c r="A74" i="3"/>
  <c r="A161" i="3"/>
  <c r="A78" i="3"/>
  <c r="A36" i="3"/>
  <c r="A146" i="3"/>
  <c r="A80" i="3"/>
  <c r="A222" i="3"/>
  <c r="A155" i="3"/>
  <c r="A151" i="3"/>
  <c r="A28" i="3"/>
  <c r="A147" i="3"/>
  <c r="A10" i="3"/>
  <c r="A183" i="3"/>
  <c r="A185" i="3"/>
  <c r="A84" i="3"/>
  <c r="A120" i="3"/>
  <c r="A195" i="3"/>
  <c r="A229" i="3"/>
  <c r="A108" i="3"/>
  <c r="A113" i="3"/>
  <c r="A144" i="3"/>
  <c r="A70" i="3"/>
  <c r="A192" i="3"/>
  <c r="A71" i="3"/>
  <c r="A231" i="3"/>
  <c r="A200" i="3"/>
  <c r="A35" i="3"/>
  <c r="A48" i="3"/>
  <c r="A206" i="3"/>
  <c r="A96" i="3"/>
  <c r="A121" i="3"/>
  <c r="A163" i="3"/>
  <c r="A165" i="3"/>
  <c r="A3" i="3"/>
  <c r="A240" i="3"/>
  <c r="A124" i="3"/>
  <c r="A59" i="3"/>
  <c r="A56" i="3"/>
  <c r="A145" i="3"/>
  <c r="A234" i="3"/>
  <c r="A117" i="3"/>
  <c r="A219" i="3"/>
  <c r="A224" i="3"/>
  <c r="A211" i="3"/>
  <c r="A16" i="3"/>
  <c r="A241" i="3"/>
  <c r="A93" i="3"/>
  <c r="A158" i="3"/>
  <c r="A34" i="3"/>
  <c r="A156" i="3"/>
  <c r="A215" i="3"/>
  <c r="A198" i="3"/>
  <c r="A5" i="3"/>
  <c r="A122" i="3"/>
  <c r="A21" i="3"/>
  <c r="A242" i="3"/>
  <c r="A24" i="3"/>
  <c r="A227" i="3"/>
  <c r="A85" i="3"/>
  <c r="A230" i="3"/>
  <c r="A194" i="3"/>
  <c r="A43" i="3"/>
  <c r="A141" i="3"/>
  <c r="A233" i="3"/>
  <c r="A98" i="3"/>
  <c r="A31" i="3"/>
  <c r="A58" i="3"/>
  <c r="A182" i="3"/>
  <c r="A167" i="3"/>
  <c r="A20" i="3"/>
  <c r="A139" i="3"/>
  <c r="A169" i="3"/>
  <c r="A11" i="3"/>
  <c r="A153" i="3"/>
  <c r="A218" i="3"/>
  <c r="A6" i="3"/>
  <c r="G62" i="46"/>
  <c r="G63" i="46"/>
  <c r="G64" i="46"/>
  <c r="G65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6" i="46"/>
  <c r="G117" i="46"/>
  <c r="G118" i="46"/>
  <c r="G119" i="46"/>
  <c r="G120" i="46"/>
  <c r="G121" i="46"/>
  <c r="G122" i="46"/>
  <c r="G123" i="46"/>
  <c r="G124" i="46"/>
  <c r="G125" i="46"/>
  <c r="G126" i="46"/>
  <c r="G127" i="46"/>
  <c r="G128" i="46"/>
  <c r="G133" i="46"/>
  <c r="G134" i="46"/>
  <c r="G135" i="46"/>
  <c r="G136" i="46"/>
  <c r="G137" i="46"/>
  <c r="G138" i="46"/>
  <c r="G139" i="46"/>
  <c r="G140" i="46"/>
  <c r="G141" i="46"/>
  <c r="G142" i="46"/>
  <c r="G143" i="46"/>
  <c r="G144" i="46"/>
  <c r="G145" i="46"/>
  <c r="G146" i="46"/>
  <c r="G147" i="46"/>
  <c r="G148" i="46"/>
  <c r="G149" i="46"/>
  <c r="G150" i="46"/>
  <c r="G151" i="46"/>
  <c r="G152" i="46"/>
  <c r="G153" i="46"/>
  <c r="G154" i="46"/>
  <c r="G155" i="46"/>
  <c r="G156" i="46"/>
  <c r="G157" i="46"/>
  <c r="G158" i="46"/>
  <c r="G159" i="46"/>
  <c r="G160" i="46"/>
  <c r="G161" i="46"/>
  <c r="G162" i="46"/>
  <c r="G163" i="46"/>
  <c r="G164" i="46"/>
  <c r="G165" i="46"/>
  <c r="G166" i="46"/>
  <c r="G167" i="46"/>
  <c r="G168" i="46"/>
  <c r="G169" i="46"/>
  <c r="G174" i="46"/>
  <c r="G175" i="46"/>
  <c r="G176" i="46"/>
  <c r="G177" i="46"/>
  <c r="G178" i="46"/>
  <c r="G179" i="46"/>
  <c r="G180" i="46"/>
  <c r="G181" i="46"/>
  <c r="G182" i="46"/>
  <c r="G183" i="46"/>
  <c r="G184" i="46"/>
  <c r="G185" i="46"/>
  <c r="G186" i="46"/>
  <c r="G192" i="46"/>
  <c r="G193" i="46"/>
  <c r="G194" i="46"/>
  <c r="G195" i="46"/>
  <c r="G196" i="46"/>
  <c r="G197" i="46"/>
  <c r="G198" i="46"/>
  <c r="G199" i="46"/>
  <c r="G200" i="46"/>
  <c r="G201" i="46"/>
  <c r="G202" i="46"/>
  <c r="G203" i="46"/>
  <c r="G204" i="46"/>
  <c r="G205" i="46"/>
  <c r="G206" i="46"/>
  <c r="G207" i="46"/>
  <c r="G208" i="46"/>
  <c r="G209" i="46"/>
  <c r="G210" i="46"/>
  <c r="G211" i="46"/>
  <c r="G212" i="46"/>
  <c r="G213" i="46"/>
  <c r="G214" i="46"/>
  <c r="G215" i="46"/>
  <c r="G216" i="46"/>
  <c r="G217" i="46"/>
  <c r="G218" i="46"/>
  <c r="G219" i="46"/>
  <c r="G220" i="46"/>
  <c r="G221" i="46"/>
  <c r="G222" i="46"/>
  <c r="G223" i="46"/>
  <c r="G224" i="46"/>
  <c r="G225" i="46"/>
  <c r="G226" i="46"/>
  <c r="G227" i="46"/>
  <c r="G228" i="46"/>
  <c r="G229" i="46"/>
  <c r="G230" i="46"/>
  <c r="G231" i="46"/>
  <c r="G232" i="46"/>
  <c r="G233" i="46"/>
  <c r="G234" i="46"/>
  <c r="G235" i="46"/>
  <c r="G236" i="46"/>
  <c r="G237" i="46"/>
  <c r="G238" i="46"/>
  <c r="G239" i="46"/>
  <c r="G240" i="46"/>
  <c r="G241" i="46"/>
  <c r="G242" i="46"/>
  <c r="G243" i="46"/>
  <c r="G244" i="46"/>
  <c r="G245" i="46"/>
  <c r="G246" i="46"/>
  <c r="G247" i="46"/>
  <c r="G248" i="46"/>
  <c r="G249" i="46"/>
  <c r="G250" i="46"/>
  <c r="G251" i="46"/>
  <c r="G252" i="46"/>
  <c r="G253" i="46"/>
  <c r="G254" i="46"/>
  <c r="G255" i="46"/>
  <c r="G256" i="46"/>
  <c r="G257" i="46"/>
  <c r="G258" i="46"/>
  <c r="G259" i="46"/>
  <c r="G260" i="46"/>
  <c r="G261" i="46"/>
  <c r="G262" i="46"/>
  <c r="G263" i="46"/>
  <c r="G264" i="46"/>
  <c r="G265" i="46"/>
  <c r="G266" i="46"/>
  <c r="G271" i="46"/>
  <c r="G272" i="46"/>
  <c r="G273" i="46"/>
  <c r="G274" i="46"/>
  <c r="G275" i="46"/>
  <c r="G276" i="46"/>
  <c r="G277" i="46"/>
  <c r="G278" i="46"/>
  <c r="G279" i="46"/>
  <c r="G280" i="46"/>
  <c r="G281" i="46"/>
  <c r="G282" i="46"/>
  <c r="G283" i="46"/>
  <c r="G284" i="46"/>
  <c r="G285" i="46"/>
  <c r="G286" i="46"/>
  <c r="G287" i="46"/>
  <c r="G288" i="46"/>
  <c r="G289" i="46"/>
  <c r="G290" i="46"/>
  <c r="G291" i="46"/>
  <c r="G292" i="46"/>
  <c r="G293" i="46"/>
  <c r="G294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10" i="46"/>
  <c r="H74" i="45"/>
  <c r="H75" i="45"/>
  <c r="H76" i="45"/>
  <c r="H77" i="45"/>
  <c r="H78" i="45"/>
  <c r="H73" i="45"/>
  <c r="H52" i="45"/>
  <c r="H53" i="45"/>
  <c r="H54" i="45"/>
  <c r="H55" i="45"/>
  <c r="H56" i="45"/>
  <c r="H57" i="45"/>
  <c r="H58" i="45"/>
  <c r="H59" i="45"/>
  <c r="H60" i="45"/>
  <c r="H61" i="45"/>
  <c r="H62" i="45"/>
  <c r="H63" i="45"/>
  <c r="H64" i="45"/>
  <c r="H51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10" i="45"/>
  <c r="H161" i="47"/>
  <c r="H160" i="47"/>
  <c r="H133" i="47"/>
  <c r="H134" i="47"/>
  <c r="H135" i="47"/>
  <c r="H136" i="47"/>
  <c r="H137" i="47"/>
  <c r="H138" i="47"/>
  <c r="H139" i="47"/>
  <c r="H140" i="47"/>
  <c r="H141" i="47"/>
  <c r="H142" i="47"/>
  <c r="H143" i="47"/>
  <c r="H144" i="47"/>
  <c r="H145" i="47"/>
  <c r="H146" i="47"/>
  <c r="H147" i="47"/>
  <c r="H148" i="47"/>
  <c r="H149" i="47"/>
  <c r="H150" i="47"/>
  <c r="H151" i="47"/>
  <c r="H152" i="47"/>
  <c r="H153" i="47"/>
  <c r="H154" i="47"/>
  <c r="H155" i="47"/>
  <c r="H132" i="47"/>
  <c r="H96" i="47"/>
  <c r="H97" i="47"/>
  <c r="H98" i="47"/>
  <c r="H99" i="47"/>
  <c r="H100" i="47"/>
  <c r="H101" i="47"/>
  <c r="H102" i="47"/>
  <c r="H103" i="47"/>
  <c r="H104" i="47"/>
  <c r="H105" i="47"/>
  <c r="H106" i="47"/>
  <c r="H107" i="47"/>
  <c r="H108" i="47"/>
  <c r="H109" i="47"/>
  <c r="H110" i="47"/>
  <c r="H111" i="47"/>
  <c r="H112" i="47"/>
  <c r="H113" i="47"/>
  <c r="H114" i="47"/>
  <c r="H115" i="47"/>
  <c r="H116" i="47"/>
  <c r="H117" i="47"/>
  <c r="H118" i="47"/>
  <c r="H119" i="47"/>
  <c r="H120" i="47"/>
  <c r="H121" i="47"/>
  <c r="H122" i="47"/>
  <c r="H123" i="47"/>
  <c r="H124" i="47"/>
  <c r="H125" i="47"/>
  <c r="H126" i="47"/>
  <c r="H127" i="47"/>
  <c r="H95" i="47"/>
  <c r="H82" i="47"/>
  <c r="H83" i="47"/>
  <c r="H84" i="47"/>
  <c r="H85" i="47"/>
  <c r="H86" i="47"/>
  <c r="H87" i="47"/>
  <c r="H88" i="47"/>
  <c r="H89" i="47"/>
  <c r="H90" i="47"/>
  <c r="H81" i="47"/>
  <c r="H76" i="47"/>
  <c r="H41" i="47"/>
  <c r="H42" i="47"/>
  <c r="H43" i="47"/>
  <c r="H44" i="47"/>
  <c r="H45" i="47"/>
  <c r="H46" i="47"/>
  <c r="H47" i="47"/>
  <c r="H48" i="47"/>
  <c r="H49" i="47"/>
  <c r="H50" i="47"/>
  <c r="H51" i="47"/>
  <c r="H52" i="47"/>
  <c r="H53" i="47"/>
  <c r="H54" i="47"/>
  <c r="H55" i="47"/>
  <c r="H56" i="47"/>
  <c r="H57" i="47"/>
  <c r="H58" i="47"/>
  <c r="H59" i="47"/>
  <c r="H60" i="47"/>
  <c r="H61" i="47"/>
  <c r="H62" i="47"/>
  <c r="H63" i="47"/>
  <c r="H64" i="47"/>
  <c r="H65" i="47"/>
  <c r="H66" i="47"/>
  <c r="H67" i="47"/>
  <c r="H68" i="47"/>
  <c r="H69" i="47"/>
  <c r="H70" i="47"/>
  <c r="H71" i="47"/>
  <c r="H72" i="47"/>
  <c r="H73" i="47"/>
  <c r="H74" i="47"/>
  <c r="H75" i="47"/>
  <c r="H40" i="47"/>
  <c r="H10" i="47"/>
  <c r="H11" i="47"/>
  <c r="H12" i="47"/>
  <c r="H13" i="47"/>
  <c r="H14" i="47"/>
  <c r="H15" i="47"/>
  <c r="H16" i="47"/>
  <c r="H17" i="47"/>
  <c r="H18" i="47"/>
  <c r="H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34" i="47"/>
  <c r="H35" i="47"/>
  <c r="H9" i="47"/>
  <c r="E19" i="47"/>
  <c r="H88" i="44" l="1"/>
  <c r="H87" i="44"/>
  <c r="H86" i="44"/>
  <c r="H85" i="44"/>
  <c r="H84" i="44"/>
  <c r="H83" i="44"/>
  <c r="H82" i="44"/>
  <c r="H75" i="44"/>
  <c r="H76" i="44"/>
  <c r="H77" i="44"/>
  <c r="H74" i="44"/>
  <c r="H73" i="44"/>
  <c r="H72" i="44"/>
  <c r="H66" i="44"/>
  <c r="H65" i="44"/>
  <c r="H64" i="44"/>
  <c r="H49" i="44"/>
  <c r="H50" i="44"/>
  <c r="H51" i="44"/>
  <c r="H52" i="44"/>
  <c r="H53" i="44"/>
  <c r="H54" i="44"/>
  <c r="H55" i="44"/>
  <c r="H56" i="44"/>
  <c r="H57" i="44"/>
  <c r="H48" i="44"/>
  <c r="H47" i="44"/>
  <c r="H37" i="44"/>
  <c r="H38" i="44"/>
  <c r="H39" i="44"/>
  <c r="H40" i="44"/>
  <c r="H36" i="44"/>
  <c r="H35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3" i="44"/>
  <c r="H24" i="44"/>
  <c r="H25" i="44"/>
  <c r="H10" i="44"/>
</calcChain>
</file>

<file path=xl/sharedStrings.xml><?xml version="1.0" encoding="utf-8"?>
<sst xmlns="http://schemas.openxmlformats.org/spreadsheetml/2006/main" count="5648" uniqueCount="2210">
  <si>
    <t>Железняков Дмитрий</t>
  </si>
  <si>
    <t>Мужчины 18-39 лет</t>
  </si>
  <si>
    <t>Женщины 18-39 лет</t>
  </si>
  <si>
    <t>Мужчины 40-49 лет</t>
  </si>
  <si>
    <t>Женщины 40-49 лет</t>
  </si>
  <si>
    <t>Мужчины старше 50 лет</t>
  </si>
  <si>
    <t>Женщины старше 50 лет</t>
  </si>
  <si>
    <t>Время</t>
  </si>
  <si>
    <t>Абсолютный зачет</t>
  </si>
  <si>
    <t>Баллы</t>
  </si>
  <si>
    <t>Место</t>
  </si>
  <si>
    <t>Место по итогу</t>
  </si>
  <si>
    <t>Общее количество баллов</t>
  </si>
  <si>
    <t>Количество пройденных этапов</t>
  </si>
  <si>
    <t>Общее количество пройденных км</t>
  </si>
  <si>
    <t>Км</t>
  </si>
  <si>
    <t>Юниоры, до 17 лет</t>
  </si>
  <si>
    <t>Юниорки, до 17 лет</t>
  </si>
  <si>
    <t>№п/п</t>
  </si>
  <si>
    <t>Фамилия, имя</t>
  </si>
  <si>
    <t>р ГР</t>
  </si>
  <si>
    <t>Место по результату</t>
  </si>
  <si>
    <t>Жиленков Степан</t>
  </si>
  <si>
    <t>Шлепнев Олег</t>
  </si>
  <si>
    <t>D</t>
  </si>
  <si>
    <t>M</t>
  </si>
  <si>
    <t>Еремин Павел</t>
  </si>
  <si>
    <t>Лиханов Дмитрий</t>
  </si>
  <si>
    <t>FunR</t>
  </si>
  <si>
    <t>Леонтьева Марина</t>
  </si>
  <si>
    <t>UM</t>
  </si>
  <si>
    <t>Мартынова Дарья</t>
  </si>
  <si>
    <t>Мартынов Артем</t>
  </si>
  <si>
    <t>Песков Виталий</t>
  </si>
  <si>
    <t>Рогожин Антон</t>
  </si>
  <si>
    <t>Писарев Дмитрий</t>
  </si>
  <si>
    <t>ПРОТ</t>
  </si>
  <si>
    <t>ОКОЛ РЕЗУЛЬТАТОВ</t>
  </si>
  <si>
    <t>Боголепов Дмитрий</t>
  </si>
  <si>
    <t>Рахматуллин Альберт</t>
  </si>
  <si>
    <t>Тумаков Иван</t>
  </si>
  <si>
    <t>Зверевский Никита</t>
  </si>
  <si>
    <t>Алеев Валерий</t>
  </si>
  <si>
    <t>Мамыкин Андрей</t>
  </si>
  <si>
    <t>Шестаков Павел</t>
  </si>
  <si>
    <t>Сусоров Алексей</t>
  </si>
  <si>
    <t>T11 M18</t>
  </si>
  <si>
    <t>T11 M40</t>
  </si>
  <si>
    <t>T11 M50</t>
  </si>
  <si>
    <t>T11 D18</t>
  </si>
  <si>
    <t>T11 D50</t>
  </si>
  <si>
    <t>T11 D40</t>
  </si>
  <si>
    <t>UD</t>
  </si>
  <si>
    <t>DREAM TRAIL LYSKOVO 26 июня</t>
  </si>
  <si>
    <t>Ханов Роман</t>
  </si>
  <si>
    <t>Кирилова Светлана</t>
  </si>
  <si>
    <t>Ханова Лидия</t>
  </si>
  <si>
    <t>Добрынская Елизавета</t>
  </si>
  <si>
    <t>Воротилова Ангелина</t>
  </si>
  <si>
    <t>Черемухина Ксения</t>
  </si>
  <si>
    <t>Тарабуров Павел</t>
  </si>
  <si>
    <t>Соколов Сергей</t>
  </si>
  <si>
    <t>Манова Юлия</t>
  </si>
  <si>
    <t>Шошов Александр</t>
  </si>
  <si>
    <t>Куликов Роман (1994)</t>
  </si>
  <si>
    <t>Кичуткин Сергей</t>
  </si>
  <si>
    <t>Fun D</t>
  </si>
  <si>
    <t>Баро Елена</t>
  </si>
  <si>
    <t>Умрилова Мария</t>
  </si>
  <si>
    <t>Fun M</t>
  </si>
  <si>
    <t>Логинов Никита</t>
  </si>
  <si>
    <t>Газетов Андрей</t>
  </si>
  <si>
    <t>Чураев Евгений</t>
  </si>
  <si>
    <t>Чураева Александра</t>
  </si>
  <si>
    <t>T11</t>
  </si>
  <si>
    <t>Швецов Александр</t>
  </si>
  <si>
    <t>ПЕРВОМАЙСКИЙ ТРЕЙЛ 30 апреля</t>
  </si>
  <si>
    <t>VLADYKINO TRAIL 18 июня</t>
  </si>
  <si>
    <t>TAVLA TRAIL 9 июля</t>
  </si>
  <si>
    <t>ЛЕСНОЙ РЕЛАКС 30 июля</t>
  </si>
  <si>
    <t>FOUNTASTIC ROCKSTLE ULTRA TRAIL 2 сентября</t>
  </si>
  <si>
    <t>ОКСКАЯ ТРОПА (ночь) 23 сентября</t>
  </si>
  <si>
    <t>ОКСКАЯ ТРОПА (день) 24 сентября</t>
  </si>
  <si>
    <t>ДУБОВЫЙ МОРДВИН 21 октября</t>
  </si>
  <si>
    <t>БЕЖИМ ВМЕСТЕ 5 ноября</t>
  </si>
  <si>
    <t>ДАЧНЫЙ ЛАБИРИНТ 26 ноября</t>
  </si>
  <si>
    <t>ROCK'N'POLEX POGANEC FROSTRAIL 2 декабря</t>
  </si>
  <si>
    <t>ДЕНЬ В ГОРОДЕ 10 декабря</t>
  </si>
  <si>
    <t>ПЕРВ</t>
  </si>
  <si>
    <t>ОМАЙСКИЙ ТРЕЙЛ</t>
  </si>
  <si>
    <t>30.0</t>
  </si>
  <si>
    <t>4.2023, р.п.Шатки, Журавли</t>
  </si>
  <si>
    <t>Результа</t>
  </si>
  <si>
    <t>Ме</t>
  </si>
  <si>
    <t>стоГруппа Прим</t>
  </si>
  <si>
    <t>DNS</t>
  </si>
  <si>
    <t>Морозов Александр</t>
  </si>
  <si>
    <t>Ботячков Алексей</t>
  </si>
  <si>
    <t>Брусков Геннадий</t>
  </si>
  <si>
    <t>Козлов Антон</t>
  </si>
  <si>
    <t>Дугин Владимир</t>
  </si>
  <si>
    <t>Соколова Екатерина</t>
  </si>
  <si>
    <t>Родимова Алла</t>
  </si>
  <si>
    <t>Бурдина Татьяна</t>
  </si>
  <si>
    <t>Сикленкова Анна Алексеев</t>
  </si>
  <si>
    <t>T25</t>
  </si>
  <si>
    <t>Шаров Сергей</t>
  </si>
  <si>
    <t>T25 M18</t>
  </si>
  <si>
    <t>Терехин Дмитрий</t>
  </si>
  <si>
    <t>Бакин Александр</t>
  </si>
  <si>
    <t>T25 M40</t>
  </si>
  <si>
    <t>T25 M50</t>
  </si>
  <si>
    <t>Конаков Антон</t>
  </si>
  <si>
    <t>Вавилкина Татьяна</t>
  </si>
  <si>
    <t>T25 D40</t>
  </si>
  <si>
    <t>Ляпина Елизавета</t>
  </si>
  <si>
    <t>T25 D18</t>
  </si>
  <si>
    <t>Ситникова Варвара</t>
  </si>
  <si>
    <t>Соловьева Елена</t>
  </si>
  <si>
    <t>Калабина Софья</t>
  </si>
  <si>
    <t>Курюкин Егор</t>
  </si>
  <si>
    <t>Гусев Роман</t>
  </si>
  <si>
    <t>Щепалин Александр</t>
  </si>
  <si>
    <t>Докучаев Александр</t>
  </si>
  <si>
    <t>Соколовский Александр</t>
  </si>
  <si>
    <t>Мудров Михаил Викторович</t>
  </si>
  <si>
    <t>Малышева Анна</t>
  </si>
  <si>
    <t>Видяева Екатерина</t>
  </si>
  <si>
    <t>Глав</t>
  </si>
  <si>
    <t>ный судья</t>
  </si>
  <si>
    <t>ный секретарь</t>
  </si>
  <si>
    <t>.А.</t>
  </si>
  <si>
    <t>Седов Петр</t>
  </si>
  <si>
    <t>ПРОТОКОЛ РЕЗУЛЬТАТОВ</t>
  </si>
  <si>
    <t>Фест</t>
  </si>
  <si>
    <t>иваль "TAVLA TRAIL"</t>
  </si>
  <si>
    <t>09 и</t>
  </si>
  <si>
    <t>юля 2023, с. Подлесная Тавл</t>
  </si>
  <si>
    <t>М</t>
  </si>
  <si>
    <t>Результат</t>
  </si>
  <si>
    <t>Мест</t>
  </si>
  <si>
    <t>Д</t>
  </si>
  <si>
    <t>Т10</t>
  </si>
  <si>
    <t>Некаева Вероника</t>
  </si>
  <si>
    <t>Митрошина Ирина</t>
  </si>
  <si>
    <t>Одуева Оксана</t>
  </si>
  <si>
    <t>Чуракова Диана</t>
  </si>
  <si>
    <t>Янгляева Наталья</t>
  </si>
  <si>
    <t>Абрамова Елизавета</t>
  </si>
  <si>
    <t>Панюшкина Анна</t>
  </si>
  <si>
    <t>Ведяшкина Арина</t>
  </si>
  <si>
    <t>Попова Наталья</t>
  </si>
  <si>
    <t>Келлер Елена</t>
  </si>
  <si>
    <t>Маркина Алина</t>
  </si>
  <si>
    <t>Мельникова Елена</t>
  </si>
  <si>
    <t>Тельчаева Ольга</t>
  </si>
  <si>
    <t>Волкова Наталья</t>
  </si>
  <si>
    <t>Петрик Марина</t>
  </si>
  <si>
    <t>Цыганова Мария</t>
  </si>
  <si>
    <t>Зозина Наталья</t>
  </si>
  <si>
    <t>Шавшаева Екатерина</t>
  </si>
  <si>
    <t>Ноздрина Марьяна</t>
  </si>
  <si>
    <t>Панкова Ольга</t>
  </si>
  <si>
    <t>Стегореску Светлана</t>
  </si>
  <si>
    <t>Строева Алена</t>
  </si>
  <si>
    <t>Кузева Ирина</t>
  </si>
  <si>
    <t>Фролова Екатерина</t>
  </si>
  <si>
    <t>Радаева Ольга</t>
  </si>
  <si>
    <t>Батяйкин Станислав</t>
  </si>
  <si>
    <t>Потешкин Никита</t>
  </si>
  <si>
    <t>Марунин Александр</t>
  </si>
  <si>
    <t>Pit Garcia</t>
  </si>
  <si>
    <t>Евстифейкин Евгений</t>
  </si>
  <si>
    <t>Кузнецов Дмитрий</t>
  </si>
  <si>
    <t>Богатырев Андрей</t>
  </si>
  <si>
    <t>Некаев Николай</t>
  </si>
  <si>
    <t>Тебайкин Сергей</t>
  </si>
  <si>
    <t>Макаров Влад</t>
  </si>
  <si>
    <t>Коротин Михаил</t>
  </si>
  <si>
    <t>Волхонов Олег</t>
  </si>
  <si>
    <t>Добров Виталий</t>
  </si>
  <si>
    <t>Абрамов Олег</t>
  </si>
  <si>
    <t>Киреев Владимир</t>
  </si>
  <si>
    <t>Фургасов Дмитрий</t>
  </si>
  <si>
    <t>Быстров Станислав</t>
  </si>
  <si>
    <t>Старостин Даниил</t>
  </si>
  <si>
    <t>Ипатов Александр</t>
  </si>
  <si>
    <t>Шемеров Андрей</t>
  </si>
  <si>
    <t>Елизаров Дмитрий</t>
  </si>
  <si>
    <t>Гришкин Вячеслав</t>
  </si>
  <si>
    <t>Гречишников Николай</t>
  </si>
  <si>
    <t>Рыбкин Кирилл</t>
  </si>
  <si>
    <t>Кумар Никхил</t>
  </si>
  <si>
    <t>Шандиков Альберт</t>
  </si>
  <si>
    <t>Фирстов Николай</t>
  </si>
  <si>
    <t>Брыскин Иван</t>
  </si>
  <si>
    <t>Куприянов Дмитрий</t>
  </si>
  <si>
    <t>Щанкин Алексей</t>
  </si>
  <si>
    <t>Кочемасов Дмитрий</t>
  </si>
  <si>
    <t>Елаев Алексей</t>
  </si>
  <si>
    <t>Т20</t>
  </si>
  <si>
    <t>Денисова Дарья</t>
  </si>
  <si>
    <t>Карлина Анна</t>
  </si>
  <si>
    <t>Гречанова Наталия</t>
  </si>
  <si>
    <t>Ефимкина Арина</t>
  </si>
  <si>
    <t>Колчева Софья</t>
  </si>
  <si>
    <t>Адаксина Екатерина</t>
  </si>
  <si>
    <t>Дегаева Дарья</t>
  </si>
  <si>
    <t>Бучакчинская Татьяна</t>
  </si>
  <si>
    <t>Червякова Елена</t>
  </si>
  <si>
    <t>Мелентьев Владимир</t>
  </si>
  <si>
    <t>Мурзаев Александр</t>
  </si>
  <si>
    <t>Колдомасов Андрей</t>
  </si>
  <si>
    <t>Новокрещенков Иван</t>
  </si>
  <si>
    <t>Лукоянов Станислав</t>
  </si>
  <si>
    <t>Пиняяев Сергей</t>
  </si>
  <si>
    <t>Шутлив Николай</t>
  </si>
  <si>
    <t>Козлов Александр</t>
  </si>
  <si>
    <t>Шкаев Алексей</t>
  </si>
  <si>
    <t>Петрин Дмитрий</t>
  </si>
  <si>
    <t>Ефимкин Вячеслав</t>
  </si>
  <si>
    <t>Ефимкин Николай</t>
  </si>
  <si>
    <t>Ефремов Игорь</t>
  </si>
  <si>
    <t>Шалатонин Дмитрий</t>
  </si>
  <si>
    <t>Репников Александр</t>
  </si>
  <si>
    <t>Юркин Валерий</t>
  </si>
  <si>
    <t>Почкалов Станислав</t>
  </si>
  <si>
    <t>Глушко Дмитрий</t>
  </si>
  <si>
    <t>Байгурин Рамиль</t>
  </si>
  <si>
    <t>Голованов Алексей</t>
  </si>
  <si>
    <t>Самылкин Сергей</t>
  </si>
  <si>
    <t>Малышев Роман</t>
  </si>
  <si>
    <t>Гераскин Кирилл</t>
  </si>
  <si>
    <t>Норватов Денис</t>
  </si>
  <si>
    <t>Волков Павел</t>
  </si>
  <si>
    <t>Миронов Виктор</t>
  </si>
  <si>
    <t>Т32</t>
  </si>
  <si>
    <t>Асанов Евгений</t>
  </si>
  <si>
    <t>Верендякин Виталий</t>
  </si>
  <si>
    <t>Шипунов Владимир</t>
  </si>
  <si>
    <t>Филипов Владислав</t>
  </si>
  <si>
    <t>Чуваев Максим</t>
  </si>
  <si>
    <t>Булков Алексей</t>
  </si>
  <si>
    <t>Куликов Юрий</t>
  </si>
  <si>
    <t>Алексеев Алексей</t>
  </si>
  <si>
    <t>Кольтяков Александр</t>
  </si>
  <si>
    <t>Цыганов Михаил</t>
  </si>
  <si>
    <t>Бушуев Захар</t>
  </si>
  <si>
    <t>Захаров Александр</t>
  </si>
  <si>
    <t>Голубев Андрей</t>
  </si>
  <si>
    <t>Кротов Алексей</t>
  </si>
  <si>
    <t>Анохин Алексей</t>
  </si>
  <si>
    <t>Ноздрин Андрей</t>
  </si>
  <si>
    <t>Паклюев Александр</t>
  </si>
  <si>
    <t>Астафьев Александр</t>
  </si>
  <si>
    <t>Лавриненко Владимир</t>
  </si>
  <si>
    <t>Марунина Наталья</t>
  </si>
  <si>
    <t>оГруппа П</t>
  </si>
  <si>
    <t>рим</t>
  </si>
  <si>
    <t>Т10 Ж14</t>
  </si>
  <si>
    <t>Т10 Ж45</t>
  </si>
  <si>
    <t>Т10 М14</t>
  </si>
  <si>
    <t>Т10 М45</t>
  </si>
  <si>
    <t>Т20 Ж18</t>
  </si>
  <si>
    <t>Т20 М18</t>
  </si>
  <si>
    <t>Т20 М45</t>
  </si>
  <si>
    <t>Т32 М18</t>
  </si>
  <si>
    <t>Т32 М45</t>
  </si>
  <si>
    <t>Т32 Ж45</t>
  </si>
  <si>
    <t>DREAM ULTRA TRAIL</t>
  </si>
  <si>
    <t>LYSKОVO 2023</t>
  </si>
  <si>
    <t>ГР</t>
  </si>
  <si>
    <t>Ж10 9,500м</t>
  </si>
  <si>
    <t>Трофименцева Ариадна</t>
  </si>
  <si>
    <t>Лобзенко Любовь</t>
  </si>
  <si>
    <t>Кучина Оксана</t>
  </si>
  <si>
    <t>Фролова Полина</t>
  </si>
  <si>
    <t>Гришина Лилия</t>
  </si>
  <si>
    <t>Нестеренко Злата</t>
  </si>
  <si>
    <t>Курбатова Юлия</t>
  </si>
  <si>
    <t>Белова Ксения</t>
  </si>
  <si>
    <t>Буракова Наталья</t>
  </si>
  <si>
    <t>Батракова Татьяна</t>
  </si>
  <si>
    <t>Смирнова Екатерина</t>
  </si>
  <si>
    <t>Мунтян Яна</t>
  </si>
  <si>
    <t>Борисова Елена</t>
  </si>
  <si>
    <t>Анисимова Карина</t>
  </si>
  <si>
    <t>Веселова Олеся</t>
  </si>
  <si>
    <t>Дудкина Анастасия</t>
  </si>
  <si>
    <t>Копосова Алена</t>
  </si>
  <si>
    <t>Власова Ксения</t>
  </si>
  <si>
    <t>Балуева Марина</t>
  </si>
  <si>
    <t>Дунаева Виктория</t>
  </si>
  <si>
    <t>Савина Ирина</t>
  </si>
  <si>
    <t>Якушина Анфиса</t>
  </si>
  <si>
    <t>Терганова Анастасия</t>
  </si>
  <si>
    <t>Данилова Наталья</t>
  </si>
  <si>
    <t>Богатова Светлана</t>
  </si>
  <si>
    <t>Трифонова Вероника</t>
  </si>
  <si>
    <t>Андреянова Елена</t>
  </si>
  <si>
    <t>Молочкова Ольга</t>
  </si>
  <si>
    <t>Савельева Анна</t>
  </si>
  <si>
    <t>Почекутова Маргарита</t>
  </si>
  <si>
    <t>Тужилова Светлана</t>
  </si>
  <si>
    <t>Максимова Наталья</t>
  </si>
  <si>
    <t>Скачкова Елена</t>
  </si>
  <si>
    <t>Большакова Дарья</t>
  </si>
  <si>
    <t>Холина Марина</t>
  </si>
  <si>
    <t>Костерина Татьяна</t>
  </si>
  <si>
    <t>Шишкова Анна</t>
  </si>
  <si>
    <t>Сухова Анна</t>
  </si>
  <si>
    <t>Мошкова Екатерина</t>
  </si>
  <si>
    <t>Шутова Елизавета</t>
  </si>
  <si>
    <t>Пегова Светлана</t>
  </si>
  <si>
    <t>Демидова Анна</t>
  </si>
  <si>
    <t>Кальсина Юлия</t>
  </si>
  <si>
    <t>Васильева Алла</t>
  </si>
  <si>
    <t>Омарова Гюльнара</t>
  </si>
  <si>
    <t>Труфанова Надежда</t>
  </si>
  <si>
    <t>Скамницкая Ирина</t>
  </si>
  <si>
    <t>Ж100  100400м</t>
  </si>
  <si>
    <t>Чекалина Вера</t>
  </si>
  <si>
    <t>Евтухова Виктория</t>
  </si>
  <si>
    <t>Хафизова Оксана</t>
  </si>
  <si>
    <t>Давыдова Анна</t>
  </si>
  <si>
    <t>Шендрик Ольга</t>
  </si>
  <si>
    <t>Сошел</t>
  </si>
  <si>
    <t>Ж25  26500 м</t>
  </si>
  <si>
    <t>Исхакова Гулия</t>
  </si>
  <si>
    <t>Зверева Наталья</t>
  </si>
  <si>
    <t>Сахарова Марина</t>
  </si>
  <si>
    <t>Крупенченок Валентина</t>
  </si>
  <si>
    <t>Тарасова Екатерина</t>
  </si>
  <si>
    <t>Федосова Елена</t>
  </si>
  <si>
    <t>Мамаева Ольга</t>
  </si>
  <si>
    <t>Шикова Елена</t>
  </si>
  <si>
    <t>Клешнина Ольга</t>
  </si>
  <si>
    <t>Груздева Ольга</t>
  </si>
  <si>
    <t>Тереханова Анастасия</t>
  </si>
  <si>
    <t>Помазуева Мария</t>
  </si>
  <si>
    <t>Ковалева Мария</t>
  </si>
  <si>
    <t>Грачева Наталья</t>
  </si>
  <si>
    <t>Лёзова Анна</t>
  </si>
  <si>
    <t>Тамилина Марина</t>
  </si>
  <si>
    <t>Досягаева Екатерина</t>
  </si>
  <si>
    <t>Астахова Алевтина</t>
  </si>
  <si>
    <t>Мартыненко Светлана</t>
  </si>
  <si>
    <t>Кузнецова Марина</t>
  </si>
  <si>
    <t>Троицкая Надежда</t>
  </si>
  <si>
    <t>Чиркова Ксения</t>
  </si>
  <si>
    <t>Бычкова Наталья</t>
  </si>
  <si>
    <t>Безденежных Наталья</t>
  </si>
  <si>
    <t>Смирнова Светлана</t>
  </si>
  <si>
    <t>Хохлова Ольга</t>
  </si>
  <si>
    <t>Гораль Елена</t>
  </si>
  <si>
    <t>Десяткина Надежда</t>
  </si>
  <si>
    <t>Быстрова Наталья</t>
  </si>
  <si>
    <t>Мартынова Анастасия</t>
  </si>
  <si>
    <t>Протасевич Алла</t>
  </si>
  <si>
    <t>Канафоцкая Марта</t>
  </si>
  <si>
    <t>Аксеновская Галина</t>
  </si>
  <si>
    <t>Ерошевская Наталья</t>
  </si>
  <si>
    <t>Ишарина Ирина</t>
  </si>
  <si>
    <t>Никифорова Ирина</t>
  </si>
  <si>
    <t>Шагалова Екатерина</t>
  </si>
  <si>
    <t>Горшенкова Светлана</t>
  </si>
  <si>
    <t>Забелло Светлана</t>
  </si>
  <si>
    <t>Ж50   52200</t>
  </si>
  <si>
    <t>Тимофеева Юлия</t>
  </si>
  <si>
    <t>Бычкова Ольга</t>
  </si>
  <si>
    <t>Залетина Надежда</t>
  </si>
  <si>
    <t>Маркова  Елена</t>
  </si>
  <si>
    <t>Бахарева Татьяна</t>
  </si>
  <si>
    <t>Строева Евгения</t>
  </si>
  <si>
    <t>Бейсебаева Кристина</t>
  </si>
  <si>
    <t>Шумилова Наталья</t>
  </si>
  <si>
    <t>Савельева Юлия</t>
  </si>
  <si>
    <t>Храмцова Анжелика</t>
  </si>
  <si>
    <t>Храмцова Дарья</t>
  </si>
  <si>
    <t>Халак Мария</t>
  </si>
  <si>
    <t>Илюхина Анастасия</t>
  </si>
  <si>
    <t>Осипов Александр</t>
  </si>
  <si>
    <t>М10  9500 м</t>
  </si>
  <si>
    <t>Синельников Станислав</t>
  </si>
  <si>
    <t>Соловьев Сергей</t>
  </si>
  <si>
    <t>Терехин Сергей</t>
  </si>
  <si>
    <t>Косолюкин Александр</t>
  </si>
  <si>
    <t>Новиков Владимир</t>
  </si>
  <si>
    <t>Кожухов Илья</t>
  </si>
  <si>
    <t>Шагалов Роман</t>
  </si>
  <si>
    <t>Соколов Александр</t>
  </si>
  <si>
    <t>Полянских Сергей</t>
  </si>
  <si>
    <t>Усов Иван</t>
  </si>
  <si>
    <t>Порушонков Евгений</t>
  </si>
  <si>
    <t>Стручков Денис</t>
  </si>
  <si>
    <t>Маракулин Михаил</t>
  </si>
  <si>
    <t>Батраков Павел</t>
  </si>
  <si>
    <t>Ефимов Роман</t>
  </si>
  <si>
    <t>Уваров Михаил</t>
  </si>
  <si>
    <t>Угарков Михаил</t>
  </si>
  <si>
    <t>Молочков Максим</t>
  </si>
  <si>
    <t>Ратников Дмитрий</t>
  </si>
  <si>
    <t>Железнов Дмитрий</t>
  </si>
  <si>
    <t>Прохоренко Павел</t>
  </si>
  <si>
    <t>Шешенин Олег</t>
  </si>
  <si>
    <t>Данилов Илья</t>
  </si>
  <si>
    <t>Самарин Глеб</t>
  </si>
  <si>
    <t>Багаев Кирилл</t>
  </si>
  <si>
    <t>Коляда Виктор</t>
  </si>
  <si>
    <t>Троицкий Игорь</t>
  </si>
  <si>
    <t>Бельцев Алексей</t>
  </si>
  <si>
    <t>М100    100400 м</t>
  </si>
  <si>
    <t>Ратошнюк Павел</t>
  </si>
  <si>
    <t>Зубков Евгений</t>
  </si>
  <si>
    <t>Любимов Евгений</t>
  </si>
  <si>
    <t>Корочкин Антон</t>
  </si>
  <si>
    <t>Борзунов Александр</t>
  </si>
  <si>
    <t>Гоман Илья</t>
  </si>
  <si>
    <t>Горчаков Александр</t>
  </si>
  <si>
    <t>Павленков Алексей</t>
  </si>
  <si>
    <t>Александров Александр</t>
  </si>
  <si>
    <t>Кузнецов Владимир</t>
  </si>
  <si>
    <t>Василенко Андрей</t>
  </si>
  <si>
    <t>Привезенцев Виталий</t>
  </si>
  <si>
    <t>М25   26500</t>
  </si>
  <si>
    <t>Егоров Павел</t>
  </si>
  <si>
    <t>Елисеев Алексей</t>
  </si>
  <si>
    <t>Гришин Павел</t>
  </si>
  <si>
    <t>Чувашов Артем</t>
  </si>
  <si>
    <t>Рыжков Максим</t>
  </si>
  <si>
    <t>Живов Александр</t>
  </si>
  <si>
    <t>Коржук Андрей</t>
  </si>
  <si>
    <t>Темирханов Вадим</t>
  </si>
  <si>
    <t>Алешин Александр</t>
  </si>
  <si>
    <t>Красильников Никита</t>
  </si>
  <si>
    <t>Кучин Дмитрий</t>
  </si>
  <si>
    <t>Саенко Артем</t>
  </si>
  <si>
    <t>Пантюхин Максим</t>
  </si>
  <si>
    <t>Грязнов Евгений</t>
  </si>
  <si>
    <t>Грязнов Андрей</t>
  </si>
  <si>
    <t>Ванькович Кирилл</t>
  </si>
  <si>
    <t>Зенов Дмитрий</t>
  </si>
  <si>
    <t>Корнеев Юрий</t>
  </si>
  <si>
    <t>Миков Павел</t>
  </si>
  <si>
    <t>Безденежных Сергей</t>
  </si>
  <si>
    <t>Скачков Борис</t>
  </si>
  <si>
    <t>Волков Артемий</t>
  </si>
  <si>
    <t>Гудин Сергей</t>
  </si>
  <si>
    <t>Тарасов Сергей</t>
  </si>
  <si>
    <t>Заноздра Святослав</t>
  </si>
  <si>
    <t>Смирнов Юрий</t>
  </si>
  <si>
    <t>Рузаев Кирилл</t>
  </si>
  <si>
    <t>Чирков Алексей</t>
  </si>
  <si>
    <t>Ярымов Дмитрий</t>
  </si>
  <si>
    <t>Шаров Станислав</t>
  </si>
  <si>
    <t>Лебедев Максим</t>
  </si>
  <si>
    <t>Дмитрий Лиханов</t>
  </si>
  <si>
    <t>Мюнц Александр</t>
  </si>
  <si>
    <t>Прохоренко Олег</t>
  </si>
  <si>
    <t>Попов Денис</t>
  </si>
  <si>
    <t>Травин Михаил</t>
  </si>
  <si>
    <t>Терганов Алексей</t>
  </si>
  <si>
    <t>Антоненков Максим</t>
  </si>
  <si>
    <t>Строкин Павел</t>
  </si>
  <si>
    <t>Денисов Николай</t>
  </si>
  <si>
    <t>Лысов Евгений</t>
  </si>
  <si>
    <t>Соков Кирилл</t>
  </si>
  <si>
    <t>Коковин Иван</t>
  </si>
  <si>
    <t>Решетников Леонид</t>
  </si>
  <si>
    <t>Орлов Филипп</t>
  </si>
  <si>
    <t>Калинин Александр</t>
  </si>
  <si>
    <t>Рябов Алексей</t>
  </si>
  <si>
    <t>Завидонов Антон</t>
  </si>
  <si>
    <t>Зудаков Андрей</t>
  </si>
  <si>
    <t>Аристов Александр</t>
  </si>
  <si>
    <t>Салякин Алексей</t>
  </si>
  <si>
    <t>Кузнецов Роман</t>
  </si>
  <si>
    <t>Яковлев Валерий</t>
  </si>
  <si>
    <t>Постнов Алексей</t>
  </si>
  <si>
    <t>Чертков Владимир</t>
  </si>
  <si>
    <t>Недошитов Дмитрий</t>
  </si>
  <si>
    <t>Недошитов Владислав</t>
  </si>
  <si>
    <t>Кирсанов Виталий</t>
  </si>
  <si>
    <t>М50   52000 м</t>
  </si>
  <si>
    <t>Лобач Артем</t>
  </si>
  <si>
    <t>Ходателев Игорь</t>
  </si>
  <si>
    <t>Крючин Иван</t>
  </si>
  <si>
    <t>Андреянов Александр</t>
  </si>
  <si>
    <t>Быстров Владимир</t>
  </si>
  <si>
    <t>Шерстков Николай</t>
  </si>
  <si>
    <t>Даньшин Максим</t>
  </si>
  <si>
    <t>Шинькович Александр</t>
  </si>
  <si>
    <t>Мартынов Дмитрий</t>
  </si>
  <si>
    <t>Нефедов Алексей</t>
  </si>
  <si>
    <t>Данилов Кирилл</t>
  </si>
  <si>
    <t>Туманов Евгений</t>
  </si>
  <si>
    <t>Перминов Александр</t>
  </si>
  <si>
    <t>Хейфец Максим</t>
  </si>
  <si>
    <t>Кочуев Кирилл</t>
  </si>
  <si>
    <t>Трянин Виктор</t>
  </si>
  <si>
    <t>Арефьев Михаил</t>
  </si>
  <si>
    <t>Белов Алексей</t>
  </si>
  <si>
    <t>Постников Владимир</t>
  </si>
  <si>
    <t>Сюй-Кей-Мин Сергей</t>
  </si>
  <si>
    <t>Репин Максим</t>
  </si>
  <si>
    <t>Этап кубка “Бежим вместе” по трейлраннингу 2023</t>
  </si>
  <si>
    <t>Vladykino Trail</t>
  </si>
  <si>
    <t>13.06.2023 с. Владыкино</t>
  </si>
  <si>
    <t>ПРОТОКОЛ РЕЗУЛЬТАТОВ (Абсолют общий)</t>
  </si>
  <si>
    <t>№</t>
  </si>
  <si>
    <t>Группа</t>
  </si>
  <si>
    <t>T10, 2 КП, 11.7 км</t>
  </si>
  <si>
    <t>T10 M1</t>
  </si>
  <si>
    <t>Бливернец Анатолий</t>
  </si>
  <si>
    <t>Козлов Павел</t>
  </si>
  <si>
    <t>Полковников Дмитрий</t>
  </si>
  <si>
    <t>T10 M2</t>
  </si>
  <si>
    <t>Кубис Вячеслав</t>
  </si>
  <si>
    <t>Гуляев Олег</t>
  </si>
  <si>
    <t>T10 D1</t>
  </si>
  <si>
    <t>Шерыхалина Юлия</t>
  </si>
  <si>
    <t>Малашин Максим</t>
  </si>
  <si>
    <t>T10 D2</t>
  </si>
  <si>
    <t>Истомина Наталья</t>
  </si>
  <si>
    <t>Суряев Евгений</t>
  </si>
  <si>
    <t>Лузина Анна</t>
  </si>
  <si>
    <t>Шадчнев Сергей</t>
  </si>
  <si>
    <t>Коротаев Александр</t>
  </si>
  <si>
    <t>Учайкин Николай</t>
  </si>
  <si>
    <t>Тимербулатов Ринат</t>
  </si>
  <si>
    <t>Агафонов Кирилл</t>
  </si>
  <si>
    <t>Грызунов Александр</t>
  </si>
  <si>
    <t>Иванкина Людмила</t>
  </si>
  <si>
    <t>Калашникова Наталья</t>
  </si>
  <si>
    <t>Соломинская Инна</t>
  </si>
  <si>
    <t>Завалина Елена</t>
  </si>
  <si>
    <t>Максименко Наталья</t>
  </si>
  <si>
    <t>Паршина Екатерина</t>
  </si>
  <si>
    <t>Иванкин Алексей</t>
  </si>
  <si>
    <t>Сергеева Мария</t>
  </si>
  <si>
    <t>Бекетова Анна</t>
  </si>
  <si>
    <t>п.п.3.13.12.2</t>
  </si>
  <si>
    <t>T20, 3 КП, 21.6 км</t>
  </si>
  <si>
    <t>T20 M1</t>
  </si>
  <si>
    <t>Селюкин Илья</t>
  </si>
  <si>
    <t>T20 D1</t>
  </si>
  <si>
    <t>Коровина Виктория</t>
  </si>
  <si>
    <t>T20 M2</t>
  </si>
  <si>
    <t>Маркин Антон</t>
  </si>
  <si>
    <t>Разживина Екатерина</t>
  </si>
  <si>
    <t>Бекетов Алексей</t>
  </si>
  <si>
    <t>Кулешов Виталий</t>
  </si>
  <si>
    <t>T20 D2</t>
  </si>
  <si>
    <t>Винокурова Людмила</t>
  </si>
  <si>
    <t>Сорокина Александра</t>
  </si>
  <si>
    <t>Агеев Илья</t>
  </si>
  <si>
    <t>Бекетов Александр</t>
  </si>
  <si>
    <t>Фомин Андрей</t>
  </si>
  <si>
    <t>Меньшова Евгения</t>
  </si>
  <si>
    <t>Богомягков Михаил</t>
  </si>
  <si>
    <t>СОШЕЛ</t>
  </si>
  <si>
    <t>T5, 1 КП, 6.6 км</t>
  </si>
  <si>
    <t>T5 M1</t>
  </si>
  <si>
    <t>Самохин Алексей</t>
  </si>
  <si>
    <t>T5 M2</t>
  </si>
  <si>
    <t>Данилов Сергей</t>
  </si>
  <si>
    <t>T5 D2</t>
  </si>
  <si>
    <t>Дмитриева Ирина</t>
  </si>
  <si>
    <t>Дмитриев Александр</t>
  </si>
  <si>
    <t>Архипова Анна</t>
  </si>
  <si>
    <t>Акинцев Андрей</t>
  </si>
  <si>
    <t>Куликов Роман (1985)</t>
  </si>
  <si>
    <t>Кисленко Сергей</t>
  </si>
  <si>
    <t>Смирнова Ольга</t>
  </si>
  <si>
    <t>Тамаров Владимир</t>
  </si>
  <si>
    <t>Чеботарев Олег</t>
  </si>
  <si>
    <t>Кузьмин Алексей (1983)</t>
  </si>
  <si>
    <t>Кузьмин Алексей (1975)</t>
  </si>
  <si>
    <t>Стрелов Артем</t>
  </si>
  <si>
    <t>Симаков Артем</t>
  </si>
  <si>
    <t>Валин Артем</t>
  </si>
  <si>
    <t>Привалов Дмитрий</t>
  </si>
  <si>
    <t>Залипаева Татьяна</t>
  </si>
  <si>
    <t>Савелов Михаил</t>
  </si>
  <si>
    <t>Чернышев Алексей</t>
  </si>
  <si>
    <t>Носачев Денис</t>
  </si>
  <si>
    <t>DETY D</t>
  </si>
  <si>
    <t>DETY M</t>
  </si>
  <si>
    <t>T10 D18</t>
  </si>
  <si>
    <t>T10 D40</t>
  </si>
  <si>
    <t>T10 D50</t>
  </si>
  <si>
    <t>T10 M18</t>
  </si>
  <si>
    <t>T10 M40</t>
  </si>
  <si>
    <t>T10 M50</t>
  </si>
  <si>
    <t>Фести</t>
  </si>
  <si>
    <t>валь "Лесной Relax"</t>
  </si>
  <si>
    <t>Трейл</t>
  </si>
  <si>
    <t>.2023, с. Гремячая поляна</t>
  </si>
  <si>
    <t>ПРОТО</t>
  </si>
  <si>
    <t>КОЛ РЕЗУЛЬТАТОВ</t>
  </si>
  <si>
    <t>T600_</t>
  </si>
  <si>
    <t>D, 0,6 км</t>
  </si>
  <si>
    <t>Сафонова Диана</t>
  </si>
  <si>
    <t>Ханова Полина</t>
  </si>
  <si>
    <t>M, 0,6 км</t>
  </si>
  <si>
    <t>Рогов Иван</t>
  </si>
  <si>
    <t>Рогов Михаил</t>
  </si>
  <si>
    <t>Рогов Николай</t>
  </si>
  <si>
    <t>Морозов Дмитрий</t>
  </si>
  <si>
    <t>Ханов Михаил</t>
  </si>
  <si>
    <t>T10_D</t>
  </si>
  <si>
    <t>, 10 км</t>
  </si>
  <si>
    <t>Несговорова Ирина</t>
  </si>
  <si>
    <t>Лавова Татьяна</t>
  </si>
  <si>
    <t>Казаринова Зоя</t>
  </si>
  <si>
    <t>Макарова Ольга</t>
  </si>
  <si>
    <t>T10_M</t>
  </si>
  <si>
    <t>Грошев Николай</t>
  </si>
  <si>
    <t>Горбунов Александр</t>
  </si>
  <si>
    <t>Коршунов Олег</t>
  </si>
  <si>
    <t>Балдин Андрей</t>
  </si>
  <si>
    <t>T10_U</t>
  </si>
  <si>
    <t>M, 10 км</t>
  </si>
  <si>
    <t>Чирков Клим</t>
  </si>
  <si>
    <t>Горохов Максим</t>
  </si>
  <si>
    <t>возраст</t>
  </si>
  <si>
    <t>км</t>
  </si>
  <si>
    <t>R90</t>
  </si>
  <si>
    <t>R50М</t>
  </si>
  <si>
    <t>R50Ж</t>
  </si>
  <si>
    <t>R40М</t>
  </si>
  <si>
    <t>R40Ж</t>
  </si>
  <si>
    <t>R30М</t>
  </si>
  <si>
    <t>R30Ж</t>
  </si>
  <si>
    <t>R20М</t>
  </si>
  <si>
    <t>R20Ж</t>
  </si>
  <si>
    <t>R10М</t>
  </si>
  <si>
    <t>R10Ж</t>
  </si>
  <si>
    <t>R3М</t>
  </si>
  <si>
    <t>R3Ж</t>
  </si>
  <si>
    <t>Foun</t>
  </si>
  <si>
    <t>tastic Rockstle Ultra Trail</t>
  </si>
  <si>
    <t>сент</t>
  </si>
  <si>
    <t>ября 2023 г., Муромцево</t>
  </si>
  <si>
    <t>Результат Ме</t>
  </si>
  <si>
    <t>сто Прим</t>
  </si>
  <si>
    <t>Грачев Сергей</t>
  </si>
  <si>
    <t>Ермолаев Владимир</t>
  </si>
  <si>
    <t>Меркутов Денис</t>
  </si>
  <si>
    <t>Малышев Кирилл</t>
  </si>
  <si>
    <t>Данилин Максим</t>
  </si>
  <si>
    <t>Маркелов Сергей</t>
  </si>
  <si>
    <t>Кокарев Александр</t>
  </si>
  <si>
    <t>Белокуров Александр</t>
  </si>
  <si>
    <t>Руденко Мария</t>
  </si>
  <si>
    <t>Белокурова Ольга</t>
  </si>
  <si>
    <t>Мурин Максим</t>
  </si>
  <si>
    <t>Козлов Дмитрий</t>
  </si>
  <si>
    <t>Гусев Дмитрий</t>
  </si>
  <si>
    <t>Бесхлебнов Роман</t>
  </si>
  <si>
    <t>Киселев Дмитрий</t>
  </si>
  <si>
    <t>Чуприн Сергей</t>
  </si>
  <si>
    <t>Смирнов Евгений</t>
  </si>
  <si>
    <t>Бычков Андрей</t>
  </si>
  <si>
    <t>Яковлева Анастасия</t>
  </si>
  <si>
    <t>Ухин Виктор</t>
  </si>
  <si>
    <t>Екимов Александр</t>
  </si>
  <si>
    <t>Леснов Денис</t>
  </si>
  <si>
    <t>Кривченко Дмитрий</t>
  </si>
  <si>
    <t>Буслаев Василий</t>
  </si>
  <si>
    <t>Хабаров Дмитрий</t>
  </si>
  <si>
    <t>Паромов Александр</t>
  </si>
  <si>
    <t>Щеколдина Ольга</t>
  </si>
  <si>
    <t>Шпикина Ольга</t>
  </si>
  <si>
    <t>Королев Константин</t>
  </si>
  <si>
    <t>Акимов Андрей</t>
  </si>
  <si>
    <t>Смирнов Павел</t>
  </si>
  <si>
    <t>Остроухов Сергей</t>
  </si>
  <si>
    <t>Ветров Константин</t>
  </si>
  <si>
    <t>Климов Павел</t>
  </si>
  <si>
    <t>Бесхлебнов Валерий</t>
  </si>
  <si>
    <t>Черкасов Иван</t>
  </si>
  <si>
    <t>Туртыгин Валерий</t>
  </si>
  <si>
    <t>Кочетов Максим</t>
  </si>
  <si>
    <t>Четверов Геннадий</t>
  </si>
  <si>
    <t>Ильин Алексей</t>
  </si>
  <si>
    <t>Осадчих Андрей</t>
  </si>
  <si>
    <t>Минаков Алексей</t>
  </si>
  <si>
    <t>Аввакумов Евгений</t>
  </si>
  <si>
    <t>Лысов Андрей</t>
  </si>
  <si>
    <t>Зеленов Алексей</t>
  </si>
  <si>
    <t>Войнов Павел</t>
  </si>
  <si>
    <t>Волков Максим</t>
  </si>
  <si>
    <t>Плахин Евгений</t>
  </si>
  <si>
    <t>Постерняк Владимир</t>
  </si>
  <si>
    <t>Самойлов Александр</t>
  </si>
  <si>
    <t>Илюшкин Алексей</t>
  </si>
  <si>
    <t>Савин Денис</t>
  </si>
  <si>
    <t>Федосеева Александра</t>
  </si>
  <si>
    <t>Зинукова Полина</t>
  </si>
  <si>
    <t>Зинукова Анастасия</t>
  </si>
  <si>
    <t>Четверова Елена</t>
  </si>
  <si>
    <t>Ефанова Елена</t>
  </si>
  <si>
    <t>Войнова Ольга</t>
  </si>
  <si>
    <t>Ратушная Анна</t>
  </si>
  <si>
    <t>Паличева Жанна</t>
  </si>
  <si>
    <t>Копань Эллина</t>
  </si>
  <si>
    <t>Постерняк Марина</t>
  </si>
  <si>
    <t>Шулеева Елена</t>
  </si>
  <si>
    <t>Панина Наталья</t>
  </si>
  <si>
    <t>Новикова Татьяна</t>
  </si>
  <si>
    <t>Богатова Анна</t>
  </si>
  <si>
    <t>Васильева Нелли</t>
  </si>
  <si>
    <t>Еремина Наталия</t>
  </si>
  <si>
    <t>Смирнова Дарья</t>
  </si>
  <si>
    <t>Перех Евгения</t>
  </si>
  <si>
    <t>Кокунова Елизавета</t>
  </si>
  <si>
    <t>Ивлева Инна</t>
  </si>
  <si>
    <t>Салдаева Анастасия</t>
  </si>
  <si>
    <t>Титова Полина</t>
  </si>
  <si>
    <t>Жилкина Елена</t>
  </si>
  <si>
    <t>Першина Елена</t>
  </si>
  <si>
    <t>Пахомова Наталья</t>
  </si>
  <si>
    <t>Ступакова Мария</t>
  </si>
  <si>
    <t>Перькова Наталия</t>
  </si>
  <si>
    <t>Салахов Эмиль</t>
  </si>
  <si>
    <t>Смирнов Дмитрий</t>
  </si>
  <si>
    <t>Ильин Денис</t>
  </si>
  <si>
    <t>Светлаков Евгений</t>
  </si>
  <si>
    <t>Титов Виталий</t>
  </si>
  <si>
    <t>Богов Алексей</t>
  </si>
  <si>
    <t>Шалаев Алексей</t>
  </si>
  <si>
    <t>Кузьмин Максим</t>
  </si>
  <si>
    <t>Панышев Александр</t>
  </si>
  <si>
    <t>Петров Николай</t>
  </si>
  <si>
    <t>Дементьев Максим</t>
  </si>
  <si>
    <t>Головкин Андрей</t>
  </si>
  <si>
    <t>Леснов Михаил</t>
  </si>
  <si>
    <t>Ионова Анастасия</t>
  </si>
  <si>
    <t>Алексеева Инга</t>
  </si>
  <si>
    <t>Пиджакова Мария</t>
  </si>
  <si>
    <t>Саутина Светлана</t>
  </si>
  <si>
    <t>Михайлова Светлана</t>
  </si>
  <si>
    <t>Митина Анастасия</t>
  </si>
  <si>
    <t>Жернова Елена</t>
  </si>
  <si>
    <t>Якушева Екатерина</t>
  </si>
  <si>
    <t>Дементьева Алена</t>
  </si>
  <si>
    <t>Моисеева Наталья</t>
  </si>
  <si>
    <t>Вязьмина Любовь</t>
  </si>
  <si>
    <t>Матафонова Ольга</t>
  </si>
  <si>
    <t>Капралова Александра</t>
  </si>
  <si>
    <t>Балакина Марина</t>
  </si>
  <si>
    <t>Богова Анна</t>
  </si>
  <si>
    <t>Медведева Ольга</t>
  </si>
  <si>
    <t>Клетенберг Наталья</t>
  </si>
  <si>
    <t>Дорофеева Ольга</t>
  </si>
  <si>
    <t>Яковлева Екатерина</t>
  </si>
  <si>
    <t>Романова Светлана</t>
  </si>
  <si>
    <t>Кожина Татьяна</t>
  </si>
  <si>
    <t>Аввакумова Ирина</t>
  </si>
  <si>
    <t>Завьялова Марина</t>
  </si>
  <si>
    <t>Фомина Ирина</t>
  </si>
  <si>
    <t>Кильмухамедова Анастасия</t>
  </si>
  <si>
    <t>Лухманова Светлана</t>
  </si>
  <si>
    <t>Гаврилова Юлия</t>
  </si>
  <si>
    <t>Климкова Карина</t>
  </si>
  <si>
    <t>Медведева Ангелина</t>
  </si>
  <si>
    <t>Косых Татьяна</t>
  </si>
  <si>
    <t>Капринская Оксана</t>
  </si>
  <si>
    <t>Савина Надежда</t>
  </si>
  <si>
    <t>Ж</t>
  </si>
  <si>
    <t>Зиновьев Сергей</t>
  </si>
  <si>
    <t>Листратовский Сергей</t>
  </si>
  <si>
    <t>Орлов Иван</t>
  </si>
  <si>
    <t>Боброва Ирина</t>
  </si>
  <si>
    <t>Захаров Федор</t>
  </si>
  <si>
    <t>Соловьев Алексей</t>
  </si>
  <si>
    <t>Соловьева Екатерина</t>
  </si>
  <si>
    <t>Климочкин Семен</t>
  </si>
  <si>
    <t>Воробьев Данила</t>
  </si>
  <si>
    <t>????</t>
  </si>
  <si>
    <t>Соловьев Алексей (2007)</t>
  </si>
  <si>
    <t>Игнатьев Дмитрий</t>
  </si>
  <si>
    <t>Темирханов Арсен</t>
  </si>
  <si>
    <t>Квардицкий Иван</t>
  </si>
  <si>
    <t>Протокол результатов. ДУБОВЫЙ МОРДВИН</t>
  </si>
  <si>
    <t>Т6</t>
  </si>
  <si>
    <t>№ п/п</t>
  </si>
  <si>
    <t>Фамилия, Имя</t>
  </si>
  <si>
    <t>Команда</t>
  </si>
  <si>
    <t>Отставание</t>
  </si>
  <si>
    <t>Горбачева Александра</t>
  </si>
  <si>
    <t>Т-6</t>
  </si>
  <si>
    <t>Колбина Софья</t>
  </si>
  <si>
    <t>Орлова Полина</t>
  </si>
  <si>
    <t>Т--6</t>
  </si>
  <si>
    <t>Сотов Андрей</t>
  </si>
  <si>
    <t>Напалков Илья</t>
  </si>
  <si>
    <t>Шеянов Николай</t>
  </si>
  <si>
    <t>Вихляев Андрей</t>
  </si>
  <si>
    <t>Учайкин Егор</t>
  </si>
  <si>
    <t>Т---6</t>
  </si>
  <si>
    <t>Аникина Ксения</t>
  </si>
  <si>
    <t>Падерова Варвара</t>
  </si>
  <si>
    <t>Макулова Мария</t>
  </si>
  <si>
    <t>Колбина Виктория</t>
  </si>
  <si>
    <t>Прянкова Сабина</t>
  </si>
  <si>
    <t>Т12</t>
  </si>
  <si>
    <t>Дурнов Роман</t>
  </si>
  <si>
    <t>Баранов Александр</t>
  </si>
  <si>
    <t>Тимонин Даниил</t>
  </si>
  <si>
    <t>Чернов Даниил</t>
  </si>
  <si>
    <t>Т-12</t>
  </si>
  <si>
    <t>Гонцов Денис</t>
  </si>
  <si>
    <t>Т---12</t>
  </si>
  <si>
    <t>Давыдов Денис</t>
  </si>
  <si>
    <t>Т----12</t>
  </si>
  <si>
    <t>Смолькина Наталья</t>
  </si>
  <si>
    <t>Анайкина Валерия</t>
  </si>
  <si>
    <t>Т17</t>
  </si>
  <si>
    <t>Моисеева Ульяна</t>
  </si>
  <si>
    <t>Федюшкина Валерия</t>
  </si>
  <si>
    <t>Кимяшова Елизавета</t>
  </si>
  <si>
    <t>Т--17</t>
  </si>
  <si>
    <t>Соломкин Андрей</t>
  </si>
  <si>
    <t>Минеев Антон</t>
  </si>
  <si>
    <t>Панькин Дмитрий</t>
  </si>
  <si>
    <t>Чаиркин Владимир</t>
  </si>
  <si>
    <t>Т25</t>
  </si>
  <si>
    <t>Ковтаенков Алексей</t>
  </si>
  <si>
    <t>Родин Александр</t>
  </si>
  <si>
    <t>Перегудин Илья</t>
  </si>
  <si>
    <t>Башкиров Александр</t>
  </si>
  <si>
    <t>НОЧНОЙ ТРЕЙЛ</t>
  </si>
  <si>
    <t>"ОКСКАЯ ТРОПА"</t>
  </si>
  <si>
    <t>23 сентября 2023 г., б/о "Остров Приключений"</t>
  </si>
  <si>
    <t xml:space="preserve"> Фамилия, имя</t>
  </si>
  <si>
    <t xml:space="preserve"> ГР   </t>
  </si>
  <si>
    <t xml:space="preserve"> Место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</si>
  <si>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</si>
  <si>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</si>
  <si>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</si>
  <si>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</si>
  <si>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</si>
  <si>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</si>
  <si>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</si>
  <si>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</si>
  <si>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</si>
  <si>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</si>
  <si>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</si>
  <si>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</si>
  <si>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</si>
  <si>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</si>
  <si>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ЧЕРНЫШОВ ДМИТРИЙ</t>
  </si>
  <si>
    <t>15</t>
  </si>
  <si>
    <t>16</t>
  </si>
  <si>
    <t>17</t>
  </si>
  <si>
    <t>18</t>
  </si>
  <si>
    <t>19</t>
  </si>
  <si>
    <t>20</t>
  </si>
  <si>
    <t>21</t>
  </si>
  <si>
    <t>22</t>
  </si>
  <si>
    <t>T3,5 Юниоры 14-17 лет</t>
  </si>
  <si>
    <t>АНТОНОВ МИХАИЛ</t>
  </si>
  <si>
    <t>2006</t>
  </si>
  <si>
    <t>00:14:42</t>
  </si>
  <si>
    <t>ЖИЛЕНКОВ СТЕПАН</t>
  </si>
  <si>
    <t>2007</t>
  </si>
  <si>
    <t>00:14:44</t>
  </si>
  <si>
    <t>ГУЛЕНКО АЛЕКСАНДР</t>
  </si>
  <si>
    <t>00:15:36</t>
  </si>
  <si>
    <t>МАШТАКОВ АЛЕКСАНДР</t>
  </si>
  <si>
    <t>00:15:49</t>
  </si>
  <si>
    <t>СИДОРОК ЕГОР</t>
  </si>
  <si>
    <t>2009</t>
  </si>
  <si>
    <t>00:16:07</t>
  </si>
  <si>
    <t>СИЛАНТЬЕВ ОЛЕГ</t>
  </si>
  <si>
    <t>00:17:37</t>
  </si>
  <si>
    <t>ЩЕПАЛИН АЛЕКСАНДР</t>
  </si>
  <si>
    <t>2008</t>
  </si>
  <si>
    <t>00:18:08</t>
  </si>
  <si>
    <t>HOLIDAY HOLIKORN</t>
  </si>
  <si>
    <t>00:19:15</t>
  </si>
  <si>
    <t>T3,5 Юниорки 14-17 лет</t>
  </si>
  <si>
    <t>КОСТЕНКО ОЛЬГА</t>
  </si>
  <si>
    <t>00:17:59</t>
  </si>
  <si>
    <t>ДОБРЫНСКАЯ ЕЛИЗАВЕТА</t>
  </si>
  <si>
    <t>00:18:00</t>
  </si>
  <si>
    <t>00:18:10</t>
  </si>
  <si>
    <t>РЫЖОВА МАРИЯ</t>
  </si>
  <si>
    <t>00:32:23</t>
  </si>
  <si>
    <t>T10 Мужчины</t>
  </si>
  <si>
    <t>МАКАРОВ ТИМОФЕЙ</t>
  </si>
  <si>
    <t>2005</t>
  </si>
  <si>
    <t>00:43:01</t>
  </si>
  <si>
    <t>ЧУВАШОВ АРТЕМ</t>
  </si>
  <si>
    <t>93</t>
  </si>
  <si>
    <t>1989</t>
  </si>
  <si>
    <t>00:43:58</t>
  </si>
  <si>
    <t>ГРАФОВ МИХАИЛ</t>
  </si>
  <si>
    <t>94</t>
  </si>
  <si>
    <t>2002</t>
  </si>
  <si>
    <t>00:44:10</t>
  </si>
  <si>
    <t>ЧУРАЕВ ЕВГЕНИЙ</t>
  </si>
  <si>
    <t>1985</t>
  </si>
  <si>
    <t>00:44:47</t>
  </si>
  <si>
    <t>ДАНЬШИН МАКСИМ</t>
  </si>
  <si>
    <t>1988</t>
  </si>
  <si>
    <t>00:44:53</t>
  </si>
  <si>
    <t>ПОПИНОВ КОНСТАНТИН</t>
  </si>
  <si>
    <t>1996</t>
  </si>
  <si>
    <t>00:46:15</t>
  </si>
  <si>
    <t>ЕЛЛИЕВ ЕФРЕМ</t>
  </si>
  <si>
    <t>25</t>
  </si>
  <si>
    <t>1972</t>
  </si>
  <si>
    <t>00:47:13</t>
  </si>
  <si>
    <t>1994</t>
  </si>
  <si>
    <t>00:47:14</t>
  </si>
  <si>
    <t>КУРИХИН ИВАН</t>
  </si>
  <si>
    <t>82</t>
  </si>
  <si>
    <t>2003</t>
  </si>
  <si>
    <t>00:47:30</t>
  </si>
  <si>
    <t>ШЕСТАКОВ ПАВЕЛ</t>
  </si>
  <si>
    <t>1986</t>
  </si>
  <si>
    <t>БЕЗДЕНЕЖНЫХ СЕРГЕЙ</t>
  </si>
  <si>
    <t>60</t>
  </si>
  <si>
    <t>1984</t>
  </si>
  <si>
    <t>00:47:45</t>
  </si>
  <si>
    <t>КАНАЕВ АЛЕКСЕЙ</t>
  </si>
  <si>
    <t>1993</t>
  </si>
  <si>
    <t>00:48:08</t>
  </si>
  <si>
    <t>ЗВЕРЕВСКИЙ НИКИТА</t>
  </si>
  <si>
    <t>1997</t>
  </si>
  <si>
    <t>00:48:26</t>
  </si>
  <si>
    <t>ПАНТЮХИН МАКСИМ</t>
  </si>
  <si>
    <t>23</t>
  </si>
  <si>
    <t>00:48:46</t>
  </si>
  <si>
    <t>БРУЦИН СЕРГЕЙ</t>
  </si>
  <si>
    <t>1983</t>
  </si>
  <si>
    <t>00:49:33</t>
  </si>
  <si>
    <t>ЧИРКОВ АЛЕКСЕЙ</t>
  </si>
  <si>
    <t>00:50:27</t>
  </si>
  <si>
    <t>ШОШОВ АЛЕКСАНДР</t>
  </si>
  <si>
    <t>00:50:55</t>
  </si>
  <si>
    <t>РЕМИЗОВ ВЛАДИСЛАВ</t>
  </si>
  <si>
    <t>46</t>
  </si>
  <si>
    <t>1978</t>
  </si>
  <si>
    <t>00:51:22</t>
  </si>
  <si>
    <t>БАХМАНОВ ОЛЕГ</t>
  </si>
  <si>
    <t>55</t>
  </si>
  <si>
    <t>1982</t>
  </si>
  <si>
    <t>ХМЕЛЕВСКИЙ ОЛЕГ</t>
  </si>
  <si>
    <t>00:51:31</t>
  </si>
  <si>
    <t>СЕРЕБРЯКОВ АНДРЕЙ</t>
  </si>
  <si>
    <t>1979</t>
  </si>
  <si>
    <t>00:53:00</t>
  </si>
  <si>
    <t>ШЛЕЕНКОВ ЕВГЕНИЙ</t>
  </si>
  <si>
    <t>62</t>
  </si>
  <si>
    <t>00:53:09</t>
  </si>
  <si>
    <t>МЕДЕНЦОВ АЛЕКСЕЙ</t>
  </si>
  <si>
    <t>2000</t>
  </si>
  <si>
    <t>00:53:56</t>
  </si>
  <si>
    <t>24</t>
  </si>
  <si>
    <t>ГОЛУБЕВ ДЕНИС</t>
  </si>
  <si>
    <t>42</t>
  </si>
  <si>
    <t>1987</t>
  </si>
  <si>
    <t>00:54:15</t>
  </si>
  <si>
    <t>МАЙОРОВ СТЕПАН</t>
  </si>
  <si>
    <t>00:54:53</t>
  </si>
  <si>
    <t>26</t>
  </si>
  <si>
    <t>СОКОЛОВСКИЙ АЛЕКСАНДР</t>
  </si>
  <si>
    <t>85</t>
  </si>
  <si>
    <t>1992</t>
  </si>
  <si>
    <t>00:55:05</t>
  </si>
  <si>
    <t>27</t>
  </si>
  <si>
    <t>УСОВ ИВАН</t>
  </si>
  <si>
    <t>65</t>
  </si>
  <si>
    <t>1991</t>
  </si>
  <si>
    <t>28</t>
  </si>
  <si>
    <t>ШПАГЛОВ АНДРЕЙ</t>
  </si>
  <si>
    <t>68</t>
  </si>
  <si>
    <t>00:55:46</t>
  </si>
  <si>
    <t>29</t>
  </si>
  <si>
    <t>КОРОТКОВ ДМИТРИЙ</t>
  </si>
  <si>
    <t>00:57:31</t>
  </si>
  <si>
    <t>30</t>
  </si>
  <si>
    <t>СИЗОВ ЛЕОНИД</t>
  </si>
  <si>
    <t>53</t>
  </si>
  <si>
    <t>00:57:39</t>
  </si>
  <si>
    <t>31</t>
  </si>
  <si>
    <t>ЦЕЛИКОВ НИКОЛАЙ</t>
  </si>
  <si>
    <t>1990</t>
  </si>
  <si>
    <t>01:02:02</t>
  </si>
  <si>
    <t>32</t>
  </si>
  <si>
    <t>ТУРЧЕНКО МАКСИМ</t>
  </si>
  <si>
    <t>92</t>
  </si>
  <si>
    <t>33</t>
  </si>
  <si>
    <t>ЦЫПЛЕНКОВ АЛЕКСЕЙ</t>
  </si>
  <si>
    <t>40</t>
  </si>
  <si>
    <t>01:02:11</t>
  </si>
  <si>
    <t>34</t>
  </si>
  <si>
    <t>МИЛЯКОВ ЕВГЕНИЙ</t>
  </si>
  <si>
    <t>01:02:13</t>
  </si>
  <si>
    <t>35</t>
  </si>
  <si>
    <t>ЖАВОРОНКОВ ЮРИЙ</t>
  </si>
  <si>
    <t>01:02:25</t>
  </si>
  <si>
    <t>36</t>
  </si>
  <si>
    <t>МАХНЕВ АНТОН</t>
  </si>
  <si>
    <t>1995</t>
  </si>
  <si>
    <t>01:02:39</t>
  </si>
  <si>
    <t>37</t>
  </si>
  <si>
    <t>ФЕДОТОВ ИЛЬЯ</t>
  </si>
  <si>
    <t>66</t>
  </si>
  <si>
    <t>01:03:01</t>
  </si>
  <si>
    <t>38</t>
  </si>
  <si>
    <t>59</t>
  </si>
  <si>
    <t>01:04:00</t>
  </si>
  <si>
    <t>39</t>
  </si>
  <si>
    <t>ПАНЫШЕВ АЛЕКСАНДР</t>
  </si>
  <si>
    <t>47</t>
  </si>
  <si>
    <t>1968</t>
  </si>
  <si>
    <t>01:04:02</t>
  </si>
  <si>
    <t>01:05:04</t>
  </si>
  <si>
    <t>41</t>
  </si>
  <si>
    <t>ТЮРИН ДЕНИС</t>
  </si>
  <si>
    <t>71</t>
  </si>
  <si>
    <t>1980</t>
  </si>
  <si>
    <t>01:05:06</t>
  </si>
  <si>
    <t>КРЕСТИНИН АЛЕКСЕЙ</t>
  </si>
  <si>
    <t>1974</t>
  </si>
  <si>
    <t>01:05:07</t>
  </si>
  <si>
    <t>43</t>
  </si>
  <si>
    <t>ГОРЕЛОВ КИРИЛЛ</t>
  </si>
  <si>
    <t>69</t>
  </si>
  <si>
    <t>01:05:08</t>
  </si>
  <si>
    <t>44</t>
  </si>
  <si>
    <t>КАДУШКИН МИХАИЛ</t>
  </si>
  <si>
    <t>01:05:15</t>
  </si>
  <si>
    <t>45</t>
  </si>
  <si>
    <t>ЕЛАГИН ДМИТРИЙ</t>
  </si>
  <si>
    <t>01:05:48</t>
  </si>
  <si>
    <t>БАРЫШНИКОВ ДМИТРИЙ</t>
  </si>
  <si>
    <t>52</t>
  </si>
  <si>
    <t>01:08:05</t>
  </si>
  <si>
    <t>МОРОЗОВ ПАВЕЛ</t>
  </si>
  <si>
    <t>73</t>
  </si>
  <si>
    <t>01:08:33</t>
  </si>
  <si>
    <t>48</t>
  </si>
  <si>
    <t>01:09:59</t>
  </si>
  <si>
    <t>49</t>
  </si>
  <si>
    <t>ЕРЕМИН ПАВЕЛ</t>
  </si>
  <si>
    <t>95</t>
  </si>
  <si>
    <t>01:10:44</t>
  </si>
  <si>
    <t>50</t>
  </si>
  <si>
    <t>КЛИМОВ МИХАИЛ</t>
  </si>
  <si>
    <t>88</t>
  </si>
  <si>
    <t>1977</t>
  </si>
  <si>
    <t>01:11:25</t>
  </si>
  <si>
    <t>51</t>
  </si>
  <si>
    <t>БАДЬЯНОВ ЯРОСЛАВ</t>
  </si>
  <si>
    <t>2004</t>
  </si>
  <si>
    <t>01:11:38</t>
  </si>
  <si>
    <t>ПАХОМОВ СЕРГЕЙ</t>
  </si>
  <si>
    <t>91</t>
  </si>
  <si>
    <t>01:11:47</t>
  </si>
  <si>
    <t>ПОЛЯКОВ ВСЕВОЛОД</t>
  </si>
  <si>
    <t>75</t>
  </si>
  <si>
    <t>01:12:11</t>
  </si>
  <si>
    <t>54</t>
  </si>
  <si>
    <t>БОБИН СЕРГЕЙ</t>
  </si>
  <si>
    <t>86</t>
  </si>
  <si>
    <t>01:12:39</t>
  </si>
  <si>
    <t>СЮКОВ АЛЕКСАНДР</t>
  </si>
  <si>
    <t>87</t>
  </si>
  <si>
    <t>56</t>
  </si>
  <si>
    <t>79</t>
  </si>
  <si>
    <t>01:13:07</t>
  </si>
  <si>
    <t>57</t>
  </si>
  <si>
    <t>ОСИПОВ АЛЕКСАНДР</t>
  </si>
  <si>
    <t>80</t>
  </si>
  <si>
    <t>01:13:12</t>
  </si>
  <si>
    <t>58</t>
  </si>
  <si>
    <t>ПАРФЕНОВ ЕВГЕНИЙ</t>
  </si>
  <si>
    <t>1981</t>
  </si>
  <si>
    <t>01:14:53</t>
  </si>
  <si>
    <t>ШУЛЕШОВ АЛЕКСАНДР</t>
  </si>
  <si>
    <t>70</t>
  </si>
  <si>
    <t>01:17:30</t>
  </si>
  <si>
    <t>КОРШУНОВ ОЛЕГ</t>
  </si>
  <si>
    <t>83</t>
  </si>
  <si>
    <t>01:17:31</t>
  </si>
  <si>
    <t>61</t>
  </si>
  <si>
    <t>ЛЕОНТЬЕВ АНТОН</t>
  </si>
  <si>
    <t>01:17:47</t>
  </si>
  <si>
    <t>СКАМНИЦКИЙ ДМИТРИЙ</t>
  </si>
  <si>
    <t>76</t>
  </si>
  <si>
    <t>01:18:52</t>
  </si>
  <si>
    <t>63</t>
  </si>
  <si>
    <t>ПЕЛЕВИН ДАНИИЛ</t>
  </si>
  <si>
    <t>78</t>
  </si>
  <si>
    <t>1999</t>
  </si>
  <si>
    <t>01:22:35</t>
  </si>
  <si>
    <t>T10 Женщины</t>
  </si>
  <si>
    <t>ТАРАСОВА ЕКАТЕРИНА</t>
  </si>
  <si>
    <t>00:54:06</t>
  </si>
  <si>
    <t>СОКОЛОВА ЕКАТЕРИНА</t>
  </si>
  <si>
    <t>00:55:34</t>
  </si>
  <si>
    <t>БУРАКОВА НАТАЛЬЯ</t>
  </si>
  <si>
    <t>00:55:35</t>
  </si>
  <si>
    <t>БЕЗДЕНЕЖНЫХ НАТАЛЬЯ</t>
  </si>
  <si>
    <t>00:57:28</t>
  </si>
  <si>
    <t>ЧУРАЕВА АЛЕКСАНДРА</t>
  </si>
  <si>
    <t>00:59:01</t>
  </si>
  <si>
    <t>МАКСИМОВА ОЛЬГА</t>
  </si>
  <si>
    <t>01:00:12</t>
  </si>
  <si>
    <t>МУНТЯН ЯНА</t>
  </si>
  <si>
    <t>01:00:20</t>
  </si>
  <si>
    <t>ЛЕОНТЬЕВА МАРИНА</t>
  </si>
  <si>
    <t>01:01:12</t>
  </si>
  <si>
    <t>67</t>
  </si>
  <si>
    <t>01:02:44</t>
  </si>
  <si>
    <t>СОБОЛЕВА ЖАННА</t>
  </si>
  <si>
    <t>01:04:30</t>
  </si>
  <si>
    <t>ШАМОВА ИРИНА</t>
  </si>
  <si>
    <t>ОБРАЗЦОВА ЕКАТЕРИНА</t>
  </si>
  <si>
    <t>БОРКУН ВЕРОНИКА</t>
  </si>
  <si>
    <t>01:05:18</t>
  </si>
  <si>
    <t>ВЛАСОВА КСЕНИЯ</t>
  </si>
  <si>
    <t>90</t>
  </si>
  <si>
    <t>01:05:52</t>
  </si>
  <si>
    <t>ПИТАНОВА МАРИНА</t>
  </si>
  <si>
    <t>01:13:05</t>
  </si>
  <si>
    <t>ЧИРКОВА КСЕНИЯ</t>
  </si>
  <si>
    <t>01:13:21</t>
  </si>
  <si>
    <t>ПЕГОВА СВЕТЛАНА</t>
  </si>
  <si>
    <t>ДАНИЛОВА НАТАЛЬЯ</t>
  </si>
  <si>
    <t>01:15:26</t>
  </si>
  <si>
    <t>АНОХИНА МАРИЯ</t>
  </si>
  <si>
    <t>81</t>
  </si>
  <si>
    <t>01:16:01</t>
  </si>
  <si>
    <t>ТОДОРИК НАТАЛЬЯ</t>
  </si>
  <si>
    <t>84</t>
  </si>
  <si>
    <t>01:16:16</t>
  </si>
  <si>
    <t>МЕЖНЕВА НАТАЛИЯ</t>
  </si>
  <si>
    <t>КУЗНЕЦОВА ЛЮБОВЬ</t>
  </si>
  <si>
    <t>01:17:22</t>
  </si>
  <si>
    <t>КУТЬИНА КСЕНИЯ</t>
  </si>
  <si>
    <t>НУЖИНА ТАТЬЯНА</t>
  </si>
  <si>
    <t>01:17:32</t>
  </si>
  <si>
    <t>ВОРОНИНА НАТАЛЬЯ</t>
  </si>
  <si>
    <t>01:18:29</t>
  </si>
  <si>
    <t>01:18:30</t>
  </si>
  <si>
    <t>БОЧКАРЕВА НАТАЛЬЯ</t>
  </si>
  <si>
    <t>77</t>
  </si>
  <si>
    <t>ТРИФОНОВА ВЕРОНИКА</t>
  </si>
  <si>
    <t>01:24:20</t>
  </si>
  <si>
    <t>ВАСИЛЬЕВА АЛЛА</t>
  </si>
  <si>
    <t>01:28:44</t>
  </si>
  <si>
    <t>СИЗОВА ЕЛЕНА</t>
  </si>
  <si>
    <t>01:38:31</t>
  </si>
  <si>
    <t>ДНЕВНОЙ ТРЕЙЛ</t>
  </si>
  <si>
    <t>24 сентября 2023 г., б/о "Остров Приключений"</t>
  </si>
  <si>
    <t>Т30 Мужчины</t>
  </si>
  <si>
    <t>СИНЯКОВ АРТЕМ</t>
  </si>
  <si>
    <t>02:12:57</t>
  </si>
  <si>
    <t>T30M1839</t>
  </si>
  <si>
    <t>КАПСТИН ДМИТРИЙ</t>
  </si>
  <si>
    <t>02:24:56</t>
  </si>
  <si>
    <t>T30M4049</t>
  </si>
  <si>
    <t>02:26:33</t>
  </si>
  <si>
    <t>БЕЛОВ АЛЕКСЕЙ</t>
  </si>
  <si>
    <t>02:32:20</t>
  </si>
  <si>
    <t>МАЛЫШЕВ КИРИЛЛ</t>
  </si>
  <si>
    <t>02:35:34</t>
  </si>
  <si>
    <t>БОБРОВ РОМАН</t>
  </si>
  <si>
    <t>1976</t>
  </si>
  <si>
    <t>02:42:05</t>
  </si>
  <si>
    <t>02:59:20</t>
  </si>
  <si>
    <t>02:59:56</t>
  </si>
  <si>
    <t>КАЗАРИНОВ ДМИТРИЙ</t>
  </si>
  <si>
    <t>03:00:20</t>
  </si>
  <si>
    <t>ТВОРОГОВ АНТОН</t>
  </si>
  <si>
    <t>03:07:15</t>
  </si>
  <si>
    <t>КОСОЛЮКИН АЛЕКСАНДР</t>
  </si>
  <si>
    <t>03:09:32</t>
  </si>
  <si>
    <t>РЯЗАНОВ АНТОН</t>
  </si>
  <si>
    <t>03:10:15</t>
  </si>
  <si>
    <t>03:12:13</t>
  </si>
  <si>
    <t>АЛЕКСЕЕВ АНДРЕЙ</t>
  </si>
  <si>
    <t>03:16:42</t>
  </si>
  <si>
    <t>ГУСЕВ ДМИТРИЙ</t>
  </si>
  <si>
    <t>03:18:26</t>
  </si>
  <si>
    <t>03:19:03</t>
  </si>
  <si>
    <t>ОДНОСЕВЦЕВ АЛЕКСАНДР</t>
  </si>
  <si>
    <t>03:21:48</t>
  </si>
  <si>
    <t>T30M50+</t>
  </si>
  <si>
    <t>ТАРАСОВ СЕРГЕЙ</t>
  </si>
  <si>
    <t>03:22:43</t>
  </si>
  <si>
    <t>ЛЯЛИН ИВАН</t>
  </si>
  <si>
    <t>03:23:09</t>
  </si>
  <si>
    <t>ГРЯЗНОВ АНДРЕЙ</t>
  </si>
  <si>
    <t>03:26:21</t>
  </si>
  <si>
    <t>МАЛЫШЕВ ВЛАДИМИР</t>
  </si>
  <si>
    <t>03:27:49</t>
  </si>
  <si>
    <t>03:30:01</t>
  </si>
  <si>
    <t>ЛИХАНОВ ДМИТРИЙ</t>
  </si>
  <si>
    <t>1975</t>
  </si>
  <si>
    <t>03:32:01</t>
  </si>
  <si>
    <t>ПЕТРУХИН РОМАН</t>
  </si>
  <si>
    <t>03:32:14</t>
  </si>
  <si>
    <t>СТЕПАНОВ АЛЕКСАНДР</t>
  </si>
  <si>
    <t>03:32:16</t>
  </si>
  <si>
    <t>РОДИОНОВ МИХАИЛ</t>
  </si>
  <si>
    <t>03:32:36</t>
  </si>
  <si>
    <t>МЮНЦ АЛЕКСАНДР</t>
  </si>
  <si>
    <t>03:32:56</t>
  </si>
  <si>
    <t>СТРОКИН ПАВЕЛ</t>
  </si>
  <si>
    <t>03:33:56</t>
  </si>
  <si>
    <t>ДЕНИСОВ НИКОЛАЙ</t>
  </si>
  <si>
    <t>03:35:17</t>
  </si>
  <si>
    <t>КИСЕЛЕВ ВАДИМ</t>
  </si>
  <si>
    <t>03:36:40</t>
  </si>
  <si>
    <t>КАЗАЧЕК СЕМЕН</t>
  </si>
  <si>
    <t>03:40:24</t>
  </si>
  <si>
    <t>03:41:43</t>
  </si>
  <si>
    <t>МУЗУРОВ ИЛЬЯ</t>
  </si>
  <si>
    <t>03:43:03</t>
  </si>
  <si>
    <t>03:47:02</t>
  </si>
  <si>
    <t>ЛОГВИНОВ АНДРЕЙ</t>
  </si>
  <si>
    <t>03:48:00</t>
  </si>
  <si>
    <t>НЕНЕВ МАКСИМ</t>
  </si>
  <si>
    <t>03:48:47</t>
  </si>
  <si>
    <t>03:49:28</t>
  </si>
  <si>
    <t>03:49:34</t>
  </si>
  <si>
    <t>НЕНЕВ АЛЕКСЕЙ</t>
  </si>
  <si>
    <t>1970</t>
  </si>
  <si>
    <t>03:50:50</t>
  </si>
  <si>
    <t>КАРПОВ ДМИТРИЙ</t>
  </si>
  <si>
    <t>03:53:02</t>
  </si>
  <si>
    <t>ГАВРЮШИН АЛЕКСАНДР</t>
  </si>
  <si>
    <t>03:53:48</t>
  </si>
  <si>
    <t>ЖЕЛОНКИН ВЛАДИМИР</t>
  </si>
  <si>
    <t>ТУШАВИН ВЛАДИМИР</t>
  </si>
  <si>
    <t>04:09:29</t>
  </si>
  <si>
    <t>СУХАНОВ ВЛАДИМИР</t>
  </si>
  <si>
    <t>04:15:39</t>
  </si>
  <si>
    <t>СОЛОМИН РОМАН</t>
  </si>
  <si>
    <t>04:29:22</t>
  </si>
  <si>
    <t>ЛЕМЕШЕВ АЛЕКСАНДР</t>
  </si>
  <si>
    <t>04:42:31</t>
  </si>
  <si>
    <t>T30 Женщины</t>
  </si>
  <si>
    <t>УМНЯКОВА СВЕТЛАНА</t>
  </si>
  <si>
    <t>02:58:16</t>
  </si>
  <si>
    <t>T30D1839</t>
  </si>
  <si>
    <t>УХОВА МАРИЯ</t>
  </si>
  <si>
    <t>02:59:24</t>
  </si>
  <si>
    <t>МАРУНИНА НАТАЛЬЯ</t>
  </si>
  <si>
    <t>03:02:07</t>
  </si>
  <si>
    <t>ФИЛИППОВА АНАСТАСИЯ</t>
  </si>
  <si>
    <t>03:18:20</t>
  </si>
  <si>
    <t>ВОРОБЬЕВА ЕКАТЕРИНА</t>
  </si>
  <si>
    <t>03:19:10</t>
  </si>
  <si>
    <t>ВОЛГИНА МАРИЯ</t>
  </si>
  <si>
    <t>МОРОЗОВА НИНА</t>
  </si>
  <si>
    <t>03:33:08</t>
  </si>
  <si>
    <t>T15 Мужчины</t>
  </si>
  <si>
    <t>АБРАМОВ АЛЕКСАНДР</t>
  </si>
  <si>
    <t>00:57:53</t>
  </si>
  <si>
    <t>T15M1839</t>
  </si>
  <si>
    <t>КОБЗЕВ АНДРЕЙ</t>
  </si>
  <si>
    <t>00:59:26</t>
  </si>
  <si>
    <t>01:00:14</t>
  </si>
  <si>
    <t>ХРЯЩЕВ ГЛЕБ</t>
  </si>
  <si>
    <t>01:02:08</t>
  </si>
  <si>
    <t>01:06:50</t>
  </si>
  <si>
    <t>01:07:48</t>
  </si>
  <si>
    <t>T15M4049</t>
  </si>
  <si>
    <t>ЛЕБЕДЕВ КИРИЛЛ</t>
  </si>
  <si>
    <t>01:08:45</t>
  </si>
  <si>
    <t>ЕЛИСЕЕВ СЕРГЕЙ</t>
  </si>
  <si>
    <t>01:10:00</t>
  </si>
  <si>
    <t>ЕРМАКОВ АЛЕКСЕЙ</t>
  </si>
  <si>
    <t>01:10:40</t>
  </si>
  <si>
    <t>МАРУНИН АЛЕКСАНДР</t>
  </si>
  <si>
    <t>01:11:02</t>
  </si>
  <si>
    <t>КОТИН СЕРГЕЙ</t>
  </si>
  <si>
    <t>01:11:34</t>
  </si>
  <si>
    <t>НОВИКОВ ВЛАДИМИР</t>
  </si>
  <si>
    <t>01:12:16</t>
  </si>
  <si>
    <t>БЕЛЫЧЕВ СЕРГЕЙ</t>
  </si>
  <si>
    <t>01:12:24</t>
  </si>
  <si>
    <t>КАЗЕННОВ МИХАИЛ</t>
  </si>
  <si>
    <t>01:13:04</t>
  </si>
  <si>
    <t>T15M50+</t>
  </si>
  <si>
    <t>01:13:27</t>
  </si>
  <si>
    <t>КАЛУГИН ЮРИЙ</t>
  </si>
  <si>
    <t>01:13:50</t>
  </si>
  <si>
    <t>01:14:06</t>
  </si>
  <si>
    <t>ВОЛОДЯЕВ СЕРГЕЙ</t>
  </si>
  <si>
    <t>1971</t>
  </si>
  <si>
    <t>01:15:14</t>
  </si>
  <si>
    <t>ЩЕРБАКОВ КОНСТАНТИН</t>
  </si>
  <si>
    <t>01:16:08</t>
  </si>
  <si>
    <t>СКАЧКОВ БОРИС</t>
  </si>
  <si>
    <t>1973</t>
  </si>
  <si>
    <t>01:16:22</t>
  </si>
  <si>
    <t>МОРОЗОВ АЛЕКСАНДР</t>
  </si>
  <si>
    <t>КРЮКОВ ДМИТРИЙ</t>
  </si>
  <si>
    <t>01:17:38</t>
  </si>
  <si>
    <t>КАЛИНИН РОМАН</t>
  </si>
  <si>
    <t>01:17:52</t>
  </si>
  <si>
    <t>КУЧИН ДМИТРИЙ</t>
  </si>
  <si>
    <t>01:18:07</t>
  </si>
  <si>
    <t>ВТЮРИН КИРИЛЛ</t>
  </si>
  <si>
    <t>01:18:20</t>
  </si>
  <si>
    <t>СЕЛИФАНОВ ИЛЬЯ</t>
  </si>
  <si>
    <t>2001</t>
  </si>
  <si>
    <t>01:19:23</t>
  </si>
  <si>
    <t>01:19:34</t>
  </si>
  <si>
    <t>ПАСТУХОВ МИХАИЛ</t>
  </si>
  <si>
    <t>01:21:24</t>
  </si>
  <si>
    <t>ЗАБАЛУЕВ СЕМЕН</t>
  </si>
  <si>
    <t>01:22:11</t>
  </si>
  <si>
    <t>МЕСЕНКО ИВАН</t>
  </si>
  <si>
    <t>01:22:20</t>
  </si>
  <si>
    <t>ВОРОБЬЕВ ПАВЕЛ</t>
  </si>
  <si>
    <t>01:22:53</t>
  </si>
  <si>
    <t>ГАВРИЛОВ АНТОН</t>
  </si>
  <si>
    <t>01:23:11</t>
  </si>
  <si>
    <t>МЕЛЬНИКОВ АЛЕКСЕЙ</t>
  </si>
  <si>
    <t>ПАНКРАТОВ ЕВГЕНИЙ</t>
  </si>
  <si>
    <t>1998</t>
  </si>
  <si>
    <t>01:23:59</t>
  </si>
  <si>
    <t>АЗЕВ АЛЕКСЕЙ</t>
  </si>
  <si>
    <t>01:24:06</t>
  </si>
  <si>
    <t>ГУБИН АНДРЕЙ</t>
  </si>
  <si>
    <t>01:24:33</t>
  </si>
  <si>
    <t>ПОШИВАЛОВ АЛЕКСАНДР</t>
  </si>
  <si>
    <t>01:25:05</t>
  </si>
  <si>
    <t>01:25:10</t>
  </si>
  <si>
    <t>БАРАНОВ АНТОН</t>
  </si>
  <si>
    <t>01:25:26</t>
  </si>
  <si>
    <t>АНДРИЯНОВ АЛЕКСЕЙ</t>
  </si>
  <si>
    <t>01:25:35</t>
  </si>
  <si>
    <t>БУТРЮМОВ АЛЕКСЕЙ</t>
  </si>
  <si>
    <t>01:26:08</t>
  </si>
  <si>
    <t>СТРУЧКОВ ДЕНИС</t>
  </si>
  <si>
    <t>01:26:19</t>
  </si>
  <si>
    <t>МАЛЫШЕВ РОМАН</t>
  </si>
  <si>
    <t>01:27:25</t>
  </si>
  <si>
    <t>ТЕРГАНОВ АЛЕКСЕЙ</t>
  </si>
  <si>
    <t>1969</t>
  </si>
  <si>
    <t>01:28:10</t>
  </si>
  <si>
    <t>ЛОГАЧЕВ АЛЕКСЕЙ</t>
  </si>
  <si>
    <t>01:28:17</t>
  </si>
  <si>
    <t>ЛОГАШОВ ЕВГЕНИЙ</t>
  </si>
  <si>
    <t>01:29:05</t>
  </si>
  <si>
    <t>ФЕДОНИН АЛЕКСАНДР</t>
  </si>
  <si>
    <t>01:29:48</t>
  </si>
  <si>
    <t>СИНЯКОВ АНТОН</t>
  </si>
  <si>
    <t>01:30:49</t>
  </si>
  <si>
    <t>01:30:53</t>
  </si>
  <si>
    <t>ШУКЛЕНКОВ АЛЕКСЕЙ</t>
  </si>
  <si>
    <t>01:31:16</t>
  </si>
  <si>
    <t>АДЕРКИН АЛЕКСАНДР</t>
  </si>
  <si>
    <t>01:31:56</t>
  </si>
  <si>
    <t>ВИНОГРАДОВ АЛЕКСЕЙ</t>
  </si>
  <si>
    <t>01:32:46</t>
  </si>
  <si>
    <t>ЗОТЕЕВ ПАВЕЛ</t>
  </si>
  <si>
    <t>01:33:43</t>
  </si>
  <si>
    <t>ЗАВОДЧИКОВ АНДРЕЙ</t>
  </si>
  <si>
    <t>01:33:50</t>
  </si>
  <si>
    <t>УВАРОВ МИХАИЛ</t>
  </si>
  <si>
    <t>01:34:26</t>
  </si>
  <si>
    <t>АЛЕКСЕЕВ СЕРГЕЙ</t>
  </si>
  <si>
    <t>01:34:44</t>
  </si>
  <si>
    <t>ИСАКОВ ЕВГЕНИЙ</t>
  </si>
  <si>
    <t>01:35:01</t>
  </si>
  <si>
    <t>КИТОВ ДМИТРИЙ</t>
  </si>
  <si>
    <t>01:35:24</t>
  </si>
  <si>
    <t>ЖУКОВ ЮРИЙ</t>
  </si>
  <si>
    <t>01:35:59</t>
  </si>
  <si>
    <t>01:36:15</t>
  </si>
  <si>
    <t>ИСАКОВ ВАДИМ</t>
  </si>
  <si>
    <t>01:36:54</t>
  </si>
  <si>
    <t>ТОРЧИКОВ СЕРГЕЙ</t>
  </si>
  <si>
    <t>01:36:59</t>
  </si>
  <si>
    <t>64</t>
  </si>
  <si>
    <t>ДЯЧЕНКО ИВАН</t>
  </si>
  <si>
    <t>01:37:10</t>
  </si>
  <si>
    <t>АЛЕЕВ ВАЛЕРИЙ</t>
  </si>
  <si>
    <t>01:38:38</t>
  </si>
  <si>
    <t>КИЛАРЕВ МИХАИЛ</t>
  </si>
  <si>
    <t>01:38:41</t>
  </si>
  <si>
    <t>АНТОНОВ АЛЕКСЕЙ</t>
  </si>
  <si>
    <t>01:38:47</t>
  </si>
  <si>
    <t>ПИСКАРЕВ ДЕНИС</t>
  </si>
  <si>
    <t>01:39:12</t>
  </si>
  <si>
    <t>КОЗЛОВ СЕРГЕЙ</t>
  </si>
  <si>
    <t>01:40:11</t>
  </si>
  <si>
    <t>ТАБАШЕВ СЕРГЕЙ</t>
  </si>
  <si>
    <t>01:40:32</t>
  </si>
  <si>
    <t>01:40:53</t>
  </si>
  <si>
    <t>72</t>
  </si>
  <si>
    <t>ЖУКОВ АНДРЕЙ</t>
  </si>
  <si>
    <t>1965</t>
  </si>
  <si>
    <t>01:41:08</t>
  </si>
  <si>
    <t>ЕРЕМЕЕВ ВЛАДИМИР</t>
  </si>
  <si>
    <t>01:41:34</t>
  </si>
  <si>
    <t>74</t>
  </si>
  <si>
    <t>СУТЫРИН СЕРГЕЙ</t>
  </si>
  <si>
    <t>01:42:21</t>
  </si>
  <si>
    <t>ФРАЙФЕЛЬД АРКАДИЙ</t>
  </si>
  <si>
    <t>01:42:55</t>
  </si>
  <si>
    <t>КРАЙНОВ АНДРЕЙ</t>
  </si>
  <si>
    <t>01:43:00</t>
  </si>
  <si>
    <t>БРАНДУКОВ ЕВГЕНИЙ</t>
  </si>
  <si>
    <t>01:43:06</t>
  </si>
  <si>
    <t>ВОРОНЦОВ ЮРИЙ</t>
  </si>
  <si>
    <t>01:45:24</t>
  </si>
  <si>
    <t>01:45:31</t>
  </si>
  <si>
    <t>СЕННИКОВ РОМАН</t>
  </si>
  <si>
    <t>01:45:45</t>
  </si>
  <si>
    <t>ШИМОВ КИРИЛЛ</t>
  </si>
  <si>
    <t>01:46:20</t>
  </si>
  <si>
    <t>ХЛОПКОВ СЕРГЕЙ</t>
  </si>
  <si>
    <t>КОРОЛЕВ АНДРЕЙ</t>
  </si>
  <si>
    <t>01:50:19</t>
  </si>
  <si>
    <t>БАЛДИН АНДРЕЙ</t>
  </si>
  <si>
    <t>01:50:44</t>
  </si>
  <si>
    <t>ВОЛКОВ АНДРЕЙ</t>
  </si>
  <si>
    <t>01:50:46</t>
  </si>
  <si>
    <t>ТРОХИН ВАЛЕРИЙ</t>
  </si>
  <si>
    <t>01:55:07</t>
  </si>
  <si>
    <t>МЕЩЕРЯКОВ АНТОН</t>
  </si>
  <si>
    <t>01:55:38</t>
  </si>
  <si>
    <t>ТРЕТЬЯКОВ ДМИТРИЙ</t>
  </si>
  <si>
    <t>01:56:18</t>
  </si>
  <si>
    <t>89</t>
  </si>
  <si>
    <t>ПИЛЯЕВ АНДРЕЙ</t>
  </si>
  <si>
    <t>01:56:19</t>
  </si>
  <si>
    <t>УШЕНИН АЛЕКСАНДР</t>
  </si>
  <si>
    <t>01:56:49</t>
  </si>
  <si>
    <t>ЮРИН АНДРЕЙ</t>
  </si>
  <si>
    <t>01:56:51</t>
  </si>
  <si>
    <t>СИДНЕВ АНАТОЛИЙ</t>
  </si>
  <si>
    <t>01:58:00</t>
  </si>
  <si>
    <t>КИРЕЕВ ИГОРЬ</t>
  </si>
  <si>
    <t>02:05:07</t>
  </si>
  <si>
    <t>ИЩЕНКО РОМАН</t>
  </si>
  <si>
    <t>02:17:00</t>
  </si>
  <si>
    <t>НИКИТИН ИЛЬЯ</t>
  </si>
  <si>
    <t>02:17:01</t>
  </si>
  <si>
    <t>T15 Женщины</t>
  </si>
  <si>
    <t>ТРОФИМЕНЦЕВА АРИАДНА</t>
  </si>
  <si>
    <t>01:10:21</t>
  </si>
  <si>
    <t>T15D1839</t>
  </si>
  <si>
    <t>ЛЯПИНА ЕЛИЗАВЕТА</t>
  </si>
  <si>
    <t>01:13:45</t>
  </si>
  <si>
    <t>КУЧИНА ОКСАНА</t>
  </si>
  <si>
    <t>T15D4049</t>
  </si>
  <si>
    <t>ПАНИНА ЕКАТЕРИНА</t>
  </si>
  <si>
    <t>01:18:58</t>
  </si>
  <si>
    <t>КАРАНДАШЕВА АННА</t>
  </si>
  <si>
    <t>01:20:31</t>
  </si>
  <si>
    <t>БИКСАЛИЕВА ТАТЬЯНА</t>
  </si>
  <si>
    <t>01:24:19</t>
  </si>
  <si>
    <t>ВАСИЛЬЕВА ЖАННА</t>
  </si>
  <si>
    <t>01:26:47</t>
  </si>
  <si>
    <t>01:27:04</t>
  </si>
  <si>
    <t>ЧУМАКОВА КСЕНИЯ</t>
  </si>
  <si>
    <t>01:27:56</t>
  </si>
  <si>
    <t>ГАРСИЯ ИРИНА</t>
  </si>
  <si>
    <t>01:30:00</t>
  </si>
  <si>
    <t>ВОЛКОВА ЮЛИЯ</t>
  </si>
  <si>
    <t>01:31:35</t>
  </si>
  <si>
    <t>УМРИЛОВА МАРИЯ</t>
  </si>
  <si>
    <t>01:33:48</t>
  </si>
  <si>
    <t>АНИСИМОВА МАРИЯ</t>
  </si>
  <si>
    <t>01:33:52</t>
  </si>
  <si>
    <t>ЛАЗАРЕВА САБИНА</t>
  </si>
  <si>
    <t>01:33:56</t>
  </si>
  <si>
    <t>ДУДКИНА АНАСТАСИЯ</t>
  </si>
  <si>
    <t>01:33:57</t>
  </si>
  <si>
    <t>АБРОСИМОВА ЕКАТЕРИНА</t>
  </si>
  <si>
    <t>01:34:27</t>
  </si>
  <si>
    <t>ИГРЕЕВА ЕКАТЕРИНА</t>
  </si>
  <si>
    <t>01:35:56</t>
  </si>
  <si>
    <t>ЛИНЬКОВА МАРИНА</t>
  </si>
  <si>
    <t>1966</t>
  </si>
  <si>
    <t>01:36:46</t>
  </si>
  <si>
    <t>T15D50+</t>
  </si>
  <si>
    <t>СКУТОЧКИНА АНАСТАСИЯ</t>
  </si>
  <si>
    <t>01:37:09</t>
  </si>
  <si>
    <t>КОЗЛОВА ЕКАТЕРИНА</t>
  </si>
  <si>
    <t>01:37:41</t>
  </si>
  <si>
    <t>СИДОРОВА ЕЛЕНА</t>
  </si>
  <si>
    <t>01:38:08</t>
  </si>
  <si>
    <t>01:38:16</t>
  </si>
  <si>
    <t>ВЕСЕЛОВА ОЛЕСЯ</t>
  </si>
  <si>
    <t>01:38:39</t>
  </si>
  <si>
    <t>КОЗЛОВА ОЛЬГА</t>
  </si>
  <si>
    <t>01:40:39</t>
  </si>
  <si>
    <t>ПОТАПОВА НАТАЛЬЯ</t>
  </si>
  <si>
    <t>АЛТАБАЕВА КАРИНА</t>
  </si>
  <si>
    <t>01:41:04</t>
  </si>
  <si>
    <t>СТАРКИНА МАРИЯ</t>
  </si>
  <si>
    <t>01:41:20</t>
  </si>
  <si>
    <t>ЕРЕМЕЕВА КСЕНИЯ</t>
  </si>
  <si>
    <t>КЛЕШНИНА ОЛЬГА</t>
  </si>
  <si>
    <t>01:41:57</t>
  </si>
  <si>
    <t>КУЗНЕЦОВА ЕЛЕНА</t>
  </si>
  <si>
    <t>01:42:05</t>
  </si>
  <si>
    <t>НИКУЛИНА СВЕТЛАНА</t>
  </si>
  <si>
    <t>01:43:49</t>
  </si>
  <si>
    <t>РЫБИНА ИРИНА</t>
  </si>
  <si>
    <t>01:46:01</t>
  </si>
  <si>
    <t>ХАЛАК МАРИЯ</t>
  </si>
  <si>
    <t>01:46:57</t>
  </si>
  <si>
    <t>ШАЛЕНКОВА ЕКАТЕРИНА</t>
  </si>
  <si>
    <t>01:47:05</t>
  </si>
  <si>
    <t>САВЕЛЬЕВА АННА</t>
  </si>
  <si>
    <t>01:48:32</t>
  </si>
  <si>
    <t>ПОЧЕКУТОВА МАРГАРИТА</t>
  </si>
  <si>
    <t>01:48:35</t>
  </si>
  <si>
    <t>ИНОЗЕМЦЕВА ТАТЬЯНА</t>
  </si>
  <si>
    <t>01:51:49</t>
  </si>
  <si>
    <t>ЗАЙЦЕВА ЕКАТЕРИНА</t>
  </si>
  <si>
    <t>01:52:57</t>
  </si>
  <si>
    <t>ИСАЕВА НАТАЛЬЯ</t>
  </si>
  <si>
    <t>01:53:12</t>
  </si>
  <si>
    <t>ОПЫХТИНА ИРИНА</t>
  </si>
  <si>
    <t>01:53:21</t>
  </si>
  <si>
    <t>КОРОЛЕВА МАРИНА</t>
  </si>
  <si>
    <t>01:53:46</t>
  </si>
  <si>
    <t>ТРОХИНА АЛЕКСАНДРА</t>
  </si>
  <si>
    <t>01:55:15</t>
  </si>
  <si>
    <t>КОШКИН ИВАН</t>
  </si>
  <si>
    <t>01:55:39</t>
  </si>
  <si>
    <t>ТУЖИЛОВА СВЕТЛАНА</t>
  </si>
  <si>
    <t>01:56:06</t>
  </si>
  <si>
    <t>МАКСИМОВА НАТАЛЬЯ</t>
  </si>
  <si>
    <t>01:56:12</t>
  </si>
  <si>
    <t>РЫБИНА МАРИЯ</t>
  </si>
  <si>
    <t>ПИЛЯЕВА МАРИНА</t>
  </si>
  <si>
    <t>01:56:20</t>
  </si>
  <si>
    <t>КОЗЛОВА ЮЛИЯ</t>
  </si>
  <si>
    <t>01:56:50</t>
  </si>
  <si>
    <t>ПАНИНА НАТАЛЬЯ</t>
  </si>
  <si>
    <t>01:57:04</t>
  </si>
  <si>
    <t>КОСТЕРИНА ТАТЬЯНА</t>
  </si>
  <si>
    <t>01:57:10</t>
  </si>
  <si>
    <t>ТЕРГАНОВА АНАСТАСИЯ</t>
  </si>
  <si>
    <t>01:57:16</t>
  </si>
  <si>
    <t>КАПРАЛОВА АЛЕКСАНДРА</t>
  </si>
  <si>
    <t>01:59:48</t>
  </si>
  <si>
    <t>МАТАФОНОВА ОЛЬГА</t>
  </si>
  <si>
    <t>01:59:49</t>
  </si>
  <si>
    <t>02:01:10</t>
  </si>
  <si>
    <t>ЗЫРЯНОВА МАРИНА</t>
  </si>
  <si>
    <t>02:01:33</t>
  </si>
  <si>
    <t>КОПОСОВА АЛЕНА</t>
  </si>
  <si>
    <t>02:05:40</t>
  </si>
  <si>
    <t>ПЕТРУХИНА СВЕТЛАНА</t>
  </si>
  <si>
    <t>02:05:41</t>
  </si>
  <si>
    <t>СКИТЯЕВА АННА</t>
  </si>
  <si>
    <t>02:05:54</t>
  </si>
  <si>
    <t>ДМИТРИЕВА АЛЛА</t>
  </si>
  <si>
    <t>02:07:54</t>
  </si>
  <si>
    <t>ГЛУХОВА ЕКАТЕРИНА</t>
  </si>
  <si>
    <t>02:09:33</t>
  </si>
  <si>
    <t>РИАРДЕН ЮЛИЯ</t>
  </si>
  <si>
    <t>СЕЛИФАНОВА НАДЕЖДА</t>
  </si>
  <si>
    <t>02:18:40</t>
  </si>
  <si>
    <t>СОРОКИНА СВЕТЛАНА</t>
  </si>
  <si>
    <t>02:18:41</t>
  </si>
  <si>
    <t>ЛАПТЕВА СВЕТЛАНА</t>
  </si>
  <si>
    <t>02:18:44</t>
  </si>
  <si>
    <t>КОШКИНА ЕЛЕНА</t>
  </si>
  <si>
    <t>02:19:44</t>
  </si>
  <si>
    <t>T7 Мужчины</t>
  </si>
  <si>
    <t>ЗИМИН РОМАН</t>
  </si>
  <si>
    <t>00:31:58</t>
  </si>
  <si>
    <t>T7M1839</t>
  </si>
  <si>
    <t>ДРЯНКОВ АНТОН</t>
  </si>
  <si>
    <t>00:33:26</t>
  </si>
  <si>
    <t>ОВЧИННИКОВ АЛЕКСЕЙ</t>
  </si>
  <si>
    <t>00:33:45</t>
  </si>
  <si>
    <t>РОГОВ АЛЕКСЕЙ</t>
  </si>
  <si>
    <t>00:34:55</t>
  </si>
  <si>
    <t>ВАСИЛЬЕВ КИРИЛЛ</t>
  </si>
  <si>
    <t>00:35:13</t>
  </si>
  <si>
    <t>00:36:09</t>
  </si>
  <si>
    <t>ШПИЛЬКО ДМИТРИЙ</t>
  </si>
  <si>
    <t>00:38:00</t>
  </si>
  <si>
    <t>T7M4049</t>
  </si>
  <si>
    <t>КАЛМЫКОВ АНДРЕЙ</t>
  </si>
  <si>
    <t>00:38:12</t>
  </si>
  <si>
    <t>ШЕВЧУК ДМИТРИЙ</t>
  </si>
  <si>
    <t>00:38:31</t>
  </si>
  <si>
    <t>МАТВЕЕВ СЕРГЕЙ</t>
  </si>
  <si>
    <t>00:39:23</t>
  </si>
  <si>
    <t>РУЗАЕВ КИРИЛЛ</t>
  </si>
  <si>
    <t>00:39:35</t>
  </si>
  <si>
    <t>РЯБОВ МИХАИЛ</t>
  </si>
  <si>
    <t>00:39:39</t>
  </si>
  <si>
    <t>ЖУЛИН ВЛАДИСЛАВ</t>
  </si>
  <si>
    <t>00:41:47</t>
  </si>
  <si>
    <t>00:42:57</t>
  </si>
  <si>
    <t>МАКЛАКОВ АНДРЕЙ</t>
  </si>
  <si>
    <t>00:45:21</t>
  </si>
  <si>
    <t>КОЖЕНКОВ ОЛЕГ</t>
  </si>
  <si>
    <t>00:45:34</t>
  </si>
  <si>
    <t>ДАВЫДОВ АЛЕКСАНДР</t>
  </si>
  <si>
    <t>00:45:37</t>
  </si>
  <si>
    <t>T7M50+</t>
  </si>
  <si>
    <t>КАСИМЦЕВ АЛЕКСАНДР</t>
  </si>
  <si>
    <t>00:45:38</t>
  </si>
  <si>
    <t>ЧУПРОВ КОНСТАНТИН</t>
  </si>
  <si>
    <t>00:47:11</t>
  </si>
  <si>
    <t>КУРЕПИН ЕВГЕНИЙ</t>
  </si>
  <si>
    <t>00:48:07</t>
  </si>
  <si>
    <t>КОЗЫРЕВ ИВАН</t>
  </si>
  <si>
    <t>00:49:11</t>
  </si>
  <si>
    <t>КЛИМИН АЛЕКСЕЙ</t>
  </si>
  <si>
    <t>00:49:32</t>
  </si>
  <si>
    <t>КОШЕЛЕВ ЕВГЕНИЙ</t>
  </si>
  <si>
    <t>00:50:40</t>
  </si>
  <si>
    <t>САЛЮКОВ НИКИТА</t>
  </si>
  <si>
    <t>00:50:50</t>
  </si>
  <si>
    <t>ГЛЕКОВ ДМИТРИЙ</t>
  </si>
  <si>
    <t>00:51:07</t>
  </si>
  <si>
    <t>ШИНЬКОВИЧ ЮРИЙ</t>
  </si>
  <si>
    <t>00:51:37</t>
  </si>
  <si>
    <t>БАЛАШОВ ИЛЬЯ</t>
  </si>
  <si>
    <t>00:52:08</t>
  </si>
  <si>
    <t>СКВОРЦОВ ДМИТРИЙ</t>
  </si>
  <si>
    <t>00:52:26</t>
  </si>
  <si>
    <t>ВОРОНИН ИВАН</t>
  </si>
  <si>
    <t>ЛЯДОВ ПАВЕЛ</t>
  </si>
  <si>
    <t>00:53:25</t>
  </si>
  <si>
    <t>ЛЕВУШКИН МИХАИЛ</t>
  </si>
  <si>
    <t>00:53:38</t>
  </si>
  <si>
    <t>00:54:46</t>
  </si>
  <si>
    <t>ЛУЦКЕВИЧ ИГОРЬ</t>
  </si>
  <si>
    <t>00:54:55</t>
  </si>
  <si>
    <t>КОЛЯДА ВИКТОР</t>
  </si>
  <si>
    <t>00:55:42</t>
  </si>
  <si>
    <t>МАТРЕНОЧКИН ЕВГЕНИЙ</t>
  </si>
  <si>
    <t>00:55:47</t>
  </si>
  <si>
    <t>КАШИРСКИЙ ФЕЛИКС</t>
  </si>
  <si>
    <t>00:56:19</t>
  </si>
  <si>
    <t>ГЛЕБОВ ИГОРЬ</t>
  </si>
  <si>
    <t>00:58:11</t>
  </si>
  <si>
    <t>01:00:26</t>
  </si>
  <si>
    <t>УГАРКОВ МИХАИЛ</t>
  </si>
  <si>
    <t>01:01:24</t>
  </si>
  <si>
    <t>АФАНАСЬЕВ АЛЕКСАНДР</t>
  </si>
  <si>
    <t>01:01:42</t>
  </si>
  <si>
    <t>ФЕОФАНОВ АЛЕКСАНДР</t>
  </si>
  <si>
    <t>КОШЕЛЕВ АЛЕКСЕЙ</t>
  </si>
  <si>
    <t>01:02:47</t>
  </si>
  <si>
    <t>ПАНТЕЕВ РОМАН</t>
  </si>
  <si>
    <t>01:04:07</t>
  </si>
  <si>
    <t>ПУГАЧЕВ НИКОЛАЙ</t>
  </si>
  <si>
    <t>01:05:54</t>
  </si>
  <si>
    <t>СЛЮНЯЕВ ВЯЧЕСЛАВ</t>
  </si>
  <si>
    <t>01:06:10</t>
  </si>
  <si>
    <t>СОЛУДАНОВ МАКСИМ</t>
  </si>
  <si>
    <t>01:07:19</t>
  </si>
  <si>
    <t>ЕГОРОВ АНДРЕЙ</t>
  </si>
  <si>
    <t>01:08:02</t>
  </si>
  <si>
    <t>МАГОМЕДОВ АНДРЕЙ</t>
  </si>
  <si>
    <t>01:09:07</t>
  </si>
  <si>
    <t>ШКЛЯРИК АНДРЕЙ</t>
  </si>
  <si>
    <t>01:24:15</t>
  </si>
  <si>
    <t>T7 Женщины</t>
  </si>
  <si>
    <t>СТЕПАНОВА ЕКАТЕРИНА</t>
  </si>
  <si>
    <t>00:37:20</t>
  </si>
  <si>
    <t>T7D1839</t>
  </si>
  <si>
    <t>АБРАМОВА ЮЛИЯ</t>
  </si>
  <si>
    <t>00:38:21</t>
  </si>
  <si>
    <t>КАЗЕННОВА АНАСТАСИЯ</t>
  </si>
  <si>
    <t>00:41:27</t>
  </si>
  <si>
    <t>ВОЛЧКЕВИЧ ЕЛЕНА</t>
  </si>
  <si>
    <t>00:42:05</t>
  </si>
  <si>
    <t>АДИАТУЛЛИНА ЮЛИЯ</t>
  </si>
  <si>
    <t>00:42:37</t>
  </si>
  <si>
    <t>ФЕДОСОВА ЕЛЕНА</t>
  </si>
  <si>
    <t>00:43:12</t>
  </si>
  <si>
    <t>ЧИЖОВА ДАРЬЯ</t>
  </si>
  <si>
    <t>00:43:49</t>
  </si>
  <si>
    <t>00:45:29</t>
  </si>
  <si>
    <t>00:45:31</t>
  </si>
  <si>
    <t>РОДИМОВА АЛЛА</t>
  </si>
  <si>
    <t>00:47:39</t>
  </si>
  <si>
    <t>T7D50+</t>
  </si>
  <si>
    <t>ТЮЛИНА ТАТЬЯНА</t>
  </si>
  <si>
    <t>00:47:58</t>
  </si>
  <si>
    <t>T7D4049</t>
  </si>
  <si>
    <t>КОЖЕКОВА НАТАЛИЯ</t>
  </si>
  <si>
    <t>00:48:51</t>
  </si>
  <si>
    <t>00:49:18</t>
  </si>
  <si>
    <t>ФРИМАН ЕЛЕНА</t>
  </si>
  <si>
    <t>1963</t>
  </si>
  <si>
    <t>00:49:25</t>
  </si>
  <si>
    <t>МЕЛЬНИКОВА ЕЛЕНА</t>
  </si>
  <si>
    <t>00:50:39</t>
  </si>
  <si>
    <t>ПЛИС ИРИНА</t>
  </si>
  <si>
    <t>00:51:19</t>
  </si>
  <si>
    <t>ТИХОНОВА ЕЛЕНА</t>
  </si>
  <si>
    <t>00:51:48</t>
  </si>
  <si>
    <t>СОКОЛОВА НАТАЛЬЯ</t>
  </si>
  <si>
    <t>00:52:29</t>
  </si>
  <si>
    <t>ЛЕВУШКИНА АННА</t>
  </si>
  <si>
    <t>00:52:50</t>
  </si>
  <si>
    <t>УЛАНКОВА ОЛЬГА</t>
  </si>
  <si>
    <t>АЗЕВА СВЕТЛАНА</t>
  </si>
  <si>
    <t>00:54:50</t>
  </si>
  <si>
    <t>ФИЛЮШЕНКОВА АННА</t>
  </si>
  <si>
    <t>00:55:07</t>
  </si>
  <si>
    <t>ПИЛЬКЕВИЧ ДАРЬЯ</t>
  </si>
  <si>
    <t>00:55:58</t>
  </si>
  <si>
    <t>МАКАРОВА ОЛЬГА</t>
  </si>
  <si>
    <t>00:56:26</t>
  </si>
  <si>
    <t>ЧИРКОВА АЛЕНА</t>
  </si>
  <si>
    <t>00:56:40</t>
  </si>
  <si>
    <t>ПЛАТОНОВА ОЛЬГА</t>
  </si>
  <si>
    <t>00:57:04</t>
  </si>
  <si>
    <t>АДЕРКИНА АНАСТАСИЯ</t>
  </si>
  <si>
    <t>00:57:06</t>
  </si>
  <si>
    <t>00:57:11</t>
  </si>
  <si>
    <t>ВОРОНИЧЕВА ЕВГЕНИЯ</t>
  </si>
  <si>
    <t>00:57:25</t>
  </si>
  <si>
    <t>НИКИФОРОВА ИРИНА</t>
  </si>
  <si>
    <t>00:57:42</t>
  </si>
  <si>
    <t>00:57:43</t>
  </si>
  <si>
    <t>УСАЧЕВА ИРИНА</t>
  </si>
  <si>
    <t>00:57:51</t>
  </si>
  <si>
    <t>КУДРЯВЦЕВА МАРИЯ</t>
  </si>
  <si>
    <t>00:58:02</t>
  </si>
  <si>
    <t>00:58:06</t>
  </si>
  <si>
    <t>ЧЕСНОКОВА ДАРИЯ</t>
  </si>
  <si>
    <t>00:58:16</t>
  </si>
  <si>
    <t>КАРПОВА ЕКАТЕРИНА</t>
  </si>
  <si>
    <t>00:58:41</t>
  </si>
  <si>
    <t>МАЛИНА СВЕТЛАНА</t>
  </si>
  <si>
    <t>00:58:44</t>
  </si>
  <si>
    <t>МОШКОВА ЕКАТЕРИНА</t>
  </si>
  <si>
    <t>00:58:49</t>
  </si>
  <si>
    <t>ХОЛИНА МАРИНА</t>
  </si>
  <si>
    <t>1957</t>
  </si>
  <si>
    <t>00:58:59</t>
  </si>
  <si>
    <t>СКАЧКОВА ЕЛЕНА</t>
  </si>
  <si>
    <t>00:59:16</t>
  </si>
  <si>
    <t>ЛЕБЕДЕВА АНАСТАСИЯ</t>
  </si>
  <si>
    <t>00:59:42</t>
  </si>
  <si>
    <t>00:59:50</t>
  </si>
  <si>
    <t>ТИМИНА ОЛЬГА</t>
  </si>
  <si>
    <t>00:59:53</t>
  </si>
  <si>
    <t>КАРПОВА СВЕТЛАНА</t>
  </si>
  <si>
    <t>01:00:29</t>
  </si>
  <si>
    <t>МАЛЫШЕВА ЮЛИЯ</t>
  </si>
  <si>
    <t>01:00:49</t>
  </si>
  <si>
    <t>АФАНАСЬЕВА НАДЕЖДА</t>
  </si>
  <si>
    <t>МАРЕСЕВА МАРИНА</t>
  </si>
  <si>
    <t>01:02:33</t>
  </si>
  <si>
    <t>СОЛОДКАЯ НАТАЛИЯ</t>
  </si>
  <si>
    <t>01:02:54</t>
  </si>
  <si>
    <t>СТЕПАНОВА ЮЛИЯ</t>
  </si>
  <si>
    <t>01:03:00</t>
  </si>
  <si>
    <t>ТУШАВИНА ЕЛЕНА</t>
  </si>
  <si>
    <t>01:03:26</t>
  </si>
  <si>
    <t>ГОРБУНОВА АЛЕКСАНДРА</t>
  </si>
  <si>
    <t>01:03:28</t>
  </si>
  <si>
    <t>КЫРКАЛОВА ЕКАТЕРИНА</t>
  </si>
  <si>
    <t>01:04:15</t>
  </si>
  <si>
    <t>САКСИНА ИРИНА</t>
  </si>
  <si>
    <t>01:04:27</t>
  </si>
  <si>
    <t>ПИКУЛИНА ОЛЬГА</t>
  </si>
  <si>
    <t>01:04:29</t>
  </si>
  <si>
    <t>ЕЖОВА ИРИНА</t>
  </si>
  <si>
    <t>МАКАРОВА МАРИНА</t>
  </si>
  <si>
    <t>01:05:14</t>
  </si>
  <si>
    <t>РЯЗАНОВА ИННА</t>
  </si>
  <si>
    <t>01:05:31</t>
  </si>
  <si>
    <t>АХАТОВА ЕЛЕНА</t>
  </si>
  <si>
    <t>01:06:09</t>
  </si>
  <si>
    <t>БОЧКАНОВА ЕКАТЕРИНА</t>
  </si>
  <si>
    <t>ПЕТРОВА НАДЕЖДА</t>
  </si>
  <si>
    <t>КУЗНЕЦОВА КСЕНИЯ</t>
  </si>
  <si>
    <t>01:08:04</t>
  </si>
  <si>
    <t>КАЗАЧЕК ЮЛИЯ</t>
  </si>
  <si>
    <t>01:08:36</t>
  </si>
  <si>
    <t>РЯБОВА АЛЕНА</t>
  </si>
  <si>
    <t>01:09:17</t>
  </si>
  <si>
    <t>01:10:35</t>
  </si>
  <si>
    <t>ГОРНОСТАЕВА ЕКАТЕРИНА</t>
  </si>
  <si>
    <t>01:10:42</t>
  </si>
  <si>
    <t>ПАТЕНКОВА ЕКАТЕРИНА</t>
  </si>
  <si>
    <t>01:11:11</t>
  </si>
  <si>
    <t>МИРОНОВА АЛЕНА</t>
  </si>
  <si>
    <t>01:11:28</t>
  </si>
  <si>
    <t>ЖУКОВА ДАРЬЯ</t>
  </si>
  <si>
    <t>01:13:56</t>
  </si>
  <si>
    <t>ГОДУХИНА КСЕНИЯ</t>
  </si>
  <si>
    <t>01:18:51</t>
  </si>
  <si>
    <t>ЗАВАЛОВА ДАРЬЯ</t>
  </si>
  <si>
    <t>БЫСТРОВА ЕЛЕНА</t>
  </si>
  <si>
    <t>КОНДРАШИНА НАДЕЖДА</t>
  </si>
  <si>
    <t>ЯШИНА АНАСТАСИЯ</t>
  </si>
  <si>
    <t>01:24:16</t>
  </si>
  <si>
    <t>СКАМНИЦКАЯ ИРИНА</t>
  </si>
  <si>
    <t>01:29:51</t>
  </si>
  <si>
    <t>T7 Юниоры 14-17 лет</t>
  </si>
  <si>
    <t>МУРАВЬЕВ СЕРГЕЙ</t>
  </si>
  <si>
    <t>00:35:53</t>
  </si>
  <si>
    <t>T7M1417</t>
  </si>
  <si>
    <t>ГАЛЯНИН ВИТАЛИЙ</t>
  </si>
  <si>
    <t>00:38:20</t>
  </si>
  <si>
    <t>00:40:32</t>
  </si>
  <si>
    <t>ГУСЕВ РОМАН</t>
  </si>
  <si>
    <t>00:41:19</t>
  </si>
  <si>
    <t>00:44:08</t>
  </si>
  <si>
    <t>БУХЛАКОВ АРТЕМ</t>
  </si>
  <si>
    <t>00:44:21</t>
  </si>
  <si>
    <t>00:46:22</t>
  </si>
  <si>
    <t>00:46:23</t>
  </si>
  <si>
    <t>00:46:45</t>
  </si>
  <si>
    <t>00:48:14</t>
  </si>
  <si>
    <t>ВИНОГРАДОВ АНДРЕЙ</t>
  </si>
  <si>
    <t>00:48:41</t>
  </si>
  <si>
    <t>КОТИН НИКИТА</t>
  </si>
  <si>
    <t>00:50:04</t>
  </si>
  <si>
    <t>РОДЫГИН ЯРОСЛАВ</t>
  </si>
  <si>
    <t>00:55:02</t>
  </si>
  <si>
    <t>ДАНИЛОВ ДМИТРИЙ</t>
  </si>
  <si>
    <t>01:07:42</t>
  </si>
  <si>
    <t>T7 Юниорки 14-17 лет</t>
  </si>
  <si>
    <t>00:43:47</t>
  </si>
  <si>
    <t>T7D1417</t>
  </si>
  <si>
    <t>ВОРОТИЛОВА АНГЕЛИНА</t>
  </si>
  <si>
    <t>ЕЛИСЕЕВА АЛЕНА</t>
  </si>
  <si>
    <t>00:48:22</t>
  </si>
  <si>
    <t>ЕРМОЛАЕВА АЛЕКСАНДРА</t>
  </si>
  <si>
    <t>00:57:21</t>
  </si>
  <si>
    <t>СИВАЧЕНКО ПОЛИНА</t>
  </si>
  <si>
    <t>01:11:44</t>
  </si>
  <si>
    <t>01:38:58</t>
  </si>
  <si>
    <t>Год рождения</t>
  </si>
  <si>
    <t>М/ж</t>
  </si>
  <si>
    <t>вк</t>
  </si>
  <si>
    <t>мж</t>
  </si>
  <si>
    <t>ЕРМОШКИНА ЕКАТЕРИНА</t>
  </si>
  <si>
    <t>ЧЕБОТАРЕВ ОЛЕГ</t>
  </si>
  <si>
    <t>СТРЕЛОВ АРТЕМ</t>
  </si>
  <si>
    <t>СОЛОВЬЕВ ВЛАДИМИР</t>
  </si>
  <si>
    <t>ВАЛИН АРТЕМ</t>
  </si>
  <si>
    <t>АКСЕНОВА СВЕТЛАНА</t>
  </si>
  <si>
    <t>ЕГОРОВА АЛЕНА</t>
  </si>
  <si>
    <t>ТЕРЕХИН ДМИТРИЙ</t>
  </si>
  <si>
    <t>БЕРЕЗИН АРТЕМ</t>
  </si>
  <si>
    <t>ПЕРЕПЕЛКИНА ЮЛИЯ</t>
  </si>
  <si>
    <t>ЧЕБОТАРЕВА ЕЛЕНА</t>
  </si>
  <si>
    <t>ПИКУЛИН ФЕДОР</t>
  </si>
  <si>
    <t>Костенко Ольга</t>
  </si>
  <si>
    <t>Рыжова Мария</t>
  </si>
  <si>
    <t>Елисеева Алена</t>
  </si>
  <si>
    <t>Ермолаева Александра</t>
  </si>
  <si>
    <t>Сиваченко Полина</t>
  </si>
  <si>
    <t>Антонов Михаил</t>
  </si>
  <si>
    <t>Маштаков Александр</t>
  </si>
  <si>
    <t>Гуленко Александр</t>
  </si>
  <si>
    <t>Сидорок Егор</t>
  </si>
  <si>
    <t>Силантьев Олег</t>
  </si>
  <si>
    <t>Holiday Holikorn</t>
  </si>
  <si>
    <t>Муравьев Сергей</t>
  </si>
  <si>
    <t>Галянин Виталий</t>
  </si>
  <si>
    <t>Бухлаков Артем</t>
  </si>
  <si>
    <t>Пикулин Федор</t>
  </si>
  <si>
    <t>Виноградов Андрей</t>
  </si>
  <si>
    <t>Котин Никита</t>
  </si>
  <si>
    <t>Родыгин Ярослав</t>
  </si>
  <si>
    <t>Данилов Дмитрий</t>
  </si>
  <si>
    <t>Линькова Марина</t>
  </si>
  <si>
    <t>Корнилова Кира</t>
  </si>
  <si>
    <t>Фриман Елена</t>
  </si>
  <si>
    <t>Тихонова Елена</t>
  </si>
  <si>
    <t>Филюшенкова Анна</t>
  </si>
  <si>
    <t>Рязанова Инна</t>
  </si>
  <si>
    <t>Еллиев Ефрем</t>
  </si>
  <si>
    <t>Соловьев Владимир</t>
  </si>
  <si>
    <t>Односевцев Александр</t>
  </si>
  <si>
    <t>Ненев Алексей</t>
  </si>
  <si>
    <t>Желонкин Владимир</t>
  </si>
  <si>
    <t>Казеннов Михаил</t>
  </si>
  <si>
    <t>Володяев Сергей</t>
  </si>
  <si>
    <t>Крюков Дмитрий</t>
  </si>
  <si>
    <t>Жуков Андрей</t>
  </si>
  <si>
    <t>Давыдов Александр</t>
  </si>
  <si>
    <t>Ильина Светлана</t>
  </si>
  <si>
    <t>Кияшко Екатерина</t>
  </si>
  <si>
    <t>Межнева Наталия</t>
  </si>
  <si>
    <t>Нужина Татьяна</t>
  </si>
  <si>
    <t>Воронина Наталья</t>
  </si>
  <si>
    <t>Аксенова Светлана</t>
  </si>
  <si>
    <t>Волкова Юлия</t>
  </si>
  <si>
    <t>Анисимова Мария</t>
  </si>
  <si>
    <t>Сидорова Елена</t>
  </si>
  <si>
    <t>Козлова Ольга</t>
  </si>
  <si>
    <t>Никулина Светлана</t>
  </si>
  <si>
    <t>Рыбина Мария</t>
  </si>
  <si>
    <t>Королева Марина</t>
  </si>
  <si>
    <t>Трохина Александра</t>
  </si>
  <si>
    <t>Зырянова Марина</t>
  </si>
  <si>
    <t>Тюлина Татьяна</t>
  </si>
  <si>
    <t>Кожекова Наталия</t>
  </si>
  <si>
    <t>Соколова Наталья</t>
  </si>
  <si>
    <t>Уланкова Ольга</t>
  </si>
  <si>
    <t>Азева Светлана</t>
  </si>
  <si>
    <t>Перепелкина Юлия</t>
  </si>
  <si>
    <t>Чеботарева Елена</t>
  </si>
  <si>
    <t>Афанасьева Надежда</t>
  </si>
  <si>
    <t>Солодкая Наталия</t>
  </si>
  <si>
    <t>Кыркалова Екатерина</t>
  </si>
  <si>
    <t>Пикулина Ольга</t>
  </si>
  <si>
    <t>Ежова Ирина</t>
  </si>
  <si>
    <t>Бочканова Екатерина</t>
  </si>
  <si>
    <t>Казачек Юлия</t>
  </si>
  <si>
    <t>Быстрова Елена</t>
  </si>
  <si>
    <t>Кондрашина Надежда</t>
  </si>
  <si>
    <t>Шамова Ирина</t>
  </si>
  <si>
    <t>Подлесов Анатолий</t>
  </si>
  <si>
    <t>Балашов Алексей</t>
  </si>
  <si>
    <t>Ремизов Владислав</t>
  </si>
  <si>
    <t>Бахманов Олег</t>
  </si>
  <si>
    <t>Шулешов Александр</t>
  </si>
  <si>
    <t>Бруцин Сергей</t>
  </si>
  <si>
    <t>Хмелевский Олег</t>
  </si>
  <si>
    <t>Серебряков Андрей</t>
  </si>
  <si>
    <t>Сизов Леонид</t>
  </si>
  <si>
    <t>Тюрин Денис</t>
  </si>
  <si>
    <t>Крестинин Алексей</t>
  </si>
  <si>
    <t>Горелов Кирилл</t>
  </si>
  <si>
    <t>Морозов Павел</t>
  </si>
  <si>
    <t>Климов Михаил</t>
  </si>
  <si>
    <t>Пахомов Сергей</t>
  </si>
  <si>
    <t>Поляков Всеволод</t>
  </si>
  <si>
    <t>Парфенов Евгений</t>
  </si>
  <si>
    <t>Капстин Дмитрий</t>
  </si>
  <si>
    <t>Бобров Роман</t>
  </si>
  <si>
    <t>Рязанов Антон</t>
  </si>
  <si>
    <t>Малышев Владимир</t>
  </si>
  <si>
    <t>Родионов Михаил</t>
  </si>
  <si>
    <t>Киселев Вадим</t>
  </si>
  <si>
    <t>Казачек Семен</t>
  </si>
  <si>
    <t>Логвинов Андрей</t>
  </si>
  <si>
    <t>Гаврюшин Александр</t>
  </si>
  <si>
    <t>Ермаков Алексей</t>
  </si>
  <si>
    <t>Котин Сергей</t>
  </si>
  <si>
    <t>Белычев Сергей</t>
  </si>
  <si>
    <t>Калинин Роман</t>
  </si>
  <si>
    <t>Воробьев Павел</t>
  </si>
  <si>
    <t>Азев Алексей</t>
  </si>
  <si>
    <t>Виноградов Алексей</t>
  </si>
  <si>
    <t>Китов Дмитрий</t>
  </si>
  <si>
    <t>Табашев Сергей</t>
  </si>
  <si>
    <t>Крайнов Андрей</t>
  </si>
  <si>
    <t>Брандуков Евгений</t>
  </si>
  <si>
    <t>Королев Андрей</t>
  </si>
  <si>
    <t>Волков Андрей</t>
  </si>
  <si>
    <t>Ушенин Александр</t>
  </si>
  <si>
    <t>Ищенко Роман</t>
  </si>
  <si>
    <t>Никитин Илья</t>
  </si>
  <si>
    <t>Шпилько Дмитрий</t>
  </si>
  <si>
    <t>Рябов Михаил</t>
  </si>
  <si>
    <t>Коженков Олег</t>
  </si>
  <si>
    <t>Курепин Евгений</t>
  </si>
  <si>
    <t>Луцкевич Игорь</t>
  </si>
  <si>
    <t>Каширский Феликс</t>
  </si>
  <si>
    <t>Афанасьев Александр</t>
  </si>
  <si>
    <t>Феофанов Александр</t>
  </si>
  <si>
    <t>КУЗЬМИН АЛЕКСЕЙ (1983)</t>
  </si>
  <si>
    <t>Музуров Илья</t>
  </si>
  <si>
    <t>00:47:29</t>
  </si>
  <si>
    <t>Белова Елена</t>
  </si>
  <si>
    <t>Максимова Ольга</t>
  </si>
  <si>
    <t>Соболева Жанна</t>
  </si>
  <si>
    <t>Образцова Екатерина</t>
  </si>
  <si>
    <t>Боркун Вероника</t>
  </si>
  <si>
    <t>Питанова Марина</t>
  </si>
  <si>
    <t>Тодорик Наталья</t>
  </si>
  <si>
    <t>Кузнецова Любовь</t>
  </si>
  <si>
    <t>Кутьина Ксения</t>
  </si>
  <si>
    <t>Бочкарева Наталья</t>
  </si>
  <si>
    <t>Сизова Елена</t>
  </si>
  <si>
    <t>Умнякова Светлана</t>
  </si>
  <si>
    <t>Ухова Мария</t>
  </si>
  <si>
    <t>Филиппова Анастасия</t>
  </si>
  <si>
    <t>Воробьева Екатерина</t>
  </si>
  <si>
    <t>Волгина Мария</t>
  </si>
  <si>
    <t>Морозова Нина</t>
  </si>
  <si>
    <t>Егорова Алена</t>
  </si>
  <si>
    <t>Панина Екатерина</t>
  </si>
  <si>
    <t>Карандашева Анна</t>
  </si>
  <si>
    <t>Биксалиева Татьяна</t>
  </si>
  <si>
    <t>Васильева Жанна</t>
  </si>
  <si>
    <t>Чумакова Ксения</t>
  </si>
  <si>
    <t>Гарсия Ирина</t>
  </si>
  <si>
    <t>Лазарева Сабина</t>
  </si>
  <si>
    <t>Абросимова Екатерина</t>
  </si>
  <si>
    <t>Игреева Екатерина</t>
  </si>
  <si>
    <t>Скуточкина Анастасия</t>
  </si>
  <si>
    <t>Козлова Екатерина</t>
  </si>
  <si>
    <t>Потапова Наталья</t>
  </si>
  <si>
    <t>Алтабаева Карина</t>
  </si>
  <si>
    <t>Старкина Мария</t>
  </si>
  <si>
    <t>Еремеева Ксения</t>
  </si>
  <si>
    <t>Кузнецова Елена</t>
  </si>
  <si>
    <t>Шаленкова Екатерина</t>
  </si>
  <si>
    <t>Иноземцева Татьяна</t>
  </si>
  <si>
    <t>Зайцева Екатерина</t>
  </si>
  <si>
    <t>Исаева Наталья</t>
  </si>
  <si>
    <t>Опыхтина Ирина</t>
  </si>
  <si>
    <t>Пиляева Марина</t>
  </si>
  <si>
    <t>Козлова Юлия</t>
  </si>
  <si>
    <t>Петрухина Светлана</t>
  </si>
  <si>
    <t>Скитяева Анна</t>
  </si>
  <si>
    <t>Дмитриева Алла</t>
  </si>
  <si>
    <t>Глухова Екатерина</t>
  </si>
  <si>
    <t>Риарден Юлия</t>
  </si>
  <si>
    <t>Селифанова Надежда</t>
  </si>
  <si>
    <t>Сорокина Светлана</t>
  </si>
  <si>
    <t>Лаптева Светлана</t>
  </si>
  <si>
    <t>Кошкина Елена</t>
  </si>
  <si>
    <t>Степанова Екатерина</t>
  </si>
  <si>
    <t>Абрамова Юлия</t>
  </si>
  <si>
    <t>Казеннова Анастасия</t>
  </si>
  <si>
    <t>Волчкевич Елена</t>
  </si>
  <si>
    <t>Адиатуллина Юлия</t>
  </si>
  <si>
    <t>Плис Ирина</t>
  </si>
  <si>
    <t>Левушкина Анна</t>
  </si>
  <si>
    <t>Пилькевич Дарья</t>
  </si>
  <si>
    <t>Чиркова Алена</t>
  </si>
  <si>
    <t>Платонова Ольга</t>
  </si>
  <si>
    <t>Адеркина Анастасия</t>
  </si>
  <si>
    <t>Вороничева Евгения</t>
  </si>
  <si>
    <t>Мелицкова Ольга</t>
  </si>
  <si>
    <t>Усачева Ирина</t>
  </si>
  <si>
    <t>Кудрявцева Мария</t>
  </si>
  <si>
    <t>Ермошкина Екатерина</t>
  </si>
  <si>
    <t>Чеснокова Дария</t>
  </si>
  <si>
    <t>Карпова Екатерина</t>
  </si>
  <si>
    <t>Малина Светлана</t>
  </si>
  <si>
    <t>Лебедева Анастасия</t>
  </si>
  <si>
    <t>Тимина Ольга</t>
  </si>
  <si>
    <t>Карпова Светлана</t>
  </si>
  <si>
    <t>Малышева Юлия</t>
  </si>
  <si>
    <t>Маресева Марина</t>
  </si>
  <si>
    <t>Степанова Юлия</t>
  </si>
  <si>
    <t>Горбунова Александра</t>
  </si>
  <si>
    <t>Саксина Ирина</t>
  </si>
  <si>
    <t>Макарова Марина</t>
  </si>
  <si>
    <t>Ахатова Елена</t>
  </si>
  <si>
    <t>Петрова Надежда</t>
  </si>
  <si>
    <t>Кузнецова Ксения</t>
  </si>
  <si>
    <t>Рябова Алена</t>
  </si>
  <si>
    <t>Горностаева Екатерина</t>
  </si>
  <si>
    <t>Патенкова Екатерина</t>
  </si>
  <si>
    <t>Миронова Алена</t>
  </si>
  <si>
    <t>Жукова Дарья</t>
  </si>
  <si>
    <t>Годухина Ксения</t>
  </si>
  <si>
    <t>Завалова Дарья</t>
  </si>
  <si>
    <t>Яшина Анастасия</t>
  </si>
  <si>
    <t>Анохина Мария</t>
  </si>
  <si>
    <t>Чижова Дарья</t>
  </si>
  <si>
    <t>МЕЛИЦКОВА ОЛЬГА</t>
  </si>
  <si>
    <t>Тушавина Елена</t>
  </si>
  <si>
    <t>КУЛИКОВ РОМАН (1994)</t>
  </si>
  <si>
    <t>Сычев Артем</t>
  </si>
  <si>
    <t>ИГОШИН АНТОН</t>
  </si>
  <si>
    <t>Макаров Тимофей</t>
  </si>
  <si>
    <t>Графов Михаил</t>
  </si>
  <si>
    <t>Попинов Константин</t>
  </si>
  <si>
    <t>Курихин Иван</t>
  </si>
  <si>
    <t>Канаев Алексей</t>
  </si>
  <si>
    <t>Шлеенков Евгений</t>
  </si>
  <si>
    <t>Меденцов Алексей</t>
  </si>
  <si>
    <t>Голубев Денис</t>
  </si>
  <si>
    <t>Майоров Степан</t>
  </si>
  <si>
    <t>Шпаглов Андрей</t>
  </si>
  <si>
    <t>Коротков Дмитрий</t>
  </si>
  <si>
    <t>Целиков Николай</t>
  </si>
  <si>
    <t>Турченко Максим</t>
  </si>
  <si>
    <t>Цыпленков Алексей</t>
  </si>
  <si>
    <t>Миляков Евгений</t>
  </si>
  <si>
    <t>Жаворонков Юрий</t>
  </si>
  <si>
    <t>Махнев Антон</t>
  </si>
  <si>
    <t>Федотов Илья</t>
  </si>
  <si>
    <t>Кадушкин Михаил</t>
  </si>
  <si>
    <t>Елагин Дмитрий</t>
  </si>
  <si>
    <t>Барышников Дмитрий</t>
  </si>
  <si>
    <t>Бадьянов Ярослав</t>
  </si>
  <si>
    <t>Бобин Сергей</t>
  </si>
  <si>
    <t>Сюков Александр</t>
  </si>
  <si>
    <t>Леонтьев Антон</t>
  </si>
  <si>
    <t>Скамницкий Дмитрий</t>
  </si>
  <si>
    <t>Пелевин Даниил</t>
  </si>
  <si>
    <t>Синяков Артем</t>
  </si>
  <si>
    <t>Казаринов Дмитрий</t>
  </si>
  <si>
    <t>Творогов Антон</t>
  </si>
  <si>
    <t>Алексеев Андрей</t>
  </si>
  <si>
    <t>Лялин Иван</t>
  </si>
  <si>
    <t>Петрухин Роман</t>
  </si>
  <si>
    <t>Степанов Александр</t>
  </si>
  <si>
    <t>Чернышов Дмитрий</t>
  </si>
  <si>
    <t>Ненев Максим</t>
  </si>
  <si>
    <t>Карпов Дмитрий</t>
  </si>
  <si>
    <t>Тушавин Владимир</t>
  </si>
  <si>
    <t>Суханов Владимир</t>
  </si>
  <si>
    <t>Соломин Роман</t>
  </si>
  <si>
    <t>Лемешев Александр</t>
  </si>
  <si>
    <t>Абрамов Александр</t>
  </si>
  <si>
    <t>Кобзев Андрей</t>
  </si>
  <si>
    <t>Хрящев Глеб</t>
  </si>
  <si>
    <t>Березин Артем</t>
  </si>
  <si>
    <t>Лебедев Кирилл</t>
  </si>
  <si>
    <t>Елисеев Сергей</t>
  </si>
  <si>
    <t>Калугин Юрий</t>
  </si>
  <si>
    <t>Щербаков Константин</t>
  </si>
  <si>
    <t>Втюрин Кирилл</t>
  </si>
  <si>
    <t>Селифанов Илья</t>
  </si>
  <si>
    <t>Пастухов Михаил</t>
  </si>
  <si>
    <t>Забалуев Семен</t>
  </si>
  <si>
    <t>Месенко Иван</t>
  </si>
  <si>
    <t>Гаврилов Антон</t>
  </si>
  <si>
    <t>Мельников Алексей</t>
  </si>
  <si>
    <t>Панкратов Евгений</t>
  </si>
  <si>
    <t>Губин Андрей</t>
  </si>
  <si>
    <t>Пошивалов Александр</t>
  </si>
  <si>
    <t>Баранов Антон</t>
  </si>
  <si>
    <t>Андриянов Алексей</t>
  </si>
  <si>
    <t>Бутрюмов Алексей</t>
  </si>
  <si>
    <t>Логачев Алексей</t>
  </si>
  <si>
    <t>Логашов Евгений</t>
  </si>
  <si>
    <t>Синяков Антон</t>
  </si>
  <si>
    <t>Шукленков Алексей</t>
  </si>
  <si>
    <t>Адеркин Александр</t>
  </si>
  <si>
    <t>Зотеев Павел</t>
  </si>
  <si>
    <t>Заводчиков Андрей</t>
  </si>
  <si>
    <t>Алексеев Сергей</t>
  </si>
  <si>
    <t>Исаков Евгений</t>
  </si>
  <si>
    <t>Жуков Юрий</t>
  </si>
  <si>
    <t>Исаков Вадим</t>
  </si>
  <si>
    <t>Торчиков Сергей</t>
  </si>
  <si>
    <t>Дяченко Иван</t>
  </si>
  <si>
    <t>Киларев Михаил</t>
  </si>
  <si>
    <t>Антонов Алексей</t>
  </si>
  <si>
    <t>Пискарев Денис</t>
  </si>
  <si>
    <t>Козлов Сергей</t>
  </si>
  <si>
    <t>Еремеев Владимир</t>
  </si>
  <si>
    <t>Сутырин Сергей</t>
  </si>
  <si>
    <t>Фрайфельд Аркадий</t>
  </si>
  <si>
    <t>Воронцов Юрий</t>
  </si>
  <si>
    <t>Сенников Роман</t>
  </si>
  <si>
    <t>Шимов Кирилл</t>
  </si>
  <si>
    <t>Хлопков Сергей</t>
  </si>
  <si>
    <t>Трохин Валерий</t>
  </si>
  <si>
    <t>Мещеряков Антон</t>
  </si>
  <si>
    <t>Третьяков Дмитрий</t>
  </si>
  <si>
    <t>Пиляев Андрей</t>
  </si>
  <si>
    <t>Юрин Андрей</t>
  </si>
  <si>
    <t>Сиднев Анатолий</t>
  </si>
  <si>
    <t>Киреев Игорь</t>
  </si>
  <si>
    <t>Кошкин Иван</t>
  </si>
  <si>
    <t>Зимин Роман</t>
  </si>
  <si>
    <t>Дрянков Антон</t>
  </si>
  <si>
    <t>Овчинников Алексей</t>
  </si>
  <si>
    <t>Рогов Алексей</t>
  </si>
  <si>
    <t>Васильев Кирилл</t>
  </si>
  <si>
    <t>Калмыков Андрей</t>
  </si>
  <si>
    <t>Шевчук Дмитрий</t>
  </si>
  <si>
    <t>Матвеев Сергей</t>
  </si>
  <si>
    <t>Жулин Владислав</t>
  </si>
  <si>
    <t>Игошин Антон</t>
  </si>
  <si>
    <t>Маклаков Андрей</t>
  </si>
  <si>
    <t>Касимцев Александр</t>
  </si>
  <si>
    <t>Чупров Константин</t>
  </si>
  <si>
    <t>Козырев Иван</t>
  </si>
  <si>
    <t>Климин Алексей</t>
  </si>
  <si>
    <t>Кошелев Евгений</t>
  </si>
  <si>
    <t>Салюков Никита</t>
  </si>
  <si>
    <t>Глеков Дмитрий</t>
  </si>
  <si>
    <t>Шинькович Юрий</t>
  </si>
  <si>
    <t>Балашов Илья</t>
  </si>
  <si>
    <t>Скворцов Дмитрий</t>
  </si>
  <si>
    <t>Воронин Иван</t>
  </si>
  <si>
    <t>Лядов Павел</t>
  </si>
  <si>
    <t>Левушкин Михаил</t>
  </si>
  <si>
    <t>Матреночкин Евгений</t>
  </si>
  <si>
    <t>Глебов Игорь</t>
  </si>
  <si>
    <t>Кошелев Алексей</t>
  </si>
  <si>
    <t>Пантеев Роман</t>
  </si>
  <si>
    <t>Пугачев Николай</t>
  </si>
  <si>
    <t>Слюняев Вячеслав</t>
  </si>
  <si>
    <t>Солуданов Максим</t>
  </si>
  <si>
    <t>Егоров Андрей</t>
  </si>
  <si>
    <t>Магомедов Андрей</t>
  </si>
  <si>
    <t>Шклярик Андрей</t>
  </si>
  <si>
    <t>Федонин Александр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</si>
</sst>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3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u/>
      <sz val="11"/>
      <color rgb="FF000000"/>
      <name val="Calibri"/>
      <family val="2"/>
      <charset val="204"/>
      <scheme val="minor"/>
    </font>
    <font>
      <sz val="10"/>
      <color rgb="FF000000"/>
      <name val="Times New Roman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333366"/>
      <name val="Calibri"/>
      <family val="2"/>
      <charset val="204"/>
      <scheme val="minor"/>
    </font>
    <font>
      <b/>
      <sz val="12"/>
      <color rgb="FF333366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0"/>
      <color rgb="FF000000"/>
      <name val="Arial Unicode MS"/>
      <family val="2"/>
      <charset val="204"/>
    </font>
    <font>
      <b/>
      <u/>
      <sz val="10"/>
      <color rgb="FF000000"/>
      <name val="Arial Unicode MS"/>
      <family val="2"/>
      <charset val="204"/>
    </font>
    <font>
      <b/>
      <sz val="18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AA0055"/>
      <name val="Arial Narrow"/>
      <family val="2"/>
      <charset val="204"/>
    </font>
    <font>
      <b/>
      <sz val="12"/>
      <color rgb="FF220066"/>
      <name val="Arial Narrow"/>
      <family val="2"/>
      <charset val="204"/>
    </font>
    <font>
      <b/>
      <i/>
      <sz val="10"/>
      <color rgb="FFAA0055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2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D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BB"/>
        <bgColor indexed="64"/>
      </patternFill>
    </fill>
    <fill>
      <patternFill patternType="solid">
        <fgColor rgb="FFFFFFAA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AA0055"/>
      </left>
      <right/>
      <top style="medium">
        <color rgb="FFAA0055"/>
      </top>
      <bottom/>
      <diagonal/>
    </border>
    <border>
      <left/>
      <right/>
      <top style="medium">
        <color rgb="FFAA0055"/>
      </top>
      <bottom/>
      <diagonal/>
    </border>
    <border>
      <left/>
      <right style="medium">
        <color rgb="FFAA0055"/>
      </right>
      <top style="medium">
        <color rgb="FFAA0055"/>
      </top>
      <bottom/>
      <diagonal/>
    </border>
    <border>
      <left style="medium">
        <color rgb="FFAA0055"/>
      </left>
      <right/>
      <top/>
      <bottom/>
      <diagonal/>
    </border>
    <border>
      <left/>
      <right style="medium">
        <color rgb="FFAA0055"/>
      </right>
      <top/>
      <bottom/>
      <diagonal/>
    </border>
    <border>
      <left style="medium">
        <color rgb="FFAA0055"/>
      </left>
      <right/>
      <top/>
      <bottom style="medium">
        <color rgb="FFAA0055"/>
      </bottom>
      <diagonal/>
    </border>
    <border>
      <left/>
      <right/>
      <top/>
      <bottom style="medium">
        <color rgb="FFAA0055"/>
      </bottom>
      <diagonal/>
    </border>
    <border>
      <left/>
      <right style="medium">
        <color rgb="FFAA0055"/>
      </right>
      <top/>
      <bottom style="medium">
        <color rgb="FFAA0055"/>
      </bottom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0" fontId="7" fillId="0" borderId="0"/>
    <xf numFmtId="0" fontId="14" fillId="0" borderId="0"/>
    <xf numFmtId="0" fontId="4" fillId="0" borderId="0"/>
    <xf numFmtId="0" fontId="27" fillId="0" borderId="0"/>
  </cellStyleXfs>
  <cellXfs count="164">
    <xf numFmtId="0" fontId="0" fillId="0" borderId="0" xfId="0"/>
    <xf numFmtId="0" fontId="9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1" xfId="0" applyFont="1" applyBorder="1"/>
    <xf numFmtId="21" fontId="9" fillId="0" borderId="1" xfId="1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10" fillId="0" borderId="0" xfId="0" applyFont="1"/>
    <xf numFmtId="21" fontId="9" fillId="0" borderId="1" xfId="0" applyNumberFormat="1" applyFont="1" applyBorder="1"/>
    <xf numFmtId="0" fontId="10" fillId="2" borderId="1" xfId="0" applyFont="1" applyFill="1" applyBorder="1"/>
    <xf numFmtId="0" fontId="10" fillId="0" borderId="0" xfId="0" applyFont="1" applyFill="1"/>
    <xf numFmtId="0" fontId="10" fillId="7" borderId="1" xfId="0" applyFont="1" applyFill="1" applyBorder="1"/>
    <xf numFmtId="0" fontId="9" fillId="4" borderId="1" xfId="0" applyFont="1" applyFill="1" applyBorder="1"/>
    <xf numFmtId="0" fontId="10" fillId="3" borderId="1" xfId="0" applyFont="1" applyFill="1" applyBorder="1"/>
    <xf numFmtId="0" fontId="10" fillId="8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9" fillId="8" borderId="1" xfId="0" applyFont="1" applyFill="1" applyBorder="1"/>
    <xf numFmtId="0" fontId="9" fillId="6" borderId="1" xfId="0" applyFont="1" applyFill="1" applyBorder="1"/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1" fontId="9" fillId="0" borderId="0" xfId="0" applyNumberFormat="1" applyFont="1"/>
    <xf numFmtId="0" fontId="9" fillId="4" borderId="1" xfId="0" applyFont="1" applyFill="1" applyBorder="1" applyAlignment="1"/>
    <xf numFmtId="0" fontId="6" fillId="4" borderId="1" xfId="3" applyFont="1" applyFill="1" applyBorder="1" applyAlignment="1">
      <alignment vertical="top" wrapText="1"/>
    </xf>
    <xf numFmtId="0" fontId="9" fillId="4" borderId="1" xfId="3" applyFont="1" applyFill="1" applyBorder="1" applyAlignment="1">
      <alignment vertical="top" wrapText="1"/>
    </xf>
    <xf numFmtId="0" fontId="5" fillId="4" borderId="1" xfId="0" applyFont="1" applyFill="1" applyBorder="1" applyAlignment="1"/>
    <xf numFmtId="0" fontId="9" fillId="0" borderId="0" xfId="0" applyFont="1" applyAlignment="1"/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4" borderId="1" xfId="0" applyFont="1" applyFill="1" applyBorder="1" applyAlignment="1">
      <alignment vertical="center" wrapText="1"/>
    </xf>
    <xf numFmtId="0" fontId="4" fillId="4" borderId="1" xfId="4" applyFill="1" applyBorder="1"/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5" fillId="2" borderId="1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left" vertical="top" wrapText="1"/>
    </xf>
    <xf numFmtId="21" fontId="10" fillId="5" borderId="1" xfId="0" applyNumberFormat="1" applyFont="1" applyFill="1" applyBorder="1" applyAlignment="1">
      <alignment horizontal="center" vertical="center"/>
    </xf>
    <xf numFmtId="0" fontId="3" fillId="4" borderId="1" xfId="3" applyFont="1" applyFill="1" applyBorder="1" applyAlignment="1">
      <alignment vertical="top" wrapText="1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21" fontId="9" fillId="0" borderId="1" xfId="1" applyNumberFormat="1" applyFont="1" applyFill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21" fontId="9" fillId="0" borderId="1" xfId="0" applyNumberFormat="1" applyFont="1" applyFill="1" applyBorder="1"/>
    <xf numFmtId="0" fontId="9" fillId="0" borderId="1" xfId="0" applyFont="1" applyFill="1" applyBorder="1"/>
    <xf numFmtId="0" fontId="18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21" fontId="0" fillId="0" borderId="0" xfId="0" applyNumberFormat="1"/>
    <xf numFmtId="0" fontId="20" fillId="0" borderId="1" xfId="0" applyFont="1" applyBorder="1"/>
    <xf numFmtId="0" fontId="0" fillId="0" borderId="1" xfId="0" applyBorder="1"/>
    <xf numFmtId="0" fontId="19" fillId="0" borderId="1" xfId="0" applyFont="1" applyBorder="1"/>
    <xf numFmtId="21" fontId="0" fillId="0" borderId="1" xfId="0" applyNumberFormat="1" applyBorder="1"/>
    <xf numFmtId="0" fontId="0" fillId="0" borderId="0" xfId="0" applyAlignment="1">
      <alignment vertical="center" wrapText="1"/>
    </xf>
    <xf numFmtId="0" fontId="23" fillId="9" borderId="8" xfId="0" applyFont="1" applyFill="1" applyBorder="1" applyAlignment="1">
      <alignment horizontal="left" vertical="center" indent="1"/>
    </xf>
    <xf numFmtId="0" fontId="24" fillId="9" borderId="0" xfId="0" applyFont="1" applyFill="1" applyAlignment="1">
      <alignment horizontal="left" vertical="center" indent="1"/>
    </xf>
    <xf numFmtId="21" fontId="24" fillId="9" borderId="0" xfId="0" applyNumberFormat="1" applyFont="1" applyFill="1" applyAlignment="1">
      <alignment horizontal="left" vertical="center" indent="1"/>
    </xf>
    <xf numFmtId="0" fontId="25" fillId="9" borderId="0" xfId="0" applyFont="1" applyFill="1" applyAlignment="1">
      <alignment horizontal="left" vertical="center" indent="1"/>
    </xf>
    <xf numFmtId="21" fontId="25" fillId="9" borderId="0" xfId="0" applyNumberFormat="1" applyFont="1" applyFill="1" applyAlignment="1">
      <alignment horizontal="left" vertical="center" indent="1"/>
    </xf>
    <xf numFmtId="0" fontId="0" fillId="0" borderId="9" xfId="0" applyFill="1" applyBorder="1"/>
    <xf numFmtId="164" fontId="10" fillId="3" borderId="1" xfId="0" applyNumberFormat="1" applyFont="1" applyFill="1" applyBorder="1"/>
    <xf numFmtId="0" fontId="26" fillId="0" borderId="0" xfId="0" applyFont="1" applyAlignment="1"/>
    <xf numFmtId="0" fontId="15" fillId="9" borderId="8" xfId="0" applyFont="1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wrapText="1"/>
    </xf>
    <xf numFmtId="0" fontId="18" fillId="0" borderId="7" xfId="0" applyFont="1" applyBorder="1" applyAlignment="1">
      <alignment wrapText="1"/>
    </xf>
    <xf numFmtId="0" fontId="9" fillId="4" borderId="0" xfId="0" applyFont="1" applyFill="1" applyBorder="1"/>
    <xf numFmtId="0" fontId="0" fillId="4" borderId="0" xfId="0" applyFill="1"/>
    <xf numFmtId="0" fontId="18" fillId="0" borderId="0" xfId="0" applyFont="1" applyAlignment="1">
      <alignment horizontal="left" vertical="center"/>
    </xf>
    <xf numFmtId="16" fontId="17" fillId="0" borderId="0" xfId="0" applyNumberFormat="1" applyFont="1" applyAlignment="1">
      <alignment horizontal="left" vertical="center"/>
    </xf>
    <xf numFmtId="0" fontId="9" fillId="4" borderId="1" xfId="0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21" fontId="9" fillId="0" borderId="1" xfId="0" applyNumberFormat="1" applyFont="1" applyBorder="1" applyAlignment="1">
      <alignment horizontal="right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/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14" fontId="17" fillId="0" borderId="0" xfId="0" applyNumberFormat="1" applyFont="1" applyAlignment="1">
      <alignment horizontal="center" wrapText="1"/>
    </xf>
    <xf numFmtId="0" fontId="27" fillId="0" borderId="0" xfId="5"/>
    <xf numFmtId="0" fontId="28" fillId="0" borderId="0" xfId="5" applyFont="1" applyAlignment="1">
      <alignment vertical="center"/>
    </xf>
    <xf numFmtId="0" fontId="29" fillId="0" borderId="0" xfId="5" applyFont="1" applyAlignment="1">
      <alignment vertical="center"/>
    </xf>
    <xf numFmtId="0" fontId="31" fillId="9" borderId="0" xfId="5" applyFont="1" applyFill="1" applyAlignment="1">
      <alignment horizontal="center" vertical="center" wrapText="1"/>
    </xf>
    <xf numFmtId="0" fontId="31" fillId="9" borderId="0" xfId="5" applyFont="1" applyFill="1" applyAlignment="1">
      <alignment vertical="center" wrapText="1"/>
    </xf>
    <xf numFmtId="21" fontId="31" fillId="9" borderId="0" xfId="5" applyNumberFormat="1" applyFont="1" applyFill="1" applyAlignment="1">
      <alignment horizontal="center" vertical="center" wrapText="1"/>
    </xf>
    <xf numFmtId="0" fontId="1" fillId="9" borderId="0" xfId="5" applyFont="1" applyFill="1" applyAlignment="1">
      <alignment vertical="center" wrapText="1"/>
    </xf>
    <xf numFmtId="0" fontId="31" fillId="11" borderId="0" xfId="5" applyFont="1" applyFill="1" applyAlignment="1">
      <alignment horizontal="center" vertical="center" wrapText="1"/>
    </xf>
    <xf numFmtId="0" fontId="31" fillId="11" borderId="0" xfId="5" applyFont="1" applyFill="1" applyAlignment="1">
      <alignment vertical="center" wrapText="1"/>
    </xf>
    <xf numFmtId="21" fontId="31" fillId="11" borderId="0" xfId="5" applyNumberFormat="1" applyFont="1" applyFill="1" applyAlignment="1">
      <alignment horizontal="center" vertical="center" wrapText="1"/>
    </xf>
    <xf numFmtId="0" fontId="30" fillId="10" borderId="10" xfId="5" applyFont="1" applyFill="1" applyBorder="1" applyAlignment="1">
      <alignment horizontal="center" vertical="center" wrapText="1"/>
    </xf>
    <xf numFmtId="0" fontId="30" fillId="10" borderId="11" xfId="5" applyFont="1" applyFill="1" applyBorder="1" applyAlignment="1">
      <alignment horizontal="center" vertical="center" wrapText="1"/>
    </xf>
    <xf numFmtId="0" fontId="30" fillId="10" borderId="12" xfId="5" applyFont="1" applyFill="1" applyBorder="1" applyAlignment="1">
      <alignment horizontal="center" vertical="center" wrapText="1"/>
    </xf>
    <xf numFmtId="0" fontId="31" fillId="9" borderId="13" xfId="5" applyFont="1" applyFill="1" applyBorder="1" applyAlignment="1">
      <alignment horizontal="center" vertical="center" wrapText="1"/>
    </xf>
    <xf numFmtId="0" fontId="1" fillId="9" borderId="14" xfId="5" applyFont="1" applyFill="1" applyBorder="1" applyAlignment="1">
      <alignment vertical="center" wrapText="1"/>
    </xf>
    <xf numFmtId="0" fontId="31" fillId="11" borderId="13" xfId="5" applyFont="1" applyFill="1" applyBorder="1" applyAlignment="1">
      <alignment horizontal="center" vertical="center" wrapText="1"/>
    </xf>
    <xf numFmtId="0" fontId="31" fillId="11" borderId="14" xfId="5" applyFont="1" applyFill="1" applyBorder="1" applyAlignment="1">
      <alignment horizontal="center" vertical="center" wrapText="1"/>
    </xf>
    <xf numFmtId="0" fontId="31" fillId="9" borderId="15" xfId="5" applyFont="1" applyFill="1" applyBorder="1" applyAlignment="1">
      <alignment horizontal="center" vertical="center" wrapText="1"/>
    </xf>
    <xf numFmtId="0" fontId="31" fillId="9" borderId="16" xfId="5" applyFont="1" applyFill="1" applyBorder="1" applyAlignment="1">
      <alignment horizontal="center" vertical="center" wrapText="1"/>
    </xf>
    <xf numFmtId="0" fontId="31" fillId="9" borderId="16" xfId="5" applyFont="1" applyFill="1" applyBorder="1" applyAlignment="1">
      <alignment vertical="center" wrapText="1"/>
    </xf>
    <xf numFmtId="21" fontId="31" fillId="9" borderId="16" xfId="5" applyNumberFormat="1" applyFont="1" applyFill="1" applyBorder="1" applyAlignment="1">
      <alignment horizontal="center" vertical="center" wrapText="1"/>
    </xf>
    <xf numFmtId="0" fontId="31" fillId="9" borderId="17" xfId="5" applyFont="1" applyFill="1" applyBorder="1" applyAlignment="1">
      <alignment horizontal="center" vertical="center" wrapText="1"/>
    </xf>
    <xf numFmtId="0" fontId="32" fillId="0" borderId="0" xfId="5" applyFont="1" applyAlignment="1">
      <alignment vertical="center"/>
    </xf>
    <xf numFmtId="0" fontId="31" fillId="11" borderId="15" xfId="5" applyFont="1" applyFill="1" applyBorder="1" applyAlignment="1">
      <alignment horizontal="center" vertical="center" wrapText="1"/>
    </xf>
    <xf numFmtId="0" fontId="31" fillId="11" borderId="16" xfId="5" applyFont="1" applyFill="1" applyBorder="1" applyAlignment="1">
      <alignment horizontal="center" vertical="center" wrapText="1"/>
    </xf>
    <xf numFmtId="0" fontId="31" fillId="11" borderId="16" xfId="5" applyFont="1" applyFill="1" applyBorder="1" applyAlignment="1">
      <alignment vertical="center" wrapText="1"/>
    </xf>
    <xf numFmtId="21" fontId="31" fillId="11" borderId="16" xfId="5" applyNumberFormat="1" applyFont="1" applyFill="1" applyBorder="1" applyAlignment="1">
      <alignment horizontal="center" vertical="center" wrapText="1"/>
    </xf>
    <xf numFmtId="0" fontId="31" fillId="9" borderId="14" xfId="5" applyFont="1" applyFill="1" applyBorder="1" applyAlignment="1">
      <alignment horizontal="center" vertical="center" wrapText="1"/>
    </xf>
    <xf numFmtId="0" fontId="1" fillId="11" borderId="0" xfId="5" applyFont="1" applyFill="1" applyAlignment="1">
      <alignment vertical="center" wrapText="1"/>
    </xf>
    <xf numFmtId="20" fontId="31" fillId="11" borderId="14" xfId="5" applyNumberFormat="1" applyFont="1" applyFill="1" applyBorder="1" applyAlignment="1">
      <alignment horizontal="center" vertical="center" wrapText="1"/>
    </xf>
    <xf numFmtId="0" fontId="17" fillId="0" borderId="0" xfId="5" applyFont="1" applyAlignment="1">
      <alignment horizontal="center" vertical="center" wrapText="1"/>
    </xf>
    <xf numFmtId="0" fontId="27" fillId="0" borderId="0" xfId="5"/>
    <xf numFmtId="49" fontId="27" fillId="0" borderId="0" xfId="5" applyNumberFormat="1"/>
    <xf numFmtId="0" fontId="27" fillId="0" borderId="0" xfId="5"/>
    <xf numFmtId="49" fontId="27" fillId="0" borderId="0" xfId="5" applyNumberFormat="1"/>
    <xf numFmtId="0" fontId="30" fillId="10" borderId="0" xfId="5" applyFont="1" applyFill="1" applyBorder="1" applyAlignment="1">
      <alignment horizontal="center" vertical="center" wrapText="1"/>
    </xf>
    <xf numFmtId="0" fontId="0" fillId="0" borderId="0" xfId="0" applyNumberFormat="1"/>
    <xf numFmtId="49" fontId="0" fillId="0" borderId="0" xfId="0" applyNumberFormat="1"/>
    <xf numFmtId="21" fontId="1" fillId="9" borderId="0" xfId="5" applyNumberFormat="1" applyFont="1" applyFill="1" applyAlignment="1">
      <alignment horizontal="center" vertical="center" wrapText="1"/>
    </xf>
    <xf numFmtId="0" fontId="1" fillId="9" borderId="0" xfId="5" applyFont="1" applyFill="1" applyAlignment="1">
      <alignment horizontal="center" vertical="center" wrapText="1"/>
    </xf>
    <xf numFmtId="0" fontId="1" fillId="11" borderId="16" xfId="5" applyFont="1" applyFill="1" applyBorder="1" applyAlignment="1">
      <alignment vertical="center" wrapText="1"/>
    </xf>
    <xf numFmtId="21" fontId="1" fillId="11" borderId="16" xfId="5" applyNumberFormat="1" applyFont="1" applyFill="1" applyBorder="1" applyAlignment="1">
      <alignment horizontal="center" vertical="center" wrapText="1"/>
    </xf>
    <xf numFmtId="0" fontId="1" fillId="11" borderId="16" xfId="5" applyFont="1" applyFill="1" applyBorder="1" applyAlignment="1">
      <alignment horizontal="center" vertical="center" wrapText="1"/>
    </xf>
    <xf numFmtId="0" fontId="1" fillId="11" borderId="17" xfId="5" applyFont="1" applyFill="1" applyBorder="1" applyAlignment="1">
      <alignment horizontal="center" vertical="center" wrapText="1"/>
    </xf>
    <xf numFmtId="21" fontId="1" fillId="11" borderId="0" xfId="5" applyNumberFormat="1" applyFont="1" applyFill="1" applyAlignment="1">
      <alignment horizontal="center" vertical="center" wrapText="1"/>
    </xf>
    <xf numFmtId="0" fontId="1" fillId="11" borderId="0" xfId="5" applyFont="1" applyFill="1" applyAlignment="1">
      <alignment horizontal="center" vertical="center" wrapText="1"/>
    </xf>
    <xf numFmtId="49" fontId="1" fillId="4" borderId="1" xfId="5" applyNumberFormat="1" applyFont="1" applyFill="1" applyBorder="1"/>
    <xf numFmtId="0" fontId="0" fillId="0" borderId="0" xfId="0" applyAlignment="1">
      <alignment horizontal="right"/>
    </xf>
    <xf numFmtId="0" fontId="17" fillId="0" borderId="0" xfId="5" applyFont="1" applyAlignment="1">
      <alignment horizontal="right" vertical="center" wrapText="1"/>
    </xf>
    <xf numFmtId="49" fontId="27" fillId="0" borderId="0" xfId="5" applyNumberFormat="1" applyAlignment="1">
      <alignment horizontal="right"/>
    </xf>
    <xf numFmtId="0" fontId="27" fillId="0" borderId="0" xfId="5" applyAlignment="1">
      <alignment horizontal="right"/>
    </xf>
    <xf numFmtId="49" fontId="27" fillId="0" borderId="0" xfId="5" applyNumberFormat="1" applyFill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7" fillId="0" borderId="0" xfId="5" applyNumberFormat="1" applyAlignment="1">
      <alignment horizontal="right"/>
    </xf>
    <xf numFmtId="0" fontId="27" fillId="0" borderId="0" xfId="5" applyNumberFormat="1"/>
    <xf numFmtId="1" fontId="0" fillId="0" borderId="0" xfId="0" applyNumberFormat="1" applyAlignment="1">
      <alignment horizontal="right"/>
    </xf>
    <xf numFmtId="1" fontId="27" fillId="0" borderId="0" xfId="5" applyNumberFormat="1" applyAlignment="1">
      <alignment horizontal="right"/>
    </xf>
    <xf numFmtId="1" fontId="27" fillId="0" borderId="0" xfId="5" applyNumberFormat="1"/>
    <xf numFmtId="49" fontId="27" fillId="4" borderId="1" xfId="5" applyNumberFormat="1" applyFill="1" applyBorder="1"/>
    <xf numFmtId="0" fontId="1" fillId="11" borderId="14" xfId="5" applyFont="1" applyFill="1" applyBorder="1" applyAlignment="1">
      <alignment horizontal="center" vertical="center" wrapText="1"/>
    </xf>
    <xf numFmtId="49" fontId="27" fillId="4" borderId="0" xfId="5" applyNumberFormat="1" applyFill="1" applyBorder="1"/>
    <xf numFmtId="1" fontId="27" fillId="0" borderId="0" xfId="5" applyNumberFormat="1" applyAlignment="1">
      <alignment horizontal="left"/>
    </xf>
    <xf numFmtId="0" fontId="1" fillId="4" borderId="1" xfId="5" applyFont="1" applyFill="1" applyBorder="1" applyAlignment="1">
      <alignment vertical="center" wrapText="1"/>
    </xf>
  </cellXfs>
  <cellStyles count="6">
    <cellStyle name="Обычный" xfId="0" builtinId="0"/>
    <cellStyle name="Обычный 2" xfId="2"/>
    <cellStyle name="Обычный 3" xfId="3"/>
    <cellStyle name="Обычный 4" xfId="4"/>
    <cellStyle name="Обычный 5" xfId="5"/>
    <cellStyle name="Финансовый" xfId="1" builtinId="3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F345"/>
  <sheetViews>
    <sheetView tabSelected="1" workbookViewId="0">
      <selection activeCell="F10" sqref="F10"/>
    </sheetView>
  </sheetViews>
  <sheetFormatPr defaultColWidth="8.88671875" defaultRowHeight="14.4" x14ac:dyDescent="0.3"/>
  <cols>
    <col min="1" max="1" width="10.6640625" style="10" customWidth="1"/>
    <col min="2" max="2" width="9" style="10" customWidth="1"/>
    <col min="3" max="3" width="24.6640625" style="26" customWidth="1"/>
    <col min="4" max="4" width="11.5546875" style="7" customWidth="1"/>
    <col min="5" max="5" width="13" style="7" customWidth="1"/>
    <col min="6" max="6" width="12.88671875" style="7" customWidth="1"/>
    <col min="7" max="7" width="8.44140625" style="3" customWidth="1"/>
    <col min="8" max="8" width="12.5546875" style="3" customWidth="1"/>
    <col min="9" max="9" width="9.44140625" style="3" customWidth="1"/>
    <col min="10" max="10" width="7.33203125" style="3" customWidth="1"/>
    <col min="11" max="11" width="8.5546875" style="1" customWidth="1"/>
    <col min="12" max="12" width="12.6640625" style="1" customWidth="1"/>
    <col min="13" max="13" width="9" style="1" customWidth="1"/>
    <col min="14" max="14" width="7.33203125" style="1" customWidth="1"/>
    <col min="15" max="15" width="8.5546875" style="1" customWidth="1"/>
    <col min="16" max="16" width="12.6640625" style="1" customWidth="1"/>
    <col min="17" max="17" width="9" style="1" customWidth="1"/>
    <col min="18" max="18" width="7.33203125" style="1" customWidth="1"/>
    <col min="19" max="19" width="9.109375" style="1" customWidth="1"/>
    <col min="20" max="20" width="12.6640625" style="1" customWidth="1"/>
    <col min="21" max="21" width="9" style="1" customWidth="1"/>
    <col min="22" max="22" width="7.33203125" style="1" customWidth="1"/>
    <col min="23" max="23" width="8.5546875" style="1" customWidth="1"/>
    <col min="24" max="24" width="12.6640625" style="1" customWidth="1"/>
    <col min="25" max="25" width="9" style="1" customWidth="1"/>
    <col min="26" max="26" width="7.33203125" style="1" customWidth="1"/>
    <col min="27" max="27" width="8.5546875" style="1" customWidth="1"/>
    <col min="28" max="28" width="16.33203125" style="1" customWidth="1"/>
    <col min="29" max="29" width="9" style="1" customWidth="1"/>
    <col min="30" max="30" width="8.21875" style="1" customWidth="1"/>
    <col min="31" max="31" width="8.5546875" style="1" customWidth="1"/>
    <col min="32" max="32" width="12.6640625" style="1" customWidth="1"/>
    <col min="33" max="33" width="9" style="1" customWidth="1"/>
    <col min="34" max="34" width="7.33203125" style="1" customWidth="1"/>
    <col min="35" max="35" width="8.5546875" style="21" customWidth="1"/>
    <col min="36" max="36" width="12.6640625" style="1" customWidth="1"/>
    <col min="37" max="37" width="9" style="1" customWidth="1"/>
    <col min="38" max="38" width="7.33203125" style="1" customWidth="1"/>
    <col min="39" max="39" width="8.5546875" style="1" customWidth="1"/>
    <col min="40" max="40" width="12.6640625" style="1" customWidth="1"/>
    <col min="41" max="41" width="9" style="1" customWidth="1"/>
    <col min="42" max="42" width="7.33203125" style="1" customWidth="1"/>
    <col min="43" max="43" width="8.5546875" style="1" customWidth="1"/>
    <col min="44" max="44" width="12.6640625" style="1" customWidth="1"/>
    <col min="45" max="45" width="9" style="1" customWidth="1"/>
    <col min="46" max="46" width="7.33203125" style="1" customWidth="1"/>
    <col min="47" max="47" width="8.5546875" style="1" customWidth="1"/>
    <col min="48" max="48" width="12.6640625" style="1" customWidth="1"/>
    <col min="49" max="49" width="9" style="1" customWidth="1"/>
    <col min="50" max="50" width="7.33203125" style="1" customWidth="1"/>
    <col min="51" max="51" width="8.88671875" style="1"/>
    <col min="52" max="52" width="14.5546875" style="1" customWidth="1"/>
    <col min="53" max="55" width="8.88671875" style="1"/>
    <col min="56" max="56" width="12.6640625" style="1" customWidth="1"/>
    <col min="57" max="16384" width="8.88671875" style="1"/>
  </cols>
  <sheetData>
    <row r="1" spans="1:58" s="2" customFormat="1" ht="14.4" customHeight="1" x14ac:dyDescent="0.25">
      <c r="A1" s="93" t="s">
        <v>21</v>
      </c>
      <c r="B1" s="93" t="s">
        <v>11</v>
      </c>
      <c r="C1" s="88" t="s">
        <v>1</v>
      </c>
      <c r="D1" s="93" t="s">
        <v>12</v>
      </c>
      <c r="E1" s="93" t="s">
        <v>14</v>
      </c>
      <c r="F1" s="93" t="s">
        <v>13</v>
      </c>
      <c r="G1" s="88" t="s">
        <v>76</v>
      </c>
      <c r="H1" s="88"/>
      <c r="I1" s="88"/>
      <c r="J1" s="88"/>
      <c r="K1" s="88" t="s">
        <v>77</v>
      </c>
      <c r="L1" s="88"/>
      <c r="M1" s="88"/>
      <c r="N1" s="88"/>
      <c r="O1" s="89" t="s">
        <v>53</v>
      </c>
      <c r="P1" s="88"/>
      <c r="Q1" s="88"/>
      <c r="R1" s="88"/>
      <c r="S1" s="90" t="s">
        <v>78</v>
      </c>
      <c r="T1" s="91"/>
      <c r="U1" s="91"/>
      <c r="V1" s="92"/>
      <c r="W1" s="90" t="s">
        <v>79</v>
      </c>
      <c r="X1" s="91"/>
      <c r="Y1" s="91"/>
      <c r="Z1" s="92"/>
      <c r="AA1" s="90" t="s">
        <v>80</v>
      </c>
      <c r="AB1" s="91"/>
      <c r="AC1" s="91"/>
      <c r="AD1" s="92"/>
      <c r="AE1" s="90" t="s">
        <v>81</v>
      </c>
      <c r="AF1" s="91"/>
      <c r="AG1" s="91"/>
      <c r="AH1" s="92"/>
      <c r="AI1" s="90" t="s">
        <v>82</v>
      </c>
      <c r="AJ1" s="91"/>
      <c r="AK1" s="91"/>
      <c r="AL1" s="92"/>
      <c r="AM1" s="90" t="s">
        <v>83</v>
      </c>
      <c r="AN1" s="91"/>
      <c r="AO1" s="91"/>
      <c r="AP1" s="92"/>
      <c r="AQ1" s="88" t="s">
        <v>84</v>
      </c>
      <c r="AR1" s="88"/>
      <c r="AS1" s="88"/>
      <c r="AT1" s="88"/>
      <c r="AU1" s="88" t="s">
        <v>85</v>
      </c>
      <c r="AV1" s="88"/>
      <c r="AW1" s="88"/>
      <c r="AX1" s="88"/>
      <c r="AY1" s="88" t="s">
        <v>86</v>
      </c>
      <c r="AZ1" s="88"/>
      <c r="BA1" s="88"/>
      <c r="BB1" s="88"/>
      <c r="BC1" s="88" t="s">
        <v>87</v>
      </c>
      <c r="BD1" s="88"/>
      <c r="BE1" s="88"/>
      <c r="BF1" s="88"/>
    </row>
    <row r="2" spans="1:58" s="2" customFormat="1" ht="47.4" customHeight="1" x14ac:dyDescent="0.25">
      <c r="A2" s="94"/>
      <c r="B2" s="94"/>
      <c r="C2" s="88"/>
      <c r="D2" s="94"/>
      <c r="E2" s="94"/>
      <c r="F2" s="95"/>
      <c r="G2" s="20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1" t="s">
        <v>7</v>
      </c>
      <c r="AB2" s="32" t="s">
        <v>8</v>
      </c>
      <c r="AC2" s="32" t="s">
        <v>9</v>
      </c>
      <c r="AD2" s="31" t="s">
        <v>15</v>
      </c>
      <c r="AE2" s="36" t="s">
        <v>7</v>
      </c>
      <c r="AF2" s="37" t="s">
        <v>8</v>
      </c>
      <c r="AG2" s="37" t="s">
        <v>9</v>
      </c>
      <c r="AH2" s="36" t="s">
        <v>15</v>
      </c>
      <c r="AI2" s="39" t="s">
        <v>7</v>
      </c>
      <c r="AJ2" s="37" t="s">
        <v>8</v>
      </c>
      <c r="AK2" s="37" t="s">
        <v>9</v>
      </c>
      <c r="AL2" s="36" t="s">
        <v>15</v>
      </c>
      <c r="AM2" s="41" t="s">
        <v>7</v>
      </c>
      <c r="AN2" s="42" t="s">
        <v>8</v>
      </c>
      <c r="AO2" s="42" t="s">
        <v>9</v>
      </c>
      <c r="AP2" s="41" t="s">
        <v>15</v>
      </c>
      <c r="AQ2" s="44" t="s">
        <v>7</v>
      </c>
      <c r="AR2" s="43" t="s">
        <v>8</v>
      </c>
      <c r="AS2" s="43" t="s">
        <v>9</v>
      </c>
      <c r="AT2" s="44" t="s">
        <v>15</v>
      </c>
      <c r="AU2" s="44" t="s">
        <v>7</v>
      </c>
      <c r="AV2" s="43" t="s">
        <v>8</v>
      </c>
      <c r="AW2" s="43" t="s">
        <v>9</v>
      </c>
      <c r="AX2" s="44" t="s">
        <v>15</v>
      </c>
      <c r="AY2" s="45" t="s">
        <v>7</v>
      </c>
      <c r="AZ2" s="46" t="s">
        <v>8</v>
      </c>
      <c r="BA2" s="46" t="s">
        <v>9</v>
      </c>
      <c r="BB2" s="45" t="s">
        <v>15</v>
      </c>
      <c r="BC2" s="48" t="s">
        <v>7</v>
      </c>
      <c r="BD2" s="47" t="s">
        <v>8</v>
      </c>
      <c r="BE2" s="47" t="s">
        <v>9</v>
      </c>
      <c r="BF2" s="48" t="s">
        <v>15</v>
      </c>
    </row>
    <row r="3" spans="1:58" x14ac:dyDescent="0.3">
      <c r="A3" s="11">
        <f>IF(D3=0," ",RANK(D3,$D$3:$D$345,0))</f>
        <v>1</v>
      </c>
      <c r="B3" s="9">
        <v>1</v>
      </c>
      <c r="C3" s="22" t="s">
        <v>39</v>
      </c>
      <c r="D3" s="72">
        <f>I3+M3+Q3+U3+Y3+AC3+AG3+AK3+AO3+AS3+AW3+BA3+BE3</f>
        <v>687.25</v>
      </c>
      <c r="E3" s="13">
        <f>J3+N3+R3+V3+Z3+AD3+AH3+AL3+AP3+AT3+AX3+BB3+BF3</f>
        <v>154.5</v>
      </c>
      <c r="F3" s="13">
        <f>COUNTA(H3,L3,P3,T3,X3,AB3,AF3,AJ3,AN3,AR3,AV3,AZ3,BD3)</f>
        <v>7</v>
      </c>
      <c r="G3" s="5">
        <f>VLOOKUP(C3,'1'!B14:H114,3,FALSE)</f>
        <v>3.7280092592592594E-2</v>
      </c>
      <c r="H3" s="6">
        <f>VLOOKUP(C3,'1'!B14:H114,4,FALSE)</f>
        <v>7</v>
      </c>
      <c r="I3" s="6">
        <f>VLOOKUP(H3,Баллы!$A$2:$B$101,2)+J3/2</f>
        <v>92.5</v>
      </c>
      <c r="J3" s="6">
        <f>VLOOKUP(C3,'1'!B14:H114,6,FALSE)</f>
        <v>11</v>
      </c>
      <c r="K3" s="5"/>
      <c r="L3" s="6"/>
      <c r="M3" s="6"/>
      <c r="N3" s="6"/>
      <c r="O3" s="5">
        <f>VLOOKUP(C3,'3'!$B$10:$G$298,3,FALSE)</f>
        <v>0.10569444444444444</v>
      </c>
      <c r="P3" s="6">
        <f>VLOOKUP(C3,'3'!$B$10:$G$298,4,FALSE)</f>
        <v>15</v>
      </c>
      <c r="Q3" s="6">
        <f>VLOOKUP(P3,Баллы!$A$2:$B$101,2)+R3/2</f>
        <v>89.25</v>
      </c>
      <c r="R3" s="6">
        <f>VLOOKUP(C3,'3'!$B$10:$G$298,5,FALSE)</f>
        <v>26.5</v>
      </c>
      <c r="S3" s="5">
        <f>VLOOKUP(C3,'4'!$B$10:$H$161,3,FALSE)</f>
        <v>6.9907407407407404E-2</v>
      </c>
      <c r="T3" s="6">
        <f>VLOOKUP(C3,'4'!$B$10:$H$161,4,FALSE)</f>
        <v>8</v>
      </c>
      <c r="U3" s="6">
        <f>VLOOKUP(T3,Баллы!$A$2:$B$101,2)+V3/2</f>
        <v>95</v>
      </c>
      <c r="V3" s="6">
        <f>VLOOKUP(C3,'4'!$B$10:$H$161,6,FALSE)</f>
        <v>20</v>
      </c>
      <c r="W3" s="8">
        <f>VLOOKUP(C3,'5'!$B$10:$H$52,3,FALSE)</f>
        <v>3.0474537037037036E-2</v>
      </c>
      <c r="X3" s="4">
        <f>VLOOKUP(C3,'5'!$B$10:$H$52,4,FALSE)</f>
        <v>5</v>
      </c>
      <c r="Y3" s="4">
        <f>VLOOKUP(X3,Баллы!$A$2:$B$101,2)+Z3/2</f>
        <v>96</v>
      </c>
      <c r="Z3" s="4">
        <f>VLOOKUP(C3,'5'!$B$10:$H$52,6,FALSE)</f>
        <v>10</v>
      </c>
      <c r="AA3" s="8">
        <f>VLOOKUP(C3,'6'!$B$10:$H$215,3,FALSE)</f>
        <v>0.1237037037037037</v>
      </c>
      <c r="AB3" s="4">
        <f>VLOOKUP(C3,'6'!$B$10:$H$215,4,FALSE)</f>
        <v>3</v>
      </c>
      <c r="AC3" s="4">
        <f>VLOOKUP(AB3,Баллы!$A$2:$B$101,2)+AD3/2</f>
        <v>111</v>
      </c>
      <c r="AD3" s="4">
        <f>VLOOKUP(C3,'6'!$B$10:$H$215,6,FALSE)</f>
        <v>32</v>
      </c>
      <c r="AE3" s="87"/>
      <c r="AF3" s="6"/>
      <c r="AG3" s="4"/>
      <c r="AH3" s="4"/>
      <c r="AI3" s="5" t="str">
        <f>VLOOKUP(C3,'8'!$B$10:$H$397,3,FALSE)</f>
        <v>02:59:20</v>
      </c>
      <c r="AJ3" s="6">
        <f>VLOOKUP(C3,'8'!$B$10:$H$397,4,FALSE)</f>
        <v>7</v>
      </c>
      <c r="AK3" s="6">
        <f>VLOOKUP(AJ3,Баллы!$A$2:$B$101,2)+AL3/2</f>
        <v>102</v>
      </c>
      <c r="AL3" s="6">
        <f>VLOOKUP(C3,'8'!$B$10:$H$397,6,FALSE)</f>
        <v>30</v>
      </c>
      <c r="AM3" s="5">
        <f>VLOOKUP(C3,'9'!$B$5:$H$89,3,FALSE)</f>
        <v>0.11399305555555556</v>
      </c>
      <c r="AN3" s="6">
        <f>VLOOKUP(C3,'9'!$B$5:$H$89,4,FALSE)</f>
        <v>6</v>
      </c>
      <c r="AO3" s="6">
        <f>VLOOKUP(AN3,Баллы!$A$2:$B$101,2)+AP3/2</f>
        <v>101.5</v>
      </c>
      <c r="AP3" s="6">
        <f>VLOOKUP(C3,'9'!$B$5:$H$89,6,FALSE)</f>
        <v>25</v>
      </c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f>IF(D4=0," ",RANK(D4,$D$3:$D$345,0))</f>
        <v>2</v>
      </c>
      <c r="B4" s="9">
        <v>2</v>
      </c>
      <c r="C4" s="12" t="s">
        <v>108</v>
      </c>
      <c r="D4" s="72">
        <f>I4+M4+Q4+U4+Y4+AC4+AG4+AK4+AO4+AS4+AW4+BA4+BE4</f>
        <v>640.25</v>
      </c>
      <c r="E4" s="13">
        <f>J4+N4+R4+V4+Z4+AD4+AH4+AL4+AP4+AT4+AX4+BB4+BF4</f>
        <v>116.5</v>
      </c>
      <c r="F4" s="13">
        <f>COUNTA(H4,L4,P4,T4,X4,AB4,AF4,AJ4,AN4,AR4,AV4,AZ4,BD4)</f>
        <v>6</v>
      </c>
      <c r="G4" s="5">
        <f>VLOOKUP(C4,'1'!B20:H120,3,FALSE)</f>
        <v>8.5000000000000006E-2</v>
      </c>
      <c r="H4" s="6">
        <f>VLOOKUP(C4,'1'!B20:H120,4,FALSE)</f>
        <v>2</v>
      </c>
      <c r="I4" s="6">
        <f>VLOOKUP(H4,Баллы!$A$2:$B$101,2)+J4/2</f>
        <v>109.5</v>
      </c>
      <c r="J4" s="6">
        <f>VLOOKUP(C4,'1'!B20:H120,6,FALSE)</f>
        <v>25</v>
      </c>
      <c r="K4" s="5"/>
      <c r="L4" s="6"/>
      <c r="M4" s="6"/>
      <c r="N4" s="6"/>
      <c r="O4" s="5">
        <f>VLOOKUP(C4,'3'!$B$10:$G$298,3,FALSE)</f>
        <v>2.5613425925925925E-2</v>
      </c>
      <c r="P4" s="6">
        <f>VLOOKUP(C4,'3'!$B$10:$G$298,4,FALSE)</f>
        <v>1</v>
      </c>
      <c r="Q4" s="6">
        <f>VLOOKUP(P4,Баллы!$A$2:$B$101,2)+R4/2</f>
        <v>104.75</v>
      </c>
      <c r="R4" s="6">
        <f>VLOOKUP(C4,'3'!$B$10:$G$298,5,FALSE)</f>
        <v>9.5</v>
      </c>
      <c r="S4" s="5">
        <f>VLOOKUP(C4,'4'!$B$10:$H$161,3,FALSE)</f>
        <v>9.9606481481481476E-2</v>
      </c>
      <c r="T4" s="6">
        <f>VLOOKUP(C4,'4'!$B$10:$H$161,4,FALSE)</f>
        <v>3</v>
      </c>
      <c r="U4" s="6">
        <f>VLOOKUP(T4,Баллы!$A$2:$B$101,2)+V4/2</f>
        <v>111</v>
      </c>
      <c r="V4" s="6">
        <f>VLOOKUP(C4,'4'!$B$10:$H$161,6,FALSE)</f>
        <v>32</v>
      </c>
      <c r="W4" s="8">
        <f>VLOOKUP(C4,'5'!$B$10:$H$52,3,FALSE)</f>
        <v>2.8275462962962964E-2</v>
      </c>
      <c r="X4" s="4">
        <f>VLOOKUP(C4,'5'!$B$10:$H$52,4,FALSE)</f>
        <v>1</v>
      </c>
      <c r="Y4" s="4">
        <f>VLOOKUP(X4,Баллы!$A$2:$B$101,2)+Z4/2</f>
        <v>105</v>
      </c>
      <c r="Z4" s="4">
        <f>VLOOKUP(C4,'5'!$B$10:$H$52,6,FALSE)</f>
        <v>10</v>
      </c>
      <c r="AA4" s="8"/>
      <c r="AB4" s="4"/>
      <c r="AC4" s="4"/>
      <c r="AD4" s="4"/>
      <c r="AE4" s="87"/>
      <c r="AF4" s="6"/>
      <c r="AG4" s="4"/>
      <c r="AH4" s="4"/>
      <c r="AI4" s="5" t="str">
        <f>VLOOKUP(C4,'8'!$B$10:$H$397,3,FALSE)</f>
        <v>01:00:14</v>
      </c>
      <c r="AJ4" s="6">
        <f>VLOOKUP(C4,'8'!$B$10:$H$397,4,FALSE)</f>
        <v>3</v>
      </c>
      <c r="AK4" s="6">
        <f>VLOOKUP(AJ4,Баллы!$A$2:$B$101,2)+AL4/2</f>
        <v>102.5</v>
      </c>
      <c r="AL4" s="6">
        <f>VLOOKUP(C4,'8'!$B$10:$H$397,6,FALSE)</f>
        <v>15</v>
      </c>
      <c r="AM4" s="5">
        <f>VLOOKUP(C4,'9'!$B$5:$H$89,3,FALSE)</f>
        <v>9.9999999999999992E-2</v>
      </c>
      <c r="AN4" s="6">
        <f>VLOOKUP(C4,'9'!$B$5:$H$89,4,FALSE)</f>
        <v>3</v>
      </c>
      <c r="AO4" s="6">
        <f>VLOOKUP(AN4,Баллы!$A$2:$B$101,2)+AP4/2</f>
        <v>107.5</v>
      </c>
      <c r="AP4" s="6">
        <f>VLOOKUP(C4,'9'!$B$5:$H$89,6,FALSE)</f>
        <v>25</v>
      </c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f>IF(D5=0," ",RANK(D5,$D$3:$D$345,0))</f>
        <v>3</v>
      </c>
      <c r="B5" s="9">
        <v>3</v>
      </c>
      <c r="C5" s="22" t="s">
        <v>490</v>
      </c>
      <c r="D5" s="72">
        <f>I5+M5+Q5+U5+Y5+AC5+AG5+AK5+AO5+AS5+AW5+BA5+BE5</f>
        <v>613.1</v>
      </c>
      <c r="E5" s="13">
        <f>J5+N5+R5+V5+Z5+AD5+AH5+AL5+AP5+AT5+AX5+BB5+BF5</f>
        <v>150.19999999999999</v>
      </c>
      <c r="F5" s="13">
        <f>COUNTA(H5,L5,P5,T5,X5,AB5,AF5,AJ5,AN5,AR5,AV5,AZ5,BD5)</f>
        <v>6</v>
      </c>
      <c r="G5" s="6"/>
      <c r="H5" s="6"/>
      <c r="I5" s="6"/>
      <c r="J5" s="6"/>
      <c r="K5" s="5"/>
      <c r="L5" s="6"/>
      <c r="M5" s="6"/>
      <c r="N5" s="6"/>
      <c r="O5" s="5">
        <f>VLOOKUP(C5,'3'!$B$10:$G$298,3,FALSE)</f>
        <v>0.25836805555555559</v>
      </c>
      <c r="P5" s="6">
        <f>VLOOKUP(C5,'3'!$B$10:$G$298,4,FALSE)</f>
        <v>7</v>
      </c>
      <c r="Q5" s="6">
        <f>VLOOKUP(P5,Баллы!$A$2:$B$101,2)+R5/2</f>
        <v>113.1</v>
      </c>
      <c r="R5" s="6">
        <f>VLOOKUP(C5,'3'!$B$10:$G$298,5,FALSE)</f>
        <v>52.2</v>
      </c>
      <c r="S5" s="5">
        <f>VLOOKUP(C5,'4'!$B$10:$H$161,3,FALSE)</f>
        <v>6.4907407407407414E-2</v>
      </c>
      <c r="T5" s="6">
        <f>VLOOKUP(C5,'4'!$B$10:$H$161,4,FALSE)</f>
        <v>5</v>
      </c>
      <c r="U5" s="6">
        <f>VLOOKUP(T5,Баллы!$A$2:$B$101,2)+V5/2</f>
        <v>101</v>
      </c>
      <c r="V5" s="6">
        <f>VLOOKUP(C5,'4'!$B$10:$H$161,6,FALSE)</f>
        <v>20</v>
      </c>
      <c r="W5" s="8">
        <f>VLOOKUP(C5,'5'!$B$10:$H$52,3,FALSE)</f>
        <v>2.9664351851851855E-2</v>
      </c>
      <c r="X5" s="4">
        <f>VLOOKUP(C5,'5'!$B$10:$H$52,4,FALSE)</f>
        <v>4</v>
      </c>
      <c r="Y5" s="4">
        <f>VLOOKUP(X5,Баллы!$A$2:$B$101,2)+Z5/2</f>
        <v>98</v>
      </c>
      <c r="Z5" s="4">
        <f>VLOOKUP(C5,'5'!$B$10:$H$52,6,FALSE)</f>
        <v>10</v>
      </c>
      <c r="AA5" s="8">
        <f>VLOOKUP(C5,'6'!$B$10:$H$215,3,FALSE)</f>
        <v>0.18089120370370371</v>
      </c>
      <c r="AB5" s="4">
        <f>VLOOKUP(C5,'6'!$B$10:$H$215,4,FALSE)</f>
        <v>1</v>
      </c>
      <c r="AC5" s="4">
        <f>VLOOKUP(AB5,Баллы!$A$2:$B$101,2)+AD5/2</f>
        <v>121.5</v>
      </c>
      <c r="AD5" s="4">
        <f>VLOOKUP(C5,'6'!$B$10:$H$215,6,FALSE)</f>
        <v>43</v>
      </c>
      <c r="AE5" s="87" t="str">
        <f>VLOOKUP(C5,'7'!$B$10:$H$126,3,FALSE)</f>
        <v>00:44:53</v>
      </c>
      <c r="AF5" s="6">
        <f>VLOOKUP(C5,'7'!$B$10:$H$126,4,FALSE)</f>
        <v>5</v>
      </c>
      <c r="AG5" s="4">
        <f>VLOOKUP(AF5,Баллы!$A$2:$B$101,2)+AH5/2</f>
        <v>96</v>
      </c>
      <c r="AH5" s="4">
        <f>VLOOKUP(C5,'7'!$B$10:$H$126,6,FALSE)</f>
        <v>10</v>
      </c>
      <c r="AI5" s="5" t="str">
        <f>VLOOKUP(C5,'8'!$B$10:$H$397,3,FALSE)</f>
        <v>01:13:27</v>
      </c>
      <c r="AJ5" s="6">
        <f>VLOOKUP(C5,'8'!$B$10:$H$397,4,FALSE)</f>
        <v>15</v>
      </c>
      <c r="AK5" s="6">
        <f>VLOOKUP(AJ5,Баллы!$A$2:$B$101,2)+AL5/2</f>
        <v>83.5</v>
      </c>
      <c r="AL5" s="6">
        <f>VLOOKUP(C5,'8'!$B$10:$H$397,6,FALSE)</f>
        <v>15</v>
      </c>
      <c r="AM5" s="5"/>
      <c r="AN5" s="6"/>
      <c r="AO5" s="6"/>
      <c r="AP5" s="6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ht="14.4" customHeight="1" x14ac:dyDescent="0.3">
      <c r="A6" s="11">
        <f>IF(D6=0," ",RANK(D6,$D$3:$D$345,0))</f>
        <v>4</v>
      </c>
      <c r="B6" s="9">
        <v>4</v>
      </c>
      <c r="C6" s="12" t="s">
        <v>64</v>
      </c>
      <c r="D6" s="72">
        <f>I6+M6+Q6+U6+Y6+AC6+AG6+AK6+AO6+AS6+AW6+BA6+BE6</f>
        <v>567.75</v>
      </c>
      <c r="E6" s="13">
        <f>J6+N6+R6+V6+Z6+AD6+AH6+AL6+AP6+AT6+AX6+BB6+BF6</f>
        <v>145.5</v>
      </c>
      <c r="F6" s="13">
        <f>COUNTA(H6,L6,P6,T6,X6,AB6,AF6,AJ6,AN6,AR6,AV6,AZ6,BD6)</f>
        <v>6</v>
      </c>
      <c r="G6" s="5">
        <f>VLOOKUP(C6,'1'!B24:H124,3,FALSE)</f>
        <v>0.11043981481481481</v>
      </c>
      <c r="H6" s="6">
        <f>VLOOKUP(C6,'1'!B24:H124,4,FALSE)</f>
        <v>7</v>
      </c>
      <c r="I6" s="6">
        <f>VLOOKUP(H6,Баллы!$A$2:$B$101,2)+J6/2</f>
        <v>99.5</v>
      </c>
      <c r="J6" s="6">
        <f>VLOOKUP(C6,'1'!B24:H124,6,FALSE)</f>
        <v>25</v>
      </c>
      <c r="K6" s="5"/>
      <c r="L6" s="6"/>
      <c r="M6" s="6"/>
      <c r="N6" s="6"/>
      <c r="O6" s="5">
        <f>VLOOKUP(C6,'3'!$B$10:$G$298,3,FALSE)</f>
        <v>0.10966435185185186</v>
      </c>
      <c r="P6" s="6">
        <f>VLOOKUP(C6,'3'!$B$10:$G$298,4,FALSE)</f>
        <v>24</v>
      </c>
      <c r="Q6" s="6">
        <f>VLOOKUP(P6,Баллы!$A$2:$B$101,2)+R6/2</f>
        <v>80.25</v>
      </c>
      <c r="R6" s="6">
        <f>VLOOKUP(C6,'3'!$B$10:$G$298,5,FALSE)</f>
        <v>26.5</v>
      </c>
      <c r="S6" s="5">
        <f>VLOOKUP(C6,'4'!$B$10:$H$161,3,FALSE)</f>
        <v>0.12054398148148149</v>
      </c>
      <c r="T6" s="6">
        <f>VLOOKUP(C6,'4'!$B$10:$H$161,4,FALSE)</f>
        <v>10</v>
      </c>
      <c r="U6" s="6">
        <f>VLOOKUP(T6,Баллы!$A$2:$B$101,2)+V6/2</f>
        <v>97</v>
      </c>
      <c r="V6" s="6">
        <f>VLOOKUP(C6,'4'!$B$10:$H$161,6,FALSE)</f>
        <v>32</v>
      </c>
      <c r="W6" s="8"/>
      <c r="X6" s="4"/>
      <c r="Y6" s="4"/>
      <c r="Z6" s="4"/>
      <c r="AA6" s="8">
        <f>VLOOKUP(C6,'6'!$B$10:$H$215,3,FALSE)</f>
        <v>8.4328703703703711E-2</v>
      </c>
      <c r="AB6" s="4">
        <f>VLOOKUP(C6,'6'!$B$10:$H$215,4,FALSE)</f>
        <v>2</v>
      </c>
      <c r="AC6" s="4">
        <f>VLOOKUP(AB6,Баллы!$A$2:$B$101,2)+AD6/2</f>
        <v>108</v>
      </c>
      <c r="AD6" s="4">
        <f>VLOOKUP(C6,'6'!$B$10:$H$215,6,FALSE)</f>
        <v>22</v>
      </c>
      <c r="AE6" s="87" t="str">
        <f>VLOOKUP(C6,'7'!$B$10:$H$126,3,FALSE)</f>
        <v>00:47:14</v>
      </c>
      <c r="AF6" s="6">
        <f>VLOOKUP(C6,'7'!$B$10:$H$126,4,FALSE)</f>
        <v>8</v>
      </c>
      <c r="AG6" s="4">
        <f>VLOOKUP(AF6,Баллы!$A$2:$B$101,2)+AH6/2</f>
        <v>90</v>
      </c>
      <c r="AH6" s="4">
        <f>VLOOKUP(C6,'7'!$B$10:$H$126,6,FALSE)</f>
        <v>10</v>
      </c>
      <c r="AI6" s="5" t="str">
        <f>VLOOKUP(C6,'8'!$B$10:$H$397,3,FALSE)</f>
        <v>03:12:13</v>
      </c>
      <c r="AJ6" s="6">
        <f>VLOOKUP(C6,'8'!$B$10:$H$397,4,FALSE)</f>
        <v>13</v>
      </c>
      <c r="AK6" s="6">
        <f>VLOOKUP(AJ6,Баллы!$A$2:$B$101,2)+AL6/2</f>
        <v>93</v>
      </c>
      <c r="AL6" s="6">
        <f>VLOOKUP(C6,'8'!$B$10:$H$397,6,FALSE)</f>
        <v>30</v>
      </c>
      <c r="AM6" s="5"/>
      <c r="AN6" s="6"/>
      <c r="AO6" s="6"/>
      <c r="AP6" s="6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f>IF(D7=0," ",RANK(D7,$D$3:$D$345,0))</f>
        <v>5</v>
      </c>
      <c r="B7" s="9">
        <v>5</v>
      </c>
      <c r="C7" s="12" t="s">
        <v>72</v>
      </c>
      <c r="D7" s="72">
        <f>I7+M7+Q7+U7+Y7+AC7+AG7+AK7+AO7+AS7+AW7+BA7+BE7</f>
        <v>468.25</v>
      </c>
      <c r="E7" s="13">
        <f>J7+N7+R7+V7+Z7+AD7+AH7+AL7+AP7+AT7+AX7+BB7+BF7</f>
        <v>98.5</v>
      </c>
      <c r="F7" s="13">
        <f>COUNTA(H7,L7,P7,T7,X7,AB7,AF7,AJ7,AN7,AR7,AV7,AZ7,BD7)</f>
        <v>5</v>
      </c>
      <c r="G7" s="5">
        <f>VLOOKUP(C7,'1'!B22:H122,3,FALSE)</f>
        <v>8.9872685185185194E-2</v>
      </c>
      <c r="H7" s="6">
        <f>VLOOKUP(C7,'1'!B22:H122,4,FALSE)</f>
        <v>4</v>
      </c>
      <c r="I7" s="6">
        <f>VLOOKUP(H7,Баллы!$A$2:$B$101,2)+J7/2</f>
        <v>105.5</v>
      </c>
      <c r="J7" s="6">
        <f>VLOOKUP(C7,'1'!B22:H122,6,FALSE)</f>
        <v>25</v>
      </c>
      <c r="K7" s="5"/>
      <c r="L7" s="6"/>
      <c r="M7" s="6"/>
      <c r="N7" s="6"/>
      <c r="O7" s="5">
        <f>VLOOKUP(C7,'3'!$B$10:$G$298,3,FALSE)</f>
        <v>0.10481481481481481</v>
      </c>
      <c r="P7" s="6">
        <f>VLOOKUP(C7,'3'!$B$10:$G$298,4,FALSE)</f>
        <v>13</v>
      </c>
      <c r="Q7" s="6">
        <f>VLOOKUP(P7,Баллы!$A$2:$B$101,2)+R7/2</f>
        <v>91.25</v>
      </c>
      <c r="R7" s="6">
        <f>VLOOKUP(C7,'3'!$B$10:$G$298,5,FALSE)</f>
        <v>26.5</v>
      </c>
      <c r="S7" s="5"/>
      <c r="T7" s="6"/>
      <c r="U7" s="6"/>
      <c r="V7" s="6"/>
      <c r="W7" s="8"/>
      <c r="X7" s="4"/>
      <c r="Y7" s="4"/>
      <c r="Z7" s="4"/>
      <c r="AA7" s="8">
        <f>VLOOKUP(C7,'6'!$B$10:$H$215,3,FALSE)</f>
        <v>7.9606481481481486E-2</v>
      </c>
      <c r="AB7" s="4">
        <f>VLOOKUP(C7,'6'!$B$10:$H$215,4,FALSE)</f>
        <v>1</v>
      </c>
      <c r="AC7" s="4">
        <f>VLOOKUP(AB7,Баллы!$A$2:$B$101,2)+AD7/2</f>
        <v>111</v>
      </c>
      <c r="AD7" s="4">
        <f>VLOOKUP(C7,'6'!$B$10:$H$215,6,FALSE)</f>
        <v>22</v>
      </c>
      <c r="AE7" s="87" t="str">
        <f>VLOOKUP(C7,'7'!$B$10:$H$126,3,FALSE)</f>
        <v>00:44:47</v>
      </c>
      <c r="AF7" s="6">
        <f>VLOOKUP(C7,'7'!$B$10:$H$126,4,FALSE)</f>
        <v>4</v>
      </c>
      <c r="AG7" s="4">
        <f>VLOOKUP(AF7,Баллы!$A$2:$B$101,2)+AH7/2</f>
        <v>98</v>
      </c>
      <c r="AH7" s="4">
        <f>VLOOKUP(C7,'7'!$B$10:$H$126,6,FALSE)</f>
        <v>10</v>
      </c>
      <c r="AI7" s="5" t="str">
        <f>VLOOKUP(C7,'8'!$B$10:$H$397,3,FALSE)</f>
        <v>01:24:33</v>
      </c>
      <c r="AJ7" s="6">
        <f>VLOOKUP(C7,'8'!$B$10:$H$397,4,FALSE)</f>
        <v>36</v>
      </c>
      <c r="AK7" s="6">
        <f>VLOOKUP(AJ7,Баллы!$A$2:$B$101,2)+AL7/2</f>
        <v>62.5</v>
      </c>
      <c r="AL7" s="6">
        <f>VLOOKUP(C7,'8'!$B$10:$H$397,6,FALSE)</f>
        <v>15</v>
      </c>
      <c r="AM7" s="5"/>
      <c r="AN7" s="6"/>
      <c r="AO7" s="6"/>
      <c r="AP7" s="6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>
        <f>IF(D8=0," ",RANK(D8,$D$3:$D$345,0))</f>
        <v>6</v>
      </c>
      <c r="B8" s="9">
        <v>6</v>
      </c>
      <c r="C8" s="22" t="s">
        <v>33</v>
      </c>
      <c r="D8" s="72">
        <f>I8+M8+Q8+U8+Y8+AC8+AG8+AK8+AO8+AS8+AW8+BA8+BE8</f>
        <v>417</v>
      </c>
      <c r="E8" s="13">
        <f>J8+N8+R8+V8+Z8+AD8+AH8+AL8+AP8+AT8+AX8+BB8+BF8</f>
        <v>56</v>
      </c>
      <c r="F8" s="13">
        <f>COUNTA(H8,L8,P8,T8,X8,AB8,AF8,AJ8,AN8,AR8,AV8,AZ8,BD8)</f>
        <v>4</v>
      </c>
      <c r="G8" s="5">
        <f>VLOOKUP(C8,'1'!B11:H111,3,FALSE)</f>
        <v>3.2025462962962964E-2</v>
      </c>
      <c r="H8" s="6">
        <f>VLOOKUP(C8,'1'!B11:H111,4,FALSE)</f>
        <v>2</v>
      </c>
      <c r="I8" s="6">
        <f>VLOOKUP(H8,Баллы!$A$2:$B$101,2)+J8/2</f>
        <v>102.5</v>
      </c>
      <c r="J8" s="6">
        <f>VLOOKUP(C8,'1'!B11:H111,6,FALSE)</f>
        <v>11</v>
      </c>
      <c r="K8" s="5">
        <f>VLOOKUP(C8,'2'!$C$10:$H$78,3,FALSE)</f>
        <v>3.7523148148148146E-2</v>
      </c>
      <c r="L8" s="6">
        <f>VLOOKUP(C8,'2'!$C$10:$H$78,4,FALSE)</f>
        <v>2</v>
      </c>
      <c r="M8" s="6">
        <f>VLOOKUP(L8,Баллы!$A$2:$B$101,2)+N8/2</f>
        <v>102</v>
      </c>
      <c r="N8" s="6">
        <f>VLOOKUP(C8,'2'!$C$10:$H$78,5,FALSE)</f>
        <v>10</v>
      </c>
      <c r="O8" s="5"/>
      <c r="P8" s="6"/>
      <c r="Q8" s="6"/>
      <c r="R8" s="6"/>
      <c r="S8" s="5">
        <f>VLOOKUP(C8,'4'!$B$10:$H$161,3,FALSE)</f>
        <v>2.8877314814814817E-2</v>
      </c>
      <c r="T8" s="6">
        <f>VLOOKUP(C8,'4'!$B$10:$H$161,4,FALSE)</f>
        <v>3</v>
      </c>
      <c r="U8" s="6">
        <f>VLOOKUP(T8,Баллы!$A$2:$B$101,2)+V8/2</f>
        <v>100</v>
      </c>
      <c r="V8" s="6">
        <f>VLOOKUP(C8,'4'!$B$10:$H$161,6,FALSE)</f>
        <v>10</v>
      </c>
      <c r="W8" s="8"/>
      <c r="X8" s="4"/>
      <c r="Y8" s="4"/>
      <c r="Z8" s="4"/>
      <c r="AA8" s="8"/>
      <c r="AB8" s="4"/>
      <c r="AC8" s="4"/>
      <c r="AD8" s="4"/>
      <c r="AE8" s="87"/>
      <c r="AF8" s="6"/>
      <c r="AG8" s="4"/>
      <c r="AH8" s="4"/>
      <c r="AI8" s="5"/>
      <c r="AJ8" s="6"/>
      <c r="AK8" s="6"/>
      <c r="AL8" s="6"/>
      <c r="AM8" s="5">
        <f>VLOOKUP(C8,'9'!$B$5:$H$89,3,FALSE)</f>
        <v>9.4444444444444442E-2</v>
      </c>
      <c r="AN8" s="6">
        <f>VLOOKUP(C8,'9'!$B$5:$H$89,4,FALSE)</f>
        <v>1</v>
      </c>
      <c r="AO8" s="6">
        <f>VLOOKUP(AN8,Баллы!$A$2:$B$101,2)+AP8/2</f>
        <v>112.5</v>
      </c>
      <c r="AP8" s="6">
        <f>VLOOKUP(C8,'9'!$B$5:$H$89,6,FALSE)</f>
        <v>25</v>
      </c>
      <c r="AQ8" s="50"/>
      <c r="AR8" s="51"/>
      <c r="AS8" s="51"/>
      <c r="AT8" s="51"/>
      <c r="AU8" s="50"/>
      <c r="AV8" s="51"/>
      <c r="AW8" s="51"/>
      <c r="AX8" s="51"/>
      <c r="AY8" s="50"/>
      <c r="AZ8" s="51"/>
      <c r="BA8" s="51"/>
      <c r="BB8" s="51"/>
      <c r="BC8" s="50"/>
      <c r="BD8" s="51"/>
      <c r="BE8" s="51"/>
      <c r="BF8" s="51"/>
    </row>
    <row r="9" spans="1:58" x14ac:dyDescent="0.3">
      <c r="A9" s="11">
        <f>IF(D9=0," ",RANK(D9,$D$3:$D$345,0))</f>
        <v>7</v>
      </c>
      <c r="B9" s="9">
        <v>7</v>
      </c>
      <c r="C9" s="12" t="s">
        <v>237</v>
      </c>
      <c r="D9" s="72">
        <f>I9+M9+Q9+U9+Y9+AC9+AG9+AK9+AO9+AS9+AW9+BA9+BE9</f>
        <v>332.5</v>
      </c>
      <c r="E9" s="13">
        <f>J9+N9+R9+V9+Z9+AD9+AH9+AL9+AP9+AT9+AX9+BB9+BF9</f>
        <v>77</v>
      </c>
      <c r="F9" s="13">
        <f>COUNTA(H9,L9,P9,T9,X9,AB9,AF9,AJ9,AN9,AR9,AV9,AZ9,BD9)</f>
        <v>3</v>
      </c>
      <c r="G9" s="6"/>
      <c r="H9" s="6"/>
      <c r="I9" s="6"/>
      <c r="J9" s="6"/>
      <c r="K9" s="5">
        <f>VLOOKUP(C9,'2'!$C$10:$H$78,3,FALSE)</f>
        <v>7.1736111111111112E-2</v>
      </c>
      <c r="L9" s="6">
        <f>VLOOKUP(C9,'2'!$C$10:$H$78,4,FALSE)</f>
        <v>2</v>
      </c>
      <c r="M9" s="6">
        <f>VLOOKUP(L9,Баллы!$A$2:$B$101,2)+N9/2</f>
        <v>107</v>
      </c>
      <c r="N9" s="6">
        <f>VLOOKUP(C9,'2'!$C$10:$H$78,5,FALSE)</f>
        <v>20</v>
      </c>
      <c r="O9" s="5"/>
      <c r="P9" s="6"/>
      <c r="Q9" s="6"/>
      <c r="R9" s="6"/>
      <c r="S9" s="5">
        <f>VLOOKUP(C9,'4'!$B$10:$H$161,3,FALSE)</f>
        <v>9.2303240740740741E-2</v>
      </c>
      <c r="T9" s="6">
        <f>VLOOKUP(C9,'4'!$B$10:$H$161,4,FALSE)</f>
        <v>1</v>
      </c>
      <c r="U9" s="6">
        <f>VLOOKUP(T9,Баллы!$A$2:$B$101,2)+V9/2</f>
        <v>116</v>
      </c>
      <c r="V9" s="6">
        <f>VLOOKUP(C9,'4'!$B$10:$H$161,6,FALSE)</f>
        <v>32</v>
      </c>
      <c r="W9" s="8"/>
      <c r="X9" s="4"/>
      <c r="Y9" s="4"/>
      <c r="Z9" s="4"/>
      <c r="AA9" s="8"/>
      <c r="AB9" s="4"/>
      <c r="AC9" s="4"/>
      <c r="AD9" s="4"/>
      <c r="AE9" s="87"/>
      <c r="AF9" s="6"/>
      <c r="AG9" s="4"/>
      <c r="AH9" s="4"/>
      <c r="AI9" s="5"/>
      <c r="AJ9" s="6"/>
      <c r="AK9" s="6"/>
      <c r="AL9" s="6"/>
      <c r="AM9" s="5">
        <f>VLOOKUP(C9,'9'!$B$5:$H$89,3,FALSE)</f>
        <v>9.5173611111111112E-2</v>
      </c>
      <c r="AN9" s="6">
        <f>VLOOKUP(C9,'9'!$B$5:$H$89,4,FALSE)</f>
        <v>2</v>
      </c>
      <c r="AO9" s="6">
        <f>VLOOKUP(AN9,Баллы!$A$2:$B$101,2)+AP9/2</f>
        <v>109.5</v>
      </c>
      <c r="AP9" s="6">
        <f>VLOOKUP(C9,'9'!$B$5:$H$89,6,FALSE)</f>
        <v>25</v>
      </c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>
        <f>IF(D10=0," ",RANK(D10,$D$3:$D$345,0))</f>
        <v>8</v>
      </c>
      <c r="B10" s="9">
        <v>8</v>
      </c>
      <c r="C10" s="12" t="s">
        <v>65</v>
      </c>
      <c r="D10" s="72">
        <f>I10+M10+Q10+U10+Y10+AC10+AG10+AK10+AO10+AS10+AW10+BA10+BE10</f>
        <v>328.5</v>
      </c>
      <c r="E10" s="13">
        <f>J10+N10+R10+V10+Z10+AD10+AH10+AL10+AP10+AT10+AX10+BB10+BF10</f>
        <v>63</v>
      </c>
      <c r="F10" s="13">
        <f>COUNTA(H10,L10,P10,T10,X10,AB10,AF10,AJ10,AN10,AR10,AV10,AZ10,BD10)</f>
        <v>3</v>
      </c>
      <c r="G10" s="5">
        <f>VLOOKUP(C10,'1'!B10:H110,3,FALSE)</f>
        <v>3.005787037037037E-2</v>
      </c>
      <c r="H10" s="6">
        <f>VLOOKUP(C10,'1'!B10:H110,4,FALSE)</f>
        <v>1</v>
      </c>
      <c r="I10" s="6">
        <f>VLOOKUP(H10,Баллы!$A$2:$B$101,2)+J10/2</f>
        <v>105.5</v>
      </c>
      <c r="J10" s="6">
        <f>VLOOKUP(C10,'1'!B10:H110,6,FALSE)</f>
        <v>11</v>
      </c>
      <c r="K10" s="5">
        <f>VLOOKUP(C10,'2'!$C$10:$H$78,3,FALSE)</f>
        <v>6.6956018518518512E-2</v>
      </c>
      <c r="L10" s="6">
        <f>VLOOKUP(C10,'2'!$C$10:$H$78,4,FALSE)</f>
        <v>1</v>
      </c>
      <c r="M10" s="6">
        <f>VLOOKUP(L10,Баллы!$A$2:$B$101,2)+N10/2</f>
        <v>110</v>
      </c>
      <c r="N10" s="6">
        <f>VLOOKUP(C10,'2'!$C$10:$H$78,5,FALSE)</f>
        <v>20</v>
      </c>
      <c r="O10" s="5"/>
      <c r="P10" s="6"/>
      <c r="Q10" s="6"/>
      <c r="R10" s="6"/>
      <c r="S10" s="5">
        <f>VLOOKUP(C10,'4'!$B$10:$H$161,3,FALSE)</f>
        <v>9.2928240740740742E-2</v>
      </c>
      <c r="T10" s="6">
        <f>VLOOKUP(C10,'4'!$B$10:$H$161,4,FALSE)</f>
        <v>2</v>
      </c>
      <c r="U10" s="6">
        <f>VLOOKUP(T10,Баллы!$A$2:$B$101,2)+V10/2</f>
        <v>113</v>
      </c>
      <c r="V10" s="6">
        <f>VLOOKUP(C10,'4'!$B$10:$H$161,6,FALSE)</f>
        <v>32</v>
      </c>
      <c r="W10" s="8"/>
      <c r="X10" s="4"/>
      <c r="Y10" s="4"/>
      <c r="Z10" s="4"/>
      <c r="AA10" s="8"/>
      <c r="AB10" s="4"/>
      <c r="AC10" s="4"/>
      <c r="AD10" s="4"/>
      <c r="AE10" s="87"/>
      <c r="AF10" s="6"/>
      <c r="AG10" s="4"/>
      <c r="AH10" s="4"/>
      <c r="AI10" s="5"/>
      <c r="AJ10" s="6"/>
      <c r="AK10" s="6"/>
      <c r="AL10" s="6"/>
      <c r="AM10" s="5"/>
      <c r="AN10" s="6"/>
      <c r="AO10" s="6"/>
      <c r="AP10" s="6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</row>
    <row r="11" spans="1:58" ht="14.4" customHeight="1" x14ac:dyDescent="0.3">
      <c r="A11" s="11">
        <f>IF(D11=0," ",RANK(D11,$D$3:$D$345,0))</f>
        <v>9</v>
      </c>
      <c r="B11" s="9">
        <v>9</v>
      </c>
      <c r="C11" s="22" t="s">
        <v>251</v>
      </c>
      <c r="D11" s="72">
        <f>I11+M11+Q11+U11+Y11+AC11+AG11+AK11+AO11+AS11+AW11+BA11+BE11</f>
        <v>312.60000000000002</v>
      </c>
      <c r="E11" s="13">
        <f>J11+N11+R11+V11+Z11+AD11+AH11+AL11+AP11+AT11+AX11+BB11+BF11</f>
        <v>137.19999999999999</v>
      </c>
      <c r="F11" s="13">
        <f>COUNTA(H11,L11,P11,T11,X11,AB11,AF11,AJ11,AN11,AR11,AV11,AZ11,BD11)</f>
        <v>3</v>
      </c>
      <c r="G11" s="6"/>
      <c r="H11" s="6"/>
      <c r="I11" s="6"/>
      <c r="J11" s="6"/>
      <c r="K11" s="5"/>
      <c r="L11" s="6"/>
      <c r="M11" s="6"/>
      <c r="N11" s="6"/>
      <c r="O11" s="5">
        <f>VLOOKUP(C11,'3'!$B$10:$G$298,3,FALSE)</f>
        <v>0.26262731481481483</v>
      </c>
      <c r="P11" s="6">
        <f>VLOOKUP(C11,'3'!$B$10:$G$298,4,FALSE)</f>
        <v>10</v>
      </c>
      <c r="Q11" s="6">
        <f>VLOOKUP(P11,Баллы!$A$2:$B$101,2)+R11/2</f>
        <v>107.1</v>
      </c>
      <c r="R11" s="6">
        <f>VLOOKUP(C11,'3'!$B$10:$G$298,5,FALSE)</f>
        <v>52.2</v>
      </c>
      <c r="S11" s="5">
        <f>VLOOKUP(C11,'4'!$B$10:$H$161,3,FALSE)</f>
        <v>0.13372685185185185</v>
      </c>
      <c r="T11" s="6">
        <f>VLOOKUP(C11,'4'!$B$10:$H$161,4,FALSE)</f>
        <v>19</v>
      </c>
      <c r="U11" s="6">
        <f>VLOOKUP(T11,Баллы!$A$2:$B$101,2)+V11/2</f>
        <v>88</v>
      </c>
      <c r="V11" s="6">
        <f>VLOOKUP(C11,'4'!$B$10:$H$161,6,FALSE)</f>
        <v>32</v>
      </c>
      <c r="W11" s="8"/>
      <c r="X11" s="4"/>
      <c r="Y11" s="4"/>
      <c r="Z11" s="4"/>
      <c r="AA11" s="8">
        <f>VLOOKUP(C11,'6'!$B$10:$H$215,3,FALSE)</f>
        <v>0.26569444444444446</v>
      </c>
      <c r="AB11" s="4">
        <f>VLOOKUP(C11,'6'!$B$10:$H$215,4,FALSE)</f>
        <v>5</v>
      </c>
      <c r="AC11" s="4">
        <f>VLOOKUP(AB11,Баллы!$A$2:$B$101,2)+AD11/2</f>
        <v>117.5</v>
      </c>
      <c r="AD11" s="4">
        <f>VLOOKUP(C11,'6'!$B$10:$H$215,6,FALSE)</f>
        <v>53</v>
      </c>
      <c r="AE11" s="87"/>
      <c r="AF11" s="6"/>
      <c r="AG11" s="4"/>
      <c r="AH11" s="4"/>
      <c r="AI11" s="5"/>
      <c r="AJ11" s="6"/>
      <c r="AK11" s="6"/>
      <c r="AL11" s="6"/>
      <c r="AM11" s="5"/>
      <c r="AN11" s="6"/>
      <c r="AO11" s="6"/>
      <c r="AP11" s="6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>
        <f>IF(D12=0," ",RANK(D12,$D$3:$D$345,0))</f>
        <v>10</v>
      </c>
      <c r="B12" s="9">
        <v>10</v>
      </c>
      <c r="C12" s="22" t="s">
        <v>35</v>
      </c>
      <c r="D12" s="72">
        <f>I12+M12+Q12+U12+Y12+AC12+AG12+AK12+AO12+AS12+AW12+BA12+BE12</f>
        <v>293.5</v>
      </c>
      <c r="E12" s="13">
        <f>J12+N12+R12+V12+Z12+AD12+AH12+AL12+AP12+AT12+AX12+BB12+BF12</f>
        <v>41</v>
      </c>
      <c r="F12" s="13">
        <f>COUNTA(H12,L12,P12,T12,X12,AB12,AF12,AJ12,AN12,AR12,AV12,AZ12,BD12)</f>
        <v>3</v>
      </c>
      <c r="G12" s="5">
        <f>VLOOKUP(C12,'1'!B12:H112,3,FALSE)</f>
        <v>3.4166666666666672E-2</v>
      </c>
      <c r="H12" s="6">
        <f>VLOOKUP(C12,'1'!B12:H112,4,FALSE)</f>
        <v>3</v>
      </c>
      <c r="I12" s="6">
        <f>VLOOKUP(H12,Баллы!$A$2:$B$101,2)+J12/2</f>
        <v>100.5</v>
      </c>
      <c r="J12" s="6">
        <f>VLOOKUP(C12,'1'!B12:H112,6,FALSE)</f>
        <v>11</v>
      </c>
      <c r="K12" s="5">
        <f>VLOOKUP(C12,'2'!$C$10:$H$78,3,FALSE)</f>
        <v>4.0173611111111111E-2</v>
      </c>
      <c r="L12" s="6">
        <f>VLOOKUP(C12,'2'!$C$10:$H$78,4,FALSE)</f>
        <v>8</v>
      </c>
      <c r="M12" s="6">
        <f>VLOOKUP(L12,Баллы!$A$2:$B$101,2)+N12/2</f>
        <v>90</v>
      </c>
      <c r="N12" s="6">
        <f>VLOOKUP(C12,'2'!$C$10:$H$78,5,FALSE)</f>
        <v>10</v>
      </c>
      <c r="O12" s="5"/>
      <c r="P12" s="6"/>
      <c r="Q12" s="6"/>
      <c r="R12" s="6"/>
      <c r="S12" s="5">
        <f>VLOOKUP(C12,'4'!$B$10:$H$161,3,FALSE)</f>
        <v>6.2974537037037037E-2</v>
      </c>
      <c r="T12" s="6">
        <f>VLOOKUP(C12,'4'!$B$10:$H$161,4,FALSE)</f>
        <v>4</v>
      </c>
      <c r="U12" s="6">
        <f>VLOOKUP(T12,Баллы!$A$2:$B$101,2)+V12/2</f>
        <v>103</v>
      </c>
      <c r="V12" s="6">
        <f>VLOOKUP(C12,'4'!$B$10:$H$161,6,FALSE)</f>
        <v>20</v>
      </c>
      <c r="W12" s="8"/>
      <c r="X12" s="4"/>
      <c r="Y12" s="4"/>
      <c r="Z12" s="4"/>
      <c r="AA12" s="8"/>
      <c r="AB12" s="4"/>
      <c r="AC12" s="4"/>
      <c r="AD12" s="4"/>
      <c r="AE12" s="87"/>
      <c r="AF12" s="6"/>
      <c r="AG12" s="4"/>
      <c r="AH12" s="4"/>
      <c r="AI12" s="5"/>
      <c r="AJ12" s="6"/>
      <c r="AK12" s="6"/>
      <c r="AL12" s="6"/>
      <c r="AM12" s="5"/>
      <c r="AN12" s="6"/>
      <c r="AO12" s="6"/>
      <c r="AP12" s="6"/>
      <c r="AQ12" s="50"/>
      <c r="AR12" s="51"/>
      <c r="AS12" s="51"/>
      <c r="AT12" s="51"/>
      <c r="AU12" s="50"/>
      <c r="AV12" s="51"/>
      <c r="AW12" s="51"/>
      <c r="AX12" s="51"/>
      <c r="AY12" s="50"/>
      <c r="AZ12" s="51"/>
      <c r="BA12" s="51"/>
      <c r="BB12" s="51"/>
      <c r="BC12" s="50"/>
      <c r="BD12" s="51"/>
      <c r="BE12" s="51"/>
      <c r="BF12" s="51"/>
    </row>
    <row r="13" spans="1:58" x14ac:dyDescent="0.3">
      <c r="A13" s="11">
        <f>IF(D13=0," ",RANK(D13,$D$3:$D$345,0))</f>
        <v>11</v>
      </c>
      <c r="B13" s="9">
        <v>11</v>
      </c>
      <c r="C13" s="12" t="s">
        <v>112</v>
      </c>
      <c r="D13" s="72">
        <f>I13+M13+Q13+U13+Y13+AC13+AG13+AK13+AO13+AS13+AW13+BA13+BE13</f>
        <v>282.25</v>
      </c>
      <c r="E13" s="13">
        <f>J13+N13+R13+V13+Z13+AD13+AH13+AL13+AP13+AT13+AX13+BB13+BF13</f>
        <v>46.5</v>
      </c>
      <c r="F13" s="13">
        <f>COUNTA(H13,L13,P13,T13,X13,AB13,AF13,AJ13,AN13,AR13,AV13,AZ13,BD13)</f>
        <v>3</v>
      </c>
      <c r="G13" s="6"/>
      <c r="H13" s="6"/>
      <c r="I13" s="6"/>
      <c r="J13" s="6"/>
      <c r="K13" s="5"/>
      <c r="L13" s="6"/>
      <c r="M13" s="6"/>
      <c r="N13" s="6"/>
      <c r="O13" s="5">
        <f>VLOOKUP(C13,'3'!$B$10:$G$298,3,FALSE)</f>
        <v>9.9062499999999998E-2</v>
      </c>
      <c r="P13" s="6">
        <f>VLOOKUP(C13,'3'!$B$10:$G$298,4,FALSE)</f>
        <v>10</v>
      </c>
      <c r="Q13" s="6">
        <f>VLOOKUP(P13,Баллы!$A$2:$B$101,2)+R13/2</f>
        <v>94.25</v>
      </c>
      <c r="R13" s="6">
        <f>VLOOKUP(C13,'3'!$B$10:$G$298,5,FALSE)</f>
        <v>26.5</v>
      </c>
      <c r="S13" s="5">
        <f>VLOOKUP(C13,'4'!$B$10:$H$161,3,FALSE)</f>
        <v>3.107638888888889E-2</v>
      </c>
      <c r="T13" s="6">
        <f>VLOOKUP(C13,'4'!$B$10:$H$161,4,FALSE)</f>
        <v>9</v>
      </c>
      <c r="U13" s="6">
        <f>VLOOKUP(T13,Баллы!$A$2:$B$101,2)+V13/2</f>
        <v>88</v>
      </c>
      <c r="V13" s="6">
        <f>VLOOKUP(C13,'4'!$B$10:$H$161,6,FALSE)</f>
        <v>10</v>
      </c>
      <c r="W13" s="8">
        <f>VLOOKUP(C13,'5'!$B$10:$H$52,3,FALSE)</f>
        <v>2.9247685185185186E-2</v>
      </c>
      <c r="X13" s="4">
        <f>VLOOKUP(C13,'5'!$B$10:$H$52,4,FALSE)</f>
        <v>3</v>
      </c>
      <c r="Y13" s="4">
        <f>VLOOKUP(X13,Баллы!$A$2:$B$101,2)+Z13/2</f>
        <v>100</v>
      </c>
      <c r="Z13" s="4">
        <f>VLOOKUP(C13,'5'!$B$10:$H$52,6,FALSE)</f>
        <v>10</v>
      </c>
      <c r="AA13" s="8"/>
      <c r="AB13" s="4"/>
      <c r="AC13" s="4"/>
      <c r="AD13" s="4"/>
      <c r="AE13" s="87"/>
      <c r="AF13" s="6"/>
      <c r="AG13" s="4"/>
      <c r="AH13" s="4"/>
      <c r="AI13" s="5"/>
      <c r="AJ13" s="6"/>
      <c r="AK13" s="6"/>
      <c r="AL13" s="6"/>
      <c r="AM13" s="5"/>
      <c r="AN13" s="6"/>
      <c r="AO13" s="6"/>
      <c r="AP13" s="6"/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5"/>
      <c r="BD13" s="6"/>
      <c r="BE13" s="6"/>
      <c r="BF13" s="6"/>
    </row>
    <row r="14" spans="1:58" ht="14.25" customHeight="1" x14ac:dyDescent="0.3">
      <c r="A14" s="11">
        <f>IF(D14=0," ",RANK(D14,$D$3:$D$345,0))</f>
        <v>12</v>
      </c>
      <c r="B14" s="9">
        <v>12</v>
      </c>
      <c r="C14" s="12" t="s">
        <v>44</v>
      </c>
      <c r="D14" s="72">
        <f>I14+M14+Q14+U14+Y14+AC14+AG14+AK14+AO14+AS14+AW14+BA14+BE14</f>
        <v>279.75</v>
      </c>
      <c r="E14" s="13">
        <f>J14+N14+R14+V14+Z14+AD14+AH14+AL14+AP14+AT14+AX14+BB14+BF14</f>
        <v>61.5</v>
      </c>
      <c r="F14" s="13">
        <f>COUNTA(H14,L14,P14,T14,X14,AB14,AF14,AJ14,AN14,AR14,AV14,AZ14,BD14)</f>
        <v>3</v>
      </c>
      <c r="G14" s="5">
        <f>VLOOKUP(C14,'1'!B23:H123,3,FALSE)</f>
        <v>9.6932870370370364E-2</v>
      </c>
      <c r="H14" s="6">
        <f>VLOOKUP(C14,'1'!B23:H123,4,FALSE)</f>
        <v>5</v>
      </c>
      <c r="I14" s="6">
        <f>VLOOKUP(H14,Баллы!$A$2:$B$101,2)+J14/2</f>
        <v>103.5</v>
      </c>
      <c r="J14" s="6">
        <f>VLOOKUP(C14,'1'!B23:H123,6,FALSE)</f>
        <v>25</v>
      </c>
      <c r="K14" s="5"/>
      <c r="L14" s="6"/>
      <c r="M14" s="6"/>
      <c r="N14" s="6"/>
      <c r="O14" s="5">
        <f>VLOOKUP(C14,'3'!$B$10:$G$298,3,FALSE)</f>
        <v>0.10597222222222223</v>
      </c>
      <c r="P14" s="6">
        <f>VLOOKUP(C14,'3'!$B$10:$G$298,4,FALSE)</f>
        <v>16</v>
      </c>
      <c r="Q14" s="6">
        <f>VLOOKUP(P14,Баллы!$A$2:$B$101,2)+R14/2</f>
        <v>88.25</v>
      </c>
      <c r="R14" s="6">
        <f>VLOOKUP(C14,'3'!$B$10:$G$298,5,FALSE)</f>
        <v>26.5</v>
      </c>
      <c r="S14" s="5"/>
      <c r="T14" s="6"/>
      <c r="U14" s="6"/>
      <c r="V14" s="6"/>
      <c r="W14" s="8"/>
      <c r="X14" s="4"/>
      <c r="Y14" s="4"/>
      <c r="Z14" s="4"/>
      <c r="AA14" s="8"/>
      <c r="AB14" s="4"/>
      <c r="AC14" s="4"/>
      <c r="AD14" s="4"/>
      <c r="AE14" s="87" t="str">
        <f>VLOOKUP(C14,'7'!$B$10:$H$126,3,FALSE)</f>
        <v>00:47:29</v>
      </c>
      <c r="AF14" s="6">
        <f>VLOOKUP(C14,'7'!$B$10:$H$126,4,FALSE)</f>
        <v>9</v>
      </c>
      <c r="AG14" s="4">
        <f>VLOOKUP(AF14,Баллы!$A$2:$B$101,2)+AH14/2</f>
        <v>88</v>
      </c>
      <c r="AH14" s="4">
        <f>VLOOKUP(C14,'7'!$B$10:$H$126,6,FALSE)</f>
        <v>10</v>
      </c>
      <c r="AI14" s="5"/>
      <c r="AJ14" s="6"/>
      <c r="AK14" s="6"/>
      <c r="AL14" s="6"/>
      <c r="AM14" s="5"/>
      <c r="AN14" s="6"/>
      <c r="AO14" s="6"/>
      <c r="AP14" s="6"/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5"/>
      <c r="BD14" s="6"/>
      <c r="BE14" s="6"/>
      <c r="BF14" s="6"/>
    </row>
    <row r="15" spans="1:58" x14ac:dyDescent="0.3">
      <c r="A15" s="11">
        <f>IF(D15=0," ",RANK(D15,$D$3:$D$345,0))</f>
        <v>13</v>
      </c>
      <c r="B15" s="9">
        <v>13</v>
      </c>
      <c r="C15" s="12" t="s">
        <v>170</v>
      </c>
      <c r="D15" s="72">
        <f>I15+M15+Q15+U15+Y15+AC15+AG15+AK15+AO15+AS15+AW15+BA15+BE15</f>
        <v>276.25</v>
      </c>
      <c r="E15" s="13">
        <f>J15+N15+R15+V15+Z15+AD15+AH15+AL15+AP15+AT15+AX15+BB15+BF15</f>
        <v>34.5</v>
      </c>
      <c r="F15" s="13">
        <f>COUNTA(H15,L15,P15,T15,X15,AB15,AF15,AJ15,AN15,AR15,AV15,AZ15,BD15)</f>
        <v>3</v>
      </c>
      <c r="G15" s="6"/>
      <c r="H15" s="6"/>
      <c r="I15" s="6"/>
      <c r="J15" s="6"/>
      <c r="K15" s="5"/>
      <c r="L15" s="6"/>
      <c r="M15" s="6"/>
      <c r="N15" s="6"/>
      <c r="O15" s="5">
        <f>VLOOKUP(C15,'3'!$B$10:$G$298,3,FALSE)</f>
        <v>2.9768518518518517E-2</v>
      </c>
      <c r="P15" s="6">
        <f>VLOOKUP(C15,'3'!$B$10:$G$298,4,FALSE)</f>
        <v>7</v>
      </c>
      <c r="Q15" s="6">
        <f>VLOOKUP(P15,Баллы!$A$2:$B$101,2)+R15/2</f>
        <v>91.75</v>
      </c>
      <c r="R15" s="6">
        <f>VLOOKUP(C15,'3'!$B$10:$G$298,5,FALSE)</f>
        <v>9.5</v>
      </c>
      <c r="S15" s="5">
        <f>VLOOKUP(C15,'4'!$B$10:$H$161,3,FALSE)</f>
        <v>2.9826388888888892E-2</v>
      </c>
      <c r="T15" s="6">
        <f>VLOOKUP(C15,'4'!$B$10:$H$161,4,FALSE)</f>
        <v>5</v>
      </c>
      <c r="U15" s="6">
        <f>VLOOKUP(T15,Баллы!$A$2:$B$101,2)+V15/2</f>
        <v>96</v>
      </c>
      <c r="V15" s="6">
        <f>VLOOKUP(C15,'4'!$B$10:$H$161,6,FALSE)</f>
        <v>10</v>
      </c>
      <c r="W15" s="8"/>
      <c r="X15" s="4"/>
      <c r="Y15" s="4"/>
      <c r="Z15" s="4"/>
      <c r="AA15" s="8"/>
      <c r="AB15" s="4"/>
      <c r="AC15" s="4"/>
      <c r="AD15" s="4"/>
      <c r="AE15" s="87"/>
      <c r="AF15" s="6"/>
      <c r="AG15" s="4"/>
      <c r="AH15" s="4"/>
      <c r="AI15" s="5" t="str">
        <f>VLOOKUP(C15,'8'!$B$10:$H$397,3,FALSE)</f>
        <v>01:11:02</v>
      </c>
      <c r="AJ15" s="6">
        <f>VLOOKUP(C15,'8'!$B$10:$H$397,4,FALSE)</f>
        <v>10</v>
      </c>
      <c r="AK15" s="6">
        <f>VLOOKUP(AJ15,Баллы!$A$2:$B$101,2)+AL15/2</f>
        <v>88.5</v>
      </c>
      <c r="AL15" s="6">
        <f>VLOOKUP(C15,'8'!$B$10:$H$397,6,FALSE)</f>
        <v>15</v>
      </c>
      <c r="AM15" s="5"/>
      <c r="AN15" s="6"/>
      <c r="AO15" s="6"/>
      <c r="AP15" s="6"/>
      <c r="AQ15" s="5"/>
      <c r="AR15" s="6"/>
      <c r="AS15" s="6"/>
      <c r="AT15" s="6"/>
      <c r="AU15" s="5"/>
      <c r="AV15" s="6"/>
      <c r="AW15" s="6"/>
      <c r="AX15" s="6"/>
      <c r="AY15" s="5"/>
      <c r="AZ15" s="6"/>
      <c r="BA15" s="6"/>
      <c r="BB15" s="6"/>
      <c r="BC15" s="5"/>
      <c r="BD15" s="6"/>
      <c r="BE15" s="6"/>
      <c r="BF15" s="6"/>
    </row>
    <row r="16" spans="1:58" ht="14.4" customHeight="1" x14ac:dyDescent="0.3">
      <c r="A16" s="11">
        <f>IF(D16=0," ",RANK(D16,$D$3:$D$345,0))</f>
        <v>14</v>
      </c>
      <c r="B16" s="9">
        <v>14</v>
      </c>
      <c r="C16" s="12" t="s">
        <v>41</v>
      </c>
      <c r="D16" s="72">
        <f>I16+M16+Q16+U16+Y16+AC16+AG16+AK16+AO16+AS16+AW16+BA16+BE16</f>
        <v>268.25</v>
      </c>
      <c r="E16" s="13">
        <f>J16+N16+R16+V16+Z16+AD16+AH16+AL16+AP16+AT16+AX16+BB16+BF16</f>
        <v>30.5</v>
      </c>
      <c r="F16" s="13">
        <f>COUNTA(H16,L16,P16,T16,X16,AB16,AF16,AJ16,AN16,AR16,AV16,AZ16,BD16)</f>
        <v>3</v>
      </c>
      <c r="G16" s="5">
        <f>VLOOKUP(C16,'1'!B17:H117,3,FALSE)</f>
        <v>4.2546296296296297E-2</v>
      </c>
      <c r="H16" s="6">
        <f>VLOOKUP(C16,'1'!B17:H117,4,FALSE)</f>
        <v>11</v>
      </c>
      <c r="I16" s="6">
        <f>VLOOKUP(H16,Баллы!$A$2:$B$101,2)+J16/2</f>
        <v>85.5</v>
      </c>
      <c r="J16" s="6">
        <f>VLOOKUP(C16,'1'!B17:H117,6,FALSE)</f>
        <v>11</v>
      </c>
      <c r="K16" s="5"/>
      <c r="L16" s="6"/>
      <c r="M16" s="6"/>
      <c r="N16" s="6"/>
      <c r="O16" s="5">
        <f>VLOOKUP(C16,'3'!$B$10:$G$298,3,FALSE)</f>
        <v>2.5902777777777775E-2</v>
      </c>
      <c r="P16" s="6">
        <f>VLOOKUP(C16,'3'!$B$10:$G$298,4,FALSE)</f>
        <v>3</v>
      </c>
      <c r="Q16" s="6">
        <f>VLOOKUP(P16,Баллы!$A$2:$B$101,2)+R16/2</f>
        <v>99.75</v>
      </c>
      <c r="R16" s="6">
        <f>VLOOKUP(C16,'3'!$B$10:$G$298,5,FALSE)</f>
        <v>9.5</v>
      </c>
      <c r="S16" s="5"/>
      <c r="T16" s="6"/>
      <c r="U16" s="6"/>
      <c r="V16" s="6"/>
      <c r="W16" s="8"/>
      <c r="X16" s="4"/>
      <c r="Y16" s="4"/>
      <c r="Z16" s="4"/>
      <c r="AA16" s="8"/>
      <c r="AB16" s="4"/>
      <c r="AC16" s="4"/>
      <c r="AD16" s="4"/>
      <c r="AE16" s="87" t="str">
        <f>VLOOKUP(C16,'7'!$B$10:$H$126,3,FALSE)</f>
        <v>00:48:26</v>
      </c>
      <c r="AF16" s="6">
        <f>VLOOKUP(C16,'7'!$B$10:$H$126,4,FALSE)</f>
        <v>13</v>
      </c>
      <c r="AG16" s="4">
        <f>VLOOKUP(AF16,Баллы!$A$2:$B$101,2)+AH16/2</f>
        <v>83</v>
      </c>
      <c r="AH16" s="4">
        <f>VLOOKUP(C16,'7'!$B$10:$H$126,6,FALSE)</f>
        <v>10</v>
      </c>
      <c r="AI16" s="5"/>
      <c r="AJ16" s="6"/>
      <c r="AK16" s="6"/>
      <c r="AL16" s="6"/>
      <c r="AM16" s="5"/>
      <c r="AN16" s="6"/>
      <c r="AO16" s="6"/>
      <c r="AP16" s="6"/>
      <c r="AQ16" s="5"/>
      <c r="AR16" s="6"/>
      <c r="AS16" s="6"/>
      <c r="AT16" s="6"/>
      <c r="AU16" s="5"/>
      <c r="AV16" s="6"/>
      <c r="AW16" s="6"/>
      <c r="AX16" s="6"/>
      <c r="AY16" s="5"/>
      <c r="AZ16" s="6"/>
      <c r="BA16" s="6"/>
      <c r="BB16" s="6"/>
      <c r="BC16" s="5"/>
      <c r="BD16" s="6"/>
      <c r="BE16" s="6"/>
      <c r="BF16" s="6"/>
    </row>
    <row r="17" spans="1:58" ht="14.4" customHeight="1" x14ac:dyDescent="0.3">
      <c r="A17" s="11">
        <f>IF(D17=0," ",RANK(D17,$D$3:$D$345,0))</f>
        <v>15</v>
      </c>
      <c r="B17" s="9">
        <v>15</v>
      </c>
      <c r="C17" s="12" t="s">
        <v>412</v>
      </c>
      <c r="D17" s="72">
        <f>I17+M17+Q17+U17+Y17+AC17+AG17+AK17+AO17+AS17+AW17+BA17+BE17</f>
        <v>260.2</v>
      </c>
      <c r="E17" s="13">
        <f>J17+N17+R17+V17+Z17+AD17+AH17+AL17+AP17+AT17+AX17+BB17+BF17</f>
        <v>130.4</v>
      </c>
      <c r="F17" s="13">
        <f>COUNTA(H17,L17,P17,T17,X17,AB17,AF17,AJ17,AN17,AR17,AV17,AZ17,BD17)</f>
        <v>2</v>
      </c>
      <c r="G17" s="6"/>
      <c r="H17" s="6"/>
      <c r="I17" s="6"/>
      <c r="J17" s="6"/>
      <c r="K17" s="5"/>
      <c r="L17" s="6"/>
      <c r="M17" s="6"/>
      <c r="N17" s="6"/>
      <c r="O17" s="5">
        <f>VLOOKUP(C17,'3'!$B$10:$G$298,3,FALSE)</f>
        <v>0.46770833333333334</v>
      </c>
      <c r="P17" s="6">
        <f>VLOOKUP(C17,'3'!$B$10:$G$298,4,FALSE)</f>
        <v>1</v>
      </c>
      <c r="Q17" s="6">
        <f>VLOOKUP(P17,Баллы!$A$2:$B$101,2)+R17/2</f>
        <v>150.19999999999999</v>
      </c>
      <c r="R17" s="6">
        <f>VLOOKUP(C17,'3'!$B$10:$G$298,5,FALSE)</f>
        <v>100.4</v>
      </c>
      <c r="S17" s="5"/>
      <c r="T17" s="6"/>
      <c r="U17" s="6"/>
      <c r="V17" s="6"/>
      <c r="W17" s="8"/>
      <c r="X17" s="4"/>
      <c r="Y17" s="4"/>
      <c r="Z17" s="4"/>
      <c r="AA17" s="8"/>
      <c r="AB17" s="4"/>
      <c r="AC17" s="4"/>
      <c r="AD17" s="4"/>
      <c r="AE17" s="87"/>
      <c r="AF17" s="6"/>
      <c r="AG17" s="4"/>
      <c r="AH17" s="4"/>
      <c r="AI17" s="5" t="str">
        <f>VLOOKUP(C17,'8'!$B$10:$H$397,3,FALSE)</f>
        <v>02:26:33</v>
      </c>
      <c r="AJ17" s="6">
        <f>VLOOKUP(C17,'8'!$B$10:$H$397,4,FALSE)</f>
        <v>3</v>
      </c>
      <c r="AK17" s="6">
        <f>VLOOKUP(AJ17,Баллы!$A$2:$B$101,2)+AL17/2</f>
        <v>110</v>
      </c>
      <c r="AL17" s="6">
        <f>VLOOKUP(C17,'8'!$B$10:$H$397,6,FALSE)</f>
        <v>30</v>
      </c>
      <c r="AM17" s="5"/>
      <c r="AN17" s="6"/>
      <c r="AO17" s="6"/>
      <c r="AP17" s="6"/>
      <c r="AQ17" s="5"/>
      <c r="AR17" s="6"/>
      <c r="AS17" s="6"/>
      <c r="AT17" s="6"/>
      <c r="AU17" s="5"/>
      <c r="AV17" s="6"/>
      <c r="AW17" s="6"/>
      <c r="AX17" s="6"/>
      <c r="AY17" s="5"/>
      <c r="AZ17" s="6"/>
      <c r="BA17" s="6"/>
      <c r="BB17" s="6"/>
      <c r="BC17" s="5"/>
      <c r="BD17" s="6"/>
      <c r="BE17" s="6"/>
      <c r="BF17" s="6"/>
    </row>
    <row r="18" spans="1:58" x14ac:dyDescent="0.3">
      <c r="A18" s="11">
        <f>IF(D18=0," ",RANK(D18,$D$3:$D$345,0))</f>
        <v>16</v>
      </c>
      <c r="B18" s="9">
        <v>16</v>
      </c>
      <c r="C18" s="22" t="s">
        <v>63</v>
      </c>
      <c r="D18" s="72">
        <f>I18+M18+Q18+U18+Y18+AC18+AG18+AK18+AO18+AS18+AW18+BA18+BE18</f>
        <v>244.75</v>
      </c>
      <c r="E18" s="13">
        <f>J18+N18+R18+V18+Z18+AD18+AH18+AL18+AP18+AT18+AX18+BB18+BF18</f>
        <v>47.5</v>
      </c>
      <c r="F18" s="13">
        <f>COUNTA(H18,L18,P18,T18,X18,AB18,AF18,AJ18,AN18,AR18,AV18,AZ18,BD18)</f>
        <v>3</v>
      </c>
      <c r="G18" s="5">
        <f>VLOOKUP(C18,'1'!B15:H115,3,FALSE)</f>
        <v>3.9305555555555559E-2</v>
      </c>
      <c r="H18" s="6">
        <f>VLOOKUP(C18,'1'!B15:H115,4,FALSE)</f>
        <v>8</v>
      </c>
      <c r="I18" s="6">
        <f>VLOOKUP(H18,Баллы!$A$2:$B$101,2)+J18/2</f>
        <v>90.5</v>
      </c>
      <c r="J18" s="6">
        <f>VLOOKUP(C18,'1'!B15:H115,6,FALSE)</f>
        <v>11</v>
      </c>
      <c r="K18" s="5"/>
      <c r="L18" s="6"/>
      <c r="M18" s="6"/>
      <c r="N18" s="6"/>
      <c r="O18" s="5">
        <f>VLOOKUP(C18,'3'!$B$10:$G$298,3,FALSE)</f>
        <v>0.11237268518518519</v>
      </c>
      <c r="P18" s="6">
        <f>VLOOKUP(C18,'3'!$B$10:$G$298,4,FALSE)</f>
        <v>29</v>
      </c>
      <c r="Q18" s="6">
        <f>VLOOKUP(P18,Баллы!$A$2:$B$101,2)+R18/2</f>
        <v>75.25</v>
      </c>
      <c r="R18" s="6">
        <f>VLOOKUP(C18,'3'!$B$10:$G$298,5,FALSE)</f>
        <v>26.5</v>
      </c>
      <c r="S18" s="5"/>
      <c r="T18" s="6"/>
      <c r="U18" s="6"/>
      <c r="V18" s="6"/>
      <c r="W18" s="8"/>
      <c r="X18" s="4"/>
      <c r="Y18" s="4"/>
      <c r="Z18" s="4"/>
      <c r="AA18" s="8"/>
      <c r="AB18" s="4"/>
      <c r="AC18" s="4"/>
      <c r="AD18" s="4"/>
      <c r="AE18" s="87" t="str">
        <f>VLOOKUP(C18,'7'!$B$10:$H$126,3,FALSE)</f>
        <v>00:50:55</v>
      </c>
      <c r="AF18" s="6">
        <f>VLOOKUP(C18,'7'!$B$10:$H$126,4,FALSE)</f>
        <v>17</v>
      </c>
      <c r="AG18" s="4">
        <f>VLOOKUP(AF18,Баллы!$A$2:$B$101,2)+AH18/2</f>
        <v>79</v>
      </c>
      <c r="AH18" s="4">
        <f>VLOOKUP(C18,'7'!$B$10:$H$126,6,FALSE)</f>
        <v>10</v>
      </c>
      <c r="AI18" s="5"/>
      <c r="AJ18" s="6"/>
      <c r="AK18" s="6"/>
      <c r="AL18" s="6"/>
      <c r="AM18" s="5"/>
      <c r="AN18" s="6"/>
      <c r="AO18" s="6"/>
      <c r="AP18" s="6"/>
      <c r="AQ18" s="5"/>
      <c r="AR18" s="6"/>
      <c r="AS18" s="6"/>
      <c r="AT18" s="6"/>
      <c r="AU18" s="5"/>
      <c r="AV18" s="6"/>
      <c r="AW18" s="6"/>
      <c r="AX18" s="6"/>
      <c r="AY18" s="5"/>
      <c r="AZ18" s="6"/>
      <c r="BA18" s="6"/>
      <c r="BB18" s="6"/>
      <c r="BC18" s="5"/>
      <c r="BD18" s="6"/>
      <c r="BE18" s="6"/>
      <c r="BF18" s="6"/>
    </row>
    <row r="19" spans="1:58" ht="14.4" customHeight="1" x14ac:dyDescent="0.3">
      <c r="A19" s="11">
        <f>IF(D19=0," ",RANK(D19,$D$3:$D$345,0))</f>
        <v>17</v>
      </c>
      <c r="B19" s="9">
        <v>17</v>
      </c>
      <c r="C19" s="12" t="s">
        <v>452</v>
      </c>
      <c r="D19" s="72">
        <f>I19+M19+Q19+U19+Y19+AC19+AG19+AK19+AO19+AS19+AW19+BA19+BE19</f>
        <v>238.25</v>
      </c>
      <c r="E19" s="13">
        <f>J19+N19+R19+V19+Z19+AD19+AH19+AL19+AP19+AT19+AX19+BB19+BF19</f>
        <v>46.5</v>
      </c>
      <c r="F19" s="13">
        <f>COUNTA(H19,L19,P19,T19,X19,AB19,AF19,AJ19,AN19,AR19,AV19,AZ19,BD19)</f>
        <v>3</v>
      </c>
      <c r="G19" s="6"/>
      <c r="H19" s="6"/>
      <c r="I19" s="6"/>
      <c r="J19" s="6"/>
      <c r="K19" s="5"/>
      <c r="L19" s="6"/>
      <c r="M19" s="6"/>
      <c r="N19" s="6"/>
      <c r="O19" s="5">
        <f>VLOOKUP(C19,'3'!$B$10:$G$298,3,FALSE)</f>
        <v>0.12277777777777778</v>
      </c>
      <c r="P19" s="6">
        <f>VLOOKUP(C19,'3'!$B$10:$G$298,4,FALSE)</f>
        <v>38</v>
      </c>
      <c r="Q19" s="6">
        <f>VLOOKUP(P19,Баллы!$A$2:$B$101,2)+R19/2</f>
        <v>66.25</v>
      </c>
      <c r="R19" s="6">
        <f>VLOOKUP(C19,'3'!$B$10:$G$298,5,FALSE)</f>
        <v>26.5</v>
      </c>
      <c r="S19" s="5"/>
      <c r="T19" s="6"/>
      <c r="U19" s="6"/>
      <c r="V19" s="6"/>
      <c r="W19" s="8">
        <f>VLOOKUP(C19,'5'!$B$10:$H$52,3,FALSE)</f>
        <v>3.3657407407407407E-2</v>
      </c>
      <c r="X19" s="4">
        <f>VLOOKUP(C19,'5'!$B$10:$H$52,4,FALSE)</f>
        <v>7</v>
      </c>
      <c r="Y19" s="4">
        <f>VLOOKUP(X19,Баллы!$A$2:$B$101,2)+Z19/2</f>
        <v>92</v>
      </c>
      <c r="Z19" s="4">
        <f>VLOOKUP(C19,'5'!$B$10:$H$52,6,FALSE)</f>
        <v>10</v>
      </c>
      <c r="AA19" s="8"/>
      <c r="AB19" s="4"/>
      <c r="AC19" s="4"/>
      <c r="AD19" s="4"/>
      <c r="AE19" s="87" t="str">
        <f>VLOOKUP(C19,'7'!$B$10:$H$126,3,FALSE)</f>
        <v>00:50:27</v>
      </c>
      <c r="AF19" s="6">
        <f>VLOOKUP(C19,'7'!$B$10:$H$126,4,FALSE)</f>
        <v>16</v>
      </c>
      <c r="AG19" s="4">
        <f>VLOOKUP(AF19,Баллы!$A$2:$B$101,2)+AH19/2</f>
        <v>80</v>
      </c>
      <c r="AH19" s="4">
        <f>VLOOKUP(C19,'7'!$B$10:$H$126,6,FALSE)</f>
        <v>10</v>
      </c>
      <c r="AI19" s="5"/>
      <c r="AJ19" s="6"/>
      <c r="AK19" s="6"/>
      <c r="AL19" s="6"/>
      <c r="AM19" s="5"/>
      <c r="AN19" s="6"/>
      <c r="AO19" s="6"/>
      <c r="AP19" s="6"/>
      <c r="AQ19" s="5"/>
      <c r="AR19" s="6"/>
      <c r="AS19" s="6"/>
      <c r="AT19" s="6"/>
      <c r="AU19" s="5"/>
      <c r="AV19" s="6"/>
      <c r="AW19" s="6"/>
      <c r="AX19" s="6"/>
      <c r="AY19" s="5"/>
      <c r="AZ19" s="6"/>
      <c r="BA19" s="6"/>
      <c r="BB19" s="6"/>
      <c r="BC19" s="5"/>
      <c r="BD19" s="6"/>
      <c r="BE19" s="6"/>
      <c r="BF19" s="6"/>
    </row>
    <row r="20" spans="1:58" ht="14.4" customHeight="1" x14ac:dyDescent="0.3">
      <c r="A20" s="11">
        <f>IF(D20=0," ",RANK(D20,$D$3:$D$345,0))</f>
        <v>18</v>
      </c>
      <c r="B20" s="9">
        <v>18</v>
      </c>
      <c r="C20" s="12" t="s">
        <v>444</v>
      </c>
      <c r="D20" s="72">
        <f>I20+M20+Q20+U20+Y20+AC20+AG20+AK20+AO20+AS20+AW20+BA20+BE20</f>
        <v>233.75</v>
      </c>
      <c r="E20" s="13">
        <f>J20+N20+R20+V20+Z20+AD20+AH20+AL20+AP20+AT20+AX20+BB20+BF20</f>
        <v>51.5</v>
      </c>
      <c r="F20" s="13">
        <f>COUNTA(H20,L20,P20,T20,X20,AB20,AF20,AJ20,AN20,AR20,AV20,AZ20,BD20)</f>
        <v>3</v>
      </c>
      <c r="G20" s="6"/>
      <c r="H20" s="6"/>
      <c r="I20" s="6"/>
      <c r="J20" s="6"/>
      <c r="K20" s="5"/>
      <c r="L20" s="6"/>
      <c r="M20" s="6"/>
      <c r="N20" s="6"/>
      <c r="O20" s="5">
        <f>VLOOKUP(C20,'3'!$B$10:$G$298,3,FALSE)</f>
        <v>0.11141203703703705</v>
      </c>
      <c r="P20" s="6">
        <f>VLOOKUP(C20,'3'!$B$10:$G$298,4,FALSE)</f>
        <v>27</v>
      </c>
      <c r="Q20" s="6">
        <f>VLOOKUP(P20,Баллы!$A$2:$B$101,2)+R20/2</f>
        <v>77.25</v>
      </c>
      <c r="R20" s="6">
        <f>VLOOKUP(C20,'3'!$B$10:$G$298,5,FALSE)</f>
        <v>26.5</v>
      </c>
      <c r="S20" s="5"/>
      <c r="T20" s="6"/>
      <c r="U20" s="6"/>
      <c r="V20" s="6"/>
      <c r="W20" s="8"/>
      <c r="X20" s="4"/>
      <c r="Y20" s="4"/>
      <c r="Z20" s="4"/>
      <c r="AA20" s="8"/>
      <c r="AB20" s="4"/>
      <c r="AC20" s="4"/>
      <c r="AD20" s="4"/>
      <c r="AE20" s="87" t="str">
        <f>VLOOKUP(C20,'7'!$B$10:$H$126,3,FALSE)</f>
        <v>00:47:45</v>
      </c>
      <c r="AF20" s="6">
        <f>VLOOKUP(C20,'7'!$B$10:$H$126,4,FALSE)</f>
        <v>11</v>
      </c>
      <c r="AG20" s="4">
        <f>VLOOKUP(AF20,Баллы!$A$2:$B$101,2)+AH20/2</f>
        <v>85</v>
      </c>
      <c r="AH20" s="4">
        <f>VLOOKUP(C20,'7'!$B$10:$H$126,6,FALSE)</f>
        <v>10</v>
      </c>
      <c r="AI20" s="5" t="str">
        <f>VLOOKUP(C20,'8'!$B$10:$H$397,3,FALSE)</f>
        <v>01:19:34</v>
      </c>
      <c r="AJ20" s="6">
        <f>VLOOKUP(C20,'8'!$B$10:$H$397,4,FALSE)</f>
        <v>27</v>
      </c>
      <c r="AK20" s="6">
        <f>VLOOKUP(AJ20,Баллы!$A$2:$B$101,2)+AL20/2</f>
        <v>71.5</v>
      </c>
      <c r="AL20" s="6">
        <f>VLOOKUP(C20,'8'!$B$10:$H$397,6,FALSE)</f>
        <v>15</v>
      </c>
      <c r="AM20" s="5"/>
      <c r="AN20" s="6"/>
      <c r="AO20" s="6"/>
      <c r="AP20" s="6"/>
      <c r="AQ20" s="5"/>
      <c r="AR20" s="6"/>
      <c r="AS20" s="6"/>
      <c r="AT20" s="6"/>
      <c r="AU20" s="5"/>
      <c r="AV20" s="6"/>
      <c r="AW20" s="6"/>
      <c r="AX20" s="6"/>
      <c r="AY20" s="5"/>
      <c r="AZ20" s="6"/>
      <c r="BA20" s="6"/>
      <c r="BB20" s="6"/>
      <c r="BC20" s="5"/>
      <c r="BD20" s="6"/>
      <c r="BE20" s="6"/>
      <c r="BF20" s="6"/>
    </row>
    <row r="21" spans="1:58" ht="14.4" customHeight="1" x14ac:dyDescent="0.3">
      <c r="A21" s="11">
        <f>IF(D21=0," ",RANK(D21,$D$3:$D$345,0))</f>
        <v>19</v>
      </c>
      <c r="B21" s="9">
        <v>19</v>
      </c>
      <c r="C21" s="12" t="s">
        <v>649</v>
      </c>
      <c r="D21" s="72">
        <f>I21+M21+Q21+U21+Y21+AC21+AG21+AK21+AO21+AS21+AW21+BA21+BE21</f>
        <v>227.5</v>
      </c>
      <c r="E21" s="13">
        <f>J21+N21+R21+V21+Z21+AD21+AH21+AL21+AP21+AT21+AX21+BB21+BF21</f>
        <v>83</v>
      </c>
      <c r="F21" s="13">
        <f>COUNTA(H21,L21,P21,T21,X21,AB21,AF21,AJ21,AN21,AR21,AV21,AZ21,BD21)</f>
        <v>2</v>
      </c>
      <c r="G21" s="6"/>
      <c r="H21" s="6"/>
      <c r="I21" s="6"/>
      <c r="J21" s="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8">
        <f>VLOOKUP(C21,'6'!$B$10:$H$215,3,FALSE)</f>
        <v>0.20980324074074075</v>
      </c>
      <c r="AB21" s="4">
        <f>VLOOKUP(C21,'6'!$B$10:$H$215,4,FALSE)</f>
        <v>3</v>
      </c>
      <c r="AC21" s="4">
        <f>VLOOKUP(AB21,Баллы!$A$2:$B$101,2)+AD21/2</f>
        <v>121.5</v>
      </c>
      <c r="AD21" s="4">
        <f>VLOOKUP(C21,'6'!$B$10:$H$215,6,FALSE)</f>
        <v>53</v>
      </c>
      <c r="AE21" s="87"/>
      <c r="AF21" s="6"/>
      <c r="AG21" s="4"/>
      <c r="AH21" s="4"/>
      <c r="AI21" s="5" t="str">
        <f>VLOOKUP(C21,'8'!$B$10:$H$397,3,FALSE)</f>
        <v>02:35:34</v>
      </c>
      <c r="AJ21" s="6">
        <f>VLOOKUP(C21,'8'!$B$10:$H$397,4,FALSE)</f>
        <v>5</v>
      </c>
      <c r="AK21" s="6">
        <f>VLOOKUP(AJ21,Баллы!$A$2:$B$101,2)+AL21/2</f>
        <v>106</v>
      </c>
      <c r="AL21" s="6">
        <f>VLOOKUP(C21,'8'!$B$10:$H$397,6,FALSE)</f>
        <v>30</v>
      </c>
      <c r="AM21" s="5"/>
      <c r="AN21" s="6"/>
      <c r="AO21" s="6"/>
      <c r="AP21" s="6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</row>
    <row r="22" spans="1:58" x14ac:dyDescent="0.3">
      <c r="A22" s="11">
        <f>IF(D22=0," ",RANK(D22,$D$3:$D$345,0))</f>
        <v>20</v>
      </c>
      <c r="B22" s="9">
        <v>20</v>
      </c>
      <c r="C22" s="12" t="s">
        <v>463</v>
      </c>
      <c r="D22" s="72">
        <f>I22+M22+Q22+U22+Y22+AC22+AG22+AK22+AO22+AS22+AW22+BA22+BE22</f>
        <v>223.25</v>
      </c>
      <c r="E22" s="13">
        <f>J22+N22+R22+V22+Z22+AD22+AH22+AL22+AP22+AT22+AX22+BB22+BF22</f>
        <v>78.5</v>
      </c>
      <c r="F22" s="13">
        <f>COUNTA(H22,L22,P22,T22,X22,AB22,AF22,AJ22,AN22,AR22,AV22,AZ22,BD22)</f>
        <v>3</v>
      </c>
      <c r="G22" s="6"/>
      <c r="H22" s="6"/>
      <c r="I22" s="6"/>
      <c r="J22" s="6"/>
      <c r="K22" s="5"/>
      <c r="L22" s="6"/>
      <c r="M22" s="6"/>
      <c r="N22" s="6"/>
      <c r="O22" s="5">
        <f>VLOOKUP(C22,'3'!$B$10:$G$298,3,FALSE)</f>
        <v>0.12949074074074074</v>
      </c>
      <c r="P22" s="6">
        <f>VLOOKUP(C22,'3'!$B$10:$G$298,4,FALSE)</f>
        <v>50</v>
      </c>
      <c r="Q22" s="6">
        <f>VLOOKUP(P22,Баллы!$A$2:$B$101,2)+R22/2</f>
        <v>54.25</v>
      </c>
      <c r="R22" s="6">
        <f>VLOOKUP(C22,'3'!$B$10:$G$298,5,FALSE)</f>
        <v>26.5</v>
      </c>
      <c r="S22" s="5"/>
      <c r="T22" s="6"/>
      <c r="U22" s="6"/>
      <c r="V22" s="6"/>
      <c r="W22" s="8"/>
      <c r="X22" s="4"/>
      <c r="Y22" s="4"/>
      <c r="Z22" s="4"/>
      <c r="AA22" s="8">
        <f>VLOOKUP(C22,'6'!$B$10:$H$215,3,FALSE)</f>
        <v>0.10086805555555556</v>
      </c>
      <c r="AB22" s="4">
        <f>VLOOKUP(C22,'6'!$B$10:$H$215,4,FALSE)</f>
        <v>11</v>
      </c>
      <c r="AC22" s="4">
        <f>VLOOKUP(AB22,Баллы!$A$2:$B$101,2)+AD22/2</f>
        <v>91</v>
      </c>
      <c r="AD22" s="4">
        <f>VLOOKUP(C22,'6'!$B$10:$H$215,6,FALSE)</f>
        <v>22</v>
      </c>
      <c r="AE22" s="87"/>
      <c r="AF22" s="6"/>
      <c r="AG22" s="4"/>
      <c r="AH22" s="4"/>
      <c r="AI22" s="5" t="str">
        <f>VLOOKUP(C22,'8'!$B$10:$H$397,3,FALSE)</f>
        <v>03:33:56</v>
      </c>
      <c r="AJ22" s="6">
        <f>VLOOKUP(C22,'8'!$B$10:$H$397,4,FALSE)</f>
        <v>28</v>
      </c>
      <c r="AK22" s="6">
        <f>VLOOKUP(AJ22,Баллы!$A$2:$B$101,2)+AL22/2</f>
        <v>78</v>
      </c>
      <c r="AL22" s="6">
        <f>VLOOKUP(C22,'8'!$B$10:$H$397,6,FALSE)</f>
        <v>30</v>
      </c>
      <c r="AM22" s="5"/>
      <c r="AN22" s="6"/>
      <c r="AO22" s="6"/>
      <c r="AP22" s="6"/>
      <c r="AQ22" s="5"/>
      <c r="AR22" s="6"/>
      <c r="AS22" s="6"/>
      <c r="AT22" s="6"/>
      <c r="AU22" s="5"/>
      <c r="AV22" s="6"/>
      <c r="AW22" s="6"/>
      <c r="AX22" s="6"/>
      <c r="AY22" s="5"/>
      <c r="AZ22" s="6"/>
      <c r="BA22" s="6"/>
      <c r="BB22" s="6"/>
      <c r="BC22" s="5"/>
      <c r="BD22" s="6"/>
      <c r="BE22" s="6"/>
      <c r="BF22" s="6"/>
    </row>
    <row r="23" spans="1:58" x14ac:dyDescent="0.3">
      <c r="A23" s="11">
        <f>IF(D23=0," ",RANK(D23,$D$3:$D$345,0))</f>
        <v>21</v>
      </c>
      <c r="B23" s="9">
        <v>21</v>
      </c>
      <c r="C23" s="12" t="s">
        <v>427</v>
      </c>
      <c r="D23" s="72">
        <f>I23+M23+Q23+U23+Y23+AC23+AG23+AK23+AO23+AS23+AW23+BA23+BE23</f>
        <v>221.25</v>
      </c>
      <c r="E23" s="13">
        <f>J23+N23+R23+V23+Z23+AD23+AH23+AL23+AP23+AT23+AX23+BB23+BF23</f>
        <v>58.5</v>
      </c>
      <c r="F23" s="13">
        <f>COUNTA(H23,L23,P23,T23,X23,AB23,AF23,AJ23,AN23,AR23,AV23,AZ23,BD23)</f>
        <v>2</v>
      </c>
      <c r="G23" s="6"/>
      <c r="H23" s="6"/>
      <c r="I23" s="6"/>
      <c r="J23" s="6"/>
      <c r="K23" s="5"/>
      <c r="L23" s="6"/>
      <c r="M23" s="6"/>
      <c r="N23" s="6"/>
      <c r="O23" s="5">
        <f>VLOOKUP(C23,'3'!$B$10:$G$298,3,FALSE)</f>
        <v>9.300925925925925E-2</v>
      </c>
      <c r="P23" s="6">
        <f>VLOOKUP(C23,'3'!$B$10:$G$298,4,FALSE)</f>
        <v>3</v>
      </c>
      <c r="Q23" s="6">
        <f>VLOOKUP(P23,Баллы!$A$2:$B$101,2)+R23/2</f>
        <v>108.25</v>
      </c>
      <c r="R23" s="6">
        <f>VLOOKUP(C23,'3'!$B$10:$G$298,5,FALSE)</f>
        <v>26.5</v>
      </c>
      <c r="S23" s="5"/>
      <c r="T23" s="6"/>
      <c r="U23" s="6"/>
      <c r="V23" s="6"/>
      <c r="W23" s="8"/>
      <c r="X23" s="4"/>
      <c r="Y23" s="4"/>
      <c r="Z23" s="4"/>
      <c r="AA23" s="8">
        <f>VLOOKUP(C23,'6'!$B$10:$H$215,3,FALSE)</f>
        <v>0.11487268518518519</v>
      </c>
      <c r="AB23" s="4">
        <f>VLOOKUP(C23,'6'!$B$10:$H$215,4,FALSE)</f>
        <v>2</v>
      </c>
      <c r="AC23" s="4">
        <f>VLOOKUP(AB23,Баллы!$A$2:$B$101,2)+AD23/2</f>
        <v>113</v>
      </c>
      <c r="AD23" s="4">
        <f>VLOOKUP(C23,'6'!$B$10:$H$215,6,FALSE)</f>
        <v>32</v>
      </c>
      <c r="AE23" s="87"/>
      <c r="AF23" s="6"/>
      <c r="AG23" s="4"/>
      <c r="AH23" s="4"/>
      <c r="AI23" s="5"/>
      <c r="AJ23" s="6"/>
      <c r="AK23" s="6"/>
      <c r="AL23" s="6"/>
      <c r="AM23" s="5"/>
      <c r="AN23" s="6"/>
      <c r="AO23" s="6"/>
      <c r="AP23" s="6"/>
      <c r="AQ23" s="5"/>
      <c r="AR23" s="6"/>
      <c r="AS23" s="6"/>
      <c r="AT23" s="6"/>
      <c r="AU23" s="5"/>
      <c r="AV23" s="6"/>
      <c r="AW23" s="6"/>
      <c r="AX23" s="6"/>
      <c r="AY23" s="5"/>
      <c r="AZ23" s="6"/>
      <c r="BA23" s="6"/>
      <c r="BB23" s="6"/>
      <c r="BC23" s="5"/>
      <c r="BD23" s="6"/>
      <c r="BE23" s="6"/>
      <c r="BF23" s="6"/>
    </row>
    <row r="24" spans="1:58" x14ac:dyDescent="0.3">
      <c r="A24" s="11">
        <f>IF(D24=0," ",RANK(D24,$D$3:$D$345,0))</f>
        <v>22</v>
      </c>
      <c r="B24" s="9">
        <v>22</v>
      </c>
      <c r="C24" s="40" t="s">
        <v>513</v>
      </c>
      <c r="D24" s="72">
        <f>I24+M24+Q24+U24+Y24+AC24+AG24+AK24+AO24+AS24+AW24+BA24+BE24</f>
        <v>215</v>
      </c>
      <c r="E24" s="13">
        <f>J24+N24+R24+V24+Z24+AD24+AH24+AL24+AP24+AT24+AX24+BB24+BF24</f>
        <v>30</v>
      </c>
      <c r="F24" s="13">
        <f>COUNTA(H24,L24,P24,T24,X24,AB24,AF24,AJ24,AN24,AR24,AV24,AZ24,BD24)</f>
        <v>2</v>
      </c>
      <c r="G24" s="6"/>
      <c r="H24" s="6"/>
      <c r="I24" s="6"/>
      <c r="J24" s="6"/>
      <c r="K24" s="5">
        <f>VLOOKUP(C24,'2'!$C$10:$H$78,3,FALSE)</f>
        <v>3.7083333333333336E-2</v>
      </c>
      <c r="L24" s="6">
        <f>VLOOKUP(C24,'2'!$C$10:$H$78,4,FALSE)</f>
        <v>1</v>
      </c>
      <c r="M24" s="6">
        <f>VLOOKUP(L24,Баллы!$A$2:$B$101,2)+N24/2</f>
        <v>105</v>
      </c>
      <c r="N24" s="6">
        <f>VLOOKUP(C24,'2'!$C$10:$H$78,5,FALSE)</f>
        <v>10</v>
      </c>
      <c r="O24" s="5"/>
      <c r="P24" s="6"/>
      <c r="Q24" s="6"/>
      <c r="R24" s="6"/>
      <c r="S24" s="5">
        <f>VLOOKUP(C24,'4'!$B$10:$H$161,3,FALSE)</f>
        <v>5.9687500000000004E-2</v>
      </c>
      <c r="T24" s="6">
        <f>VLOOKUP(C24,'4'!$B$10:$H$161,4,FALSE)</f>
        <v>1</v>
      </c>
      <c r="U24" s="6">
        <f>VLOOKUP(T24,Баллы!$A$2:$B$101,2)+V24/2</f>
        <v>110</v>
      </c>
      <c r="V24" s="6">
        <f>VLOOKUP(C24,'4'!$B$10:$H$161,6,FALSE)</f>
        <v>20</v>
      </c>
      <c r="W24" s="8"/>
      <c r="X24" s="4"/>
      <c r="Y24" s="4"/>
      <c r="Z24" s="4"/>
      <c r="AA24" s="8"/>
      <c r="AB24" s="4"/>
      <c r="AC24" s="4"/>
      <c r="AD24" s="4"/>
      <c r="AE24" s="87"/>
      <c r="AF24" s="6"/>
      <c r="AG24" s="4"/>
      <c r="AH24" s="4"/>
      <c r="AI24" s="5"/>
      <c r="AJ24" s="6"/>
      <c r="AK24" s="6"/>
      <c r="AL24" s="6"/>
      <c r="AM24" s="5"/>
      <c r="AN24" s="6"/>
      <c r="AO24" s="6"/>
      <c r="AP24" s="6"/>
      <c r="AQ24" s="5"/>
      <c r="AR24" s="6"/>
      <c r="AS24" s="6"/>
      <c r="AT24" s="6"/>
      <c r="AU24" s="5"/>
      <c r="AV24" s="6"/>
      <c r="AW24" s="6"/>
      <c r="AX24" s="6"/>
      <c r="AY24" s="5"/>
      <c r="AZ24" s="6"/>
      <c r="BA24" s="6"/>
      <c r="BB24" s="6"/>
      <c r="BC24" s="5"/>
      <c r="BD24" s="6"/>
      <c r="BE24" s="6"/>
      <c r="BF24" s="6"/>
    </row>
    <row r="25" spans="1:58" x14ac:dyDescent="0.3">
      <c r="A25" s="11">
        <f>IF(D25=0," ",RANK(D25,$D$3:$D$345,0))</f>
        <v>23</v>
      </c>
      <c r="B25" s="9">
        <v>23</v>
      </c>
      <c r="C25" s="12" t="s">
        <v>392</v>
      </c>
      <c r="D25" s="72">
        <f>I25+M25+Q25+U25+Y25+AC25+AG25+AK25+AO25+AS25+AW25+BA25+BE25</f>
        <v>210.25</v>
      </c>
      <c r="E25" s="13">
        <f>J25+N25+R25+V25+Z25+AD25+AH25+AL25+AP25+AT25+AX25+BB25+BF25</f>
        <v>34.5</v>
      </c>
      <c r="F25" s="13">
        <f>COUNTA(H25,L25,P25,T25,X25,AB25,AF25,AJ25,AN25,AR25,AV25,AZ25,BD25)</f>
        <v>3</v>
      </c>
      <c r="G25" s="6"/>
      <c r="H25" s="6"/>
      <c r="I25" s="6"/>
      <c r="J25" s="6"/>
      <c r="K25" s="5"/>
      <c r="L25" s="6"/>
      <c r="M25" s="6"/>
      <c r="N25" s="6"/>
      <c r="O25" s="5">
        <f>VLOOKUP(C25,'3'!$B$10:$G$298,3,FALSE)</f>
        <v>3.4155092592592591E-2</v>
      </c>
      <c r="P25" s="6">
        <f>VLOOKUP(C25,'3'!$B$10:$G$298,4,FALSE)</f>
        <v>15</v>
      </c>
      <c r="Q25" s="6">
        <f>VLOOKUP(P25,Баллы!$A$2:$B$101,2)+R25/2</f>
        <v>80.75</v>
      </c>
      <c r="R25" s="6">
        <f>VLOOKUP(C25,'3'!$B$10:$G$298,5,FALSE)</f>
        <v>9.5</v>
      </c>
      <c r="S25" s="5"/>
      <c r="T25" s="6"/>
      <c r="U25" s="6"/>
      <c r="V25" s="6"/>
      <c r="W25" s="8"/>
      <c r="X25" s="4"/>
      <c r="Y25" s="4"/>
      <c r="Z25" s="4"/>
      <c r="AA25" s="8"/>
      <c r="AB25" s="4"/>
      <c r="AC25" s="4"/>
      <c r="AD25" s="4"/>
      <c r="AE25" s="87" t="str">
        <f>VLOOKUP(C25,'7'!$B$10:$H$126,3,FALSE)</f>
        <v>00:55:05</v>
      </c>
      <c r="AF25" s="6">
        <f>VLOOKUP(C25,'7'!$B$10:$H$126,4,FALSE)</f>
        <v>26</v>
      </c>
      <c r="AG25" s="4">
        <f>VLOOKUP(AF25,Баллы!$A$2:$B$101,2)+AH25/2</f>
        <v>70</v>
      </c>
      <c r="AH25" s="4">
        <f>VLOOKUP(C25,'7'!$B$10:$H$126,6,FALSE)</f>
        <v>10</v>
      </c>
      <c r="AI25" s="5" t="str">
        <f>VLOOKUP(C25,'8'!$B$10:$H$397,3,FALSE)</f>
        <v>01:25:10</v>
      </c>
      <c r="AJ25" s="6">
        <f>VLOOKUP(C25,'8'!$B$10:$H$397,4,FALSE)</f>
        <v>39</v>
      </c>
      <c r="AK25" s="6">
        <f>VLOOKUP(AJ25,Баллы!$A$2:$B$101,2)+AL25/2</f>
        <v>59.5</v>
      </c>
      <c r="AL25" s="6">
        <f>VLOOKUP(C25,'8'!$B$10:$H$397,6,FALSE)</f>
        <v>15</v>
      </c>
      <c r="AM25" s="5"/>
      <c r="AN25" s="6"/>
      <c r="AO25" s="6"/>
      <c r="AP25" s="6"/>
      <c r="AQ25" s="5"/>
      <c r="AR25" s="6"/>
      <c r="AS25" s="6"/>
      <c r="AT25" s="6"/>
      <c r="AU25" s="5"/>
      <c r="AV25" s="6"/>
      <c r="AW25" s="6"/>
      <c r="AX25" s="6"/>
      <c r="AY25" s="5"/>
      <c r="AZ25" s="6"/>
      <c r="BA25" s="6"/>
      <c r="BB25" s="6"/>
      <c r="BC25" s="5"/>
      <c r="BD25" s="6"/>
      <c r="BE25" s="6"/>
      <c r="BF25" s="6"/>
    </row>
    <row r="26" spans="1:58" x14ac:dyDescent="0.3">
      <c r="A26" s="11">
        <f>IF(D26=0," ",RANK(D26,$D$3:$D$345,0))</f>
        <v>24</v>
      </c>
      <c r="B26" s="9">
        <v>24</v>
      </c>
      <c r="C26" s="12" t="s">
        <v>428</v>
      </c>
      <c r="D26" s="72">
        <f>I26+M26+Q26+U26+Y26+AC26+AG26+AK26+AO26+AS26+AW26+BA26+BE26</f>
        <v>208.25</v>
      </c>
      <c r="E26" s="13">
        <f>J26+N26+R26+V26+Z26+AD26+AH26+AL26+AP26+AT26+AX26+BB26+BF26</f>
        <v>36.5</v>
      </c>
      <c r="F26" s="13">
        <f>COUNTA(H26,L26,P26,T26,X26,AB26,AF26,AJ26,AN26,AR26,AV26,AZ26,BD26)</f>
        <v>2</v>
      </c>
      <c r="G26" s="6"/>
      <c r="H26" s="6"/>
      <c r="I26" s="6"/>
      <c r="J26" s="6"/>
      <c r="K26" s="5"/>
      <c r="L26" s="6"/>
      <c r="M26" s="6"/>
      <c r="N26" s="6"/>
      <c r="O26" s="5">
        <f>VLOOKUP(C26,'3'!$B$10:$G$298,3,FALSE)</f>
        <v>9.4340277777777773E-2</v>
      </c>
      <c r="P26" s="6">
        <f>VLOOKUP(C26,'3'!$B$10:$G$298,4,FALSE)</f>
        <v>4</v>
      </c>
      <c r="Q26" s="6">
        <f>VLOOKUP(P26,Баллы!$A$2:$B$101,2)+R26/2</f>
        <v>106.25</v>
      </c>
      <c r="R26" s="6">
        <f>VLOOKUP(C26,'3'!$B$10:$G$298,5,FALSE)</f>
        <v>26.5</v>
      </c>
      <c r="S26" s="5"/>
      <c r="T26" s="6"/>
      <c r="U26" s="6"/>
      <c r="V26" s="6"/>
      <c r="W26" s="8"/>
      <c r="X26" s="4"/>
      <c r="Y26" s="4"/>
      <c r="Z26" s="4"/>
      <c r="AA26" s="8"/>
      <c r="AB26" s="4"/>
      <c r="AC26" s="4"/>
      <c r="AD26" s="4"/>
      <c r="AE26" s="87" t="str">
        <f>VLOOKUP(C26,'7'!$B$10:$H$126,3,FALSE)</f>
        <v>00:43:58</v>
      </c>
      <c r="AF26" s="6">
        <f>VLOOKUP(C26,'7'!$B$10:$H$126,4,FALSE)</f>
        <v>2</v>
      </c>
      <c r="AG26" s="4">
        <f>VLOOKUP(AF26,Баллы!$A$2:$B$101,2)+AH26/2</f>
        <v>102</v>
      </c>
      <c r="AH26" s="4">
        <f>VLOOKUP(C26,'7'!$B$10:$H$126,6,FALSE)</f>
        <v>10</v>
      </c>
      <c r="AI26" s="5"/>
      <c r="AJ26" s="6"/>
      <c r="AK26" s="6"/>
      <c r="AL26" s="6"/>
      <c r="AM26" s="5"/>
      <c r="AN26" s="6"/>
      <c r="AO26" s="6"/>
      <c r="AP26" s="6"/>
      <c r="AQ26" s="5"/>
      <c r="AR26" s="6"/>
      <c r="AS26" s="6"/>
      <c r="AT26" s="6"/>
      <c r="AU26" s="5"/>
      <c r="AV26" s="6"/>
      <c r="AW26" s="6"/>
      <c r="AX26" s="6"/>
      <c r="AY26" s="5"/>
      <c r="AZ26" s="6"/>
      <c r="BA26" s="6"/>
      <c r="BB26" s="6"/>
      <c r="BC26" s="5"/>
      <c r="BD26" s="6"/>
      <c r="BE26" s="6"/>
      <c r="BF26" s="6"/>
    </row>
    <row r="27" spans="1:58" x14ac:dyDescent="0.3">
      <c r="A27" s="11">
        <f>IF(D27=0," ",RANK(D27,$D$3:$D$345,0))</f>
        <v>25</v>
      </c>
      <c r="B27" s="9">
        <v>25</v>
      </c>
      <c r="C27" s="12" t="s">
        <v>658</v>
      </c>
      <c r="D27" s="72">
        <f>I27+M27+Q27+U27+Y27+AC27+AG27+AK27+AO27+AS27+AW27+BA27+BE27</f>
        <v>205.5</v>
      </c>
      <c r="E27" s="13">
        <f>J27+N27+R27+V27+Z27+AD27+AH27+AL27+AP27+AT27+AX27+BB27+BF27</f>
        <v>73</v>
      </c>
      <c r="F27" s="13">
        <f>COUNTA(H27,L27,P27,T27,X27,AB27,AF27,AJ27,AN27,AR27,AV27,AZ27,BD27)</f>
        <v>2</v>
      </c>
      <c r="G27" s="6"/>
      <c r="H27" s="6"/>
      <c r="I27" s="6"/>
      <c r="J27" s="6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8">
        <f>VLOOKUP(C27,'6'!$B$10:$H$215,3,FALSE)</f>
        <v>0.19211805555555558</v>
      </c>
      <c r="AB27" s="4">
        <f>VLOOKUP(C27,'6'!$B$10:$H$215,4,FALSE)</f>
        <v>4</v>
      </c>
      <c r="AC27" s="4">
        <f>VLOOKUP(AB27,Баллы!$A$2:$B$101,2)+AD27/2</f>
        <v>114.5</v>
      </c>
      <c r="AD27" s="4">
        <f>VLOOKUP(C27,'6'!$B$10:$H$215,6,FALSE)</f>
        <v>43</v>
      </c>
      <c r="AE27" s="87"/>
      <c r="AF27" s="6"/>
      <c r="AG27" s="4"/>
      <c r="AH27" s="4"/>
      <c r="AI27" s="5" t="str">
        <f>VLOOKUP(C27,'8'!$B$10:$H$397,3,FALSE)</f>
        <v>03:18:26</v>
      </c>
      <c r="AJ27" s="6">
        <f>VLOOKUP(C27,'8'!$B$10:$H$397,4,FALSE)</f>
        <v>15</v>
      </c>
      <c r="AK27" s="6">
        <f>VLOOKUP(AJ27,Баллы!$A$2:$B$101,2)+AL27/2</f>
        <v>91</v>
      </c>
      <c r="AL27" s="6">
        <f>VLOOKUP(C27,'8'!$B$10:$H$397,6,FALSE)</f>
        <v>30</v>
      </c>
      <c r="AM27" s="5"/>
      <c r="AN27" s="6"/>
      <c r="AO27" s="6"/>
      <c r="AP27" s="6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</row>
    <row r="28" spans="1:58" x14ac:dyDescent="0.3">
      <c r="A28" s="11">
        <f>IF(D28=0," ",RANK(D28,$D$3:$D$345,0))</f>
        <v>26</v>
      </c>
      <c r="B28" s="9">
        <v>26</v>
      </c>
      <c r="C28" s="22" t="s">
        <v>242</v>
      </c>
      <c r="D28" s="72">
        <f>I28+M28+Q28+U28+Y28+AC28+AG28+AK28+AO28+AS28+AW28+BA28+BE28</f>
        <v>204.5</v>
      </c>
      <c r="E28" s="13">
        <f>J28+N28+R28+V28+Z28+AD28+AH28+AL28+AP28+AT28+AX28+BB28+BF28</f>
        <v>57</v>
      </c>
      <c r="F28" s="13">
        <f>COUNTA(H28,L28,P28,T28,X28,AB28,AF28,AJ28,AN28,AR28,AV28,AZ28,BD28)</f>
        <v>2</v>
      </c>
      <c r="G28" s="6"/>
      <c r="H28" s="6"/>
      <c r="I28" s="6"/>
      <c r="J28" s="6"/>
      <c r="K28" s="5"/>
      <c r="L28" s="6"/>
      <c r="M28" s="6"/>
      <c r="N28" s="6"/>
      <c r="O28" s="5"/>
      <c r="P28" s="6"/>
      <c r="Q28" s="6"/>
      <c r="R28" s="6"/>
      <c r="S28" s="5">
        <f>VLOOKUP(C28,'4'!$B$10:$H$161,3,FALSE)</f>
        <v>0.10907407407407409</v>
      </c>
      <c r="T28" s="6">
        <f>VLOOKUP(C28,'4'!$B$10:$H$161,4,FALSE)</f>
        <v>8</v>
      </c>
      <c r="U28" s="6">
        <f>VLOOKUP(T28,Баллы!$A$2:$B$101,2)+V28/2</f>
        <v>101</v>
      </c>
      <c r="V28" s="6">
        <f>VLOOKUP(C28,'4'!$B$10:$H$161,6,FALSE)</f>
        <v>32</v>
      </c>
      <c r="W28" s="8"/>
      <c r="X28" s="4"/>
      <c r="Y28" s="4"/>
      <c r="Z28" s="4"/>
      <c r="AA28" s="8"/>
      <c r="AB28" s="4"/>
      <c r="AC28" s="4"/>
      <c r="AD28" s="4"/>
      <c r="AE28" s="87"/>
      <c r="AF28" s="6"/>
      <c r="AG28" s="4"/>
      <c r="AH28" s="4"/>
      <c r="AI28" s="5"/>
      <c r="AJ28" s="6"/>
      <c r="AK28" s="6"/>
      <c r="AL28" s="6"/>
      <c r="AM28" s="5">
        <f>VLOOKUP(C28,'9'!$B$5:$H$89,3,FALSE)</f>
        <v>0.11099537037037037</v>
      </c>
      <c r="AN28" s="6">
        <f>VLOOKUP(C28,'9'!$B$5:$H$89,4,FALSE)</f>
        <v>5</v>
      </c>
      <c r="AO28" s="6">
        <f>VLOOKUP(AN28,Баллы!$A$2:$B$101,2)+AP28/2</f>
        <v>103.5</v>
      </c>
      <c r="AP28" s="6">
        <f>VLOOKUP(C28,'9'!$B$5:$H$89,6,FALSE)</f>
        <v>25</v>
      </c>
      <c r="AQ28" s="5"/>
      <c r="AR28" s="6"/>
      <c r="AS28" s="6"/>
      <c r="AT28" s="6"/>
      <c r="AU28" s="5"/>
      <c r="AV28" s="6"/>
      <c r="AW28" s="6"/>
      <c r="AX28" s="6"/>
      <c r="AY28" s="5"/>
      <c r="AZ28" s="6"/>
      <c r="BA28" s="6"/>
      <c r="BB28" s="6"/>
      <c r="BC28" s="5"/>
      <c r="BD28" s="6"/>
      <c r="BE28" s="6"/>
      <c r="BF28" s="6"/>
    </row>
    <row r="29" spans="1:58" x14ac:dyDescent="0.3">
      <c r="A29" s="11">
        <f>IF(D29=0," ",RANK(D29,$D$3:$D$345,0))</f>
        <v>27</v>
      </c>
      <c r="B29" s="9">
        <v>27</v>
      </c>
      <c r="C29" s="22" t="s">
        <v>169</v>
      </c>
      <c r="D29" s="72">
        <f>I29+M29+Q29+U29+Y29+AC29+AG29+AK29+AO29+AS29+AW29+BA29+BE29</f>
        <v>198</v>
      </c>
      <c r="E29" s="13">
        <f>J29+N29+R29+V29+Z29+AD29+AH29+AL29+AP29+AT29+AX29+BB29+BF29</f>
        <v>20</v>
      </c>
      <c r="F29" s="13">
        <f>COUNTA(H29,L29,P29,T29,X29,AB29,AF29,AJ29,AN29,AR29,AV29,AZ29,BD29)</f>
        <v>2</v>
      </c>
      <c r="G29" s="5"/>
      <c r="H29" s="6"/>
      <c r="I29" s="6"/>
      <c r="J29" s="6"/>
      <c r="K29" s="5">
        <f>VLOOKUP(C29,'2'!$C$10:$H$78,3,FALSE)</f>
        <v>3.7615740740740741E-2</v>
      </c>
      <c r="L29" s="6">
        <f>VLOOKUP(C29,'2'!$C$10:$H$78,4,FALSE)</f>
        <v>3</v>
      </c>
      <c r="M29" s="6">
        <f>VLOOKUP(L29,Баллы!$A$2:$B$101,2)+N29/2</f>
        <v>100</v>
      </c>
      <c r="N29" s="6">
        <f>VLOOKUP(C29,'2'!$C$10:$H$78,5,FALSE)</f>
        <v>10</v>
      </c>
      <c r="O29" s="5"/>
      <c r="P29" s="6"/>
      <c r="Q29" s="6"/>
      <c r="R29" s="6"/>
      <c r="S29" s="5">
        <f>VLOOKUP(C29,'4'!$B$10:$H$161,3,FALSE)</f>
        <v>2.9756944444444447E-2</v>
      </c>
      <c r="T29" s="6">
        <f>VLOOKUP(C29,'4'!$B$10:$H$161,4,FALSE)</f>
        <v>4</v>
      </c>
      <c r="U29" s="6">
        <f>VLOOKUP(T29,Баллы!$A$2:$B$101,2)+V29/2</f>
        <v>98</v>
      </c>
      <c r="V29" s="6">
        <f>VLOOKUP(C29,'4'!$B$10:$H$161,6,FALSE)</f>
        <v>10</v>
      </c>
      <c r="W29" s="8"/>
      <c r="X29" s="4"/>
      <c r="Y29" s="4"/>
      <c r="Z29" s="4"/>
      <c r="AA29" s="8"/>
      <c r="AB29" s="4"/>
      <c r="AC29" s="4"/>
      <c r="AD29" s="4"/>
      <c r="AE29" s="87"/>
      <c r="AF29" s="6"/>
      <c r="AG29" s="4"/>
      <c r="AH29" s="4"/>
      <c r="AI29" s="5"/>
      <c r="AJ29" s="6"/>
      <c r="AK29" s="6"/>
      <c r="AL29" s="6"/>
      <c r="AM29" s="5"/>
      <c r="AN29" s="6"/>
      <c r="AO29" s="6"/>
      <c r="AP29" s="6"/>
      <c r="AQ29" s="5"/>
      <c r="AR29" s="6"/>
      <c r="AS29" s="6"/>
      <c r="AT29" s="6"/>
      <c r="AU29" s="5"/>
      <c r="AV29" s="6"/>
      <c r="AW29" s="6"/>
      <c r="AX29" s="6"/>
      <c r="AY29" s="5"/>
      <c r="AZ29" s="6"/>
      <c r="BA29" s="6"/>
      <c r="BB29" s="6"/>
      <c r="BC29" s="5"/>
      <c r="BD29" s="6"/>
      <c r="BE29" s="6"/>
      <c r="BF29" s="6"/>
    </row>
    <row r="30" spans="1:58" x14ac:dyDescent="0.3">
      <c r="A30" s="11">
        <f>IF(D30=0," ",RANK(D30,$D$3:$D$345,0))</f>
        <v>28</v>
      </c>
      <c r="B30" s="9">
        <v>28</v>
      </c>
      <c r="C30" s="159" t="s">
        <v>2082</v>
      </c>
      <c r="D30" s="72">
        <f>I30+M30+Q30+U30+Y30+AC30+AG30+AK30+AO30+AS30+AW30+BA30+BE30</f>
        <v>192.5</v>
      </c>
      <c r="E30" s="13">
        <f>J30+N30+R30+V30+Z30+AD30+AH30+AL30+AP30+AT30+AX30+BB30+BF30</f>
        <v>17</v>
      </c>
      <c r="F30" s="13">
        <f>COUNTA(H30,L30,P30,T30,X30,AB30,AF30,AJ30,AN30,AR30,AV30,AZ30,BD30)</f>
        <v>2</v>
      </c>
      <c r="G30" s="6"/>
      <c r="H30" s="6"/>
      <c r="I30" s="6"/>
      <c r="J30" s="6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87" t="str">
        <f>VLOOKUP(C30,'7'!$B$10:$H$126,3,FALSE)</f>
        <v>00:44:10</v>
      </c>
      <c r="AF30" s="6">
        <f>VLOOKUP(C30,'7'!$B$10:$H$126,4,FALSE)</f>
        <v>3</v>
      </c>
      <c r="AG30" s="4">
        <f>VLOOKUP(AF30,Баллы!$A$2:$B$101,2)+AH30/2</f>
        <v>100</v>
      </c>
      <c r="AH30" s="4">
        <f>VLOOKUP(C30,'7'!$B$10:$H$126,6,FALSE)</f>
        <v>10</v>
      </c>
      <c r="AI30" s="5" t="str">
        <f>VLOOKUP(C30,'8'!$B$10:$H$397,3,FALSE)</f>
        <v>00:36:09</v>
      </c>
      <c r="AJ30" s="6">
        <f>VLOOKUP(C30,'8'!$B$10:$H$397,4,FALSE)</f>
        <v>6</v>
      </c>
      <c r="AK30" s="6">
        <f>VLOOKUP(AJ30,Баллы!$A$2:$B$101,2)+AL30/2</f>
        <v>92.5</v>
      </c>
      <c r="AL30" s="6">
        <f>VLOOKUP(C30,'8'!$B$10:$H$397,6,FALSE)</f>
        <v>7</v>
      </c>
      <c r="AM30" s="5"/>
      <c r="AN30" s="6"/>
      <c r="AO30" s="6"/>
      <c r="AP30" s="6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</row>
    <row r="31" spans="1:58" x14ac:dyDescent="0.3">
      <c r="A31" s="11">
        <f>IF(D31=0," ",RANK(D31,$D$3:$D$345,0))</f>
        <v>29</v>
      </c>
      <c r="B31" s="9">
        <v>29</v>
      </c>
      <c r="C31" s="22" t="s">
        <v>214</v>
      </c>
      <c r="D31" s="72">
        <f>I31+M31+Q31+U31+Y31+AC31+AG31+AK31+AO31+AS31+AW31+BA31+BE31</f>
        <v>186.5</v>
      </c>
      <c r="E31" s="13">
        <f>J31+N31+R31+V31+Z31+AD31+AH31+AL31+AP31+AT31+AX31+BB31+BF31</f>
        <v>45</v>
      </c>
      <c r="F31" s="13">
        <f>COUNTA(H31,L31,P31,T31,X31,AB31,AF31,AJ31,AN31,AR31,AV31,AZ31,BD31)</f>
        <v>2</v>
      </c>
      <c r="G31" s="6"/>
      <c r="H31" s="6"/>
      <c r="I31" s="6"/>
      <c r="J31" s="6"/>
      <c r="K31" s="5"/>
      <c r="L31" s="6"/>
      <c r="M31" s="6"/>
      <c r="N31" s="6"/>
      <c r="O31" s="5"/>
      <c r="P31" s="6"/>
      <c r="Q31" s="6"/>
      <c r="R31" s="6"/>
      <c r="S31" s="5">
        <f>VLOOKUP(C31,'4'!$B$10:$H$161,3,FALSE)</f>
        <v>7.1990740740740744E-2</v>
      </c>
      <c r="T31" s="6">
        <f>VLOOKUP(C31,'4'!$B$10:$H$161,4,FALSE)</f>
        <v>10</v>
      </c>
      <c r="U31" s="6">
        <f>VLOOKUP(T31,Баллы!$A$2:$B$101,2)+V31/2</f>
        <v>91</v>
      </c>
      <c r="V31" s="6">
        <f>VLOOKUP(C31,'4'!$B$10:$H$161,6,FALSE)</f>
        <v>20</v>
      </c>
      <c r="W31" s="8"/>
      <c r="X31" s="4"/>
      <c r="Y31" s="4"/>
      <c r="Z31" s="4"/>
      <c r="AA31" s="8"/>
      <c r="AB31" s="4"/>
      <c r="AC31" s="4"/>
      <c r="AD31" s="4"/>
      <c r="AE31" s="87"/>
      <c r="AF31" s="6"/>
      <c r="AG31" s="4"/>
      <c r="AH31" s="4"/>
      <c r="AI31" s="5"/>
      <c r="AJ31" s="6"/>
      <c r="AK31" s="6"/>
      <c r="AL31" s="6"/>
      <c r="AM31" s="5">
        <f>VLOOKUP(C31,'9'!$B$5:$H$89,3,FALSE)</f>
        <v>0.12843750000000001</v>
      </c>
      <c r="AN31" s="6">
        <f>VLOOKUP(C31,'9'!$B$5:$H$89,4,FALSE)</f>
        <v>9</v>
      </c>
      <c r="AO31" s="6">
        <f>VLOOKUP(AN31,Баллы!$A$2:$B$101,2)+AP31/2</f>
        <v>95.5</v>
      </c>
      <c r="AP31" s="6">
        <f>VLOOKUP(C31,'9'!$B$5:$H$89,6,FALSE)</f>
        <v>25</v>
      </c>
      <c r="AQ31" s="5"/>
      <c r="AR31" s="6"/>
      <c r="AS31" s="6"/>
      <c r="AT31" s="6"/>
      <c r="AU31" s="5"/>
      <c r="AV31" s="6"/>
      <c r="AW31" s="6"/>
      <c r="AX31" s="6"/>
      <c r="AY31" s="5"/>
      <c r="AZ31" s="6"/>
      <c r="BA31" s="6"/>
      <c r="BB31" s="6"/>
      <c r="BC31" s="5"/>
      <c r="BD31" s="6"/>
      <c r="BE31" s="6"/>
      <c r="BF31" s="6"/>
    </row>
    <row r="32" spans="1:58" x14ac:dyDescent="0.3">
      <c r="A32" s="11">
        <f>IF(D32=0," ",RANK(D32,$D$3:$D$345,0))</f>
        <v>30</v>
      </c>
      <c r="B32" s="9">
        <v>30</v>
      </c>
      <c r="C32" s="22" t="s">
        <v>38</v>
      </c>
      <c r="D32" s="72">
        <f>I32+M32+Q32+U32+Y32+AC32+AG32+AK32+AO32+AS32+AW32+BA32+BE32</f>
        <v>178.75</v>
      </c>
      <c r="E32" s="13">
        <f>J32+N32+R32+V32+Z32+AD32+AH32+AL32+AP32+AT32+AX32+BB32+BF32</f>
        <v>37.5</v>
      </c>
      <c r="F32" s="13">
        <f>COUNTA(H32,L32,P32,T32,X32,AB32,AF32,AJ32,AN32,AR32,AV32,AZ32,BD32)</f>
        <v>2</v>
      </c>
      <c r="G32" s="5">
        <f>VLOOKUP(C32,'1'!B16:H116,3,FALSE)</f>
        <v>4.1643518518518517E-2</v>
      </c>
      <c r="H32" s="6">
        <f>VLOOKUP(C32,'1'!B16:H116,4,FALSE)</f>
        <v>9</v>
      </c>
      <c r="I32" s="6">
        <f>VLOOKUP(H32,Баллы!$A$2:$B$101,2)+J32/2</f>
        <v>88.5</v>
      </c>
      <c r="J32" s="6">
        <f>VLOOKUP(C32,'1'!B16:H116,6,FALSE)</f>
        <v>11</v>
      </c>
      <c r="K32" s="5"/>
      <c r="L32" s="6"/>
      <c r="M32" s="6"/>
      <c r="N32" s="6"/>
      <c r="O32" s="5">
        <f>VLOOKUP(C32,'3'!$B$10:$G$298,3,FALSE)</f>
        <v>0.10515046296296297</v>
      </c>
      <c r="P32" s="6">
        <f>VLOOKUP(C32,'3'!$B$10:$G$298,4,FALSE)</f>
        <v>14</v>
      </c>
      <c r="Q32" s="6">
        <f>VLOOKUP(P32,Баллы!$A$2:$B$101,2)+R32/2</f>
        <v>90.25</v>
      </c>
      <c r="R32" s="6">
        <f>VLOOKUP(C32,'3'!$B$10:$G$298,5,FALSE)</f>
        <v>26.5</v>
      </c>
      <c r="S32" s="5"/>
      <c r="T32" s="6"/>
      <c r="U32" s="6"/>
      <c r="V32" s="6"/>
      <c r="W32" s="8"/>
      <c r="X32" s="4"/>
      <c r="Y32" s="4"/>
      <c r="Z32" s="4"/>
      <c r="AA32" s="8"/>
      <c r="AB32" s="4"/>
      <c r="AC32" s="4"/>
      <c r="AD32" s="4"/>
      <c r="AE32" s="87"/>
      <c r="AF32" s="6"/>
      <c r="AG32" s="4"/>
      <c r="AH32" s="4"/>
      <c r="AI32" s="5"/>
      <c r="AJ32" s="6"/>
      <c r="AK32" s="6"/>
      <c r="AL32" s="6"/>
      <c r="AM32" s="5"/>
      <c r="AN32" s="6"/>
      <c r="AO32" s="6"/>
      <c r="AP32" s="6"/>
      <c r="AQ32" s="5"/>
      <c r="AR32" s="6"/>
      <c r="AS32" s="6"/>
      <c r="AT32" s="6"/>
      <c r="AU32" s="5"/>
      <c r="AV32" s="6"/>
      <c r="AW32" s="6"/>
      <c r="AX32" s="6"/>
      <c r="AY32" s="5"/>
      <c r="AZ32" s="6"/>
      <c r="BA32" s="6"/>
      <c r="BB32" s="6"/>
      <c r="BC32" s="5"/>
      <c r="BD32" s="6"/>
      <c r="BE32" s="6"/>
      <c r="BF32" s="6"/>
    </row>
    <row r="33" spans="1:58" x14ac:dyDescent="0.3">
      <c r="A33" s="11">
        <f>IF(D33=0," ",RANK(D33,$D$3:$D$345,0))</f>
        <v>31</v>
      </c>
      <c r="B33" s="9">
        <v>31</v>
      </c>
      <c r="C33" s="12" t="s">
        <v>387</v>
      </c>
      <c r="D33" s="72">
        <f>I33+M33+Q33+U33+Y33+AC33+AG33+AK33+AO33+AS33+AW33+BA33+BE33</f>
        <v>172.25</v>
      </c>
      <c r="E33" s="13">
        <f>J33+N33+R33+V33+Z33+AD33+AH33+AL33+AP33+AT33+AX33+BB33+BF33</f>
        <v>24.5</v>
      </c>
      <c r="F33" s="13">
        <f>COUNTA(H33,L33,P33,T33,X33,AB33,AF33,AJ33,AN33,AR33,AV33,AZ33,BD33)</f>
        <v>2</v>
      </c>
      <c r="G33" s="6"/>
      <c r="H33" s="6"/>
      <c r="I33" s="6"/>
      <c r="J33" s="6"/>
      <c r="K33" s="5"/>
      <c r="L33" s="6"/>
      <c r="M33" s="6"/>
      <c r="N33" s="6"/>
      <c r="O33" s="5">
        <f>VLOOKUP(C33,'3'!$B$10:$G$298,3,FALSE)</f>
        <v>3.0914351851851849E-2</v>
      </c>
      <c r="P33" s="6">
        <f>VLOOKUP(C33,'3'!$B$10:$G$298,4,FALSE)</f>
        <v>10</v>
      </c>
      <c r="Q33" s="6">
        <f>VLOOKUP(P33,Баллы!$A$2:$B$101,2)+R33/2</f>
        <v>85.75</v>
      </c>
      <c r="R33" s="6">
        <f>VLOOKUP(C33,'3'!$B$10:$G$298,5,FALSE)</f>
        <v>9.5</v>
      </c>
      <c r="S33" s="5"/>
      <c r="T33" s="6"/>
      <c r="U33" s="6"/>
      <c r="V33" s="6"/>
      <c r="W33" s="8"/>
      <c r="X33" s="4"/>
      <c r="Y33" s="4"/>
      <c r="Z33" s="4"/>
      <c r="AA33" s="8"/>
      <c r="AB33" s="4"/>
      <c r="AC33" s="4"/>
      <c r="AD33" s="4"/>
      <c r="AE33" s="87"/>
      <c r="AF33" s="6"/>
      <c r="AG33" s="4"/>
      <c r="AH33" s="4"/>
      <c r="AI33" s="5" t="str">
        <f>VLOOKUP(C33,'8'!$B$10:$H$397,3,FALSE)</f>
        <v>01:12:16</v>
      </c>
      <c r="AJ33" s="6">
        <f>VLOOKUP(C33,'8'!$B$10:$H$397,4,FALSE)</f>
        <v>12</v>
      </c>
      <c r="AK33" s="6">
        <f>VLOOKUP(AJ33,Баллы!$A$2:$B$101,2)+AL33/2</f>
        <v>86.5</v>
      </c>
      <c r="AL33" s="6">
        <f>VLOOKUP(C33,'8'!$B$10:$H$397,6,FALSE)</f>
        <v>15</v>
      </c>
      <c r="AM33" s="5"/>
      <c r="AN33" s="6"/>
      <c r="AO33" s="6"/>
      <c r="AP33" s="6"/>
      <c r="AQ33" s="5"/>
      <c r="AR33" s="6"/>
      <c r="AS33" s="6"/>
      <c r="AT33" s="6"/>
      <c r="AU33" s="5"/>
      <c r="AV33" s="6"/>
      <c r="AW33" s="6"/>
      <c r="AX33" s="6"/>
      <c r="AY33" s="5"/>
      <c r="AZ33" s="6"/>
      <c r="BA33" s="6"/>
      <c r="BB33" s="6"/>
      <c r="BC33" s="5"/>
      <c r="BD33" s="6"/>
      <c r="BE33" s="6"/>
      <c r="BF33" s="6"/>
    </row>
    <row r="34" spans="1:58" x14ac:dyDescent="0.3">
      <c r="A34" s="11">
        <f>IF(D34=0," ",RANK(D34,$D$3:$D$345,0))</f>
        <v>32</v>
      </c>
      <c r="B34" s="9">
        <v>32</v>
      </c>
      <c r="C34" s="22" t="s">
        <v>40</v>
      </c>
      <c r="D34" s="72">
        <f>I34+M34+Q34+U34+Y34+AC34+AG34+AK34+AO34+AS34+AW34+BA34+BE34</f>
        <v>170.75</v>
      </c>
      <c r="E34" s="13">
        <f>J34+N34+R34+V34+Z34+AD34+AH34+AL34+AP34+AT34+AX34+BB34+BF34</f>
        <v>37.5</v>
      </c>
      <c r="F34" s="13">
        <f>COUNTA(H34,L34,P34,T34,X34,AB34,AF34,AJ34,AN34,AR34,AV34,AZ34,BD34)</f>
        <v>2</v>
      </c>
      <c r="G34" s="5">
        <f>VLOOKUP(C34,'1'!B13:H113,3,FALSE)</f>
        <v>3.6840277777777777E-2</v>
      </c>
      <c r="H34" s="6">
        <f>VLOOKUP(C34,'1'!B13:H113,4,FALSE)</f>
        <v>5</v>
      </c>
      <c r="I34" s="6">
        <f>VLOOKUP(H34,Баллы!$A$2:$B$101,2)+J34/2</f>
        <v>96.5</v>
      </c>
      <c r="J34" s="6">
        <f>VLOOKUP(C34,'1'!B13:H113,6,FALSE)</f>
        <v>11</v>
      </c>
      <c r="K34" s="5"/>
      <c r="L34" s="6"/>
      <c r="M34" s="6"/>
      <c r="N34" s="6"/>
      <c r="O34" s="5">
        <f>VLOOKUP(C34,'3'!$B$10:$G$298,3,FALSE)</f>
        <v>0.11393518518518519</v>
      </c>
      <c r="P34" s="6">
        <f>VLOOKUP(C34,'3'!$B$10:$G$298,4,FALSE)</f>
        <v>30</v>
      </c>
      <c r="Q34" s="6">
        <f>VLOOKUP(P34,Баллы!$A$2:$B$101,2)+R34/2</f>
        <v>74.25</v>
      </c>
      <c r="R34" s="6">
        <f>VLOOKUP(C34,'3'!$B$10:$G$298,5,FALSE)</f>
        <v>26.5</v>
      </c>
      <c r="S34" s="5"/>
      <c r="T34" s="6"/>
      <c r="U34" s="6"/>
      <c r="V34" s="6"/>
      <c r="W34" s="8"/>
      <c r="X34" s="4"/>
      <c r="Y34" s="4"/>
      <c r="Z34" s="4"/>
      <c r="AA34" s="8"/>
      <c r="AB34" s="4"/>
      <c r="AC34" s="4"/>
      <c r="AD34" s="4"/>
      <c r="AE34" s="87"/>
      <c r="AF34" s="6"/>
      <c r="AG34" s="4"/>
      <c r="AH34" s="4"/>
      <c r="AI34" s="5"/>
      <c r="AJ34" s="6"/>
      <c r="AK34" s="6"/>
      <c r="AL34" s="6"/>
      <c r="AM34" s="5"/>
      <c r="AN34" s="6"/>
      <c r="AO34" s="6"/>
      <c r="AP34" s="6"/>
      <c r="AQ34" s="5"/>
      <c r="AR34" s="6"/>
      <c r="AS34" s="6"/>
      <c r="AT34" s="6"/>
      <c r="AU34" s="5"/>
      <c r="AV34" s="6"/>
      <c r="AW34" s="6"/>
      <c r="AX34" s="6"/>
      <c r="AY34" s="5"/>
      <c r="AZ34" s="6"/>
      <c r="BA34" s="6"/>
      <c r="BB34" s="6"/>
      <c r="BC34" s="5"/>
      <c r="BD34" s="6"/>
      <c r="BE34" s="6"/>
      <c r="BF34" s="6"/>
    </row>
    <row r="35" spans="1:58" x14ac:dyDescent="0.3">
      <c r="A35" s="11">
        <f>IF(D35=0," ",RANK(D35,$D$3:$D$345,0))</f>
        <v>33</v>
      </c>
      <c r="B35" s="9">
        <v>33</v>
      </c>
      <c r="C35" s="12" t="s">
        <v>439</v>
      </c>
      <c r="D35" s="72">
        <f>I35+M35+Q35+U35+Y35+AC35+AG35+AK35+AO35+AS35+AW35+BA35+BE35</f>
        <v>170.25</v>
      </c>
      <c r="E35" s="13">
        <f>J35+N35+R35+V35+Z35+AD35+AH35+AL35+AP35+AT35+AX35+BB35+BF35</f>
        <v>56.5</v>
      </c>
      <c r="F35" s="13">
        <f>COUNTA(H35,L35,P35,T35,X35,AB35,AF35,AJ35,AN35,AR35,AV35,AZ35,BD35)</f>
        <v>2</v>
      </c>
      <c r="G35" s="6"/>
      <c r="H35" s="6"/>
      <c r="I35" s="6"/>
      <c r="J35" s="6"/>
      <c r="K35" s="5"/>
      <c r="L35" s="6"/>
      <c r="M35" s="6"/>
      <c r="N35" s="6"/>
      <c r="O35" s="5">
        <f>VLOOKUP(C35,'3'!$B$10:$G$298,3,FALSE)</f>
        <v>0.1075</v>
      </c>
      <c r="P35" s="6">
        <f>VLOOKUP(C35,'3'!$B$10:$G$298,4,FALSE)</f>
        <v>20</v>
      </c>
      <c r="Q35" s="6">
        <f>VLOOKUP(P35,Баллы!$A$2:$B$101,2)+R35/2</f>
        <v>84.25</v>
      </c>
      <c r="R35" s="6">
        <f>VLOOKUP(C35,'3'!$B$10:$G$298,5,FALSE)</f>
        <v>26.5</v>
      </c>
      <c r="S35" s="5"/>
      <c r="T35" s="6"/>
      <c r="U35" s="6"/>
      <c r="V35" s="6"/>
      <c r="W35" s="8"/>
      <c r="X35" s="4"/>
      <c r="Y35" s="4"/>
      <c r="Z35" s="4"/>
      <c r="AA35" s="8"/>
      <c r="AB35" s="4"/>
      <c r="AC35" s="4"/>
      <c r="AD35" s="4"/>
      <c r="AE35" s="87"/>
      <c r="AF35" s="6"/>
      <c r="AG35" s="4"/>
      <c r="AH35" s="4"/>
      <c r="AI35" s="5" t="str">
        <f>VLOOKUP(C35,'8'!$B$10:$H$397,3,FALSE)</f>
        <v>03:26:21</v>
      </c>
      <c r="AJ35" s="6">
        <f>VLOOKUP(C35,'8'!$B$10:$H$397,4,FALSE)</f>
        <v>20</v>
      </c>
      <c r="AK35" s="6">
        <f>VLOOKUP(AJ35,Баллы!$A$2:$B$101,2)+AL35/2</f>
        <v>86</v>
      </c>
      <c r="AL35" s="6">
        <f>VLOOKUP(C35,'8'!$B$10:$H$397,6,FALSE)</f>
        <v>30</v>
      </c>
      <c r="AM35" s="5"/>
      <c r="AN35" s="6"/>
      <c r="AO35" s="6"/>
      <c r="AP35" s="6"/>
      <c r="AQ35" s="5"/>
      <c r="AR35" s="6"/>
      <c r="AS35" s="6"/>
      <c r="AT35" s="6"/>
      <c r="AU35" s="5"/>
      <c r="AV35" s="6"/>
      <c r="AW35" s="6"/>
      <c r="AX35" s="6"/>
      <c r="AY35" s="5"/>
      <c r="AZ35" s="6"/>
      <c r="BA35" s="6"/>
      <c r="BB35" s="6"/>
      <c r="BC35" s="5"/>
      <c r="BD35" s="6"/>
      <c r="BE35" s="6"/>
      <c r="BF35" s="6"/>
    </row>
    <row r="36" spans="1:58" x14ac:dyDescent="0.3">
      <c r="A36" s="11">
        <f>IF(D36=0," ",RANK(D36,$D$3:$D$345,0))</f>
        <v>34</v>
      </c>
      <c r="B36" s="9">
        <v>34</v>
      </c>
      <c r="C36" s="12" t="s">
        <v>437</v>
      </c>
      <c r="D36" s="72">
        <f>I36+M36+Q36+U36+Y36+AC36+AG36+AK36+AO36+AS36+AW36+BA36+BE36</f>
        <v>168.25</v>
      </c>
      <c r="E36" s="13">
        <f>J36+N36+R36+V36+Z36+AD36+AH36+AL36+AP36+AT36+AX36+BB36+BF36</f>
        <v>36.5</v>
      </c>
      <c r="F36" s="13">
        <f>COUNTA(H36,L36,P36,T36,X36,AB36,AF36,AJ36,AN36,AR36,AV36,AZ36,BD36)</f>
        <v>2</v>
      </c>
      <c r="G36" s="6"/>
      <c r="H36" s="6"/>
      <c r="I36" s="6"/>
      <c r="J36" s="6"/>
      <c r="K36" s="5"/>
      <c r="L36" s="6"/>
      <c r="M36" s="6"/>
      <c r="N36" s="6"/>
      <c r="O36" s="5">
        <f>VLOOKUP(C36,'3'!$B$10:$G$298,3,FALSE)</f>
        <v>0.10649305555555555</v>
      </c>
      <c r="P36" s="6">
        <f>VLOOKUP(C36,'3'!$B$10:$G$298,4,FALSE)</f>
        <v>18</v>
      </c>
      <c r="Q36" s="6">
        <f>VLOOKUP(P36,Баллы!$A$2:$B$101,2)+R36/2</f>
        <v>86.25</v>
      </c>
      <c r="R36" s="6">
        <f>VLOOKUP(C36,'3'!$B$10:$G$298,5,FALSE)</f>
        <v>26.5</v>
      </c>
      <c r="S36" s="5"/>
      <c r="T36" s="6"/>
      <c r="U36" s="6"/>
      <c r="V36" s="6"/>
      <c r="W36" s="8"/>
      <c r="X36" s="4"/>
      <c r="Y36" s="4"/>
      <c r="Z36" s="4"/>
      <c r="AA36" s="8"/>
      <c r="AB36" s="4"/>
      <c r="AC36" s="4"/>
      <c r="AD36" s="4"/>
      <c r="AE36" s="87" t="str">
        <f>VLOOKUP(C36,'7'!$B$10:$H$126,3,FALSE)</f>
        <v>00:48:46</v>
      </c>
      <c r="AF36" s="6">
        <f>VLOOKUP(C36,'7'!$B$10:$H$126,4,FALSE)</f>
        <v>14</v>
      </c>
      <c r="AG36" s="4">
        <f>VLOOKUP(AF36,Баллы!$A$2:$B$101,2)+AH36/2</f>
        <v>82</v>
      </c>
      <c r="AH36" s="4">
        <f>VLOOKUP(C36,'7'!$B$10:$H$126,6,FALSE)</f>
        <v>10</v>
      </c>
      <c r="AI36" s="5"/>
      <c r="AJ36" s="6"/>
      <c r="AK36" s="6"/>
      <c r="AL36" s="6"/>
      <c r="AM36" s="5"/>
      <c r="AN36" s="6"/>
      <c r="AO36" s="6"/>
      <c r="AP36" s="6"/>
      <c r="AQ36" s="5"/>
      <c r="AR36" s="6"/>
      <c r="AS36" s="6"/>
      <c r="AT36" s="6"/>
      <c r="AU36" s="5"/>
      <c r="AV36" s="6"/>
      <c r="AW36" s="6"/>
      <c r="AX36" s="6"/>
      <c r="AY36" s="5"/>
      <c r="AZ36" s="6"/>
      <c r="BA36" s="6"/>
      <c r="BB36" s="6"/>
      <c r="BC36" s="5"/>
      <c r="BD36" s="6"/>
      <c r="BE36" s="6"/>
      <c r="BF36" s="6"/>
    </row>
    <row r="37" spans="1:58" x14ac:dyDescent="0.3">
      <c r="A37" s="11">
        <f>IF(D37=0," ",RANK(D37,$D$3:$D$345,0))</f>
        <v>35</v>
      </c>
      <c r="B37" s="9">
        <v>35</v>
      </c>
      <c r="C37" s="12" t="s">
        <v>435</v>
      </c>
      <c r="D37" s="72">
        <f>I37+M37+Q37+U37+Y37+AC37+AG37+AK37+AO37+AS37+AW37+BA37+BE37</f>
        <v>166.75</v>
      </c>
      <c r="E37" s="13">
        <f>J37+N37+R37+V37+Z37+AD37+AH37+AL37+AP37+AT37+AX37+BB37+BF37</f>
        <v>41.5</v>
      </c>
      <c r="F37" s="13">
        <f>COUNTA(H37,L37,P37,T37,X37,AB37,AF37,AJ37,AN37,AR37,AV37,AZ37,BD37)</f>
        <v>2</v>
      </c>
      <c r="G37" s="6"/>
      <c r="H37" s="6"/>
      <c r="I37" s="6"/>
      <c r="J37" s="6"/>
      <c r="K37" s="5"/>
      <c r="L37" s="6"/>
      <c r="M37" s="6"/>
      <c r="N37" s="6"/>
      <c r="O37" s="5">
        <f>VLOOKUP(C37,'3'!$B$10:$G$298,3,FALSE)</f>
        <v>0.10140046296296296</v>
      </c>
      <c r="P37" s="6">
        <f>VLOOKUP(C37,'3'!$B$10:$G$298,4,FALSE)</f>
        <v>12</v>
      </c>
      <c r="Q37" s="6">
        <f>VLOOKUP(P37,Баллы!$A$2:$B$101,2)+R37/2</f>
        <v>92.25</v>
      </c>
      <c r="R37" s="6">
        <f>VLOOKUP(C37,'3'!$B$10:$G$298,5,FALSE)</f>
        <v>26.5</v>
      </c>
      <c r="S37" s="5"/>
      <c r="T37" s="6"/>
      <c r="U37" s="6"/>
      <c r="V37" s="6"/>
      <c r="W37" s="8"/>
      <c r="X37" s="4"/>
      <c r="Y37" s="4"/>
      <c r="Z37" s="4"/>
      <c r="AA37" s="8"/>
      <c r="AB37" s="4"/>
      <c r="AC37" s="4"/>
      <c r="AD37" s="4"/>
      <c r="AE37" s="87"/>
      <c r="AF37" s="6"/>
      <c r="AG37" s="4"/>
      <c r="AH37" s="4"/>
      <c r="AI37" s="5" t="str">
        <f>VLOOKUP(C37,'8'!$B$10:$H$397,3,FALSE)</f>
        <v>01:18:07</v>
      </c>
      <c r="AJ37" s="6">
        <f>VLOOKUP(C37,'8'!$B$10:$H$397,4,FALSE)</f>
        <v>24</v>
      </c>
      <c r="AK37" s="6">
        <f>VLOOKUP(AJ37,Баллы!$A$2:$B$101,2)+AL37/2</f>
        <v>74.5</v>
      </c>
      <c r="AL37" s="6">
        <f>VLOOKUP(C37,'8'!$B$10:$H$397,6,FALSE)</f>
        <v>15</v>
      </c>
      <c r="AM37" s="5"/>
      <c r="AN37" s="6"/>
      <c r="AO37" s="6"/>
      <c r="AP37" s="6"/>
      <c r="AQ37" s="5"/>
      <c r="AR37" s="6"/>
      <c r="AS37" s="6"/>
      <c r="AT37" s="6"/>
      <c r="AU37" s="5"/>
      <c r="AV37" s="6"/>
      <c r="AW37" s="6"/>
      <c r="AX37" s="6"/>
      <c r="AY37" s="5"/>
      <c r="AZ37" s="6"/>
      <c r="BA37" s="6"/>
      <c r="BB37" s="6"/>
      <c r="BC37" s="5"/>
      <c r="BD37" s="6"/>
      <c r="BE37" s="6"/>
      <c r="BF37" s="6"/>
    </row>
    <row r="38" spans="1:58" x14ac:dyDescent="0.3">
      <c r="A38" s="11">
        <f>IF(D38=0," ",RANK(D38,$D$3:$D$345,0))</f>
        <v>36</v>
      </c>
      <c r="B38" s="9">
        <v>36</v>
      </c>
      <c r="C38" s="12" t="s">
        <v>98</v>
      </c>
      <c r="D38" s="72">
        <f>I38+M38+Q38+U38+Y38+AC38+AG38+AK38+AO38+AS38+AW38+BA38+BE38</f>
        <v>161.75</v>
      </c>
      <c r="E38" s="13">
        <f>J38+N38+R38+V38+Z38+AD38+AH38+AL38+AP38+AT38+AX38+BB38+BF38</f>
        <v>19.5</v>
      </c>
      <c r="F38" s="13">
        <f>COUNTA(H38,L38,P38,T38,X38,AB38,AF38,AJ38,AN38,AR38,AV38,AZ38,BD38)</f>
        <v>2</v>
      </c>
      <c r="G38" s="6"/>
      <c r="H38" s="6"/>
      <c r="I38" s="6"/>
      <c r="J38" s="6"/>
      <c r="K38" s="5">
        <f>VLOOKUP(C38,'2'!$C$10:$H$78,3,FALSE)</f>
        <v>4.7060185185185184E-2</v>
      </c>
      <c r="L38" s="6">
        <f>VLOOKUP(C38,'2'!$C$10:$H$78,4,FALSE)</f>
        <v>13</v>
      </c>
      <c r="M38" s="6">
        <f>VLOOKUP(L38,Баллы!$A$2:$B$101,2)+N38/2</f>
        <v>83</v>
      </c>
      <c r="N38" s="6">
        <f>VLOOKUP(C38,'2'!$C$10:$H$78,5,FALSE)</f>
        <v>10</v>
      </c>
      <c r="O38" s="5">
        <f>VLOOKUP(C38,'3'!$B$10:$G$298,3,FALSE)</f>
        <v>3.4456018518518518E-2</v>
      </c>
      <c r="P38" s="6">
        <f>VLOOKUP(C38,'3'!$B$10:$G$298,4,FALSE)</f>
        <v>17</v>
      </c>
      <c r="Q38" s="6">
        <f>VLOOKUP(P38,Баллы!$A$2:$B$101,2)+R38/2</f>
        <v>78.75</v>
      </c>
      <c r="R38" s="6">
        <f>VLOOKUP(C38,'3'!$B$10:$G$298,5,FALSE)</f>
        <v>9.5</v>
      </c>
      <c r="S38" s="5"/>
      <c r="T38" s="6"/>
      <c r="U38" s="6"/>
      <c r="V38" s="6"/>
      <c r="W38" s="8"/>
      <c r="X38" s="4"/>
      <c r="Y38" s="4"/>
      <c r="Z38" s="4"/>
      <c r="AA38" s="8"/>
      <c r="AB38" s="4"/>
      <c r="AC38" s="4"/>
      <c r="AD38" s="4"/>
      <c r="AE38" s="87"/>
      <c r="AF38" s="6"/>
      <c r="AG38" s="4"/>
      <c r="AH38" s="4"/>
      <c r="AI38" s="5"/>
      <c r="AJ38" s="6"/>
      <c r="AK38" s="6"/>
      <c r="AL38" s="6"/>
      <c r="AM38" s="5"/>
      <c r="AN38" s="6"/>
      <c r="AO38" s="6"/>
      <c r="AP38" s="6"/>
      <c r="AQ38" s="5"/>
      <c r="AR38" s="6"/>
      <c r="AS38" s="6"/>
      <c r="AT38" s="6"/>
      <c r="AU38" s="5"/>
      <c r="AV38" s="6"/>
      <c r="AW38" s="6"/>
      <c r="AX38" s="6"/>
      <c r="AY38" s="5"/>
      <c r="AZ38" s="6"/>
      <c r="BA38" s="6"/>
      <c r="BB38" s="6"/>
      <c r="BC38" s="5"/>
      <c r="BD38" s="6"/>
      <c r="BE38" s="6"/>
      <c r="BF38" s="6"/>
    </row>
    <row r="39" spans="1:58" x14ac:dyDescent="0.3">
      <c r="A39" s="11">
        <f>IF(D39=0," ",RANK(D39,$D$3:$D$345,0))</f>
        <v>37</v>
      </c>
      <c r="B39" s="9">
        <v>37</v>
      </c>
      <c r="C39" s="12" t="s">
        <v>448</v>
      </c>
      <c r="D39" s="72">
        <f>I39+M39+Q39+U39+Y39+AC39+AG39+AK39+AO39+AS39+AW39+BA39+BE39</f>
        <v>158.25</v>
      </c>
      <c r="E39" s="13">
        <f>J39+N39+R39+V39+Z39+AD39+AH39+AL39+AP39+AT39+AX39+BB39+BF39</f>
        <v>56.5</v>
      </c>
      <c r="F39" s="13">
        <f>COUNTA(H39,L39,P39,T39,X39,AB39,AF39,AJ39,AN39,AR39,AV39,AZ39,BD39)</f>
        <v>2</v>
      </c>
      <c r="G39" s="6"/>
      <c r="H39" s="6"/>
      <c r="I39" s="6"/>
      <c r="J39" s="6"/>
      <c r="K39" s="5"/>
      <c r="L39" s="6"/>
      <c r="M39" s="6"/>
      <c r="N39" s="6"/>
      <c r="O39" s="5">
        <f>VLOOKUP(C39,'3'!$B$10:$G$298,3,FALSE)</f>
        <v>0.11905092592592592</v>
      </c>
      <c r="P39" s="6">
        <f>VLOOKUP(C39,'3'!$B$10:$G$298,4,FALSE)</f>
        <v>34</v>
      </c>
      <c r="Q39" s="6">
        <f>VLOOKUP(P39,Баллы!$A$2:$B$101,2)+R39/2</f>
        <v>70.25</v>
      </c>
      <c r="R39" s="6">
        <f>VLOOKUP(C39,'3'!$B$10:$G$298,5,FALSE)</f>
        <v>26.5</v>
      </c>
      <c r="S39" s="5"/>
      <c r="T39" s="6"/>
      <c r="U39" s="6"/>
      <c r="V39" s="6"/>
      <c r="W39" s="8"/>
      <c r="X39" s="4"/>
      <c r="Y39" s="4"/>
      <c r="Z39" s="4"/>
      <c r="AA39" s="8"/>
      <c r="AB39" s="4"/>
      <c r="AC39" s="4"/>
      <c r="AD39" s="4"/>
      <c r="AE39" s="87"/>
      <c r="AF39" s="6"/>
      <c r="AG39" s="4"/>
      <c r="AH39" s="4"/>
      <c r="AI39" s="5" t="str">
        <f>VLOOKUP(C39,'8'!$B$10:$H$397,3,FALSE)</f>
        <v>03:22:43</v>
      </c>
      <c r="AJ39" s="6">
        <f>VLOOKUP(C39,'8'!$B$10:$H$397,4,FALSE)</f>
        <v>18</v>
      </c>
      <c r="AK39" s="6">
        <f>VLOOKUP(AJ39,Баллы!$A$2:$B$101,2)+AL39/2</f>
        <v>88</v>
      </c>
      <c r="AL39" s="6">
        <f>VLOOKUP(C39,'8'!$B$10:$H$397,6,FALSE)</f>
        <v>30</v>
      </c>
      <c r="AM39" s="5"/>
      <c r="AN39" s="6"/>
      <c r="AO39" s="6"/>
      <c r="AP39" s="6"/>
      <c r="AQ39" s="5"/>
      <c r="AR39" s="6"/>
      <c r="AS39" s="6"/>
      <c r="AT39" s="6"/>
      <c r="AU39" s="5"/>
      <c r="AV39" s="6"/>
      <c r="AW39" s="6"/>
      <c r="AX39" s="6"/>
      <c r="AY39" s="5"/>
      <c r="AZ39" s="6"/>
      <c r="BA39" s="6"/>
      <c r="BB39" s="6"/>
      <c r="BC39" s="5"/>
      <c r="BD39" s="6"/>
      <c r="BE39" s="6"/>
      <c r="BF39" s="6"/>
    </row>
    <row r="40" spans="1:58" x14ac:dyDescent="0.3">
      <c r="A40" s="11">
        <f>IF(D40=0," ",RANK(D40,$D$3:$D$345,0))</f>
        <v>38</v>
      </c>
      <c r="B40" s="9">
        <v>38</v>
      </c>
      <c r="C40" s="12" t="s">
        <v>451</v>
      </c>
      <c r="D40" s="72">
        <f>I40+M40+Q40+U40+Y40+AC40+AG40+AK40+AO40+AS40+AW40+BA40+BE40</f>
        <v>150.75</v>
      </c>
      <c r="E40" s="13">
        <f>J40+N40+R40+V40+Z40+AD40+AH40+AL40+AP40+AT40+AX40+BB40+BF40</f>
        <v>33.5</v>
      </c>
      <c r="F40" s="13">
        <f>COUNTA(H40,L40,P40,T40,X40,AB40,AF40,AJ40,AN40,AR40,AV40,AZ40,BD40)</f>
        <v>2</v>
      </c>
      <c r="G40" s="6"/>
      <c r="H40" s="6"/>
      <c r="I40" s="6"/>
      <c r="J40" s="6"/>
      <c r="K40" s="5"/>
      <c r="L40" s="6"/>
      <c r="M40" s="6"/>
      <c r="N40" s="6"/>
      <c r="O40" s="5">
        <f>VLOOKUP(C40,'3'!$B$10:$G$298,3,FALSE)</f>
        <v>0.12017361111111112</v>
      </c>
      <c r="P40" s="6">
        <f>VLOOKUP(C40,'3'!$B$10:$G$298,4,FALSE)</f>
        <v>37</v>
      </c>
      <c r="Q40" s="6">
        <f>VLOOKUP(P40,Баллы!$A$2:$B$101,2)+R40/2</f>
        <v>67.25</v>
      </c>
      <c r="R40" s="6">
        <f>VLOOKUP(C40,'3'!$B$10:$G$298,5,FALSE)</f>
        <v>26.5</v>
      </c>
      <c r="S40" s="5"/>
      <c r="T40" s="6"/>
      <c r="U40" s="6"/>
      <c r="V40" s="6"/>
      <c r="W40" s="8"/>
      <c r="X40" s="4"/>
      <c r="Y40" s="4"/>
      <c r="Z40" s="4"/>
      <c r="AA40" s="8"/>
      <c r="AB40" s="4"/>
      <c r="AC40" s="4"/>
      <c r="AD40" s="4"/>
      <c r="AE40" s="87"/>
      <c r="AF40" s="6"/>
      <c r="AG40" s="4"/>
      <c r="AH40" s="4"/>
      <c r="AI40" s="5" t="str">
        <f>VLOOKUP(C40,'8'!$B$10:$H$397,3,FALSE)</f>
        <v>00:39:35</v>
      </c>
      <c r="AJ40" s="6">
        <f>VLOOKUP(C40,'8'!$B$10:$H$397,4,FALSE)</f>
        <v>11</v>
      </c>
      <c r="AK40" s="6">
        <f>VLOOKUP(AJ40,Баллы!$A$2:$B$101,2)+AL40/2</f>
        <v>83.5</v>
      </c>
      <c r="AL40" s="6">
        <f>VLOOKUP(C40,'8'!$B$10:$H$397,6,FALSE)</f>
        <v>7</v>
      </c>
      <c r="AM40" s="5"/>
      <c r="AN40" s="6"/>
      <c r="AO40" s="6"/>
      <c r="AP40" s="6"/>
      <c r="AQ40" s="5"/>
      <c r="AR40" s="6"/>
      <c r="AS40" s="6"/>
      <c r="AT40" s="6"/>
      <c r="AU40" s="5"/>
      <c r="AV40" s="6"/>
      <c r="AW40" s="6"/>
      <c r="AX40" s="6"/>
      <c r="AY40" s="5"/>
      <c r="AZ40" s="6"/>
      <c r="BA40" s="6"/>
      <c r="BB40" s="6"/>
      <c r="BC40" s="5"/>
      <c r="BD40" s="6"/>
      <c r="BE40" s="6"/>
      <c r="BF40" s="6"/>
    </row>
    <row r="41" spans="1:58" x14ac:dyDescent="0.3">
      <c r="A41" s="11">
        <f>IF(D41=0," ",RANK(D41,$D$3:$D$345,0))</f>
        <v>39</v>
      </c>
      <c r="B41" s="9">
        <v>39</v>
      </c>
      <c r="C41" s="12" t="s">
        <v>571</v>
      </c>
      <c r="D41" s="72">
        <f>I41+M41+Q41+U41+Y41+AC41+AG41+AK41+AO41+AS41+AW41+BA41+BE41</f>
        <v>147.19999999999999</v>
      </c>
      <c r="E41" s="13">
        <f>J41+N41+R41+V41+Z41+AD41+AH41+AL41+AP41+AT41+AX41+BB41+BF41</f>
        <v>100.4</v>
      </c>
      <c r="F41" s="13">
        <f>COUNTA(H41,L41,P41,T41,X41,AB41,AF41,AJ41,AN41,AR41,AV41,AZ41,BD41)</f>
        <v>1</v>
      </c>
      <c r="G41" s="6"/>
      <c r="H41" s="6"/>
      <c r="I41" s="6"/>
      <c r="J41" s="6"/>
      <c r="K41" s="5"/>
      <c r="L41" s="6"/>
      <c r="M41" s="6"/>
      <c r="N41" s="6"/>
      <c r="O41" s="5">
        <f>VLOOKUP(C41,'3'!$B$10:$G$298,3,FALSE)</f>
        <v>0.46834490740740736</v>
      </c>
      <c r="P41" s="6">
        <f>VLOOKUP(C41,'3'!$B$10:$G$298,4,FALSE)</f>
        <v>2</v>
      </c>
      <c r="Q41" s="6">
        <f>VLOOKUP(P41,Баллы!$A$2:$B$101,2)+R41/2</f>
        <v>147.19999999999999</v>
      </c>
      <c r="R41" s="6">
        <f>VLOOKUP(C41,'3'!$B$10:$G$298,5,FALSE)</f>
        <v>100.4</v>
      </c>
      <c r="S41" s="5"/>
      <c r="T41" s="6"/>
      <c r="U41" s="6"/>
      <c r="V41" s="6"/>
      <c r="W41" s="8"/>
      <c r="X41" s="4"/>
      <c r="Y41" s="4"/>
      <c r="Z41" s="4"/>
      <c r="AA41" s="8"/>
      <c r="AB41" s="4"/>
      <c r="AC41" s="4"/>
      <c r="AD41" s="4"/>
      <c r="AE41" s="87"/>
      <c r="AF41" s="6"/>
      <c r="AG41" s="4"/>
      <c r="AH41" s="4"/>
      <c r="AI41" s="5"/>
      <c r="AJ41" s="6"/>
      <c r="AK41" s="6"/>
      <c r="AL41" s="6"/>
      <c r="AM41" s="5"/>
      <c r="AN41" s="6"/>
      <c r="AO41" s="6"/>
      <c r="AP41" s="6"/>
      <c r="AQ41" s="5"/>
      <c r="AR41" s="6"/>
      <c r="AS41" s="6"/>
      <c r="AT41" s="6"/>
      <c r="AU41" s="5"/>
      <c r="AV41" s="6"/>
      <c r="AW41" s="6"/>
      <c r="AX41" s="6"/>
      <c r="AY41" s="5"/>
      <c r="AZ41" s="6"/>
      <c r="BA41" s="6"/>
      <c r="BB41" s="6"/>
      <c r="BC41" s="5"/>
      <c r="BD41" s="6"/>
      <c r="BE41" s="6"/>
      <c r="BF41" s="6"/>
    </row>
    <row r="42" spans="1:58" x14ac:dyDescent="0.3">
      <c r="A42" s="11">
        <f>IF(D42=0," ",RANK(D42,$D$3:$D$345,0))</f>
        <v>40</v>
      </c>
      <c r="B42" s="9">
        <v>40</v>
      </c>
      <c r="C42" s="12" t="s">
        <v>413</v>
      </c>
      <c r="D42" s="72">
        <f>I42+M42+Q42+U42+Y42+AC42+AG42+AK42+AO42+AS42+AW42+BA42+BE42</f>
        <v>145.19999999999999</v>
      </c>
      <c r="E42" s="13">
        <f>J42+N42+R42+V42+Z42+AD42+AH42+AL42+AP42+AT42+AX42+BB42+BF42</f>
        <v>100.4</v>
      </c>
      <c r="F42" s="13">
        <f>COUNTA(H42,L42,P42,T42,X42,AB42,AF42,AJ42,AN42,AR42,AV42,AZ42,BD42)</f>
        <v>1</v>
      </c>
      <c r="G42" s="6"/>
      <c r="H42" s="6"/>
      <c r="I42" s="6"/>
      <c r="J42" s="6"/>
      <c r="K42" s="5"/>
      <c r="L42" s="6"/>
      <c r="M42" s="6"/>
      <c r="N42" s="6"/>
      <c r="O42" s="5">
        <f>VLOOKUP(C42,'3'!$B$10:$G$298,3,FALSE)</f>
        <v>0.46883101851851849</v>
      </c>
      <c r="P42" s="6">
        <f>VLOOKUP(C42,'3'!$B$10:$G$298,4,FALSE)</f>
        <v>3</v>
      </c>
      <c r="Q42" s="6">
        <f>VLOOKUP(P42,Баллы!$A$2:$B$101,2)+R42/2</f>
        <v>145.19999999999999</v>
      </c>
      <c r="R42" s="6">
        <f>VLOOKUP(C42,'3'!$B$10:$G$298,5,FALSE)</f>
        <v>100.4</v>
      </c>
      <c r="S42" s="5"/>
      <c r="T42" s="6"/>
      <c r="U42" s="6"/>
      <c r="V42" s="6"/>
      <c r="W42" s="8"/>
      <c r="X42" s="4"/>
      <c r="Y42" s="4"/>
      <c r="Z42" s="4"/>
      <c r="AA42" s="8"/>
      <c r="AB42" s="4"/>
      <c r="AC42" s="4"/>
      <c r="AD42" s="4"/>
      <c r="AE42" s="87"/>
      <c r="AF42" s="6"/>
      <c r="AG42" s="4"/>
      <c r="AH42" s="4"/>
      <c r="AI42" s="5"/>
      <c r="AJ42" s="6"/>
      <c r="AK42" s="6"/>
      <c r="AL42" s="6"/>
      <c r="AM42" s="5"/>
      <c r="AN42" s="6"/>
      <c r="AO42" s="6"/>
      <c r="AP42" s="6"/>
      <c r="AQ42" s="5"/>
      <c r="AR42" s="6"/>
      <c r="AS42" s="6"/>
      <c r="AT42" s="6"/>
      <c r="AU42" s="5"/>
      <c r="AV42" s="6"/>
      <c r="AW42" s="6"/>
      <c r="AX42" s="6"/>
      <c r="AY42" s="5"/>
      <c r="AZ42" s="6"/>
      <c r="BA42" s="6"/>
      <c r="BB42" s="6"/>
      <c r="BC42" s="5"/>
      <c r="BD42" s="6"/>
      <c r="BE42" s="6"/>
      <c r="BF42" s="6"/>
    </row>
    <row r="43" spans="1:58" x14ac:dyDescent="0.3">
      <c r="A43" s="11">
        <f>IF(D43=0," ",RANK(D43,$D$3:$D$345,0))</f>
        <v>41</v>
      </c>
      <c r="B43" s="9">
        <v>41</v>
      </c>
      <c r="C43" s="12" t="s">
        <v>771</v>
      </c>
      <c r="D43" s="72">
        <f>I43+M43+Q43+U43+Y43+AC43+AG43+AK43+AO43+AS43+AW43+BA43+BE43</f>
        <v>142</v>
      </c>
      <c r="E43" s="13">
        <f>J43+N43+R43+V43+Z43+AD43+AH43+AL43+AP43+AT43+AX43+BB43+BF43</f>
        <v>90</v>
      </c>
      <c r="F43" s="13">
        <f>COUNTA(H43,L43,P43,T43,X43,AB43,AF43,AJ43,AN43,AR43,AV43,AZ43,BD43)</f>
        <v>1</v>
      </c>
      <c r="G43" s="6"/>
      <c r="H43" s="6"/>
      <c r="I43" s="6"/>
      <c r="J43" s="6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8">
        <f>VLOOKUP(C43,'6'!$B$10:$H$215,3,FALSE)</f>
        <v>0.41101851851851851</v>
      </c>
      <c r="AB43" s="4">
        <f>VLOOKUP(C43,'6'!$B$10:$H$215,4,FALSE)</f>
        <v>2</v>
      </c>
      <c r="AC43" s="4">
        <f>VLOOKUP(AB43,Баллы!$A$2:$B$101,2)+AD43/2</f>
        <v>142</v>
      </c>
      <c r="AD43" s="4">
        <f>VLOOKUP(C43,'6'!$B$10:$H$215,6,FALSE)</f>
        <v>90</v>
      </c>
      <c r="AE43" s="87"/>
      <c r="AF43" s="6"/>
      <c r="AG43" s="4"/>
      <c r="AH43" s="4"/>
      <c r="AI43" s="5"/>
      <c r="AJ43" s="6"/>
      <c r="AK43" s="6"/>
      <c r="AL43" s="6"/>
      <c r="AM43" s="5"/>
      <c r="AN43" s="6"/>
      <c r="AO43" s="6"/>
      <c r="AP43" s="6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</row>
    <row r="44" spans="1:58" x14ac:dyDescent="0.3">
      <c r="A44" s="11">
        <f>IF(D44=0," ",RANK(D44,$D$3:$D$345,0))</f>
        <v>42</v>
      </c>
      <c r="B44" s="9">
        <v>42</v>
      </c>
      <c r="C44" s="12" t="s">
        <v>772</v>
      </c>
      <c r="D44" s="72">
        <f>I44+M44+Q44+U44+Y44+AC44+AG44+AK44+AO44+AS44+AW44+BA44+BE44</f>
        <v>140</v>
      </c>
      <c r="E44" s="13">
        <f>J44+N44+R44+V44+Z44+AD44+AH44+AL44+AP44+AT44+AX44+BB44+BF44</f>
        <v>90</v>
      </c>
      <c r="F44" s="13">
        <f>COUNTA(H44,L44,P44,T44,X44,AB44,AF44,AJ44,AN44,AR44,AV44,AZ44,BD44)</f>
        <v>1</v>
      </c>
      <c r="G44" s="6"/>
      <c r="H44" s="6"/>
      <c r="I44" s="6"/>
      <c r="J44" s="6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8">
        <f>VLOOKUP(C44,'6'!$B$10:$H$215,3,FALSE)</f>
        <v>0.46517361111111111</v>
      </c>
      <c r="AB44" s="4">
        <f>VLOOKUP(C44,'6'!$B$10:$H$215,4,FALSE)</f>
        <v>3</v>
      </c>
      <c r="AC44" s="4">
        <f>VLOOKUP(AB44,Баллы!$A$2:$B$101,2)+AD44/2</f>
        <v>140</v>
      </c>
      <c r="AD44" s="4">
        <f>VLOOKUP(C44,'6'!$B$10:$H$215,6,FALSE)</f>
        <v>90</v>
      </c>
      <c r="AE44" s="87"/>
      <c r="AF44" s="6"/>
      <c r="AG44" s="4"/>
      <c r="AH44" s="4"/>
      <c r="AI44" s="5"/>
      <c r="AJ44" s="6"/>
      <c r="AK44" s="6"/>
      <c r="AL44" s="6"/>
      <c r="AM44" s="5"/>
      <c r="AN44" s="6"/>
      <c r="AO44" s="6"/>
      <c r="AP44" s="6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</row>
    <row r="45" spans="1:58" x14ac:dyDescent="0.3">
      <c r="A45" s="11">
        <f>IF(D45=0," ",RANK(D45,$D$3:$D$345,0))</f>
        <v>43</v>
      </c>
      <c r="B45" s="9">
        <v>43</v>
      </c>
      <c r="C45" s="12" t="s">
        <v>457</v>
      </c>
      <c r="D45" s="72">
        <f>I45+M45+Q45+U45+Y45+AC45+AG45+AK45+AO45+AS45+AW45+BA45+BE45</f>
        <v>139.25</v>
      </c>
      <c r="E45" s="13">
        <f>J45+N45+R45+V45+Z45+AD45+AH45+AL45+AP45+AT45+AX45+BB45+BF45</f>
        <v>56.5</v>
      </c>
      <c r="F45" s="13">
        <f>COUNTA(H45,L45,P45,T45,X45,AB45,AF45,AJ45,AN45,AR45,AV45,AZ45,BD45)</f>
        <v>2</v>
      </c>
      <c r="G45" s="6"/>
      <c r="H45" s="6"/>
      <c r="I45" s="6"/>
      <c r="J45" s="6"/>
      <c r="K45" s="5"/>
      <c r="L45" s="6"/>
      <c r="M45" s="6"/>
      <c r="N45" s="6"/>
      <c r="O45" s="5">
        <f>VLOOKUP(C45,'3'!$B$10:$G$298,3,FALSE)</f>
        <v>0.12560185185185185</v>
      </c>
      <c r="P45" s="6">
        <f>VLOOKUP(C45,'3'!$B$10:$G$298,4,FALSE)</f>
        <v>44</v>
      </c>
      <c r="Q45" s="6">
        <f>VLOOKUP(P45,Баллы!$A$2:$B$101,2)+R45/2</f>
        <v>60.25</v>
      </c>
      <c r="R45" s="6">
        <f>VLOOKUP(C45,'3'!$B$10:$G$298,5,FALSE)</f>
        <v>26.5</v>
      </c>
      <c r="S45" s="5"/>
      <c r="T45" s="6"/>
      <c r="U45" s="6"/>
      <c r="V45" s="6"/>
      <c r="W45" s="8"/>
      <c r="X45" s="4"/>
      <c r="Y45" s="4"/>
      <c r="Z45" s="4"/>
      <c r="AA45" s="8"/>
      <c r="AB45" s="4"/>
      <c r="AC45" s="4"/>
      <c r="AD45" s="4"/>
      <c r="AE45" s="87"/>
      <c r="AF45" s="6"/>
      <c r="AG45" s="4"/>
      <c r="AH45" s="4"/>
      <c r="AI45" s="5" t="str">
        <f>VLOOKUP(C45,'8'!$B$10:$H$397,3,FALSE)</f>
        <v>03:32:56</v>
      </c>
      <c r="AJ45" s="6">
        <f>VLOOKUP(C45,'8'!$B$10:$H$397,4,FALSE)</f>
        <v>27</v>
      </c>
      <c r="AK45" s="6">
        <f>VLOOKUP(AJ45,Баллы!$A$2:$B$101,2)+AL45/2</f>
        <v>79</v>
      </c>
      <c r="AL45" s="6">
        <f>VLOOKUP(C45,'8'!$B$10:$H$397,6,FALSE)</f>
        <v>30</v>
      </c>
      <c r="AM45" s="5"/>
      <c r="AN45" s="6"/>
      <c r="AO45" s="6"/>
      <c r="AP45" s="6"/>
      <c r="AQ45" s="5"/>
      <c r="AR45" s="6"/>
      <c r="AS45" s="6"/>
      <c r="AT45" s="6"/>
      <c r="AU45" s="5"/>
      <c r="AV45" s="6"/>
      <c r="AW45" s="6"/>
      <c r="AX45" s="6"/>
      <c r="AY45" s="5"/>
      <c r="AZ45" s="6"/>
      <c r="BA45" s="6"/>
      <c r="BB45" s="6"/>
      <c r="BC45" s="5"/>
      <c r="BD45" s="6"/>
      <c r="BE45" s="6"/>
      <c r="BF45" s="6"/>
    </row>
    <row r="46" spans="1:58" x14ac:dyDescent="0.3">
      <c r="A46" s="11">
        <f>IF(D46=0," ",RANK(D46,$D$3:$D$345,0))</f>
        <v>44</v>
      </c>
      <c r="B46" s="9">
        <v>44</v>
      </c>
      <c r="C46" s="12" t="s">
        <v>416</v>
      </c>
      <c r="D46" s="72">
        <f>I46+M46+Q46+U46+Y46+AC46+AG46+AK46+AO46+AS46+AW46+BA46+BE46</f>
        <v>139.19999999999999</v>
      </c>
      <c r="E46" s="13">
        <f>J46+N46+R46+V46+Z46+AD46+AH46+AL46+AP46+AT46+AX46+BB46+BF46</f>
        <v>100.4</v>
      </c>
      <c r="F46" s="13">
        <f>COUNTA(H46,L46,P46,T46,X46,AB46,AF46,AJ46,AN46,AR46,AV46,AZ46,BD46)</f>
        <v>1</v>
      </c>
      <c r="G46" s="6"/>
      <c r="H46" s="6"/>
      <c r="I46" s="6"/>
      <c r="J46" s="6"/>
      <c r="K46" s="5"/>
      <c r="L46" s="6"/>
      <c r="M46" s="6"/>
      <c r="N46" s="6"/>
      <c r="O46" s="5">
        <f>VLOOKUP(C46,'3'!$B$10:$G$298,3,FALSE)</f>
        <v>0.51748842592592592</v>
      </c>
      <c r="P46" s="6">
        <f>VLOOKUP(C46,'3'!$B$10:$G$298,4,FALSE)</f>
        <v>6</v>
      </c>
      <c r="Q46" s="6">
        <f>VLOOKUP(P46,Баллы!$A$2:$B$101,2)+R46/2</f>
        <v>139.19999999999999</v>
      </c>
      <c r="R46" s="6">
        <f>VLOOKUP(C46,'3'!$B$10:$G$298,5,FALSE)</f>
        <v>100.4</v>
      </c>
      <c r="S46" s="5"/>
      <c r="T46" s="6"/>
      <c r="U46" s="6"/>
      <c r="V46" s="6"/>
      <c r="W46" s="8"/>
      <c r="X46" s="4"/>
      <c r="Y46" s="4"/>
      <c r="Z46" s="4"/>
      <c r="AA46" s="8"/>
      <c r="AB46" s="4"/>
      <c r="AC46" s="4"/>
      <c r="AD46" s="4"/>
      <c r="AE46" s="87"/>
      <c r="AF46" s="6"/>
      <c r="AG46" s="4"/>
      <c r="AH46" s="4"/>
      <c r="AI46" s="5"/>
      <c r="AJ46" s="6"/>
      <c r="AK46" s="6"/>
      <c r="AL46" s="6"/>
      <c r="AM46" s="5"/>
      <c r="AN46" s="6"/>
      <c r="AO46" s="6"/>
      <c r="AP46" s="6"/>
      <c r="AQ46" s="5"/>
      <c r="AR46" s="6"/>
      <c r="AS46" s="6"/>
      <c r="AT46" s="6"/>
      <c r="AU46" s="5"/>
      <c r="AV46" s="6"/>
      <c r="AW46" s="6"/>
      <c r="AX46" s="6"/>
      <c r="AY46" s="5"/>
      <c r="AZ46" s="6"/>
      <c r="BA46" s="6"/>
      <c r="BB46" s="6"/>
      <c r="BC46" s="5"/>
      <c r="BD46" s="6"/>
      <c r="BE46" s="6"/>
      <c r="BF46" s="6"/>
    </row>
    <row r="47" spans="1:58" x14ac:dyDescent="0.3">
      <c r="A47" s="11">
        <f>IF(D47=0," ",RANK(D47,$D$3:$D$345,0))</f>
        <v>45</v>
      </c>
      <c r="B47" s="9">
        <v>45</v>
      </c>
      <c r="C47" s="12" t="s">
        <v>417</v>
      </c>
      <c r="D47" s="72">
        <f>I47+M47+Q47+U47+Y47+AC47+AG47+AK47+AO47+AS47+AW47+BA47+BE47</f>
        <v>137.19999999999999</v>
      </c>
      <c r="E47" s="13">
        <f>J47+N47+R47+V47+Z47+AD47+AH47+AL47+AP47+AT47+AX47+BB47+BF47</f>
        <v>100.4</v>
      </c>
      <c r="F47" s="13">
        <f>COUNTA(H47,L47,P47,T47,X47,AB47,AF47,AJ47,AN47,AR47,AV47,AZ47,BD47)</f>
        <v>1</v>
      </c>
      <c r="G47" s="6"/>
      <c r="H47" s="6"/>
      <c r="I47" s="6"/>
      <c r="J47" s="6"/>
      <c r="K47" s="5"/>
      <c r="L47" s="6"/>
      <c r="M47" s="6"/>
      <c r="N47" s="6"/>
      <c r="O47" s="5">
        <f>VLOOKUP(C47,'3'!$B$10:$G$298,3,FALSE)</f>
        <v>0.54848379629629629</v>
      </c>
      <c r="P47" s="6">
        <f>VLOOKUP(C47,'3'!$B$10:$G$298,4,FALSE)</f>
        <v>7</v>
      </c>
      <c r="Q47" s="6">
        <f>VLOOKUP(P47,Баллы!$A$2:$B$101,2)+R47/2</f>
        <v>137.19999999999999</v>
      </c>
      <c r="R47" s="6">
        <f>VLOOKUP(C47,'3'!$B$10:$G$298,5,FALSE)</f>
        <v>100.4</v>
      </c>
      <c r="S47" s="5"/>
      <c r="T47" s="6"/>
      <c r="U47" s="6"/>
      <c r="V47" s="6"/>
      <c r="W47" s="8"/>
      <c r="X47" s="4"/>
      <c r="Y47" s="4"/>
      <c r="Z47" s="4"/>
      <c r="AA47" s="8"/>
      <c r="AB47" s="4"/>
      <c r="AC47" s="4"/>
      <c r="AD47" s="4"/>
      <c r="AE47" s="87"/>
      <c r="AF47" s="6"/>
      <c r="AG47" s="4"/>
      <c r="AH47" s="4"/>
      <c r="AI47" s="5"/>
      <c r="AJ47" s="6"/>
      <c r="AK47" s="6"/>
      <c r="AL47" s="6"/>
      <c r="AM47" s="5"/>
      <c r="AN47" s="6"/>
      <c r="AO47" s="6"/>
      <c r="AP47" s="6"/>
      <c r="AQ47" s="5"/>
      <c r="AR47" s="6"/>
      <c r="AS47" s="6"/>
      <c r="AT47" s="6"/>
      <c r="AU47" s="5"/>
      <c r="AV47" s="6"/>
      <c r="AW47" s="6"/>
      <c r="AX47" s="6"/>
      <c r="AY47" s="5"/>
      <c r="AZ47" s="6"/>
      <c r="BA47" s="6"/>
      <c r="BB47" s="6"/>
      <c r="BC47" s="5"/>
      <c r="BD47" s="6"/>
      <c r="BE47" s="6"/>
      <c r="BF47" s="6"/>
    </row>
    <row r="48" spans="1:58" x14ac:dyDescent="0.3">
      <c r="A48" s="11">
        <f>IF(D48=0," ",RANK(D48,$D$3:$D$345,0))</f>
        <v>46</v>
      </c>
      <c r="B48" s="9">
        <v>46</v>
      </c>
      <c r="C48" s="12" t="s">
        <v>418</v>
      </c>
      <c r="D48" s="72">
        <f>I48+M48+Q48+U48+Y48+AC48+AG48+AK48+AO48+AS48+AW48+BA48+BE48</f>
        <v>135.19999999999999</v>
      </c>
      <c r="E48" s="13">
        <f>J48+N48+R48+V48+Z48+AD48+AH48+AL48+AP48+AT48+AX48+BB48+BF48</f>
        <v>100.4</v>
      </c>
      <c r="F48" s="13">
        <f>COUNTA(H48,L48,P48,T48,X48,AB48,AF48,AJ48,AN48,AR48,AV48,AZ48,BD48)</f>
        <v>1</v>
      </c>
      <c r="G48" s="6"/>
      <c r="H48" s="6"/>
      <c r="I48" s="6"/>
      <c r="J48" s="6"/>
      <c r="K48" s="5"/>
      <c r="L48" s="6"/>
      <c r="M48" s="6"/>
      <c r="N48" s="6"/>
      <c r="O48" s="5">
        <f>VLOOKUP(C48,'3'!$B$10:$G$298,3,FALSE)</f>
        <v>0.57843750000000005</v>
      </c>
      <c r="P48" s="6">
        <f>VLOOKUP(C48,'3'!$B$10:$G$298,4,FALSE)</f>
        <v>8</v>
      </c>
      <c r="Q48" s="6">
        <f>VLOOKUP(P48,Баллы!$A$2:$B$101,2)+R48/2</f>
        <v>135.19999999999999</v>
      </c>
      <c r="R48" s="6">
        <f>VLOOKUP(C48,'3'!$B$10:$G$298,5,FALSE)</f>
        <v>100.4</v>
      </c>
      <c r="S48" s="5"/>
      <c r="T48" s="6"/>
      <c r="U48" s="6"/>
      <c r="V48" s="6"/>
      <c r="W48" s="8"/>
      <c r="X48" s="4"/>
      <c r="Y48" s="4"/>
      <c r="Z48" s="4"/>
      <c r="AA48" s="8"/>
      <c r="AB48" s="4"/>
      <c r="AC48" s="4"/>
      <c r="AD48" s="4"/>
      <c r="AE48" s="87"/>
      <c r="AF48" s="6"/>
      <c r="AG48" s="4"/>
      <c r="AH48" s="4"/>
      <c r="AI48" s="5"/>
      <c r="AJ48" s="6"/>
      <c r="AK48" s="6"/>
      <c r="AL48" s="6"/>
      <c r="AM48" s="5"/>
      <c r="AN48" s="6"/>
      <c r="AO48" s="6"/>
      <c r="AP48" s="6"/>
      <c r="AQ48" s="5"/>
      <c r="AR48" s="6"/>
      <c r="AS48" s="6"/>
      <c r="AT48" s="6"/>
      <c r="AU48" s="5"/>
      <c r="AV48" s="6"/>
      <c r="AW48" s="6"/>
      <c r="AX48" s="6"/>
      <c r="AY48" s="5"/>
      <c r="AZ48" s="6"/>
      <c r="BA48" s="6"/>
      <c r="BB48" s="6"/>
      <c r="BC48" s="5"/>
      <c r="BD48" s="6"/>
      <c r="BE48" s="6"/>
      <c r="BF48" s="6"/>
    </row>
    <row r="49" spans="1:58" x14ac:dyDescent="0.3">
      <c r="A49" s="11">
        <f>IF(D49=0," ",RANK(D49,$D$3:$D$345,0))</f>
        <v>47</v>
      </c>
      <c r="B49" s="9">
        <v>47</v>
      </c>
      <c r="C49" s="12" t="s">
        <v>394</v>
      </c>
      <c r="D49" s="72">
        <f>I49+M49+Q49+U49+Y49+AC49+AG49+AK49+AO49+AS49+AW49+BA49+BE49</f>
        <v>133.25</v>
      </c>
      <c r="E49" s="13">
        <f>J49+N49+R49+V49+Z49+AD49+AH49+AL49+AP49+AT49+AX49+BB49+BF49</f>
        <v>24.5</v>
      </c>
      <c r="F49" s="13">
        <f>COUNTA(H49,L49,P49,T49,X49,AB49,AF49,AJ49,AN49,AR49,AV49,AZ49,BD49)</f>
        <v>2</v>
      </c>
      <c r="G49" s="6"/>
      <c r="H49" s="6"/>
      <c r="I49" s="6"/>
      <c r="J49" s="6"/>
      <c r="K49" s="5"/>
      <c r="L49" s="6"/>
      <c r="M49" s="6"/>
      <c r="N49" s="6"/>
      <c r="O49" s="5">
        <f>VLOOKUP(C49,'3'!$B$10:$G$298,3,FALSE)</f>
        <v>3.4895833333333334E-2</v>
      </c>
      <c r="P49" s="6">
        <f>VLOOKUP(C49,'3'!$B$10:$G$298,4,FALSE)</f>
        <v>18</v>
      </c>
      <c r="Q49" s="6">
        <f>VLOOKUP(P49,Баллы!$A$2:$B$101,2)+R49/2</f>
        <v>77.75</v>
      </c>
      <c r="R49" s="6">
        <f>VLOOKUP(C49,'3'!$B$10:$G$298,5,FALSE)</f>
        <v>9.5</v>
      </c>
      <c r="S49" s="5"/>
      <c r="T49" s="6"/>
      <c r="U49" s="6"/>
      <c r="V49" s="6"/>
      <c r="W49" s="8"/>
      <c r="X49" s="4"/>
      <c r="Y49" s="4"/>
      <c r="Z49" s="4"/>
      <c r="AA49" s="8"/>
      <c r="AB49" s="4"/>
      <c r="AC49" s="4"/>
      <c r="AD49" s="4"/>
      <c r="AE49" s="87"/>
      <c r="AF49" s="6"/>
      <c r="AG49" s="4"/>
      <c r="AH49" s="4"/>
      <c r="AI49" s="5" t="str">
        <f>VLOOKUP(C49,'8'!$B$10:$H$397,3,FALSE)</f>
        <v>01:26:19</v>
      </c>
      <c r="AJ49" s="6">
        <f>VLOOKUP(C49,'8'!$B$10:$H$397,4,FALSE)</f>
        <v>43</v>
      </c>
      <c r="AK49" s="6">
        <f>VLOOKUP(AJ49,Баллы!$A$2:$B$101,2)+AL49/2</f>
        <v>55.5</v>
      </c>
      <c r="AL49" s="6">
        <f>VLOOKUP(C49,'8'!$B$10:$H$397,6,FALSE)</f>
        <v>15</v>
      </c>
      <c r="AM49" s="5"/>
      <c r="AN49" s="6"/>
      <c r="AO49" s="6"/>
      <c r="AP49" s="6"/>
      <c r="AQ49" s="5"/>
      <c r="AR49" s="6"/>
      <c r="AS49" s="6"/>
      <c r="AT49" s="6"/>
      <c r="AU49" s="5"/>
      <c r="AV49" s="6"/>
      <c r="AW49" s="6"/>
      <c r="AX49" s="6"/>
      <c r="AY49" s="5"/>
      <c r="AZ49" s="6"/>
      <c r="BA49" s="6"/>
      <c r="BB49" s="6"/>
      <c r="BC49" s="5"/>
      <c r="BD49" s="6"/>
      <c r="BE49" s="6"/>
      <c r="BF49" s="6"/>
    </row>
    <row r="50" spans="1:58" x14ac:dyDescent="0.3">
      <c r="A50" s="11">
        <f>IF(D50=0," ",RANK(D50,$D$3:$D$345,0))</f>
        <v>48</v>
      </c>
      <c r="B50" s="9">
        <v>48</v>
      </c>
      <c r="C50" s="12" t="s">
        <v>419</v>
      </c>
      <c r="D50" s="72">
        <f>I50+M50+Q50+U50+Y50+AC50+AG50+AK50+AO50+AS50+AW50+BA50+BE50</f>
        <v>131.19999999999999</v>
      </c>
      <c r="E50" s="13">
        <f>J50+N50+R50+V50+Z50+AD50+AH50+AL50+AP50+AT50+AX50+BB50+BF50</f>
        <v>100.4</v>
      </c>
      <c r="F50" s="13">
        <f>COUNTA(H50,L50,P50,T50,X50,AB50,AF50,AJ50,AN50,AR50,AV50,AZ50,BD50)</f>
        <v>1</v>
      </c>
      <c r="G50" s="6"/>
      <c r="H50" s="6"/>
      <c r="I50" s="6"/>
      <c r="J50" s="6"/>
      <c r="K50" s="5"/>
      <c r="L50" s="6"/>
      <c r="M50" s="6"/>
      <c r="N50" s="6"/>
      <c r="O50" s="5">
        <f>VLOOKUP(C50,'3'!$B$10:$G$298,3,FALSE)</f>
        <v>0.65937499999999993</v>
      </c>
      <c r="P50" s="6">
        <f>VLOOKUP(C50,'3'!$B$10:$G$298,4,FALSE)</f>
        <v>10</v>
      </c>
      <c r="Q50" s="6">
        <f>VLOOKUP(P50,Баллы!$A$2:$B$101,2)+R50/2</f>
        <v>131.19999999999999</v>
      </c>
      <c r="R50" s="6">
        <f>VLOOKUP(C50,'3'!$B$10:$G$298,5,FALSE)</f>
        <v>100.4</v>
      </c>
      <c r="S50" s="5"/>
      <c r="T50" s="6"/>
      <c r="U50" s="6"/>
      <c r="V50" s="6"/>
      <c r="W50" s="8"/>
      <c r="X50" s="4"/>
      <c r="Y50" s="4"/>
      <c r="Z50" s="4"/>
      <c r="AA50" s="8"/>
      <c r="AB50" s="4"/>
      <c r="AC50" s="4"/>
      <c r="AD50" s="4"/>
      <c r="AE50" s="87"/>
      <c r="AF50" s="6"/>
      <c r="AG50" s="4"/>
      <c r="AH50" s="4"/>
      <c r="AI50" s="5"/>
      <c r="AJ50" s="6"/>
      <c r="AK50" s="6"/>
      <c r="AL50" s="6"/>
      <c r="AM50" s="5"/>
      <c r="AN50" s="6"/>
      <c r="AO50" s="6"/>
      <c r="AP50" s="6"/>
      <c r="AQ50" s="5"/>
      <c r="AR50" s="6"/>
      <c r="AS50" s="6"/>
      <c r="AT50" s="6"/>
      <c r="AU50" s="5"/>
      <c r="AV50" s="6"/>
      <c r="AW50" s="6"/>
      <c r="AX50" s="6"/>
      <c r="AY50" s="5"/>
      <c r="AZ50" s="6"/>
      <c r="BA50" s="6"/>
      <c r="BB50" s="6"/>
      <c r="BC50" s="5"/>
      <c r="BD50" s="6"/>
      <c r="BE50" s="6"/>
      <c r="BF50" s="6"/>
    </row>
    <row r="51" spans="1:58" x14ac:dyDescent="0.3">
      <c r="A51" s="11">
        <f>IF(D51=0," ",RANK(D51,$D$3:$D$345,0))</f>
        <v>49</v>
      </c>
      <c r="B51" s="9">
        <v>49</v>
      </c>
      <c r="C51" s="12" t="s">
        <v>464</v>
      </c>
      <c r="D51" s="72">
        <f>I51+M51+Q51+U51+Y51+AC51+AG51+AK51+AO51+AS51+AW51+BA51+BE51</f>
        <v>130.25</v>
      </c>
      <c r="E51" s="13">
        <f>J51+N51+R51+V51+Z51+AD51+AH51+AL51+AP51+AT51+AX51+BB51+BF51</f>
        <v>56.5</v>
      </c>
      <c r="F51" s="13">
        <f>COUNTA(H51,L51,P51,T51,X51,AB51,AF51,AJ51,AN51,AR51,AV51,AZ51,BD51)</f>
        <v>2</v>
      </c>
      <c r="G51" s="6"/>
      <c r="H51" s="6"/>
      <c r="I51" s="6"/>
      <c r="J51" s="6"/>
      <c r="K51" s="5"/>
      <c r="L51" s="6"/>
      <c r="M51" s="6"/>
      <c r="N51" s="6"/>
      <c r="O51" s="5">
        <f>VLOOKUP(C51,'3'!$B$10:$G$298,3,FALSE)</f>
        <v>0.12965277777777778</v>
      </c>
      <c r="P51" s="6">
        <f>VLOOKUP(C51,'3'!$B$10:$G$298,4,FALSE)</f>
        <v>51</v>
      </c>
      <c r="Q51" s="6">
        <f>VLOOKUP(P51,Баллы!$A$2:$B$101,2)+R51/2</f>
        <v>53.25</v>
      </c>
      <c r="R51" s="6">
        <f>VLOOKUP(C51,'3'!$B$10:$G$298,5,FALSE)</f>
        <v>26.5</v>
      </c>
      <c r="S51" s="5"/>
      <c r="T51" s="6"/>
      <c r="U51" s="6"/>
      <c r="V51" s="6"/>
      <c r="W51" s="8"/>
      <c r="X51" s="4"/>
      <c r="Y51" s="4"/>
      <c r="Z51" s="4"/>
      <c r="AA51" s="8"/>
      <c r="AB51" s="4"/>
      <c r="AC51" s="4"/>
      <c r="AD51" s="4"/>
      <c r="AE51" s="87"/>
      <c r="AF51" s="6"/>
      <c r="AG51" s="4"/>
      <c r="AH51" s="4"/>
      <c r="AI51" s="5" t="str">
        <f>VLOOKUP(C51,'8'!$B$10:$H$397,3,FALSE)</f>
        <v>03:35:17</v>
      </c>
      <c r="AJ51" s="6">
        <f>VLOOKUP(C51,'8'!$B$10:$H$397,4,FALSE)</f>
        <v>29</v>
      </c>
      <c r="AK51" s="6">
        <f>VLOOKUP(AJ51,Баллы!$A$2:$B$101,2)+AL51/2</f>
        <v>77</v>
      </c>
      <c r="AL51" s="6">
        <f>VLOOKUP(C51,'8'!$B$10:$H$397,6,FALSE)</f>
        <v>30</v>
      </c>
      <c r="AM51" s="5"/>
      <c r="AN51" s="6"/>
      <c r="AO51" s="6"/>
      <c r="AP51" s="6"/>
      <c r="AQ51" s="5"/>
      <c r="AR51" s="6"/>
      <c r="AS51" s="6"/>
      <c r="AT51" s="6"/>
      <c r="AU51" s="5"/>
      <c r="AV51" s="6"/>
      <c r="AW51" s="6"/>
      <c r="AX51" s="6"/>
      <c r="AY51" s="5"/>
      <c r="AZ51" s="6"/>
      <c r="BA51" s="6"/>
      <c r="BB51" s="6"/>
      <c r="BC51" s="5"/>
      <c r="BD51" s="6"/>
      <c r="BE51" s="6"/>
      <c r="BF51" s="6"/>
    </row>
    <row r="52" spans="1:58" x14ac:dyDescent="0.3">
      <c r="A52" s="11">
        <f>IF(D52=0," ",RANK(D52,$D$3:$D$345,0))</f>
        <v>50</v>
      </c>
      <c r="B52" s="9">
        <v>50</v>
      </c>
      <c r="C52" s="12" t="s">
        <v>420</v>
      </c>
      <c r="D52" s="72">
        <f>I52+M52+Q52+U52+Y52+AC52+AG52+AK52+AO52+AS52+AW52+BA52+BE52</f>
        <v>130.19999999999999</v>
      </c>
      <c r="E52" s="13">
        <f>J52+N52+R52+V52+Z52+AD52+AH52+AL52+AP52+AT52+AX52+BB52+BF52</f>
        <v>100.4</v>
      </c>
      <c r="F52" s="13">
        <f>COUNTA(H52,L52,P52,T52,X52,AB52,AF52,AJ52,AN52,AR52,AV52,AZ52,BD52)</f>
        <v>1</v>
      </c>
      <c r="G52" s="6"/>
      <c r="H52" s="6"/>
      <c r="I52" s="6"/>
      <c r="J52" s="6"/>
      <c r="K52" s="5"/>
      <c r="L52" s="6"/>
      <c r="M52" s="6"/>
      <c r="N52" s="6"/>
      <c r="O52" s="5">
        <f>VLOOKUP(C52,'3'!$B$10:$G$298,3,FALSE)</f>
        <v>0.68216435185185187</v>
      </c>
      <c r="P52" s="6">
        <f>VLOOKUP(C52,'3'!$B$10:$G$298,4,FALSE)</f>
        <v>11</v>
      </c>
      <c r="Q52" s="6">
        <f>VLOOKUP(P52,Баллы!$A$2:$B$101,2)+R52/2</f>
        <v>130.19999999999999</v>
      </c>
      <c r="R52" s="6">
        <f>VLOOKUP(C52,'3'!$B$10:$G$298,5,FALSE)</f>
        <v>100.4</v>
      </c>
      <c r="S52" s="5"/>
      <c r="T52" s="6"/>
      <c r="U52" s="6"/>
      <c r="V52" s="6"/>
      <c r="W52" s="8"/>
      <c r="X52" s="4"/>
      <c r="Y52" s="4"/>
      <c r="Z52" s="4"/>
      <c r="AA52" s="8"/>
      <c r="AB52" s="4"/>
      <c r="AC52" s="4"/>
      <c r="AD52" s="4"/>
      <c r="AE52" s="87"/>
      <c r="AF52" s="6"/>
      <c r="AG52" s="4"/>
      <c r="AH52" s="4"/>
      <c r="AI52" s="5"/>
      <c r="AJ52" s="6"/>
      <c r="AK52" s="6"/>
      <c r="AL52" s="6"/>
      <c r="AM52" s="5"/>
      <c r="AN52" s="6"/>
      <c r="AO52" s="6"/>
      <c r="AP52" s="6"/>
      <c r="AQ52" s="5"/>
      <c r="AR52" s="6"/>
      <c r="AS52" s="6"/>
      <c r="AT52" s="6"/>
      <c r="AU52" s="5"/>
      <c r="AV52" s="6"/>
      <c r="AW52" s="6"/>
      <c r="AX52" s="6"/>
      <c r="AY52" s="5"/>
      <c r="AZ52" s="6"/>
      <c r="BA52" s="6"/>
      <c r="BB52" s="6"/>
      <c r="BC52" s="5"/>
      <c r="BD52" s="6"/>
      <c r="BE52" s="6"/>
      <c r="BF52" s="6"/>
    </row>
    <row r="53" spans="1:58" x14ac:dyDescent="0.3">
      <c r="A53" s="11">
        <f>IF(D53=0," ",RANK(D53,$D$3:$D$345,0))</f>
        <v>51</v>
      </c>
      <c r="B53" s="9">
        <v>51</v>
      </c>
      <c r="C53" s="12" t="s">
        <v>422</v>
      </c>
      <c r="D53" s="72">
        <f>I53+M53+Q53+U53+Y53+AC53+AG53+AK53+AO53+AS53+AW53+BA53+BE53</f>
        <v>128.19999999999999</v>
      </c>
      <c r="E53" s="13">
        <f>J53+N53+R53+V53+Z53+AD53+AH53+AL53+AP53+AT53+AX53+BB53+BF53</f>
        <v>100.4</v>
      </c>
      <c r="F53" s="13">
        <f>COUNTA(H53,L53,P53,T53,X53,AB53,AF53,AJ53,AN53,AR53,AV53,AZ53,BD53)</f>
        <v>1</v>
      </c>
      <c r="G53" s="6"/>
      <c r="H53" s="6"/>
      <c r="I53" s="6"/>
      <c r="J53" s="6"/>
      <c r="K53" s="5"/>
      <c r="L53" s="6"/>
      <c r="M53" s="6"/>
      <c r="N53" s="6"/>
      <c r="O53" s="5">
        <f>VLOOKUP(C53,'3'!$B$10:$G$298,3,FALSE)</f>
        <v>0.72846064814814815</v>
      </c>
      <c r="P53" s="6">
        <f>VLOOKUP(C53,'3'!$B$10:$G$298,4,FALSE)</f>
        <v>13</v>
      </c>
      <c r="Q53" s="6">
        <f>VLOOKUP(P53,Баллы!$A$2:$B$101,2)+R53/2</f>
        <v>128.19999999999999</v>
      </c>
      <c r="R53" s="6">
        <f>VLOOKUP(C53,'3'!$B$10:$G$298,5,FALSE)</f>
        <v>100.4</v>
      </c>
      <c r="S53" s="5"/>
      <c r="T53" s="6"/>
      <c r="U53" s="6"/>
      <c r="V53" s="6"/>
      <c r="W53" s="8"/>
      <c r="X53" s="4"/>
      <c r="Y53" s="4"/>
      <c r="Z53" s="4"/>
      <c r="AA53" s="8"/>
      <c r="AB53" s="4"/>
      <c r="AC53" s="4"/>
      <c r="AD53" s="4"/>
      <c r="AE53" s="87"/>
      <c r="AF53" s="6"/>
      <c r="AG53" s="4"/>
      <c r="AH53" s="4"/>
      <c r="AI53" s="5"/>
      <c r="AJ53" s="6"/>
      <c r="AK53" s="6"/>
      <c r="AL53" s="6"/>
      <c r="AM53" s="5"/>
      <c r="AN53" s="6"/>
      <c r="AO53" s="6"/>
      <c r="AP53" s="6"/>
      <c r="AQ53" s="5"/>
      <c r="AR53" s="6"/>
      <c r="AS53" s="6"/>
      <c r="AT53" s="6"/>
      <c r="AU53" s="5"/>
      <c r="AV53" s="6"/>
      <c r="AW53" s="6"/>
      <c r="AX53" s="6"/>
      <c r="AY53" s="5"/>
      <c r="AZ53" s="6"/>
      <c r="BA53" s="6"/>
      <c r="BB53" s="6"/>
      <c r="BC53" s="5"/>
      <c r="BD53" s="6"/>
      <c r="BE53" s="6"/>
      <c r="BF53" s="6"/>
    </row>
    <row r="54" spans="1:58" x14ac:dyDescent="0.3">
      <c r="A54" s="11">
        <f>IF(D54=0," ",RANK(D54,$D$3:$D$345,0))</f>
        <v>52</v>
      </c>
      <c r="B54" s="9">
        <v>52</v>
      </c>
      <c r="C54" s="22" t="s">
        <v>26</v>
      </c>
      <c r="D54" s="72">
        <f>I54+M54+Q54+U54+Y54+AC54+AG54+AK54+AO54+AS54+AW54+BA54+BE54</f>
        <v>127.5</v>
      </c>
      <c r="E54" s="13">
        <f>J54+N54+R54+V54+Z54+AD54+AH54+AL54+AP54+AT54+AX54+BB54+BF54</f>
        <v>21</v>
      </c>
      <c r="F54" s="13">
        <f>COUNTA(H54,L54,P54,T54,X54,AB54,AF54,AJ54,AN54,AR54,AV54,AZ54,BD54)</f>
        <v>2</v>
      </c>
      <c r="G54" s="5">
        <f>VLOOKUP(C54,'1'!B18:H118,3,FALSE)</f>
        <v>5.1180555555555556E-2</v>
      </c>
      <c r="H54" s="6">
        <f>VLOOKUP(C54,'1'!B18:H118,4,FALSE)</f>
        <v>16</v>
      </c>
      <c r="I54" s="6">
        <f>VLOOKUP(H54,Баллы!$A$2:$B$101,2)+J54/2</f>
        <v>80.5</v>
      </c>
      <c r="J54" s="6">
        <f>VLOOKUP(C54,'1'!B18:H118,6,FALSE)</f>
        <v>11</v>
      </c>
      <c r="K54" s="5"/>
      <c r="L54" s="6"/>
      <c r="M54" s="6"/>
      <c r="N54" s="6"/>
      <c r="O54" s="5"/>
      <c r="P54" s="6"/>
      <c r="Q54" s="6"/>
      <c r="R54" s="6"/>
      <c r="S54" s="5"/>
      <c r="T54" s="6"/>
      <c r="U54" s="6"/>
      <c r="V54" s="6"/>
      <c r="W54" s="8"/>
      <c r="X54" s="4"/>
      <c r="Y54" s="4"/>
      <c r="Z54" s="4"/>
      <c r="AA54" s="8"/>
      <c r="AB54" s="4"/>
      <c r="AC54" s="4"/>
      <c r="AD54" s="4"/>
      <c r="AE54" s="87" t="str">
        <f>VLOOKUP(C54,'7'!$B$10:$H$126,3,FALSE)</f>
        <v>01:10:44</v>
      </c>
      <c r="AF54" s="6">
        <f>VLOOKUP(C54,'7'!$B$10:$H$126,4,FALSE)</f>
        <v>49</v>
      </c>
      <c r="AG54" s="4">
        <f>VLOOKUP(AF54,Баллы!$A$2:$B$101,2)+AH54/2</f>
        <v>47</v>
      </c>
      <c r="AH54" s="4">
        <f>VLOOKUP(C54,'7'!$B$10:$H$126,6,FALSE)</f>
        <v>10</v>
      </c>
      <c r="AI54" s="5"/>
      <c r="AJ54" s="6"/>
      <c r="AK54" s="6"/>
      <c r="AL54" s="6"/>
      <c r="AM54" s="5"/>
      <c r="AN54" s="6"/>
      <c r="AO54" s="6"/>
      <c r="AP54" s="6"/>
      <c r="AQ54" s="5"/>
      <c r="AR54" s="6"/>
      <c r="AS54" s="6"/>
      <c r="AT54" s="6"/>
      <c r="AU54" s="5"/>
      <c r="AV54" s="6"/>
      <c r="AW54" s="6"/>
      <c r="AX54" s="6"/>
      <c r="AY54" s="5"/>
      <c r="AZ54" s="6"/>
      <c r="BA54" s="6"/>
      <c r="BB54" s="6"/>
      <c r="BC54" s="5"/>
      <c r="BD54" s="6"/>
      <c r="BE54" s="6"/>
      <c r="BF54" s="6"/>
    </row>
    <row r="55" spans="1:58" x14ac:dyDescent="0.3">
      <c r="A55" s="11">
        <f>IF(D55=0," ",RANK(D55,$D$3:$D$345,0))</f>
        <v>53</v>
      </c>
      <c r="B55" s="9">
        <v>53</v>
      </c>
      <c r="C55" s="12" t="s">
        <v>399</v>
      </c>
      <c r="D55" s="72">
        <f>I55+M55+Q55+U55+Y55+AC55+AG55+AK55+AO55+AS55+AW55+BA55+BE55</f>
        <v>127.25</v>
      </c>
      <c r="E55" s="13">
        <f>J55+N55+R55+V55+Z55+AD55+AH55+AL55+AP55+AT55+AX55+BB55+BF55</f>
        <v>16.5</v>
      </c>
      <c r="F55" s="13">
        <f>COUNTA(H55,L55,P55,T55,X55,AB55,AF55,AJ55,AN55,AR55,AV55,AZ55,BD55)</f>
        <v>2</v>
      </c>
      <c r="G55" s="6"/>
      <c r="H55" s="6"/>
      <c r="I55" s="6"/>
      <c r="J55" s="6"/>
      <c r="K55" s="5"/>
      <c r="L55" s="6"/>
      <c r="M55" s="6"/>
      <c r="N55" s="6"/>
      <c r="O55" s="5">
        <f>VLOOKUP(C55,'3'!$B$10:$G$298,3,FALSE)</f>
        <v>4.0069444444444442E-2</v>
      </c>
      <c r="P55" s="6">
        <f>VLOOKUP(C55,'3'!$B$10:$G$298,4,FALSE)</f>
        <v>24</v>
      </c>
      <c r="Q55" s="6">
        <f>VLOOKUP(P55,Баллы!$A$2:$B$101,2)+R55/2</f>
        <v>71.75</v>
      </c>
      <c r="R55" s="6">
        <f>VLOOKUP(C55,'3'!$B$10:$G$298,5,FALSE)</f>
        <v>9.5</v>
      </c>
      <c r="S55" s="5"/>
      <c r="T55" s="6"/>
      <c r="U55" s="6"/>
      <c r="V55" s="6"/>
      <c r="W55" s="8"/>
      <c r="X55" s="4"/>
      <c r="Y55" s="4"/>
      <c r="Z55" s="4"/>
      <c r="AA55" s="8"/>
      <c r="AB55" s="4"/>
      <c r="AC55" s="4"/>
      <c r="AD55" s="4"/>
      <c r="AE55" s="87"/>
      <c r="AF55" s="6"/>
      <c r="AG55" s="4"/>
      <c r="AH55" s="4"/>
      <c r="AI55" s="5" t="str">
        <f>VLOOKUP(C55,'8'!$B$10:$H$397,3,FALSE)</f>
        <v>01:01:24</v>
      </c>
      <c r="AJ55" s="6">
        <f>VLOOKUP(C55,'8'!$B$10:$H$397,4,FALSE)</f>
        <v>39</v>
      </c>
      <c r="AK55" s="6">
        <f>VLOOKUP(AJ55,Баллы!$A$2:$B$101,2)+AL55/2</f>
        <v>55.5</v>
      </c>
      <c r="AL55" s="6">
        <f>VLOOKUP(C55,'8'!$B$10:$H$397,6,FALSE)</f>
        <v>7</v>
      </c>
      <c r="AM55" s="5"/>
      <c r="AN55" s="6"/>
      <c r="AO55" s="6"/>
      <c r="AP55" s="6"/>
      <c r="AQ55" s="5"/>
      <c r="AR55" s="6"/>
      <c r="AS55" s="6"/>
      <c r="AT55" s="6"/>
      <c r="AU55" s="5"/>
      <c r="AV55" s="6"/>
      <c r="AW55" s="6"/>
      <c r="AX55" s="6"/>
      <c r="AY55" s="5"/>
      <c r="AZ55" s="6"/>
      <c r="BA55" s="6"/>
      <c r="BB55" s="6"/>
      <c r="BC55" s="5"/>
      <c r="BD55" s="6"/>
      <c r="BE55" s="6"/>
      <c r="BF55" s="6"/>
    </row>
    <row r="56" spans="1:58" x14ac:dyDescent="0.3">
      <c r="A56" s="11">
        <f>IF(D56=0," ",RANK(D56,$D$3:$D$345,0))</f>
        <v>54</v>
      </c>
      <c r="B56" s="9">
        <v>54</v>
      </c>
      <c r="C56" s="22" t="s">
        <v>231</v>
      </c>
      <c r="D56" s="72">
        <f>I56+M56+Q56+U56+Y56+AC56+AG56+AK56+AO56+AS56+AW56+BA56+BE56</f>
        <v>126.5</v>
      </c>
      <c r="E56" s="13">
        <f>J56+N56+R56+V56+Z56+AD56+AH56+AL56+AP56+AT56+AX56+BB56+BF56</f>
        <v>35</v>
      </c>
      <c r="F56" s="13">
        <f>COUNTA(H56,L56,P56,T56,X56,AB56,AF56,AJ56,AN56,AR56,AV56,AZ56,BD56)</f>
        <v>2</v>
      </c>
      <c r="G56" s="6"/>
      <c r="H56" s="6"/>
      <c r="I56" s="6"/>
      <c r="J56" s="6"/>
      <c r="K56" s="5"/>
      <c r="L56" s="6"/>
      <c r="M56" s="6"/>
      <c r="N56" s="6"/>
      <c r="O56" s="5"/>
      <c r="P56" s="6"/>
      <c r="Q56" s="6"/>
      <c r="R56" s="6"/>
      <c r="S56" s="5">
        <f>VLOOKUP(C56,'4'!$B$10:$H$161,3,FALSE)</f>
        <v>8.6932870370370383E-2</v>
      </c>
      <c r="T56" s="6">
        <f>VLOOKUP(C56,'4'!$B$10:$H$161,4,FALSE)</f>
        <v>29</v>
      </c>
      <c r="U56" s="6">
        <f>VLOOKUP(T56,Баллы!$A$2:$B$101,2)+V56/2</f>
        <v>72</v>
      </c>
      <c r="V56" s="6">
        <f>VLOOKUP(C56,'4'!$B$10:$H$161,6,FALSE)</f>
        <v>20</v>
      </c>
      <c r="W56" s="8"/>
      <c r="X56" s="4"/>
      <c r="Y56" s="4"/>
      <c r="Z56" s="4"/>
      <c r="AA56" s="8"/>
      <c r="AB56" s="4"/>
      <c r="AC56" s="4"/>
      <c r="AD56" s="4"/>
      <c r="AE56" s="87"/>
      <c r="AF56" s="6"/>
      <c r="AG56" s="4"/>
      <c r="AH56" s="4"/>
      <c r="AI56" s="5" t="str">
        <f>VLOOKUP(C56,'8'!$B$10:$H$397,3,FALSE)</f>
        <v>01:27:25</v>
      </c>
      <c r="AJ56" s="6">
        <f>VLOOKUP(C56,'8'!$B$10:$H$397,4,FALSE)</f>
        <v>44</v>
      </c>
      <c r="AK56" s="6">
        <f>VLOOKUP(AJ56,Баллы!$A$2:$B$101,2)+AL56/2</f>
        <v>54.5</v>
      </c>
      <c r="AL56" s="6">
        <f>VLOOKUP(C56,'8'!$B$10:$H$397,6,FALSE)</f>
        <v>15</v>
      </c>
      <c r="AM56" s="5"/>
      <c r="AN56" s="6"/>
      <c r="AO56" s="6"/>
      <c r="AP56" s="6"/>
      <c r="AQ56" s="5"/>
      <c r="AR56" s="6"/>
      <c r="AS56" s="6"/>
      <c r="AT56" s="6"/>
      <c r="AU56" s="5"/>
      <c r="AV56" s="6"/>
      <c r="AW56" s="6"/>
      <c r="AX56" s="6"/>
      <c r="AY56" s="5"/>
      <c r="AZ56" s="6"/>
      <c r="BA56" s="6"/>
      <c r="BB56" s="6"/>
      <c r="BC56" s="5"/>
      <c r="BD56" s="6"/>
      <c r="BE56" s="6"/>
      <c r="BF56" s="6"/>
    </row>
    <row r="57" spans="1:58" x14ac:dyDescent="0.3">
      <c r="A57" s="11">
        <f>IF(D57=0," ",RANK(D57,$D$3:$D$345,0))</f>
        <v>55</v>
      </c>
      <c r="B57" s="9">
        <v>55</v>
      </c>
      <c r="C57" s="22" t="s">
        <v>484</v>
      </c>
      <c r="D57" s="72">
        <f>I57+M57+Q57+U57+Y57+AC57+AG57+AK57+AO57+AS57+AW57+BA57+BE57</f>
        <v>126.1</v>
      </c>
      <c r="E57" s="13">
        <f>J57+N57+R57+V57+Z57+AD57+AH57+AL57+AP57+AT57+AX57+BB57+BF57</f>
        <v>52.2</v>
      </c>
      <c r="F57" s="13">
        <f>COUNTA(H57,L57,P57,T57,X57,AB57,AF57,AJ57,AN57,AR57,AV57,AZ57,BD57)</f>
        <v>1</v>
      </c>
      <c r="G57" s="6"/>
      <c r="H57" s="6"/>
      <c r="I57" s="6"/>
      <c r="J57" s="6"/>
      <c r="K57" s="5"/>
      <c r="L57" s="6"/>
      <c r="M57" s="6"/>
      <c r="N57" s="6"/>
      <c r="O57" s="5">
        <f>VLOOKUP(C57,'3'!$B$10:$G$298,3,FALSE)</f>
        <v>0.19700231481481481</v>
      </c>
      <c r="P57" s="6">
        <f>VLOOKUP(C57,'3'!$B$10:$G$298,4,FALSE)</f>
        <v>1</v>
      </c>
      <c r="Q57" s="6">
        <f>VLOOKUP(P57,Баллы!$A$2:$B$101,2)+R57/2</f>
        <v>126.1</v>
      </c>
      <c r="R57" s="6">
        <f>VLOOKUP(C57,'3'!$B$10:$G$298,5,FALSE)</f>
        <v>52.2</v>
      </c>
      <c r="S57" s="5"/>
      <c r="T57" s="6"/>
      <c r="U57" s="6"/>
      <c r="V57" s="6"/>
      <c r="W57" s="8"/>
      <c r="X57" s="4"/>
      <c r="Y57" s="4"/>
      <c r="Z57" s="4"/>
      <c r="AA57" s="8"/>
      <c r="AB57" s="4"/>
      <c r="AC57" s="4"/>
      <c r="AD57" s="4"/>
      <c r="AE57" s="87"/>
      <c r="AF57" s="6"/>
      <c r="AG57" s="4"/>
      <c r="AH57" s="4"/>
      <c r="AI57" s="5"/>
      <c r="AJ57" s="6"/>
      <c r="AK57" s="6"/>
      <c r="AL57" s="6"/>
      <c r="AM57" s="5"/>
      <c r="AN57" s="6"/>
      <c r="AO57" s="6"/>
      <c r="AP57" s="6"/>
      <c r="AQ57" s="5"/>
      <c r="AR57" s="6"/>
      <c r="AS57" s="6"/>
      <c r="AT57" s="6"/>
      <c r="AU57" s="5"/>
      <c r="AV57" s="6"/>
      <c r="AW57" s="6"/>
      <c r="AX57" s="6"/>
      <c r="AY57" s="5"/>
      <c r="AZ57" s="6"/>
      <c r="BA57" s="6"/>
      <c r="BB57" s="6"/>
      <c r="BC57" s="5"/>
      <c r="BD57" s="6"/>
      <c r="BE57" s="6"/>
      <c r="BF57" s="6"/>
    </row>
    <row r="58" spans="1:58" x14ac:dyDescent="0.3">
      <c r="A58" s="11">
        <f>IF(D58=0," ",RANK(D58,$D$3:$D$345,0))</f>
        <v>56</v>
      </c>
      <c r="B58" s="9">
        <v>56</v>
      </c>
      <c r="C58" s="12" t="s">
        <v>648</v>
      </c>
      <c r="D58" s="72">
        <f>I58+M58+Q58+U58+Y58+AC58+AG58+AK58+AO58+AS58+AW58+BA58+BE58</f>
        <v>123.5</v>
      </c>
      <c r="E58" s="13">
        <f>J58+N58+R58+V58+Z58+AD58+AH58+AL58+AP58+AT58+AX58+BB58+BF58</f>
        <v>53</v>
      </c>
      <c r="F58" s="13">
        <f>COUNTA(H58,L58,P58,T58,X58,AB58,AF58,AJ58,AN58,AR58,AV58,AZ58,BD58)</f>
        <v>1</v>
      </c>
      <c r="G58" s="6"/>
      <c r="H58" s="6"/>
      <c r="I58" s="6"/>
      <c r="J58" s="6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8">
        <f>VLOOKUP(C58,'6'!$B$10:$H$215,3,FALSE)</f>
        <v>0.20972222222222223</v>
      </c>
      <c r="AB58" s="4">
        <f>VLOOKUP(C58,'6'!$B$10:$H$215,4,FALSE)</f>
        <v>2</v>
      </c>
      <c r="AC58" s="4">
        <f>VLOOKUP(AB58,Баллы!$A$2:$B$101,2)+AD58/2</f>
        <v>123.5</v>
      </c>
      <c r="AD58" s="4">
        <f>VLOOKUP(C58,'6'!$B$10:$H$215,6,FALSE)</f>
        <v>53</v>
      </c>
      <c r="AE58" s="87"/>
      <c r="AF58" s="6"/>
      <c r="AG58" s="4"/>
      <c r="AH58" s="4"/>
      <c r="AI58" s="5"/>
      <c r="AJ58" s="6"/>
      <c r="AK58" s="6"/>
      <c r="AL58" s="6"/>
      <c r="AM58" s="5"/>
      <c r="AN58" s="6"/>
      <c r="AO58" s="6"/>
      <c r="AP58" s="6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</row>
    <row r="59" spans="1:58" x14ac:dyDescent="0.3">
      <c r="A59" s="11">
        <f>IF(D59=0," ",RANK(D59,$D$3:$D$345,0))</f>
        <v>57</v>
      </c>
      <c r="B59" s="9">
        <v>57</v>
      </c>
      <c r="C59" s="22" t="s">
        <v>485</v>
      </c>
      <c r="D59" s="72">
        <f>I59+M59+Q59+U59+Y59+AC59+AG59+AK59+AO59+AS59+AW59+BA59+BE59</f>
        <v>123.1</v>
      </c>
      <c r="E59" s="13">
        <f>J59+N59+R59+V59+Z59+AD59+AH59+AL59+AP59+AT59+AX59+BB59+BF59</f>
        <v>52.2</v>
      </c>
      <c r="F59" s="13">
        <f>COUNTA(H59,L59,P59,T59,X59,AB59,AF59,AJ59,AN59,AR59,AV59,AZ59,BD59)</f>
        <v>1</v>
      </c>
      <c r="G59" s="6"/>
      <c r="H59" s="6"/>
      <c r="I59" s="6"/>
      <c r="J59" s="6"/>
      <c r="K59" s="5"/>
      <c r="L59" s="6"/>
      <c r="M59" s="6"/>
      <c r="N59" s="6"/>
      <c r="O59" s="5">
        <f>VLOOKUP(C59,'3'!$B$10:$G$298,3,FALSE)</f>
        <v>0.20157407407407404</v>
      </c>
      <c r="P59" s="6">
        <f>VLOOKUP(C59,'3'!$B$10:$G$298,4,FALSE)</f>
        <v>2</v>
      </c>
      <c r="Q59" s="6">
        <f>VLOOKUP(P59,Баллы!$A$2:$B$101,2)+R59/2</f>
        <v>123.1</v>
      </c>
      <c r="R59" s="6">
        <f>VLOOKUP(C59,'3'!$B$10:$G$298,5,FALSE)</f>
        <v>52.2</v>
      </c>
      <c r="S59" s="5"/>
      <c r="T59" s="6"/>
      <c r="U59" s="6"/>
      <c r="V59" s="6"/>
      <c r="W59" s="8"/>
      <c r="X59" s="4"/>
      <c r="Y59" s="4"/>
      <c r="Z59" s="4"/>
      <c r="AA59" s="8"/>
      <c r="AB59" s="4"/>
      <c r="AC59" s="4"/>
      <c r="AD59" s="4"/>
      <c r="AE59" s="87"/>
      <c r="AF59" s="6"/>
      <c r="AG59" s="4"/>
      <c r="AH59" s="4"/>
      <c r="AI59" s="5"/>
      <c r="AJ59" s="6"/>
      <c r="AK59" s="6"/>
      <c r="AL59" s="6"/>
      <c r="AM59" s="5"/>
      <c r="AN59" s="6"/>
      <c r="AO59" s="6"/>
      <c r="AP59" s="6"/>
      <c r="AQ59" s="5"/>
      <c r="AR59" s="6"/>
      <c r="AS59" s="6"/>
      <c r="AT59" s="6"/>
      <c r="AU59" s="5"/>
      <c r="AV59" s="6"/>
      <c r="AW59" s="6"/>
      <c r="AX59" s="6"/>
      <c r="AY59" s="5"/>
      <c r="AZ59" s="6"/>
      <c r="BA59" s="6"/>
      <c r="BB59" s="6"/>
      <c r="BC59" s="5"/>
      <c r="BD59" s="6"/>
      <c r="BE59" s="6"/>
      <c r="BF59" s="6"/>
    </row>
    <row r="60" spans="1:58" x14ac:dyDescent="0.3">
      <c r="A60" s="11">
        <f>IF(D60=0," ",RANK(D60,$D$3:$D$345,0))</f>
        <v>58</v>
      </c>
      <c r="B60" s="9">
        <v>58</v>
      </c>
      <c r="C60" s="159" t="s">
        <v>2100</v>
      </c>
      <c r="D60" s="72">
        <f>I60+M60+Q60+U60+Y60+AC60+AG60+AK60+AO60+AS60+AW60+BA60+BE60</f>
        <v>123</v>
      </c>
      <c r="E60" s="13">
        <f>J60+N60+R60+V60+Z60+AD60+AH60+AL60+AP60+AT60+AX60+BB60+BF60</f>
        <v>40</v>
      </c>
      <c r="F60" s="13">
        <f>COUNTA(H60,L60,P60,T60,X60,AB60,AF60,AJ60,AN60,AR60,AV60,AZ60,BD60)</f>
        <v>2</v>
      </c>
      <c r="G60" s="6"/>
      <c r="H60" s="6"/>
      <c r="I60" s="6"/>
      <c r="J60" s="6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87" t="str">
        <f>VLOOKUP(C60,'7'!$B$10:$H$126,3,FALSE)</f>
        <v>01:05:48</v>
      </c>
      <c r="AF60" s="6">
        <f>VLOOKUP(C60,'7'!$B$10:$H$126,4,FALSE)</f>
        <v>45</v>
      </c>
      <c r="AG60" s="4">
        <f>VLOOKUP(AF60,Баллы!$A$2:$B$101,2)+AH60/2</f>
        <v>51</v>
      </c>
      <c r="AH60" s="4">
        <f>VLOOKUP(C60,'7'!$B$10:$H$126,6,FALSE)</f>
        <v>10</v>
      </c>
      <c r="AI60" s="5" t="str">
        <f>VLOOKUP(C60,'8'!$B$10:$H$397,3,FALSE)</f>
        <v>03:47:02</v>
      </c>
      <c r="AJ60" s="6">
        <f>VLOOKUP(C60,'8'!$B$10:$H$397,4,FALSE)</f>
        <v>34</v>
      </c>
      <c r="AK60" s="6">
        <f>VLOOKUP(AJ60,Баллы!$A$2:$B$101,2)+AL60/2</f>
        <v>72</v>
      </c>
      <c r="AL60" s="6">
        <f>VLOOKUP(C60,'8'!$B$10:$H$397,6,FALSE)</f>
        <v>30</v>
      </c>
      <c r="AM60" s="5"/>
      <c r="AN60" s="6"/>
      <c r="AO60" s="6"/>
      <c r="AP60" s="6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</row>
    <row r="61" spans="1:58" x14ac:dyDescent="0.3">
      <c r="A61" s="11">
        <f>IF(D61=0," ",RANK(D61,$D$3:$D$345,0))</f>
        <v>59</v>
      </c>
      <c r="B61" s="9">
        <v>59</v>
      </c>
      <c r="C61" s="22" t="s">
        <v>486</v>
      </c>
      <c r="D61" s="72">
        <f>I61+M61+Q61+U61+Y61+AC61+AG61+AK61+AO61+AS61+AW61+BA61+BE61</f>
        <v>121.1</v>
      </c>
      <c r="E61" s="13">
        <f>J61+N61+R61+V61+Z61+AD61+AH61+AL61+AP61+AT61+AX61+BB61+BF61</f>
        <v>52.2</v>
      </c>
      <c r="F61" s="13">
        <f>COUNTA(H61,L61,P61,T61,X61,AB61,AF61,AJ61,AN61,AR61,AV61,AZ61,BD61)</f>
        <v>1</v>
      </c>
      <c r="G61" s="6"/>
      <c r="H61" s="6"/>
      <c r="I61" s="6"/>
      <c r="J61" s="6"/>
      <c r="K61" s="5"/>
      <c r="L61" s="6"/>
      <c r="M61" s="6"/>
      <c r="N61" s="6"/>
      <c r="O61" s="5">
        <f>VLOOKUP(C61,'3'!$B$10:$G$298,3,FALSE)</f>
        <v>0.21856481481481482</v>
      </c>
      <c r="P61" s="6">
        <f>VLOOKUP(C61,'3'!$B$10:$G$298,4,FALSE)</f>
        <v>3</v>
      </c>
      <c r="Q61" s="6">
        <f>VLOOKUP(P61,Баллы!$A$2:$B$101,2)+R61/2</f>
        <v>121.1</v>
      </c>
      <c r="R61" s="6">
        <f>VLOOKUP(C61,'3'!$B$10:$G$298,5,FALSE)</f>
        <v>52.2</v>
      </c>
      <c r="S61" s="5"/>
      <c r="T61" s="6"/>
      <c r="U61" s="6"/>
      <c r="V61" s="6"/>
      <c r="W61" s="8"/>
      <c r="X61" s="4"/>
      <c r="Y61" s="4"/>
      <c r="Z61" s="4"/>
      <c r="AA61" s="8"/>
      <c r="AB61" s="4"/>
      <c r="AC61" s="4"/>
      <c r="AD61" s="4"/>
      <c r="AE61" s="87"/>
      <c r="AF61" s="6"/>
      <c r="AG61" s="4"/>
      <c r="AH61" s="4"/>
      <c r="AI61" s="5"/>
      <c r="AJ61" s="6"/>
      <c r="AK61" s="6"/>
      <c r="AL61" s="6"/>
      <c r="AM61" s="5"/>
      <c r="AN61" s="6"/>
      <c r="AO61" s="6"/>
      <c r="AP61" s="6"/>
      <c r="AQ61" s="5"/>
      <c r="AR61" s="6"/>
      <c r="AS61" s="6"/>
      <c r="AT61" s="6"/>
      <c r="AU61" s="5"/>
      <c r="AV61" s="6"/>
      <c r="AW61" s="6"/>
      <c r="AX61" s="6"/>
      <c r="AY61" s="5"/>
      <c r="AZ61" s="6"/>
      <c r="BA61" s="6"/>
      <c r="BB61" s="6"/>
      <c r="BC61" s="5"/>
      <c r="BD61" s="6"/>
      <c r="BE61" s="6"/>
      <c r="BF61" s="6"/>
    </row>
    <row r="62" spans="1:58" x14ac:dyDescent="0.3">
      <c r="A62" s="11">
        <f>IF(D62=0," ",RANK(D62,$D$3:$D$345,0))</f>
        <v>60</v>
      </c>
      <c r="B62" s="9">
        <v>60</v>
      </c>
      <c r="C62" s="159" t="s">
        <v>2099</v>
      </c>
      <c r="D62" s="72">
        <f>I62+M62+Q62+U62+Y62+AC62+AG62+AK62+AO62+AS62+AW62+BA62+BE62</f>
        <v>121</v>
      </c>
      <c r="E62" s="13">
        <f>J62+N62+R62+V62+Z62+AD62+AH62+AL62+AP62+AT62+AX62+BB62+BF62</f>
        <v>40</v>
      </c>
      <c r="F62" s="13">
        <f>COUNTA(H62,L62,P62,T62,X62,AB62,AF62,AJ62,AN62,AR62,AV62,AZ62,BD62)</f>
        <v>2</v>
      </c>
      <c r="G62" s="6"/>
      <c r="H62" s="6"/>
      <c r="I62" s="6"/>
      <c r="J62" s="6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87" t="str">
        <f>VLOOKUP(C62,'7'!$B$10:$H$126,3,FALSE)</f>
        <v>01:05:15</v>
      </c>
      <c r="AF62" s="6">
        <f>VLOOKUP(C62,'7'!$B$10:$H$126,4,FALSE)</f>
        <v>44</v>
      </c>
      <c r="AG62" s="4">
        <f>VLOOKUP(AF62,Баллы!$A$2:$B$101,2)+AH62/2</f>
        <v>52</v>
      </c>
      <c r="AH62" s="4">
        <f>VLOOKUP(C62,'7'!$B$10:$H$126,6,FALSE)</f>
        <v>10</v>
      </c>
      <c r="AI62" s="5" t="str">
        <f>VLOOKUP(C62,'8'!$B$10:$H$397,3,FALSE)</f>
        <v>03:49:28</v>
      </c>
      <c r="AJ62" s="6">
        <f>VLOOKUP(C62,'8'!$B$10:$H$397,4,FALSE)</f>
        <v>37</v>
      </c>
      <c r="AK62" s="6">
        <f>VLOOKUP(AJ62,Баллы!$A$2:$B$101,2)+AL62/2</f>
        <v>69</v>
      </c>
      <c r="AL62" s="6">
        <f>VLOOKUP(C62,'8'!$B$10:$H$397,6,FALSE)</f>
        <v>30</v>
      </c>
      <c r="AM62" s="5"/>
      <c r="AN62" s="6"/>
      <c r="AO62" s="6"/>
      <c r="AP62" s="6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</row>
    <row r="63" spans="1:58" x14ac:dyDescent="0.3">
      <c r="A63" s="11">
        <f>IF(D63=0," ",RANK(D63,$D$3:$D$345,0))</f>
        <v>61</v>
      </c>
      <c r="B63" s="9">
        <v>61</v>
      </c>
      <c r="C63" s="22" t="s">
        <v>487</v>
      </c>
      <c r="D63" s="72">
        <f>I63+M63+Q63+U63+Y63+AC63+AG63+AK63+AO63+AS63+AW63+BA63+BE63</f>
        <v>119.1</v>
      </c>
      <c r="E63" s="13">
        <f>J63+N63+R63+V63+Z63+AD63+AH63+AL63+AP63+AT63+AX63+BB63+BF63</f>
        <v>52.2</v>
      </c>
      <c r="F63" s="13">
        <f>COUNTA(H63,L63,P63,T63,X63,AB63,AF63,AJ63,AN63,AR63,AV63,AZ63,BD63)</f>
        <v>1</v>
      </c>
      <c r="G63" s="6"/>
      <c r="H63" s="6"/>
      <c r="I63" s="6"/>
      <c r="J63" s="6"/>
      <c r="K63" s="5"/>
      <c r="L63" s="6"/>
      <c r="M63" s="6"/>
      <c r="N63" s="6"/>
      <c r="O63" s="5">
        <f>VLOOKUP(C63,'3'!$B$10:$G$298,3,FALSE)</f>
        <v>0.22322916666666667</v>
      </c>
      <c r="P63" s="6">
        <f>VLOOKUP(C63,'3'!$B$10:$G$298,4,FALSE)</f>
        <v>4</v>
      </c>
      <c r="Q63" s="6">
        <f>VLOOKUP(P63,Баллы!$A$2:$B$101,2)+R63/2</f>
        <v>119.1</v>
      </c>
      <c r="R63" s="6">
        <f>VLOOKUP(C63,'3'!$B$10:$G$298,5,FALSE)</f>
        <v>52.2</v>
      </c>
      <c r="S63" s="5"/>
      <c r="T63" s="6"/>
      <c r="U63" s="6"/>
      <c r="V63" s="6"/>
      <c r="W63" s="8"/>
      <c r="X63" s="4"/>
      <c r="Y63" s="4"/>
      <c r="Z63" s="4"/>
      <c r="AA63" s="8"/>
      <c r="AB63" s="4"/>
      <c r="AC63" s="4"/>
      <c r="AD63" s="4"/>
      <c r="AE63" s="87"/>
      <c r="AF63" s="6"/>
      <c r="AG63" s="4"/>
      <c r="AH63" s="4"/>
      <c r="AI63" s="5"/>
      <c r="AJ63" s="6"/>
      <c r="AK63" s="6"/>
      <c r="AL63" s="6"/>
      <c r="AM63" s="5"/>
      <c r="AN63" s="6"/>
      <c r="AO63" s="6"/>
      <c r="AP63" s="6"/>
      <c r="AQ63" s="5"/>
      <c r="AR63" s="6"/>
      <c r="AS63" s="6"/>
      <c r="AT63" s="6"/>
      <c r="AU63" s="5"/>
      <c r="AV63" s="6"/>
      <c r="AW63" s="6"/>
      <c r="AX63" s="6"/>
      <c r="AY63" s="5"/>
      <c r="AZ63" s="6"/>
      <c r="BA63" s="6"/>
      <c r="BB63" s="6"/>
      <c r="BC63" s="5"/>
      <c r="BD63" s="6"/>
      <c r="BE63" s="6"/>
      <c r="BF63" s="6"/>
    </row>
    <row r="64" spans="1:58" x14ac:dyDescent="0.3">
      <c r="A64" s="11">
        <f>IF(D64=0," ",RANK(D64,$D$3:$D$345,0))</f>
        <v>62</v>
      </c>
      <c r="B64" s="9">
        <v>62</v>
      </c>
      <c r="C64" s="22" t="s">
        <v>488</v>
      </c>
      <c r="D64" s="72">
        <f>I64+M64+Q64+U64+Y64+AC64+AG64+AK64+AO64+AS64+AW64+BA64+BE64</f>
        <v>117.1</v>
      </c>
      <c r="E64" s="13">
        <f>J64+N64+R64+V64+Z64+AD64+AH64+AL64+AP64+AT64+AX64+BB64+BF64</f>
        <v>52.2</v>
      </c>
      <c r="F64" s="13">
        <f>COUNTA(H64,L64,P64,T64,X64,AB64,AF64,AJ64,AN64,AR64,AV64,AZ64,BD64)</f>
        <v>1</v>
      </c>
      <c r="G64" s="6"/>
      <c r="H64" s="6"/>
      <c r="I64" s="6"/>
      <c r="J64" s="6"/>
      <c r="K64" s="5"/>
      <c r="L64" s="6"/>
      <c r="M64" s="6"/>
      <c r="N64" s="6"/>
      <c r="O64" s="5">
        <f>VLOOKUP(C64,'3'!$B$10:$G$298,3,FALSE)</f>
        <v>0.22435185185185183</v>
      </c>
      <c r="P64" s="6">
        <f>VLOOKUP(C64,'3'!$B$10:$G$298,4,FALSE)</f>
        <v>5</v>
      </c>
      <c r="Q64" s="6">
        <f>VLOOKUP(P64,Баллы!$A$2:$B$101,2)+R64/2</f>
        <v>117.1</v>
      </c>
      <c r="R64" s="6">
        <f>VLOOKUP(C64,'3'!$B$10:$G$298,5,FALSE)</f>
        <v>52.2</v>
      </c>
      <c r="S64" s="5"/>
      <c r="T64" s="6"/>
      <c r="U64" s="6"/>
      <c r="V64" s="6"/>
      <c r="W64" s="8"/>
      <c r="X64" s="4"/>
      <c r="Y64" s="4"/>
      <c r="Z64" s="4"/>
      <c r="AA64" s="8"/>
      <c r="AB64" s="4"/>
      <c r="AC64" s="4"/>
      <c r="AD64" s="4"/>
      <c r="AE64" s="87"/>
      <c r="AF64" s="6"/>
      <c r="AG64" s="4"/>
      <c r="AH64" s="4"/>
      <c r="AI64" s="5"/>
      <c r="AJ64" s="6"/>
      <c r="AK64" s="6"/>
      <c r="AL64" s="6"/>
      <c r="AM64" s="5"/>
      <c r="AN64" s="6"/>
      <c r="AO64" s="6"/>
      <c r="AP64" s="6"/>
      <c r="AQ64" s="5"/>
      <c r="AR64" s="6"/>
      <c r="AS64" s="6"/>
      <c r="AT64" s="6"/>
      <c r="AU64" s="5"/>
      <c r="AV64" s="6"/>
      <c r="AW64" s="6"/>
      <c r="AX64" s="6"/>
      <c r="AY64" s="5"/>
      <c r="AZ64" s="6"/>
      <c r="BA64" s="6"/>
      <c r="BB64" s="6"/>
      <c r="BC64" s="5"/>
      <c r="BD64" s="6"/>
      <c r="BE64" s="6"/>
      <c r="BF64" s="6"/>
    </row>
    <row r="65" spans="1:58" x14ac:dyDescent="0.3">
      <c r="A65" s="11">
        <f>IF(D65=0," ",RANK(D65,$D$3:$D$345,0))</f>
        <v>63</v>
      </c>
      <c r="B65" s="9">
        <v>63</v>
      </c>
      <c r="C65" s="12" t="s">
        <v>657</v>
      </c>
      <c r="D65" s="72">
        <f>I65+M65+Q65+U65+Y65+AC65+AG65+AK65+AO65+AS65+AW65+BA65+BE65</f>
        <v>116.5</v>
      </c>
      <c r="E65" s="13">
        <f>J65+N65+R65+V65+Z65+AD65+AH65+AL65+AP65+AT65+AX65+BB65+BF65</f>
        <v>43</v>
      </c>
      <c r="F65" s="13">
        <f>COUNTA(H65,L65,P65,T65,X65,AB65,AF65,AJ65,AN65,AR65,AV65,AZ65,BD65)</f>
        <v>1</v>
      </c>
      <c r="G65" s="6"/>
      <c r="H65" s="6"/>
      <c r="I65" s="6"/>
      <c r="J65" s="6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8">
        <f>VLOOKUP(C65,'6'!$B$10:$H$215,3,FALSE)</f>
        <v>0.1862384259259259</v>
      </c>
      <c r="AB65" s="4">
        <f>VLOOKUP(C65,'6'!$B$10:$H$215,4,FALSE)</f>
        <v>3</v>
      </c>
      <c r="AC65" s="4">
        <f>VLOOKUP(AB65,Баллы!$A$2:$B$101,2)+AD65/2</f>
        <v>116.5</v>
      </c>
      <c r="AD65" s="4">
        <f>VLOOKUP(C65,'6'!$B$10:$H$215,6,FALSE)</f>
        <v>43</v>
      </c>
      <c r="AE65" s="87"/>
      <c r="AF65" s="6"/>
      <c r="AG65" s="4"/>
      <c r="AH65" s="4"/>
      <c r="AI65" s="5"/>
      <c r="AJ65" s="6"/>
      <c r="AK65" s="6"/>
      <c r="AL65" s="6"/>
      <c r="AM65" s="5"/>
      <c r="AN65" s="6"/>
      <c r="AO65" s="6"/>
      <c r="AP65" s="6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</row>
    <row r="66" spans="1:58" x14ac:dyDescent="0.3">
      <c r="A66" s="11">
        <f>IF(D66=0," ",RANK(D66,$D$3:$D$345,0))</f>
        <v>64</v>
      </c>
      <c r="B66" s="9">
        <v>64</v>
      </c>
      <c r="C66" s="22" t="s">
        <v>489</v>
      </c>
      <c r="D66" s="72">
        <f>I66+M66+Q66+U66+Y66+AC66+AG66+AK66+AO66+AS66+AW66+BA66+BE66</f>
        <v>115.1</v>
      </c>
      <c r="E66" s="13">
        <f>J66+N66+R66+V66+Z66+AD66+AH66+AL66+AP66+AT66+AX66+BB66+BF66</f>
        <v>52.2</v>
      </c>
      <c r="F66" s="13">
        <f>COUNTA(H66,L66,P66,T66,X66,AB66,AF66,AJ66,AN66,AR66,AV66,AZ66,BD66)</f>
        <v>1</v>
      </c>
      <c r="G66" s="6"/>
      <c r="H66" s="6"/>
      <c r="I66" s="6"/>
      <c r="J66" s="6"/>
      <c r="K66" s="5"/>
      <c r="L66" s="6"/>
      <c r="M66" s="6"/>
      <c r="N66" s="6"/>
      <c r="O66" s="5">
        <f>VLOOKUP(C66,'3'!$B$10:$G$298,3,FALSE)</f>
        <v>0.23047453703703705</v>
      </c>
      <c r="P66" s="6">
        <f>VLOOKUP(C66,'3'!$B$10:$G$298,4,FALSE)</f>
        <v>6</v>
      </c>
      <c r="Q66" s="6">
        <f>VLOOKUP(P66,Баллы!$A$2:$B$101,2)+R66/2</f>
        <v>115.1</v>
      </c>
      <c r="R66" s="6">
        <f>VLOOKUP(C66,'3'!$B$10:$G$298,5,FALSE)</f>
        <v>52.2</v>
      </c>
      <c r="S66" s="5"/>
      <c r="T66" s="6"/>
      <c r="U66" s="6"/>
      <c r="V66" s="6"/>
      <c r="W66" s="8"/>
      <c r="X66" s="4"/>
      <c r="Y66" s="4"/>
      <c r="Z66" s="4"/>
      <c r="AA66" s="8"/>
      <c r="AB66" s="4"/>
      <c r="AC66" s="4"/>
      <c r="AD66" s="4"/>
      <c r="AE66" s="87"/>
      <c r="AF66" s="6"/>
      <c r="AG66" s="4"/>
      <c r="AH66" s="4"/>
      <c r="AI66" s="5"/>
      <c r="AJ66" s="6"/>
      <c r="AK66" s="6"/>
      <c r="AL66" s="6"/>
      <c r="AM66" s="5"/>
      <c r="AN66" s="6"/>
      <c r="AO66" s="6"/>
      <c r="AP66" s="6"/>
      <c r="AQ66" s="5"/>
      <c r="AR66" s="6"/>
      <c r="AS66" s="6"/>
      <c r="AT66" s="6"/>
      <c r="AU66" s="5"/>
      <c r="AV66" s="6"/>
      <c r="AW66" s="6"/>
      <c r="AX66" s="6"/>
      <c r="AY66" s="5"/>
      <c r="AZ66" s="6"/>
      <c r="BA66" s="6"/>
      <c r="BB66" s="6"/>
      <c r="BC66" s="5"/>
      <c r="BD66" s="6"/>
      <c r="BE66" s="6"/>
      <c r="BF66" s="6"/>
    </row>
    <row r="67" spans="1:58" x14ac:dyDescent="0.3">
      <c r="A67" s="11">
        <f>IF(D67=0," ",RANK(D67,$D$3:$D$345,0))</f>
        <v>65</v>
      </c>
      <c r="B67" s="9">
        <v>65</v>
      </c>
      <c r="C67" s="159" t="s">
        <v>2108</v>
      </c>
      <c r="D67" s="72">
        <f>I67+M67+Q67+U67+Y67+AC67+AG67+AK67+AO67+AS67+AW67+BA67+BE67</f>
        <v>115</v>
      </c>
      <c r="E67" s="13">
        <f>J67+N67+R67+V67+Z67+AD67+AH67+AL67+AP67+AT67+AX67+BB67+BF67</f>
        <v>30</v>
      </c>
      <c r="F67" s="13">
        <f>COUNTA(H67,L67,P67,T67,X67,AB67,AF67,AJ67,AN67,AR67,AV67,AZ67,BD67)</f>
        <v>1</v>
      </c>
      <c r="G67" s="6"/>
      <c r="H67" s="6"/>
      <c r="I67" s="6"/>
      <c r="J67" s="6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87"/>
      <c r="AF67" s="6"/>
      <c r="AG67" s="4"/>
      <c r="AH67" s="4"/>
      <c r="AI67" s="5" t="str">
        <f>VLOOKUP(C67,'8'!$B$10:$H$397,3,FALSE)</f>
        <v>02:12:57</v>
      </c>
      <c r="AJ67" s="6">
        <f>VLOOKUP(C67,'8'!$B$10:$H$397,4,FALSE)</f>
        <v>1</v>
      </c>
      <c r="AK67" s="6">
        <f>VLOOKUP(AJ67,Баллы!$A$2:$B$101,2)+AL67/2</f>
        <v>115</v>
      </c>
      <c r="AL67" s="6">
        <f>VLOOKUP(C67,'8'!$B$10:$H$397,6,FALSE)</f>
        <v>30</v>
      </c>
      <c r="AM67" s="5"/>
      <c r="AN67" s="6"/>
      <c r="AO67" s="6"/>
      <c r="AP67" s="6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</row>
    <row r="68" spans="1:58" x14ac:dyDescent="0.3">
      <c r="A68" s="11">
        <f>IF(D68=0," ",RANK(D68,$D$3:$D$345,0))</f>
        <v>66</v>
      </c>
      <c r="B68" s="9">
        <v>66</v>
      </c>
      <c r="C68" s="12" t="s">
        <v>425</v>
      </c>
      <c r="D68" s="72">
        <f>I68+M68+Q68+U68+Y68+AC68+AG68+AK68+AO68+AS68+AW68+BA68+BE68</f>
        <v>113.25</v>
      </c>
      <c r="E68" s="13">
        <f>J68+N68+R68+V68+Z68+AD68+AH68+AL68+AP68+AT68+AX68+BB68+BF68</f>
        <v>26.5</v>
      </c>
      <c r="F68" s="13">
        <f>COUNTA(H68,L68,P68,T68,X68,AB68,AF68,AJ68,AN68,AR68,AV68,AZ68,BD68)</f>
        <v>1</v>
      </c>
      <c r="G68" s="6"/>
      <c r="H68" s="6"/>
      <c r="I68" s="6"/>
      <c r="J68" s="6"/>
      <c r="K68" s="5"/>
      <c r="L68" s="6"/>
      <c r="M68" s="6"/>
      <c r="N68" s="6"/>
      <c r="O68" s="5">
        <f>VLOOKUP(C68,'3'!$B$10:$G$298,3,FALSE)</f>
        <v>7.6342592592592587E-2</v>
      </c>
      <c r="P68" s="6">
        <f>VLOOKUP(C68,'3'!$B$10:$G$298,4,FALSE)</f>
        <v>1</v>
      </c>
      <c r="Q68" s="6">
        <f>VLOOKUP(P68,Баллы!$A$2:$B$101,2)+R68/2</f>
        <v>113.25</v>
      </c>
      <c r="R68" s="6">
        <f>VLOOKUP(C68,'3'!$B$10:$G$298,5,FALSE)</f>
        <v>26.5</v>
      </c>
      <c r="S68" s="5"/>
      <c r="T68" s="6"/>
      <c r="U68" s="6"/>
      <c r="V68" s="6"/>
      <c r="W68" s="8"/>
      <c r="X68" s="4"/>
      <c r="Y68" s="4"/>
      <c r="Z68" s="4"/>
      <c r="AA68" s="8"/>
      <c r="AB68" s="4"/>
      <c r="AC68" s="4"/>
      <c r="AD68" s="4"/>
      <c r="AE68" s="87"/>
      <c r="AF68" s="6"/>
      <c r="AG68" s="4"/>
      <c r="AH68" s="4"/>
      <c r="AI68" s="5"/>
      <c r="AJ68" s="6"/>
      <c r="AK68" s="6"/>
      <c r="AL68" s="6"/>
      <c r="AM68" s="5"/>
      <c r="AN68" s="6"/>
      <c r="AO68" s="6"/>
      <c r="AP68" s="6"/>
      <c r="AQ68" s="5"/>
      <c r="AR68" s="6"/>
      <c r="AS68" s="6"/>
      <c r="AT68" s="6"/>
      <c r="AU68" s="5"/>
      <c r="AV68" s="6"/>
      <c r="AW68" s="6"/>
      <c r="AX68" s="6"/>
      <c r="AY68" s="5"/>
      <c r="AZ68" s="6"/>
      <c r="BA68" s="6"/>
      <c r="BB68" s="6"/>
      <c r="BC68" s="5"/>
      <c r="BD68" s="6"/>
      <c r="BE68" s="6"/>
      <c r="BF68" s="6"/>
    </row>
    <row r="69" spans="1:58" x14ac:dyDescent="0.3">
      <c r="A69" s="11">
        <f>IF(D69=0," ",RANK(D69,$D$3:$D$345,0))</f>
        <v>67</v>
      </c>
      <c r="B69" s="9">
        <v>67</v>
      </c>
      <c r="C69" s="23" t="s">
        <v>106</v>
      </c>
      <c r="D69" s="72">
        <f>I69+M69+Q69+U69+Y69+AC69+AG69+AK69+AO69+AS69+AW69+BA69+BE69</f>
        <v>112.5</v>
      </c>
      <c r="E69" s="13">
        <f>J69+N69+R69+V69+Z69+AD69+AH69+AL69+AP69+AT69+AX69+BB69+BF69</f>
        <v>25</v>
      </c>
      <c r="F69" s="13">
        <f>COUNTA(H69,L69,P69,T69,X69,AB69,AF69,AJ69,AN69,AR69,AV69,AZ69,BD69)</f>
        <v>1</v>
      </c>
      <c r="G69" s="5">
        <f>VLOOKUP(C69,'1'!B19:H119,3,FALSE)</f>
        <v>8.1782407407407401E-2</v>
      </c>
      <c r="H69" s="6">
        <f>VLOOKUP(C69,'1'!B19:H119,4,FALSE)</f>
        <v>1</v>
      </c>
      <c r="I69" s="6">
        <f>VLOOKUP(H69,Баллы!$A$2:$B$101,2)+J69/2</f>
        <v>112.5</v>
      </c>
      <c r="J69" s="6">
        <f>VLOOKUP(C69,'1'!B19:H119,6,FALSE)</f>
        <v>25</v>
      </c>
      <c r="K69" s="5"/>
      <c r="L69" s="6"/>
      <c r="M69" s="6"/>
      <c r="N69" s="6"/>
      <c r="O69" s="5"/>
      <c r="P69" s="6"/>
      <c r="Q69" s="6"/>
      <c r="R69" s="6"/>
      <c r="S69" s="5"/>
      <c r="T69" s="6"/>
      <c r="U69" s="6"/>
      <c r="V69" s="6"/>
      <c r="W69" s="8"/>
      <c r="X69" s="4"/>
      <c r="Y69" s="4"/>
      <c r="Z69" s="4"/>
      <c r="AA69" s="8"/>
      <c r="AB69" s="4"/>
      <c r="AC69" s="4"/>
      <c r="AD69" s="4"/>
      <c r="AE69" s="87"/>
      <c r="AF69" s="6"/>
      <c r="AG69" s="4"/>
      <c r="AH69" s="4"/>
      <c r="AI69" s="5"/>
      <c r="AJ69" s="6"/>
      <c r="AK69" s="6"/>
      <c r="AL69" s="6"/>
      <c r="AM69" s="5"/>
      <c r="AN69" s="6"/>
      <c r="AO69" s="6"/>
      <c r="AP69" s="6"/>
      <c r="AQ69" s="5"/>
      <c r="AR69" s="6"/>
      <c r="AS69" s="6"/>
      <c r="AT69" s="6"/>
      <c r="AU69" s="5"/>
      <c r="AV69" s="6"/>
      <c r="AW69" s="6"/>
      <c r="AX69" s="6"/>
      <c r="AY69" s="5"/>
      <c r="AZ69" s="6"/>
      <c r="BA69" s="6"/>
      <c r="BB69" s="6"/>
      <c r="BC69" s="5"/>
      <c r="BD69" s="6"/>
      <c r="BE69" s="6"/>
      <c r="BF69" s="6"/>
    </row>
    <row r="70" spans="1:58" x14ac:dyDescent="0.3">
      <c r="A70" s="11">
        <f>IF(D70=0," ",RANK(D70,$D$3:$D$345,0))</f>
        <v>68</v>
      </c>
      <c r="B70" s="9">
        <v>68</v>
      </c>
      <c r="C70" s="22" t="s">
        <v>491</v>
      </c>
      <c r="D70" s="72">
        <f>I70+M70+Q70+U70+Y70+AC70+AG70+AK70+AO70+AS70+AW70+BA70+BE70</f>
        <v>111.1</v>
      </c>
      <c r="E70" s="13">
        <f>J70+N70+R70+V70+Z70+AD70+AH70+AL70+AP70+AT70+AX70+BB70+BF70</f>
        <v>52.2</v>
      </c>
      <c r="F70" s="13">
        <f>COUNTA(H70,L70,P70,T70,X70,AB70,AF70,AJ70,AN70,AR70,AV70,AZ70,BD70)</f>
        <v>1</v>
      </c>
      <c r="G70" s="6"/>
      <c r="H70" s="6"/>
      <c r="I70" s="6"/>
      <c r="J70" s="6"/>
      <c r="K70" s="5"/>
      <c r="L70" s="6"/>
      <c r="M70" s="6"/>
      <c r="N70" s="6"/>
      <c r="O70" s="5">
        <f>VLOOKUP(C70,'3'!$B$10:$G$298,3,FALSE)</f>
        <v>0.25949074074074074</v>
      </c>
      <c r="P70" s="6">
        <f>VLOOKUP(C70,'3'!$B$10:$G$298,4,FALSE)</f>
        <v>8</v>
      </c>
      <c r="Q70" s="6">
        <f>VLOOKUP(P70,Баллы!$A$2:$B$101,2)+R70/2</f>
        <v>111.1</v>
      </c>
      <c r="R70" s="6">
        <f>VLOOKUP(C70,'3'!$B$10:$G$298,5,FALSE)</f>
        <v>52.2</v>
      </c>
      <c r="S70" s="5"/>
      <c r="T70" s="6"/>
      <c r="U70" s="6"/>
      <c r="V70" s="6"/>
      <c r="W70" s="8"/>
      <c r="X70" s="4"/>
      <c r="Y70" s="4"/>
      <c r="Z70" s="4"/>
      <c r="AA70" s="8"/>
      <c r="AB70" s="4"/>
      <c r="AC70" s="4"/>
      <c r="AD70" s="4"/>
      <c r="AE70" s="87"/>
      <c r="AF70" s="6"/>
      <c r="AG70" s="4"/>
      <c r="AH70" s="4"/>
      <c r="AI70" s="5"/>
      <c r="AJ70" s="6"/>
      <c r="AK70" s="6"/>
      <c r="AL70" s="6"/>
      <c r="AM70" s="5"/>
      <c r="AN70" s="6"/>
      <c r="AO70" s="6"/>
      <c r="AP70" s="6"/>
      <c r="AQ70" s="5"/>
      <c r="AR70" s="6"/>
      <c r="AS70" s="6"/>
      <c r="AT70" s="6"/>
      <c r="AU70" s="5"/>
      <c r="AV70" s="6"/>
      <c r="AW70" s="6"/>
      <c r="AX70" s="6"/>
      <c r="AY70" s="5"/>
      <c r="AZ70" s="6"/>
      <c r="BA70" s="6"/>
      <c r="BB70" s="6"/>
      <c r="BC70" s="5"/>
      <c r="BD70" s="6"/>
      <c r="BE70" s="6"/>
      <c r="BF70" s="6"/>
    </row>
    <row r="71" spans="1:58" x14ac:dyDescent="0.3">
      <c r="A71" s="11">
        <f>IF(D71=0," ",RANK(D71,$D$3:$D$345,0))</f>
        <v>69</v>
      </c>
      <c r="B71" s="9">
        <v>69</v>
      </c>
      <c r="C71" s="12" t="s">
        <v>660</v>
      </c>
      <c r="D71" s="72">
        <f>I71+M71+Q71+U71+Y71+AC71+AG71+AK71+AO71+AS71+AW71+BA71+BE71</f>
        <v>110.5</v>
      </c>
      <c r="E71" s="13">
        <f>J71+N71+R71+V71+Z71+AD71+AH71+AL71+AP71+AT71+AX71+BB71+BF71</f>
        <v>43</v>
      </c>
      <c r="F71" s="13">
        <f>COUNTA(H71,L71,P71,T71,X71,AB71,AF71,AJ71,AN71,AR71,AV71,AZ71,BD71)</f>
        <v>1</v>
      </c>
      <c r="G71" s="6"/>
      <c r="H71" s="6"/>
      <c r="I71" s="6"/>
      <c r="J71" s="6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8">
        <f>VLOOKUP(C71,'6'!$B$10:$H$215,3,FALSE)</f>
        <v>0.20950231481481482</v>
      </c>
      <c r="AB71" s="4">
        <f>VLOOKUP(C71,'6'!$B$10:$H$215,4,FALSE)</f>
        <v>6</v>
      </c>
      <c r="AC71" s="4">
        <f>VLOOKUP(AB71,Баллы!$A$2:$B$101,2)+AD71/2</f>
        <v>110.5</v>
      </c>
      <c r="AD71" s="4">
        <f>VLOOKUP(C71,'6'!$B$10:$H$215,6,FALSE)</f>
        <v>43</v>
      </c>
      <c r="AE71" s="87"/>
      <c r="AF71" s="6"/>
      <c r="AG71" s="4"/>
      <c r="AH71" s="4"/>
      <c r="AI71" s="5"/>
      <c r="AJ71" s="6"/>
      <c r="AK71" s="6"/>
      <c r="AL71" s="6"/>
      <c r="AM71" s="5"/>
      <c r="AN71" s="6"/>
      <c r="AO71" s="6"/>
      <c r="AP71" s="6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</row>
    <row r="72" spans="1:58" x14ac:dyDescent="0.3">
      <c r="A72" s="11">
        <f>IF(D72=0," ",RANK(D72,$D$3:$D$345,0))</f>
        <v>70</v>
      </c>
      <c r="B72" s="9">
        <v>70</v>
      </c>
      <c r="C72" s="12" t="s">
        <v>426</v>
      </c>
      <c r="D72" s="72">
        <f>I72+M72+Q72+U72+Y72+AC72+AG72+AK72+AO72+AS72+AW72+BA72+BE72</f>
        <v>110.25</v>
      </c>
      <c r="E72" s="13">
        <f>J72+N72+R72+V72+Z72+AD72+AH72+AL72+AP72+AT72+AX72+BB72+BF72</f>
        <v>26.5</v>
      </c>
      <c r="F72" s="13">
        <f>COUNTA(H72,L72,P72,T72,X72,AB72,AF72,AJ72,AN72,AR72,AV72,AZ72,BD72)</f>
        <v>1</v>
      </c>
      <c r="G72" s="6"/>
      <c r="H72" s="6"/>
      <c r="I72" s="6"/>
      <c r="J72" s="6"/>
      <c r="K72" s="5"/>
      <c r="L72" s="6"/>
      <c r="M72" s="6"/>
      <c r="N72" s="6"/>
      <c r="O72" s="5">
        <f>VLOOKUP(C72,'3'!$B$10:$G$298,3,FALSE)</f>
        <v>9.2800925925925926E-2</v>
      </c>
      <c r="P72" s="6">
        <f>VLOOKUP(C72,'3'!$B$10:$G$298,4,FALSE)</f>
        <v>2</v>
      </c>
      <c r="Q72" s="6">
        <f>VLOOKUP(P72,Баллы!$A$2:$B$101,2)+R72/2</f>
        <v>110.25</v>
      </c>
      <c r="R72" s="6">
        <f>VLOOKUP(C72,'3'!$B$10:$G$298,5,FALSE)</f>
        <v>26.5</v>
      </c>
      <c r="S72" s="5"/>
      <c r="T72" s="6"/>
      <c r="U72" s="6"/>
      <c r="V72" s="6"/>
      <c r="W72" s="8"/>
      <c r="X72" s="4"/>
      <c r="Y72" s="4"/>
      <c r="Z72" s="4"/>
      <c r="AA72" s="8"/>
      <c r="AB72" s="4"/>
      <c r="AC72" s="4"/>
      <c r="AD72" s="4"/>
      <c r="AE72" s="87"/>
      <c r="AF72" s="6"/>
      <c r="AG72" s="4"/>
      <c r="AH72" s="4"/>
      <c r="AI72" s="5"/>
      <c r="AJ72" s="6"/>
      <c r="AK72" s="6"/>
      <c r="AL72" s="6"/>
      <c r="AM72" s="5"/>
      <c r="AN72" s="6"/>
      <c r="AO72" s="6"/>
      <c r="AP72" s="6"/>
      <c r="AQ72" s="5"/>
      <c r="AR72" s="6"/>
      <c r="AS72" s="6"/>
      <c r="AT72" s="6"/>
      <c r="AU72" s="5"/>
      <c r="AV72" s="6"/>
      <c r="AW72" s="6"/>
      <c r="AX72" s="6"/>
      <c r="AY72" s="5"/>
      <c r="AZ72" s="6"/>
      <c r="BA72" s="6"/>
      <c r="BB72" s="6"/>
      <c r="BC72" s="5"/>
      <c r="BD72" s="6"/>
      <c r="BE72" s="6"/>
      <c r="BF72" s="6"/>
    </row>
    <row r="73" spans="1:58" x14ac:dyDescent="0.3">
      <c r="A73" s="11">
        <f>IF(D73=0," ",RANK(D73,$D$3:$D$345,0))</f>
        <v>71</v>
      </c>
      <c r="B73" s="9">
        <v>71</v>
      </c>
      <c r="C73" s="12" t="s">
        <v>653</v>
      </c>
      <c r="D73" s="72">
        <f>I73+M73+Q73+U73+Y73+AC73+AG73+AK73+AO73+AS73+AW73+BA73+BE73</f>
        <v>109.5</v>
      </c>
      <c r="E73" s="13">
        <f>J73+N73+R73+V73+Z73+AD73+AH73+AL73+AP73+AT73+AX73+BB73+BF73</f>
        <v>53</v>
      </c>
      <c r="F73" s="13">
        <f>COUNTA(H73,L73,P73,T73,X73,AB73,AF73,AJ73,AN73,AR73,AV73,AZ73,BD73)</f>
        <v>1</v>
      </c>
      <c r="G73" s="6"/>
      <c r="H73" s="6"/>
      <c r="I73" s="6"/>
      <c r="J73" s="6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8">
        <f>VLOOKUP(C73,'6'!$B$10:$H$215,3,FALSE)</f>
        <v>0.36694444444444446</v>
      </c>
      <c r="AB73" s="4">
        <f>VLOOKUP(C73,'6'!$B$10:$H$215,4,FALSE)</f>
        <v>9</v>
      </c>
      <c r="AC73" s="4">
        <f>VLOOKUP(AB73,Баллы!$A$2:$B$101,2)+AD73/2</f>
        <v>109.5</v>
      </c>
      <c r="AD73" s="4">
        <f>VLOOKUP(C73,'6'!$B$10:$H$215,6,FALSE)</f>
        <v>53</v>
      </c>
      <c r="AE73" s="87"/>
      <c r="AF73" s="6"/>
      <c r="AG73" s="4"/>
      <c r="AH73" s="4"/>
      <c r="AI73" s="5"/>
      <c r="AJ73" s="6"/>
      <c r="AK73" s="6"/>
      <c r="AL73" s="6"/>
      <c r="AM73" s="5"/>
      <c r="AN73" s="6"/>
      <c r="AO73" s="6"/>
      <c r="AP73" s="6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</row>
    <row r="74" spans="1:58" x14ac:dyDescent="0.3">
      <c r="A74" s="11">
        <f>IF(D74=0," ",RANK(D74,$D$3:$D$345,0))</f>
        <v>72</v>
      </c>
      <c r="B74" s="9">
        <v>72</v>
      </c>
      <c r="C74" s="22" t="s">
        <v>492</v>
      </c>
      <c r="D74" s="72">
        <f>I74+M74+Q74+U74+Y74+AC74+AG74+AK74+AO74+AS74+AW74+BA74+BE74</f>
        <v>109.1</v>
      </c>
      <c r="E74" s="13">
        <f>J74+N74+R74+V74+Z74+AD74+AH74+AL74+AP74+AT74+AX74+BB74+BF74</f>
        <v>52.2</v>
      </c>
      <c r="F74" s="13">
        <f>COUNTA(H74,L74,P74,T74,X74,AB74,AF74,AJ74,AN74,AR74,AV74,AZ74,BD74)</f>
        <v>1</v>
      </c>
      <c r="G74" s="6"/>
      <c r="H74" s="6"/>
      <c r="I74" s="6"/>
      <c r="J74" s="6"/>
      <c r="K74" s="5"/>
      <c r="L74" s="6"/>
      <c r="M74" s="6"/>
      <c r="N74" s="6"/>
      <c r="O74" s="5">
        <f>VLOOKUP(C74,'3'!$B$10:$G$298,3,FALSE)</f>
        <v>0.26234953703703706</v>
      </c>
      <c r="P74" s="6">
        <f>VLOOKUP(C74,'3'!$B$10:$G$298,4,FALSE)</f>
        <v>9</v>
      </c>
      <c r="Q74" s="6">
        <f>VLOOKUP(P74,Баллы!$A$2:$B$101,2)+R74/2</f>
        <v>109.1</v>
      </c>
      <c r="R74" s="6">
        <f>VLOOKUP(C74,'3'!$B$10:$G$298,5,FALSE)</f>
        <v>52.2</v>
      </c>
      <c r="S74" s="5"/>
      <c r="T74" s="6"/>
      <c r="U74" s="6"/>
      <c r="V74" s="6"/>
      <c r="W74" s="8"/>
      <c r="X74" s="4"/>
      <c r="Y74" s="4"/>
      <c r="Z74" s="4"/>
      <c r="AA74" s="8"/>
      <c r="AB74" s="4"/>
      <c r="AC74" s="4"/>
      <c r="AD74" s="4"/>
      <c r="AE74" s="87"/>
      <c r="AF74" s="6"/>
      <c r="AG74" s="4"/>
      <c r="AH74" s="4"/>
      <c r="AI74" s="5"/>
      <c r="AJ74" s="6"/>
      <c r="AK74" s="6"/>
      <c r="AL74" s="6"/>
      <c r="AM74" s="5"/>
      <c r="AN74" s="6"/>
      <c r="AO74" s="6"/>
      <c r="AP74" s="6"/>
      <c r="AQ74" s="5"/>
      <c r="AR74" s="6"/>
      <c r="AS74" s="6"/>
      <c r="AT74" s="6"/>
      <c r="AU74" s="5"/>
      <c r="AV74" s="6"/>
      <c r="AW74" s="6"/>
      <c r="AX74" s="6"/>
      <c r="AY74" s="5"/>
      <c r="AZ74" s="6"/>
      <c r="BA74" s="6"/>
      <c r="BB74" s="6"/>
      <c r="BC74" s="5"/>
      <c r="BD74" s="6"/>
      <c r="BE74" s="6"/>
      <c r="BF74" s="6"/>
    </row>
    <row r="75" spans="1:58" x14ac:dyDescent="0.3">
      <c r="A75" s="11">
        <f>IF(D75=0," ",RANK(D75,$D$3:$D$345,0))</f>
        <v>73</v>
      </c>
      <c r="B75" s="9">
        <v>73</v>
      </c>
      <c r="C75" s="22" t="s">
        <v>238</v>
      </c>
      <c r="D75" s="72">
        <f>I75+M75+Q75+U75+Y75+AC75+AG75+AK75+AO75+AS75+AW75+BA75+BE75</f>
        <v>109</v>
      </c>
      <c r="E75" s="13">
        <f>J75+N75+R75+V75+Z75+AD75+AH75+AL75+AP75+AT75+AX75+BB75+BF75</f>
        <v>32</v>
      </c>
      <c r="F75" s="13">
        <f>COUNTA(H75,L75,P75,T75,X75,AB75,AF75,AJ75,AN75,AR75,AV75,AZ75,BD75)</f>
        <v>1</v>
      </c>
      <c r="G75" s="6"/>
      <c r="H75" s="6"/>
      <c r="I75" s="6"/>
      <c r="J75" s="6"/>
      <c r="K75" s="5"/>
      <c r="L75" s="6"/>
      <c r="M75" s="6"/>
      <c r="N75" s="6"/>
      <c r="O75" s="5"/>
      <c r="P75" s="6"/>
      <c r="Q75" s="6"/>
      <c r="R75" s="6"/>
      <c r="S75" s="5">
        <f>VLOOKUP(C75,'4'!$B$10:$H$161,3,FALSE)</f>
        <v>9.9826388888888895E-2</v>
      </c>
      <c r="T75" s="6">
        <f>VLOOKUP(C75,'4'!$B$10:$H$161,4,FALSE)</f>
        <v>4</v>
      </c>
      <c r="U75" s="6">
        <f>VLOOKUP(T75,Баллы!$A$2:$B$101,2)+V75/2</f>
        <v>109</v>
      </c>
      <c r="V75" s="6">
        <f>VLOOKUP(C75,'4'!$B$10:$H$161,6,FALSE)</f>
        <v>32</v>
      </c>
      <c r="W75" s="8"/>
      <c r="X75" s="4"/>
      <c r="Y75" s="4"/>
      <c r="Z75" s="4"/>
      <c r="AA75" s="8"/>
      <c r="AB75" s="4"/>
      <c r="AC75" s="4"/>
      <c r="AD75" s="4"/>
      <c r="AE75" s="87"/>
      <c r="AF75" s="6"/>
      <c r="AG75" s="4"/>
      <c r="AH75" s="4"/>
      <c r="AI75" s="5"/>
      <c r="AJ75" s="6"/>
      <c r="AK75" s="6"/>
      <c r="AL75" s="6"/>
      <c r="AM75" s="5"/>
      <c r="AN75" s="6"/>
      <c r="AO75" s="6"/>
      <c r="AP75" s="6"/>
      <c r="AQ75" s="5"/>
      <c r="AR75" s="6"/>
      <c r="AS75" s="6"/>
      <c r="AT75" s="6"/>
      <c r="AU75" s="5"/>
      <c r="AV75" s="6"/>
      <c r="AW75" s="6"/>
      <c r="AX75" s="6"/>
      <c r="AY75" s="5"/>
      <c r="AZ75" s="6"/>
      <c r="BA75" s="6"/>
      <c r="BB75" s="6"/>
      <c r="BC75" s="5"/>
      <c r="BD75" s="6"/>
      <c r="BE75" s="6"/>
      <c r="BF75" s="6"/>
    </row>
    <row r="76" spans="1:58" x14ac:dyDescent="0.3">
      <c r="A76" s="11">
        <f>IF(D76=0," ",RANK(D76,$D$3:$D$345,0))</f>
        <v>74</v>
      </c>
      <c r="B76" s="9">
        <v>74</v>
      </c>
      <c r="C76" s="12" t="s">
        <v>661</v>
      </c>
      <c r="D76" s="72">
        <f>I76+M76+Q76+U76+Y76+AC76+AG76+AK76+AO76+AS76+AW76+BA76+BE76</f>
        <v>108.5</v>
      </c>
      <c r="E76" s="13">
        <f>J76+N76+R76+V76+Z76+AD76+AH76+AL76+AP76+AT76+AX76+BB76+BF76</f>
        <v>43</v>
      </c>
      <c r="F76" s="13">
        <f>COUNTA(H76,L76,P76,T76,X76,AB76,AF76,AJ76,AN76,AR76,AV76,AZ76,BD76)</f>
        <v>1</v>
      </c>
      <c r="G76" s="6"/>
      <c r="H76" s="6"/>
      <c r="I76" s="6"/>
      <c r="J76" s="6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8">
        <f>VLOOKUP(C76,'6'!$B$10:$H$215,3,FALSE)</f>
        <v>0.2126851851851852</v>
      </c>
      <c r="AB76" s="4">
        <f>VLOOKUP(C76,'6'!$B$10:$H$215,4,FALSE)</f>
        <v>7</v>
      </c>
      <c r="AC76" s="4">
        <f>VLOOKUP(AB76,Баллы!$A$2:$B$101,2)+AD76/2</f>
        <v>108.5</v>
      </c>
      <c r="AD76" s="4">
        <f>VLOOKUP(C76,'6'!$B$10:$H$215,6,FALSE)</f>
        <v>43</v>
      </c>
      <c r="AE76" s="87"/>
      <c r="AF76" s="6"/>
      <c r="AG76" s="4"/>
      <c r="AH76" s="4"/>
      <c r="AI76" s="5"/>
      <c r="AJ76" s="6"/>
      <c r="AK76" s="6"/>
      <c r="AL76" s="6"/>
      <c r="AM76" s="5"/>
      <c r="AN76" s="6"/>
      <c r="AO76" s="6"/>
      <c r="AP76" s="6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</row>
    <row r="77" spans="1:58" x14ac:dyDescent="0.3">
      <c r="A77" s="11">
        <f>IF(D77=0," ",RANK(D77,$D$3:$D$345,0))</f>
        <v>75</v>
      </c>
      <c r="B77" s="9">
        <v>75</v>
      </c>
      <c r="C77" s="22" t="s">
        <v>132</v>
      </c>
      <c r="D77" s="72">
        <f>I77+M77+Q77+U77+Y77+AC77+AG77+AK77+AO77+AS77+AW77+BA77+BE77</f>
        <v>107.5</v>
      </c>
      <c r="E77" s="13">
        <f>J77+N77+R77+V77+Z77+AD77+AH77+AL77+AP77+AT77+AX77+BB77+BF77</f>
        <v>25</v>
      </c>
      <c r="F77" s="13">
        <f>COUNTA(H77,L77,P77,T77,X77,AB77,AF77,AJ77,AN77,AR77,AV77,AZ77,BD77)</f>
        <v>1</v>
      </c>
      <c r="G77" s="5">
        <f>VLOOKUP(C77,'1'!B21:H121,3,FALSE)</f>
        <v>8.7361111111111112E-2</v>
      </c>
      <c r="H77" s="6">
        <f>VLOOKUP(C77,'1'!B21:H121,4,FALSE)</f>
        <v>3</v>
      </c>
      <c r="I77" s="6">
        <f>VLOOKUP(H77,Баллы!$A$2:$B$101,2)+J77/2</f>
        <v>107.5</v>
      </c>
      <c r="J77" s="6">
        <f>VLOOKUP(C77,'1'!B21:H121,6,FALSE)</f>
        <v>25</v>
      </c>
      <c r="K77" s="5"/>
      <c r="L77" s="6"/>
      <c r="M77" s="6"/>
      <c r="N77" s="6"/>
      <c r="O77" s="5"/>
      <c r="P77" s="6"/>
      <c r="Q77" s="6"/>
      <c r="R77" s="6"/>
      <c r="S77" s="5"/>
      <c r="T77" s="6"/>
      <c r="U77" s="6"/>
      <c r="V77" s="6"/>
      <c r="W77" s="8"/>
      <c r="X77" s="4"/>
      <c r="Y77" s="4"/>
      <c r="Z77" s="4"/>
      <c r="AA77" s="8"/>
      <c r="AB77" s="4"/>
      <c r="AC77" s="4"/>
      <c r="AD77" s="4"/>
      <c r="AE77" s="87"/>
      <c r="AF77" s="6"/>
      <c r="AG77" s="4"/>
      <c r="AH77" s="4"/>
      <c r="AI77" s="5"/>
      <c r="AJ77" s="6"/>
      <c r="AK77" s="6"/>
      <c r="AL77" s="6"/>
      <c r="AM77" s="5"/>
      <c r="AN77" s="6"/>
      <c r="AO77" s="6"/>
      <c r="AP77" s="6"/>
      <c r="AQ77" s="5"/>
      <c r="AR77" s="6"/>
      <c r="AS77" s="6"/>
      <c r="AT77" s="6"/>
      <c r="AU77" s="5"/>
      <c r="AV77" s="6"/>
      <c r="AW77" s="6"/>
      <c r="AX77" s="6"/>
      <c r="AY77" s="5"/>
      <c r="AZ77" s="6"/>
      <c r="BA77" s="6"/>
      <c r="BB77" s="6"/>
      <c r="BC77" s="5"/>
      <c r="BD77" s="6"/>
      <c r="BE77" s="6"/>
      <c r="BF77" s="6"/>
    </row>
    <row r="78" spans="1:58" x14ac:dyDescent="0.3">
      <c r="A78" s="11">
        <f>IF(D78=0," ",RANK(D78,$D$3:$D$345,0))</f>
        <v>75</v>
      </c>
      <c r="B78" s="9">
        <v>76</v>
      </c>
      <c r="C78" s="159" t="s">
        <v>2122</v>
      </c>
      <c r="D78" s="72">
        <f>I78+M78+Q78+U78+Y78+AC78+AG78+AK78+AO78+AS78+AW78+BA78+BE78</f>
        <v>107.5</v>
      </c>
      <c r="E78" s="13">
        <f>J78+N78+R78+V78+Z78+AD78+AH78+AL78+AP78+AT78+AX78+BB78+BF78</f>
        <v>15</v>
      </c>
      <c r="F78" s="13">
        <f>COUNTA(H78,L78,P78,T78,X78,AB78,AF78,AJ78,AN78,AR78,AV78,AZ78,BD78)</f>
        <v>1</v>
      </c>
      <c r="G78" s="6"/>
      <c r="H78" s="6"/>
      <c r="I78" s="6"/>
      <c r="J78" s="6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87"/>
      <c r="AF78" s="6"/>
      <c r="AG78" s="4"/>
      <c r="AH78" s="4"/>
      <c r="AI78" s="5" t="str">
        <f>VLOOKUP(C78,'8'!$B$10:$H$397,3,FALSE)</f>
        <v>00:57:53</v>
      </c>
      <c r="AJ78" s="6">
        <f>VLOOKUP(C78,'8'!$B$10:$H$397,4,FALSE)</f>
        <v>1</v>
      </c>
      <c r="AK78" s="6">
        <f>VLOOKUP(AJ78,Баллы!$A$2:$B$101,2)+AL78/2</f>
        <v>107.5</v>
      </c>
      <c r="AL78" s="6">
        <f>VLOOKUP(C78,'8'!$B$10:$H$397,6,FALSE)</f>
        <v>15</v>
      </c>
      <c r="AM78" s="5"/>
      <c r="AN78" s="6"/>
      <c r="AO78" s="6"/>
      <c r="AP78" s="6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</row>
    <row r="79" spans="1:58" x14ac:dyDescent="0.3">
      <c r="A79" s="11">
        <f>IF(D79=0," ",RANK(D79,$D$3:$D$345,0))</f>
        <v>77</v>
      </c>
      <c r="B79" s="9">
        <v>77</v>
      </c>
      <c r="C79" s="12" t="s">
        <v>667</v>
      </c>
      <c r="D79" s="72">
        <f>I79+M79+Q79+U79+Y79+AC79+AG79+AK79+AO79+AS79+AW79+BA79+BE79</f>
        <v>107</v>
      </c>
      <c r="E79" s="13">
        <f>J79+N79+R79+V79+Z79+AD79+AH79+AL79+AP79+AT79+AX79+BB79+BF79</f>
        <v>32</v>
      </c>
      <c r="F79" s="13">
        <f>COUNTA(H79,L79,P79,T79,X79,AB79,AF79,AJ79,AN79,AR79,AV79,AZ79,BD79)</f>
        <v>1</v>
      </c>
      <c r="G79" s="6"/>
      <c r="H79" s="6"/>
      <c r="I79" s="6"/>
      <c r="J79" s="6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8">
        <f>VLOOKUP(C79,'6'!$B$10:$H$215,3,FALSE)</f>
        <v>0.14653935185185185</v>
      </c>
      <c r="AB79" s="4">
        <f>VLOOKUP(C79,'6'!$B$10:$H$215,4,FALSE)</f>
        <v>5</v>
      </c>
      <c r="AC79" s="4">
        <f>VLOOKUP(AB79,Баллы!$A$2:$B$101,2)+AD79/2</f>
        <v>107</v>
      </c>
      <c r="AD79" s="4">
        <f>VLOOKUP(C79,'6'!$B$10:$H$215,6,FALSE)</f>
        <v>32</v>
      </c>
      <c r="AE79" s="87"/>
      <c r="AF79" s="6"/>
      <c r="AG79" s="4"/>
      <c r="AH79" s="4"/>
      <c r="AI79" s="5"/>
      <c r="AJ79" s="6"/>
      <c r="AK79" s="6"/>
      <c r="AL79" s="6"/>
      <c r="AM79" s="5"/>
      <c r="AN79" s="6"/>
      <c r="AO79" s="6"/>
      <c r="AP79" s="6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</row>
    <row r="80" spans="1:58" x14ac:dyDescent="0.3">
      <c r="A80" s="11">
        <f>IF(D80=0," ",RANK(D80,$D$3:$D$345,0))</f>
        <v>78</v>
      </c>
      <c r="B80" s="9">
        <v>78</v>
      </c>
      <c r="C80" s="12" t="s">
        <v>662</v>
      </c>
      <c r="D80" s="72">
        <f>I80+M80+Q80+U80+Y80+AC80+AG80+AK80+AO80+AS80+AW80+BA80+BE80</f>
        <v>106.5</v>
      </c>
      <c r="E80" s="13">
        <f>J80+N80+R80+V80+Z80+AD80+AH80+AL80+AP80+AT80+AX80+BB80+BF80</f>
        <v>43</v>
      </c>
      <c r="F80" s="13">
        <f>COUNTA(H80,L80,P80,T80,X80,AB80,AF80,AJ80,AN80,AR80,AV80,AZ80,BD80)</f>
        <v>1</v>
      </c>
      <c r="G80" s="6"/>
      <c r="H80" s="6"/>
      <c r="I80" s="6"/>
      <c r="J80" s="6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8">
        <f>VLOOKUP(C80,'6'!$B$10:$H$215,3,FALSE)</f>
        <v>0.22718749999999999</v>
      </c>
      <c r="AB80" s="4">
        <f>VLOOKUP(C80,'6'!$B$10:$H$215,4,FALSE)</f>
        <v>8</v>
      </c>
      <c r="AC80" s="4">
        <f>VLOOKUP(AB80,Баллы!$A$2:$B$101,2)+AD80/2</f>
        <v>106.5</v>
      </c>
      <c r="AD80" s="4">
        <f>VLOOKUP(C80,'6'!$B$10:$H$215,6,FALSE)</f>
        <v>43</v>
      </c>
      <c r="AE80" s="87"/>
      <c r="AF80" s="6"/>
      <c r="AG80" s="4"/>
      <c r="AH80" s="4"/>
      <c r="AI80" s="5"/>
      <c r="AJ80" s="6"/>
      <c r="AK80" s="6"/>
      <c r="AL80" s="6"/>
      <c r="AM80" s="5"/>
      <c r="AN80" s="6"/>
      <c r="AO80" s="6"/>
      <c r="AP80" s="6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</row>
    <row r="81" spans="1:58" x14ac:dyDescent="0.3">
      <c r="A81" s="11">
        <f>IF(D81=0," ",RANK(D81,$D$3:$D$345,0))</f>
        <v>79</v>
      </c>
      <c r="B81" s="9">
        <v>79</v>
      </c>
      <c r="C81" s="163" t="s">
        <v>829</v>
      </c>
      <c r="D81" s="72">
        <f>I81+M81+Q81+U81+Y81+AC81+AG81+AK81+AO81+AS81+AW81+BA81+BE81</f>
        <v>105.5</v>
      </c>
      <c r="E81" s="13">
        <f>J81+N81+R81+V81+Z81+AD81+AH81+AL81+AP81+AT81+AX81+BB81+BF81</f>
        <v>25</v>
      </c>
      <c r="F81" s="13">
        <f>COUNTA(H81,L81,P81,T81,X81,AB81,AF81,AJ81,AN81,AR81,AV81,AZ81,BD81)</f>
        <v>1</v>
      </c>
      <c r="G81" s="6"/>
      <c r="H81" s="6"/>
      <c r="I81" s="6"/>
      <c r="J81" s="6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87"/>
      <c r="AF81" s="6"/>
      <c r="AG81" s="4"/>
      <c r="AH81" s="4"/>
      <c r="AI81" s="5"/>
      <c r="AJ81" s="6"/>
      <c r="AK81" s="6"/>
      <c r="AL81" s="6"/>
      <c r="AM81" s="5">
        <f>VLOOKUP(C81,'9'!$B$5:$H$89,3,FALSE)</f>
        <v>0.11019675925925926</v>
      </c>
      <c r="AN81" s="6">
        <f>VLOOKUP(C81,'9'!$B$5:$H$89,4,FALSE)</f>
        <v>4</v>
      </c>
      <c r="AO81" s="6">
        <f>VLOOKUP(AN81,Баллы!$A$2:$B$101,2)+AP81/2</f>
        <v>105.5</v>
      </c>
      <c r="AP81" s="6">
        <f>VLOOKUP(C81,'9'!$B$5:$H$89,6,FALSE)</f>
        <v>25</v>
      </c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</row>
    <row r="82" spans="1:58" x14ac:dyDescent="0.3">
      <c r="A82" s="11">
        <f>IF(D82=0," ",RANK(D82,$D$3:$D$345,0))</f>
        <v>80</v>
      </c>
      <c r="B82" s="9">
        <v>80</v>
      </c>
      <c r="C82" s="22" t="s">
        <v>494</v>
      </c>
      <c r="D82" s="72">
        <f>I82+M82+Q82+U82+Y82+AC82+AG82+AK82+AO82+AS82+AW82+BA82+BE82</f>
        <v>105.1</v>
      </c>
      <c r="E82" s="13">
        <f>J82+N82+R82+V82+Z82+AD82+AH82+AL82+AP82+AT82+AX82+BB82+BF82</f>
        <v>52.2</v>
      </c>
      <c r="F82" s="13">
        <f>COUNTA(H82,L82,P82,T82,X82,AB82,AF82,AJ82,AN82,AR82,AV82,AZ82,BD82)</f>
        <v>1</v>
      </c>
      <c r="G82" s="6"/>
      <c r="H82" s="6"/>
      <c r="I82" s="6"/>
      <c r="J82" s="6"/>
      <c r="K82" s="5"/>
      <c r="L82" s="6"/>
      <c r="M82" s="6"/>
      <c r="N82" s="6"/>
      <c r="O82" s="5">
        <f>VLOOKUP(C82,'3'!$B$10:$G$298,3,FALSE)</f>
        <v>0.26603009259259258</v>
      </c>
      <c r="P82" s="6">
        <f>VLOOKUP(C82,'3'!$B$10:$G$298,4,FALSE)</f>
        <v>12</v>
      </c>
      <c r="Q82" s="6">
        <f>VLOOKUP(P82,Баллы!$A$2:$B$101,2)+R82/2</f>
        <v>105.1</v>
      </c>
      <c r="R82" s="6">
        <f>VLOOKUP(C82,'3'!$B$10:$G$298,5,FALSE)</f>
        <v>52.2</v>
      </c>
      <c r="S82" s="5"/>
      <c r="T82" s="6"/>
      <c r="U82" s="6"/>
      <c r="V82" s="6"/>
      <c r="W82" s="8"/>
      <c r="X82" s="4"/>
      <c r="Y82" s="4"/>
      <c r="Z82" s="4"/>
      <c r="AA82" s="8"/>
      <c r="AB82" s="4"/>
      <c r="AC82" s="4"/>
      <c r="AD82" s="4"/>
      <c r="AE82" s="87"/>
      <c r="AF82" s="6"/>
      <c r="AG82" s="4"/>
      <c r="AH82" s="4"/>
      <c r="AI82" s="5"/>
      <c r="AJ82" s="6"/>
      <c r="AK82" s="6"/>
      <c r="AL82" s="6"/>
      <c r="AM82" s="5"/>
      <c r="AN82" s="6"/>
      <c r="AO82" s="6"/>
      <c r="AP82" s="6"/>
      <c r="AQ82" s="5"/>
      <c r="AR82" s="6"/>
      <c r="AS82" s="6"/>
      <c r="AT82" s="6"/>
      <c r="AU82" s="5"/>
      <c r="AV82" s="6"/>
      <c r="AW82" s="6"/>
      <c r="AX82" s="6"/>
      <c r="AY82" s="5"/>
      <c r="AZ82" s="6"/>
      <c r="BA82" s="6"/>
      <c r="BB82" s="6"/>
      <c r="BC82" s="5"/>
      <c r="BD82" s="6"/>
      <c r="BE82" s="6"/>
      <c r="BF82" s="6"/>
    </row>
    <row r="83" spans="1:58" x14ac:dyDescent="0.3">
      <c r="A83" s="11">
        <f>IF(D83=0," ",RANK(D83,$D$3:$D$345,0))</f>
        <v>81</v>
      </c>
      <c r="B83" s="9">
        <v>81</v>
      </c>
      <c r="C83" s="22" t="s">
        <v>240</v>
      </c>
      <c r="D83" s="72">
        <f>I83+M83+Q83+U83+Y83+AC83+AG83+AK83+AO83+AS83+AW83+BA83+BE83</f>
        <v>105</v>
      </c>
      <c r="E83" s="13">
        <f>J83+N83+R83+V83+Z83+AD83+AH83+AL83+AP83+AT83+AX83+BB83+BF83</f>
        <v>32</v>
      </c>
      <c r="F83" s="13">
        <f>COUNTA(H83,L83,P83,T83,X83,AB83,AF83,AJ83,AN83,AR83,AV83,AZ83,BD83)</f>
        <v>1</v>
      </c>
      <c r="G83" s="6"/>
      <c r="H83" s="6"/>
      <c r="I83" s="6"/>
      <c r="J83" s="6"/>
      <c r="K83" s="5"/>
      <c r="L83" s="6"/>
      <c r="M83" s="6"/>
      <c r="N83" s="6"/>
      <c r="O83" s="5"/>
      <c r="P83" s="6"/>
      <c r="Q83" s="6"/>
      <c r="R83" s="6"/>
      <c r="S83" s="5">
        <f>VLOOKUP(C83,'4'!$B$10:$H$161,3,FALSE)</f>
        <v>0.10755787037037036</v>
      </c>
      <c r="T83" s="6">
        <f>VLOOKUP(C83,'4'!$B$10:$H$161,4,FALSE)</f>
        <v>6</v>
      </c>
      <c r="U83" s="6">
        <f>VLOOKUP(T83,Баллы!$A$2:$B$101,2)+V83/2</f>
        <v>105</v>
      </c>
      <c r="V83" s="6">
        <f>VLOOKUP(C83,'4'!$B$10:$H$161,6,FALSE)</f>
        <v>32</v>
      </c>
      <c r="W83" s="8"/>
      <c r="X83" s="4"/>
      <c r="Y83" s="4"/>
      <c r="Z83" s="4"/>
      <c r="AA83" s="8"/>
      <c r="AB83" s="4"/>
      <c r="AC83" s="4"/>
      <c r="AD83" s="4"/>
      <c r="AE83" s="87"/>
      <c r="AF83" s="6"/>
      <c r="AG83" s="4"/>
      <c r="AH83" s="4"/>
      <c r="AI83" s="5"/>
      <c r="AJ83" s="6"/>
      <c r="AK83" s="6"/>
      <c r="AL83" s="6"/>
      <c r="AM83" s="5"/>
      <c r="AN83" s="6"/>
      <c r="AO83" s="6"/>
      <c r="AP83" s="6"/>
      <c r="AQ83" s="5"/>
      <c r="AR83" s="6"/>
      <c r="AS83" s="6"/>
      <c r="AT83" s="6"/>
      <c r="AU83" s="5"/>
      <c r="AV83" s="6"/>
      <c r="AW83" s="6"/>
      <c r="AX83" s="6"/>
      <c r="AY83" s="5"/>
      <c r="AZ83" s="6"/>
      <c r="BA83" s="6"/>
      <c r="BB83" s="6"/>
      <c r="BC83" s="5"/>
      <c r="BD83" s="6"/>
      <c r="BE83" s="6"/>
      <c r="BF83" s="6"/>
    </row>
    <row r="84" spans="1:58" x14ac:dyDescent="0.3">
      <c r="A84" s="11">
        <f>IF(D84=0," ",RANK(D84,$D$3:$D$345,0))</f>
        <v>81</v>
      </c>
      <c r="B84" s="9">
        <v>82</v>
      </c>
      <c r="C84" s="12" t="s">
        <v>544</v>
      </c>
      <c r="D84" s="72">
        <f>I84+M84+Q84+U84+Y84+AC84+AG84+AK84+AO84+AS84+AW84+BA84+BE84</f>
        <v>105</v>
      </c>
      <c r="E84" s="13">
        <f>J84+N84+R84+V84+Z84+AD84+AH84+AL84+AP84+AT84+AX84+BB84+BF84</f>
        <v>20</v>
      </c>
      <c r="F84" s="13">
        <f>COUNTA(H84,L84,P84,T84,X84,AB84,AF84,AJ84,AN84,AR84,AV84,AZ84,BD84)</f>
        <v>1</v>
      </c>
      <c r="G84" s="6"/>
      <c r="H84" s="6"/>
      <c r="I84" s="6"/>
      <c r="J84" s="6"/>
      <c r="K84" s="5">
        <f>VLOOKUP(C84,'2'!$C$10:$H$78,3,FALSE)</f>
        <v>7.2337962962962965E-2</v>
      </c>
      <c r="L84" s="6">
        <f>VLOOKUP(C84,'2'!$C$10:$H$78,4,FALSE)</f>
        <v>3</v>
      </c>
      <c r="M84" s="6">
        <f>VLOOKUP(L84,Баллы!$A$2:$B$101,2)+N84/2</f>
        <v>105</v>
      </c>
      <c r="N84" s="6">
        <f>VLOOKUP(C84,'2'!$C$10:$H$78,5,FALSE)</f>
        <v>20</v>
      </c>
      <c r="O84" s="5"/>
      <c r="P84" s="6"/>
      <c r="Q84" s="6"/>
      <c r="R84" s="6"/>
      <c r="S84" s="5"/>
      <c r="T84" s="6"/>
      <c r="U84" s="6"/>
      <c r="V84" s="6"/>
      <c r="W84" s="8"/>
      <c r="X84" s="4"/>
      <c r="Y84" s="4"/>
      <c r="Z84" s="4"/>
      <c r="AA84" s="8"/>
      <c r="AB84" s="4"/>
      <c r="AC84" s="4"/>
      <c r="AD84" s="4"/>
      <c r="AE84" s="87"/>
      <c r="AF84" s="6"/>
      <c r="AG84" s="4"/>
      <c r="AH84" s="4"/>
      <c r="AI84" s="5"/>
      <c r="AJ84" s="6"/>
      <c r="AK84" s="6"/>
      <c r="AL84" s="6"/>
      <c r="AM84" s="5"/>
      <c r="AN84" s="6"/>
      <c r="AO84" s="6"/>
      <c r="AP84" s="6"/>
      <c r="AQ84" s="5"/>
      <c r="AR84" s="6"/>
      <c r="AS84" s="6"/>
      <c r="AT84" s="6"/>
      <c r="AU84" s="5"/>
      <c r="AV84" s="6"/>
      <c r="AW84" s="6"/>
      <c r="AX84" s="6"/>
      <c r="AY84" s="5"/>
      <c r="AZ84" s="6"/>
      <c r="BA84" s="6"/>
      <c r="BB84" s="6"/>
      <c r="BC84" s="5"/>
      <c r="BD84" s="6"/>
      <c r="BE84" s="6"/>
      <c r="BF84" s="6"/>
    </row>
    <row r="85" spans="1:58" x14ac:dyDescent="0.3">
      <c r="A85" s="11">
        <f>IF(D85=0," ",RANK(D85,$D$3:$D$345,0))</f>
        <v>81</v>
      </c>
      <c r="B85" s="9">
        <v>83</v>
      </c>
      <c r="C85" s="22" t="s">
        <v>583</v>
      </c>
      <c r="D85" s="72">
        <f>I85+M85+Q85+U85+Y85+AC85+AG85+AK85+AO85+AS85+AW85+BA85+BE85</f>
        <v>105</v>
      </c>
      <c r="E85" s="13">
        <f>J85+N85+R85+V85+Z85+AD85+AH85+AL85+AP85+AT85+AX85+BB85+BF85</f>
        <v>10</v>
      </c>
      <c r="F85" s="13">
        <f>COUNTA(H85,L85,P85,T85,X85,AB85,AF85,AJ85,AN85,AR85,AV85,AZ85,BD85)</f>
        <v>1</v>
      </c>
      <c r="G85" s="6"/>
      <c r="H85" s="6"/>
      <c r="I85" s="6"/>
      <c r="J85" s="6"/>
      <c r="K85" s="5"/>
      <c r="L85" s="6"/>
      <c r="M85" s="6"/>
      <c r="N85" s="6"/>
      <c r="O85" s="5"/>
      <c r="P85" s="6"/>
      <c r="Q85" s="6"/>
      <c r="R85" s="6"/>
      <c r="S85" s="5">
        <f>VLOOKUP(C85,'4'!$B$10:$H$161,3,FALSE)</f>
        <v>2.7615740740740743E-2</v>
      </c>
      <c r="T85" s="6">
        <f>VLOOKUP(C85,'4'!$B$10:$H$161,4,FALSE)</f>
        <v>1</v>
      </c>
      <c r="U85" s="6">
        <f>VLOOKUP(T85,Баллы!$A$2:$B$101,2)+V85/2</f>
        <v>105</v>
      </c>
      <c r="V85" s="6">
        <f>VLOOKUP(C85,'4'!$B$10:$H$161,6,FALSE)</f>
        <v>10</v>
      </c>
      <c r="W85" s="8"/>
      <c r="X85" s="4"/>
      <c r="Y85" s="4"/>
      <c r="Z85" s="4"/>
      <c r="AA85" s="8"/>
      <c r="AB85" s="4"/>
      <c r="AC85" s="4"/>
      <c r="AD85" s="4"/>
      <c r="AE85" s="87"/>
      <c r="AF85" s="6"/>
      <c r="AG85" s="4"/>
      <c r="AH85" s="4"/>
      <c r="AI85" s="5"/>
      <c r="AJ85" s="6"/>
      <c r="AK85" s="6"/>
      <c r="AL85" s="6"/>
      <c r="AM85" s="5"/>
      <c r="AN85" s="6"/>
      <c r="AO85" s="6"/>
      <c r="AP85" s="6"/>
      <c r="AQ85" s="5"/>
      <c r="AR85" s="6"/>
      <c r="AS85" s="6"/>
      <c r="AT85" s="6"/>
      <c r="AU85" s="5"/>
      <c r="AV85" s="6"/>
      <c r="AW85" s="6"/>
      <c r="AX85" s="6"/>
      <c r="AY85" s="5"/>
      <c r="AZ85" s="6"/>
      <c r="BA85" s="6"/>
      <c r="BB85" s="6"/>
      <c r="BC85" s="5"/>
      <c r="BD85" s="6"/>
      <c r="BE85" s="6"/>
      <c r="BF85" s="6"/>
    </row>
    <row r="86" spans="1:58" x14ac:dyDescent="0.3">
      <c r="A86" s="11">
        <f>IF(D86=0," ",RANK(D86,$D$3:$D$345,0))</f>
        <v>81</v>
      </c>
      <c r="B86" s="9">
        <v>83</v>
      </c>
      <c r="C86" s="159" t="s">
        <v>2081</v>
      </c>
      <c r="D86" s="72">
        <f>I86+M86+Q86+U86+Y86+AC86+AG86+AK86+AO86+AS86+AW86+BA86+BE86</f>
        <v>105</v>
      </c>
      <c r="E86" s="13">
        <f>J86+N86+R86+V86+Z86+AD86+AH86+AL86+AP86+AT86+AX86+BB86+BF86</f>
        <v>10</v>
      </c>
      <c r="F86" s="13">
        <f>COUNTA(H86,L86,P86,T86,X86,AB86,AF86,AJ86,AN86,AR86,AV86,AZ86,BD86)</f>
        <v>1</v>
      </c>
      <c r="G86" s="6"/>
      <c r="H86" s="6"/>
      <c r="I86" s="6"/>
      <c r="J86" s="6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87" t="str">
        <f>VLOOKUP(C86,'7'!$B$10:$H$126,3,FALSE)</f>
        <v>00:43:01</v>
      </c>
      <c r="AF86" s="6">
        <f>VLOOKUP(C86,'7'!$B$10:$H$126,4,FALSE)</f>
        <v>1</v>
      </c>
      <c r="AG86" s="4">
        <f>VLOOKUP(AF86,Баллы!$A$2:$B$101,2)+AH86/2</f>
        <v>105</v>
      </c>
      <c r="AH86" s="4">
        <f>VLOOKUP(C86,'7'!$B$10:$H$126,6,FALSE)</f>
        <v>10</v>
      </c>
      <c r="AI86" s="5"/>
      <c r="AJ86" s="6"/>
      <c r="AK86" s="6"/>
      <c r="AL86" s="6"/>
      <c r="AM86" s="5"/>
      <c r="AN86" s="6"/>
      <c r="AO86" s="6"/>
      <c r="AP86" s="6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</row>
    <row r="87" spans="1:58" x14ac:dyDescent="0.3">
      <c r="A87" s="11">
        <f>IF(D87=0," ",RANK(D87,$D$3:$D$345,0))</f>
        <v>85</v>
      </c>
      <c r="B87" s="9">
        <v>85</v>
      </c>
      <c r="C87" s="159" t="s">
        <v>2123</v>
      </c>
      <c r="D87" s="72">
        <f>I87+M87+Q87+U87+Y87+AC87+AG87+AK87+AO87+AS87+AW87+BA87+BE87</f>
        <v>104.5</v>
      </c>
      <c r="E87" s="13">
        <f>J87+N87+R87+V87+Z87+AD87+AH87+AL87+AP87+AT87+AX87+BB87+BF87</f>
        <v>15</v>
      </c>
      <c r="F87" s="13">
        <f>COUNTA(H87,L87,P87,T87,X87,AB87,AF87,AJ87,AN87,AR87,AV87,AZ87,BD87)</f>
        <v>1</v>
      </c>
      <c r="G87" s="6"/>
      <c r="H87" s="6"/>
      <c r="I87" s="6"/>
      <c r="J87" s="6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87"/>
      <c r="AF87" s="6"/>
      <c r="AG87" s="4"/>
      <c r="AH87" s="4"/>
      <c r="AI87" s="5" t="str">
        <f>VLOOKUP(C87,'8'!$B$10:$H$397,3,FALSE)</f>
        <v>00:59:26</v>
      </c>
      <c r="AJ87" s="6">
        <f>VLOOKUP(C87,'8'!$B$10:$H$397,4,FALSE)</f>
        <v>2</v>
      </c>
      <c r="AK87" s="6">
        <f>VLOOKUP(AJ87,Баллы!$A$2:$B$101,2)+AL87/2</f>
        <v>104.5</v>
      </c>
      <c r="AL87" s="6">
        <f>VLOOKUP(C87,'8'!$B$10:$H$397,6,FALSE)</f>
        <v>15</v>
      </c>
      <c r="AM87" s="5"/>
      <c r="AN87" s="6"/>
      <c r="AO87" s="6"/>
      <c r="AP87" s="6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</row>
    <row r="88" spans="1:58" x14ac:dyDescent="0.3">
      <c r="A88" s="11">
        <f>IF(D88=0," ",RANK(D88,$D$3:$D$345,0))</f>
        <v>86</v>
      </c>
      <c r="B88" s="9">
        <v>86</v>
      </c>
      <c r="C88" s="12" t="s">
        <v>429</v>
      </c>
      <c r="D88" s="72">
        <f>I88+M88+Q88+U88+Y88+AC88+AG88+AK88+AO88+AS88+AW88+BA88+BE88</f>
        <v>104.25</v>
      </c>
      <c r="E88" s="13">
        <f>J88+N88+R88+V88+Z88+AD88+AH88+AL88+AP88+AT88+AX88+BB88+BF88</f>
        <v>26.5</v>
      </c>
      <c r="F88" s="13">
        <f>COUNTA(H88,L88,P88,T88,X88,AB88,AF88,AJ88,AN88,AR88,AV88,AZ88,BD88)</f>
        <v>1</v>
      </c>
      <c r="G88" s="6"/>
      <c r="H88" s="6"/>
      <c r="I88" s="6"/>
      <c r="J88" s="6"/>
      <c r="K88" s="5"/>
      <c r="L88" s="6"/>
      <c r="M88" s="6"/>
      <c r="N88" s="6"/>
      <c r="O88" s="5">
        <f>VLOOKUP(C88,'3'!$B$10:$G$298,3,FALSE)</f>
        <v>9.4722222222222222E-2</v>
      </c>
      <c r="P88" s="6">
        <f>VLOOKUP(C88,'3'!$B$10:$G$298,4,FALSE)</f>
        <v>5</v>
      </c>
      <c r="Q88" s="6">
        <f>VLOOKUP(P88,Баллы!$A$2:$B$101,2)+R88/2</f>
        <v>104.25</v>
      </c>
      <c r="R88" s="6">
        <f>VLOOKUP(C88,'3'!$B$10:$G$298,5,FALSE)</f>
        <v>26.5</v>
      </c>
      <c r="S88" s="5"/>
      <c r="T88" s="6"/>
      <c r="U88" s="6"/>
      <c r="V88" s="6"/>
      <c r="W88" s="8"/>
      <c r="X88" s="4"/>
      <c r="Y88" s="4"/>
      <c r="Z88" s="4"/>
      <c r="AA88" s="8"/>
      <c r="AB88" s="4"/>
      <c r="AC88" s="4"/>
      <c r="AD88" s="4"/>
      <c r="AE88" s="87"/>
      <c r="AF88" s="6"/>
      <c r="AG88" s="4"/>
      <c r="AH88" s="4"/>
      <c r="AI88" s="5"/>
      <c r="AJ88" s="6"/>
      <c r="AK88" s="6"/>
      <c r="AL88" s="6"/>
      <c r="AM88" s="5"/>
      <c r="AN88" s="6"/>
      <c r="AO88" s="6"/>
      <c r="AP88" s="6"/>
      <c r="AQ88" s="5"/>
      <c r="AR88" s="6"/>
      <c r="AS88" s="6"/>
      <c r="AT88" s="6"/>
      <c r="AU88" s="5"/>
      <c r="AV88" s="6"/>
      <c r="AW88" s="6"/>
      <c r="AX88" s="6"/>
      <c r="AY88" s="5"/>
      <c r="AZ88" s="6"/>
      <c r="BA88" s="6"/>
      <c r="BB88" s="6"/>
      <c r="BC88" s="5"/>
      <c r="BD88" s="6"/>
      <c r="BE88" s="6"/>
      <c r="BF88" s="6"/>
    </row>
    <row r="89" spans="1:58" x14ac:dyDescent="0.3">
      <c r="A89" s="11">
        <f>IF(D89=0," ",RANK(D89,$D$3:$D$345,0))</f>
        <v>87</v>
      </c>
      <c r="B89" s="9">
        <v>87</v>
      </c>
      <c r="C89" s="22" t="s">
        <v>495</v>
      </c>
      <c r="D89" s="72">
        <f>I89+M89+Q89+U89+Y89+AC89+AG89+AK89+AO89+AS89+AW89+BA89+BE89</f>
        <v>104.1</v>
      </c>
      <c r="E89" s="13">
        <f>J89+N89+R89+V89+Z89+AD89+AH89+AL89+AP89+AT89+AX89+BB89+BF89</f>
        <v>52.2</v>
      </c>
      <c r="F89" s="13">
        <f>COUNTA(H89,L89,P89,T89,X89,AB89,AF89,AJ89,AN89,AR89,AV89,AZ89,BD89)</f>
        <v>1</v>
      </c>
      <c r="G89" s="6"/>
      <c r="H89" s="6"/>
      <c r="I89" s="6"/>
      <c r="J89" s="6"/>
      <c r="K89" s="5"/>
      <c r="L89" s="6"/>
      <c r="M89" s="6"/>
      <c r="N89" s="6"/>
      <c r="O89" s="5">
        <f>VLOOKUP(C89,'3'!$B$10:$G$298,3,FALSE)</f>
        <v>0.27313657407407405</v>
      </c>
      <c r="P89" s="6">
        <f>VLOOKUP(C89,'3'!$B$10:$G$298,4,FALSE)</f>
        <v>13</v>
      </c>
      <c r="Q89" s="6">
        <f>VLOOKUP(P89,Баллы!$A$2:$B$101,2)+R89/2</f>
        <v>104.1</v>
      </c>
      <c r="R89" s="6">
        <f>VLOOKUP(C89,'3'!$B$10:$G$298,5,FALSE)</f>
        <v>52.2</v>
      </c>
      <c r="S89" s="5"/>
      <c r="T89" s="6"/>
      <c r="U89" s="6"/>
      <c r="V89" s="6"/>
      <c r="W89" s="8"/>
      <c r="X89" s="4"/>
      <c r="Y89" s="4"/>
      <c r="Z89" s="4"/>
      <c r="AA89" s="8"/>
      <c r="AB89" s="4"/>
      <c r="AC89" s="4"/>
      <c r="AD89" s="4"/>
      <c r="AE89" s="87"/>
      <c r="AF89" s="6"/>
      <c r="AG89" s="4"/>
      <c r="AH89" s="4"/>
      <c r="AI89" s="5"/>
      <c r="AJ89" s="6"/>
      <c r="AK89" s="6"/>
      <c r="AL89" s="6"/>
      <c r="AM89" s="5"/>
      <c r="AN89" s="6"/>
      <c r="AO89" s="6"/>
      <c r="AP89" s="6"/>
      <c r="AQ89" s="5"/>
      <c r="AR89" s="6"/>
      <c r="AS89" s="6"/>
      <c r="AT89" s="6"/>
      <c r="AU89" s="5"/>
      <c r="AV89" s="6"/>
      <c r="AW89" s="6"/>
      <c r="AX89" s="6"/>
      <c r="AY89" s="5"/>
      <c r="AZ89" s="6"/>
      <c r="BA89" s="6"/>
      <c r="BB89" s="6"/>
      <c r="BC89" s="5"/>
      <c r="BD89" s="6"/>
      <c r="BE89" s="6"/>
      <c r="BF89" s="6"/>
    </row>
    <row r="90" spans="1:58" x14ac:dyDescent="0.3">
      <c r="A90" s="11">
        <f>IF(D90=0," ",RANK(D90,$D$3:$D$345,0))</f>
        <v>88</v>
      </c>
      <c r="B90" s="9">
        <v>88</v>
      </c>
      <c r="C90" s="159" t="s">
        <v>2175</v>
      </c>
      <c r="D90" s="72">
        <f>I90+M90+Q90+U90+Y90+AC90+AG90+AK90+AO90+AS90+AW90+BA90+BE90</f>
        <v>103.5</v>
      </c>
      <c r="E90" s="13">
        <f>J90+N90+R90+V90+Z90+AD90+AH90+AL90+AP90+AT90+AX90+BB90+BF90</f>
        <v>7</v>
      </c>
      <c r="F90" s="13">
        <f>COUNTA(H90,L90,P90,T90,X90,AB90,AF90,AJ90,AN90,AR90,AV90,AZ90,BD90)</f>
        <v>1</v>
      </c>
      <c r="G90" s="6"/>
      <c r="H90" s="6"/>
      <c r="I90" s="6"/>
      <c r="J90" s="6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87"/>
      <c r="AF90" s="6"/>
      <c r="AG90" s="4"/>
      <c r="AH90" s="4"/>
      <c r="AI90" s="5" t="str">
        <f>VLOOKUP(C90,'8'!$B$10:$H$397,3,FALSE)</f>
        <v>00:31:58</v>
      </c>
      <c r="AJ90" s="6">
        <f>VLOOKUP(C90,'8'!$B$10:$H$397,4,FALSE)</f>
        <v>1</v>
      </c>
      <c r="AK90" s="6">
        <f>VLOOKUP(AJ90,Баллы!$A$2:$B$101,2)+AL90/2</f>
        <v>103.5</v>
      </c>
      <c r="AL90" s="6">
        <f>VLOOKUP(C90,'8'!$B$10:$H$397,6,FALSE)</f>
        <v>7</v>
      </c>
      <c r="AM90" s="5"/>
      <c r="AN90" s="6"/>
      <c r="AO90" s="6"/>
      <c r="AP90" s="6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</row>
    <row r="91" spans="1:58" x14ac:dyDescent="0.3">
      <c r="A91" s="11">
        <f>IF(D91=0," ",RANK(D91,$D$3:$D$345,0))</f>
        <v>89</v>
      </c>
      <c r="B91" s="9">
        <v>89</v>
      </c>
      <c r="C91" s="22" t="s">
        <v>496</v>
      </c>
      <c r="D91" s="72">
        <f>I91+M91+Q91+U91+Y91+AC91+AG91+AK91+AO91+AS91+AW91+BA91+BE91</f>
        <v>103.1</v>
      </c>
      <c r="E91" s="13">
        <f>J91+N91+R91+V91+Z91+AD91+AH91+AL91+AP91+AT91+AX91+BB91+BF91</f>
        <v>52.2</v>
      </c>
      <c r="F91" s="13">
        <f>COUNTA(H91,L91,P91,T91,X91,AB91,AF91,AJ91,AN91,AR91,AV91,AZ91,BD91)</f>
        <v>1</v>
      </c>
      <c r="G91" s="6"/>
      <c r="H91" s="6"/>
      <c r="I91" s="6"/>
      <c r="J91" s="6"/>
      <c r="K91" s="5"/>
      <c r="L91" s="6"/>
      <c r="M91" s="6"/>
      <c r="N91" s="6"/>
      <c r="O91" s="5">
        <f>VLOOKUP(C91,'3'!$B$10:$G$298,3,FALSE)</f>
        <v>0.28082175925925928</v>
      </c>
      <c r="P91" s="6">
        <f>VLOOKUP(C91,'3'!$B$10:$G$298,4,FALSE)</f>
        <v>14</v>
      </c>
      <c r="Q91" s="6">
        <f>VLOOKUP(P91,Баллы!$A$2:$B$101,2)+R91/2</f>
        <v>103.1</v>
      </c>
      <c r="R91" s="6">
        <f>VLOOKUP(C91,'3'!$B$10:$G$298,5,FALSE)</f>
        <v>52.2</v>
      </c>
      <c r="S91" s="5"/>
      <c r="T91" s="6"/>
      <c r="U91" s="6"/>
      <c r="V91" s="6"/>
      <c r="W91" s="8"/>
      <c r="X91" s="4"/>
      <c r="Y91" s="4"/>
      <c r="Z91" s="4"/>
      <c r="AA91" s="8"/>
      <c r="AB91" s="4"/>
      <c r="AC91" s="4"/>
      <c r="AD91" s="4"/>
      <c r="AE91" s="87"/>
      <c r="AF91" s="6"/>
      <c r="AG91" s="4"/>
      <c r="AH91" s="4"/>
      <c r="AI91" s="5"/>
      <c r="AJ91" s="6"/>
      <c r="AK91" s="6"/>
      <c r="AL91" s="6"/>
      <c r="AM91" s="5"/>
      <c r="AN91" s="6"/>
      <c r="AO91" s="6"/>
      <c r="AP91" s="6"/>
      <c r="AQ91" s="5"/>
      <c r="AR91" s="6"/>
      <c r="AS91" s="6"/>
      <c r="AT91" s="6"/>
      <c r="AU91" s="5"/>
      <c r="AV91" s="6"/>
      <c r="AW91" s="6"/>
      <c r="AX91" s="6"/>
      <c r="AY91" s="5"/>
      <c r="AZ91" s="6"/>
      <c r="BA91" s="6"/>
      <c r="BB91" s="6"/>
      <c r="BC91" s="5"/>
      <c r="BD91" s="6"/>
      <c r="BE91" s="6"/>
      <c r="BF91" s="6"/>
    </row>
    <row r="92" spans="1:58" x14ac:dyDescent="0.3">
      <c r="A92" s="11">
        <f>IF(D92=0," ",RANK(D92,$D$3:$D$345,0))</f>
        <v>90</v>
      </c>
      <c r="B92" s="9">
        <v>90</v>
      </c>
      <c r="C92" s="22" t="s">
        <v>168</v>
      </c>
      <c r="D92" s="72">
        <f>I92+M92+Q92+U92+Y92+AC92+AG92+AK92+AO92+AS92+AW92+BA92+BE92</f>
        <v>102</v>
      </c>
      <c r="E92" s="13">
        <f>J92+N92+R92+V92+Z92+AD92+AH92+AL92+AP92+AT92+AX92+BB92+BF92</f>
        <v>10</v>
      </c>
      <c r="F92" s="13">
        <f>COUNTA(H92,L92,P92,T92,X92,AB92,AF92,AJ92,AN92,AR92,AV92,AZ92,BD92)</f>
        <v>1</v>
      </c>
      <c r="G92" s="6"/>
      <c r="H92" s="6"/>
      <c r="I92" s="6"/>
      <c r="J92" s="6"/>
      <c r="K92" s="5"/>
      <c r="L92" s="6"/>
      <c r="M92" s="6"/>
      <c r="N92" s="6"/>
      <c r="O92" s="5"/>
      <c r="P92" s="6"/>
      <c r="Q92" s="6"/>
      <c r="R92" s="6"/>
      <c r="S92" s="5">
        <f>VLOOKUP(C92,'4'!$B$10:$H$161,3,FALSE)</f>
        <v>2.8587962962962964E-2</v>
      </c>
      <c r="T92" s="6">
        <f>VLOOKUP(C92,'4'!$B$10:$H$161,4,FALSE)</f>
        <v>2</v>
      </c>
      <c r="U92" s="6">
        <f>VLOOKUP(T92,Баллы!$A$2:$B$101,2)+V92/2</f>
        <v>102</v>
      </c>
      <c r="V92" s="6">
        <f>VLOOKUP(C92,'4'!$B$10:$H$161,6,FALSE)</f>
        <v>10</v>
      </c>
      <c r="W92" s="8"/>
      <c r="X92" s="4"/>
      <c r="Y92" s="4"/>
      <c r="Z92" s="4"/>
      <c r="AA92" s="8"/>
      <c r="AB92" s="4"/>
      <c r="AC92" s="4"/>
      <c r="AD92" s="4"/>
      <c r="AE92" s="87"/>
      <c r="AF92" s="6"/>
      <c r="AG92" s="4"/>
      <c r="AH92" s="4"/>
      <c r="AI92" s="5"/>
      <c r="AJ92" s="6"/>
      <c r="AK92" s="6"/>
      <c r="AL92" s="6"/>
      <c r="AM92" s="5"/>
      <c r="AN92" s="6"/>
      <c r="AO92" s="6"/>
      <c r="AP92" s="6"/>
      <c r="AQ92" s="5"/>
      <c r="AR92" s="6"/>
      <c r="AS92" s="6"/>
      <c r="AT92" s="6"/>
      <c r="AU92" s="5"/>
      <c r="AV92" s="6"/>
      <c r="AW92" s="6"/>
      <c r="AX92" s="6"/>
      <c r="AY92" s="5"/>
      <c r="AZ92" s="6"/>
      <c r="BA92" s="6"/>
      <c r="BB92" s="6"/>
      <c r="BC92" s="5"/>
      <c r="BD92" s="6"/>
      <c r="BE92" s="6"/>
      <c r="BF92" s="6"/>
    </row>
    <row r="93" spans="1:58" x14ac:dyDescent="0.3">
      <c r="A93" s="11">
        <f>IF(D93=0," ",RANK(D93,$D$3:$D$345,0))</f>
        <v>91</v>
      </c>
      <c r="B93" s="9">
        <v>91</v>
      </c>
      <c r="C93" s="12" t="s">
        <v>381</v>
      </c>
      <c r="D93" s="72">
        <f>I93+M93+Q93+U93+Y93+AC93+AG93+AK93+AO93+AS93+AW93+BA93+BE93</f>
        <v>101.75</v>
      </c>
      <c r="E93" s="13">
        <f>J93+N93+R93+V93+Z93+AD93+AH93+AL93+AP93+AT93+AX93+BB93+BF93</f>
        <v>19.5</v>
      </c>
      <c r="F93" s="13">
        <f>COUNTA(H93,L93,P93,T93,X93,AB93,AF93,AJ93,AN93,AR93,AV93,AZ93,BD93)</f>
        <v>2</v>
      </c>
      <c r="G93" s="6"/>
      <c r="H93" s="6"/>
      <c r="I93" s="6"/>
      <c r="J93" s="6"/>
      <c r="K93" s="5"/>
      <c r="L93" s="6"/>
      <c r="M93" s="6"/>
      <c r="N93" s="6"/>
      <c r="O93" s="5">
        <f>VLOOKUP(C93,'3'!$B$10:$G$298,3,FALSE)</f>
        <v>4.7847222222222228E-2</v>
      </c>
      <c r="P93" s="6">
        <f>VLOOKUP(C93,'3'!$B$10:$G$298,4,FALSE)</f>
        <v>33</v>
      </c>
      <c r="Q93" s="6">
        <f>VLOOKUP(P93,Баллы!$A$2:$B$101,2)+R93/2</f>
        <v>62.75</v>
      </c>
      <c r="R93" s="6">
        <f>VLOOKUP(C93,'3'!$B$10:$G$298,5,FALSE)</f>
        <v>9.5</v>
      </c>
      <c r="S93" s="5"/>
      <c r="T93" s="6"/>
      <c r="U93" s="6"/>
      <c r="V93" s="6"/>
      <c r="W93" s="8"/>
      <c r="X93" s="4"/>
      <c r="Y93" s="4"/>
      <c r="Z93" s="4"/>
      <c r="AA93" s="8"/>
      <c r="AB93" s="4"/>
      <c r="AC93" s="4"/>
      <c r="AD93" s="4"/>
      <c r="AE93" s="87" t="str">
        <f>VLOOKUP(C93,'7'!$B$10:$H$126,3,FALSE)</f>
        <v>01:13:12</v>
      </c>
      <c r="AF93" s="6">
        <f>VLOOKUP(C93,'7'!$B$10:$H$126,4,FALSE)</f>
        <v>57</v>
      </c>
      <c r="AG93" s="4">
        <f>VLOOKUP(AF93,Баллы!$A$2:$B$101,2)+AH93/2</f>
        <v>39</v>
      </c>
      <c r="AH93" s="4">
        <f>VLOOKUP(C93,'7'!$B$10:$H$126,6,FALSE)</f>
        <v>10</v>
      </c>
      <c r="AI93" s="5"/>
      <c r="AJ93" s="6"/>
      <c r="AK93" s="6"/>
      <c r="AL93" s="6"/>
      <c r="AM93" s="5"/>
      <c r="AN93" s="6"/>
      <c r="AO93" s="6"/>
      <c r="AP93" s="6"/>
      <c r="AQ93" s="5"/>
      <c r="AR93" s="6"/>
      <c r="AS93" s="6"/>
      <c r="AT93" s="6"/>
      <c r="AU93" s="5"/>
      <c r="AV93" s="6"/>
      <c r="AW93" s="6"/>
      <c r="AX93" s="6"/>
      <c r="AY93" s="5"/>
      <c r="AZ93" s="6"/>
      <c r="BA93" s="6"/>
      <c r="BB93" s="6"/>
      <c r="BC93" s="5"/>
      <c r="BD93" s="6"/>
      <c r="BE93" s="6"/>
      <c r="BF93" s="6"/>
    </row>
    <row r="94" spans="1:58" x14ac:dyDescent="0.3">
      <c r="A94" s="11">
        <f>IF(D94=0," ",RANK(D94,$D$3:$D$345,0))</f>
        <v>91</v>
      </c>
      <c r="B94" s="9">
        <v>92</v>
      </c>
      <c r="C94" s="12" t="s">
        <v>383</v>
      </c>
      <c r="D94" s="72">
        <f>I94+M94+Q94+U94+Y94+AC94+AG94+AK94+AO94+AS94+AW94+BA94+BE94</f>
        <v>101.75</v>
      </c>
      <c r="E94" s="13">
        <f>J94+N94+R94+V94+Z94+AD94+AH94+AL94+AP94+AT94+AX94+BB94+BF94</f>
        <v>9.5</v>
      </c>
      <c r="F94" s="13">
        <f>COUNTA(H94,L94,P94,T94,X94,AB94,AF94,AJ94,AN94,AR94,AV94,AZ94,BD94)</f>
        <v>1</v>
      </c>
      <c r="G94" s="6"/>
      <c r="H94" s="6"/>
      <c r="I94" s="6"/>
      <c r="J94" s="6"/>
      <c r="K94" s="5"/>
      <c r="L94" s="6"/>
      <c r="M94" s="6"/>
      <c r="N94" s="6"/>
      <c r="O94" s="5">
        <f>VLOOKUP(C94,'3'!$B$10:$G$298,3,FALSE)</f>
        <v>2.5810185185185183E-2</v>
      </c>
      <c r="P94" s="6">
        <f>VLOOKUP(C94,'3'!$B$10:$G$298,4,FALSE)</f>
        <v>2</v>
      </c>
      <c r="Q94" s="6">
        <f>VLOOKUP(P94,Баллы!$A$2:$B$101,2)+R94/2</f>
        <v>101.75</v>
      </c>
      <c r="R94" s="6">
        <f>VLOOKUP(C94,'3'!$B$10:$G$298,5,FALSE)</f>
        <v>9.5</v>
      </c>
      <c r="S94" s="5"/>
      <c r="T94" s="6"/>
      <c r="U94" s="6"/>
      <c r="V94" s="6"/>
      <c r="W94" s="8"/>
      <c r="X94" s="4"/>
      <c r="Y94" s="4"/>
      <c r="Z94" s="4"/>
      <c r="AA94" s="8"/>
      <c r="AB94" s="4"/>
      <c r="AC94" s="4"/>
      <c r="AD94" s="4"/>
      <c r="AE94" s="87"/>
      <c r="AF94" s="6"/>
      <c r="AG94" s="4"/>
      <c r="AH94" s="4"/>
      <c r="AI94" s="5"/>
      <c r="AJ94" s="6"/>
      <c r="AK94" s="6"/>
      <c r="AL94" s="6"/>
      <c r="AM94" s="5"/>
      <c r="AN94" s="6"/>
      <c r="AO94" s="6"/>
      <c r="AP94" s="6"/>
      <c r="AQ94" s="5"/>
      <c r="AR94" s="6"/>
      <c r="AS94" s="6"/>
      <c r="AT94" s="6"/>
      <c r="AU94" s="5"/>
      <c r="AV94" s="6"/>
      <c r="AW94" s="6"/>
      <c r="AX94" s="6"/>
      <c r="AY94" s="5"/>
      <c r="AZ94" s="6"/>
      <c r="BA94" s="6"/>
      <c r="BB94" s="6"/>
      <c r="BC94" s="5"/>
      <c r="BD94" s="6"/>
      <c r="BE94" s="6"/>
      <c r="BF94" s="6"/>
    </row>
    <row r="95" spans="1:58" x14ac:dyDescent="0.3">
      <c r="A95" s="11">
        <f>IF(D95=0," ",RANK(D95,$D$3:$D$345,0))</f>
        <v>93</v>
      </c>
      <c r="B95" s="9">
        <v>93</v>
      </c>
      <c r="C95" s="12" t="s">
        <v>773</v>
      </c>
      <c r="D95" s="72">
        <f>I95+M95+Q95+U95+Y95+AC95+AG95+AK95+AO95+AS95+AW95+BA95+BE95</f>
        <v>101</v>
      </c>
      <c r="E95" s="13">
        <f>J95+N95+R95+V95+Z95+AD95+AH95+AL95+AP95+AT95+AX95+BB95+BF95</f>
        <v>32</v>
      </c>
      <c r="F95" s="13">
        <f>COUNTA(H95,L95,P95,T95,X95,AB95,AF95,AJ95,AN95,AR95,AV95,AZ95,BD95)</f>
        <v>1</v>
      </c>
      <c r="G95" s="6"/>
      <c r="H95" s="6"/>
      <c r="I95" s="6"/>
      <c r="J95" s="6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8">
        <f>VLOOKUP(C95,'6'!$B$10:$H$215,3,FALSE)</f>
        <v>0.1695601851851852</v>
      </c>
      <c r="AB95" s="4">
        <f>VLOOKUP(C95,'6'!$B$10:$H$215,4,FALSE)</f>
        <v>8</v>
      </c>
      <c r="AC95" s="4">
        <f>VLOOKUP(AB95,Баллы!$A$2:$B$101,2)+AD95/2</f>
        <v>101</v>
      </c>
      <c r="AD95" s="4">
        <f>VLOOKUP(C95,'6'!$B$10:$H$215,6,FALSE)</f>
        <v>32</v>
      </c>
      <c r="AE95" s="87"/>
      <c r="AF95" s="6"/>
      <c r="AG95" s="4"/>
      <c r="AH95" s="4"/>
      <c r="AI95" s="5"/>
      <c r="AJ95" s="6"/>
      <c r="AK95" s="6"/>
      <c r="AL95" s="6"/>
      <c r="AM95" s="5"/>
      <c r="AN95" s="6"/>
      <c r="AO95" s="6"/>
      <c r="AP95" s="6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</row>
    <row r="96" spans="1:58" x14ac:dyDescent="0.3">
      <c r="A96" s="11">
        <f>IF(D96=0," ",RANK(D96,$D$3:$D$345,0))</f>
        <v>93</v>
      </c>
      <c r="B96" s="9">
        <v>94</v>
      </c>
      <c r="C96" s="12" t="s">
        <v>548</v>
      </c>
      <c r="D96" s="72">
        <f>I96+M96+Q96+U96+Y96+AC96+AG96+AK96+AO96+AS96+AW96+BA96+BE96</f>
        <v>101</v>
      </c>
      <c r="E96" s="13">
        <f>J96+N96+R96+V96+Z96+AD96+AH96+AL96+AP96+AT96+AX96+BB96+BF96</f>
        <v>20</v>
      </c>
      <c r="F96" s="13">
        <f>COUNTA(H96,L96,P96,T96,X96,AB96,AF96,AJ96,AN96,AR96,AV96,AZ96,BD96)</f>
        <v>1</v>
      </c>
      <c r="G96" s="6"/>
      <c r="H96" s="6"/>
      <c r="I96" s="6"/>
      <c r="J96" s="6"/>
      <c r="K96" s="5">
        <f>VLOOKUP(C96,'2'!$C$10:$H$78,3,FALSE)</f>
        <v>7.9120370370370369E-2</v>
      </c>
      <c r="L96" s="6">
        <f>VLOOKUP(C96,'2'!$C$10:$H$78,4,FALSE)</f>
        <v>5</v>
      </c>
      <c r="M96" s="6">
        <f>VLOOKUP(L96,Баллы!$A$2:$B$101,2)+N96/2</f>
        <v>101</v>
      </c>
      <c r="N96" s="6">
        <f>VLOOKUP(C96,'2'!$C$10:$H$78,5,FALSE)</f>
        <v>20</v>
      </c>
      <c r="O96" s="5"/>
      <c r="P96" s="6"/>
      <c r="Q96" s="6"/>
      <c r="R96" s="6"/>
      <c r="S96" s="5"/>
      <c r="T96" s="6"/>
      <c r="U96" s="6"/>
      <c r="V96" s="6"/>
      <c r="W96" s="8"/>
      <c r="X96" s="4"/>
      <c r="Y96" s="4"/>
      <c r="Z96" s="4"/>
      <c r="AA96" s="8"/>
      <c r="AB96" s="4"/>
      <c r="AC96" s="4"/>
      <c r="AD96" s="4"/>
      <c r="AE96" s="87"/>
      <c r="AF96" s="6"/>
      <c r="AG96" s="4"/>
      <c r="AH96" s="4"/>
      <c r="AI96" s="5"/>
      <c r="AJ96" s="6"/>
      <c r="AK96" s="6"/>
      <c r="AL96" s="6"/>
      <c r="AM96" s="5"/>
      <c r="AN96" s="6"/>
      <c r="AO96" s="6"/>
      <c r="AP96" s="6"/>
      <c r="AQ96" s="5"/>
      <c r="AR96" s="6"/>
      <c r="AS96" s="6"/>
      <c r="AT96" s="6"/>
      <c r="AU96" s="5"/>
      <c r="AV96" s="6"/>
      <c r="AW96" s="6"/>
      <c r="AX96" s="6"/>
      <c r="AY96" s="5"/>
      <c r="AZ96" s="6"/>
      <c r="BA96" s="6"/>
      <c r="BB96" s="6"/>
      <c r="BC96" s="5"/>
      <c r="BD96" s="6"/>
      <c r="BE96" s="6"/>
      <c r="BF96" s="6"/>
    </row>
    <row r="97" spans="1:58" x14ac:dyDescent="0.3">
      <c r="A97" s="11">
        <f>IF(D97=0," ",RANK(D97,$D$3:$D$345,0))</f>
        <v>95</v>
      </c>
      <c r="B97" s="9">
        <v>95</v>
      </c>
      <c r="C97" s="12" t="s">
        <v>580</v>
      </c>
      <c r="D97" s="72">
        <f>I97+M97+Q97+U97+Y97+AC97+AG97+AK97+AO97+AS97+AW97+BA97+BE97</f>
        <v>100.75</v>
      </c>
      <c r="E97" s="13">
        <f>J97+N97+R97+V97+Z97+AD97+AH97+AL97+AP97+AT97+AX97+BB97+BF97</f>
        <v>19.5</v>
      </c>
      <c r="F97" s="13">
        <f>COUNTA(H97,L97,P97,T97,X97,AB97,AF97,AJ97,AN97,AR97,AV97,AZ97,BD97)</f>
        <v>2</v>
      </c>
      <c r="G97" s="6"/>
      <c r="H97" s="6"/>
      <c r="I97" s="6"/>
      <c r="J97" s="6"/>
      <c r="K97" s="5"/>
      <c r="L97" s="6"/>
      <c r="M97" s="6"/>
      <c r="N97" s="6"/>
      <c r="O97" s="5">
        <f>VLOOKUP(C97,'3'!$B$10:$G$298,3,FALSE)</f>
        <v>5.6226851851851854E-2</v>
      </c>
      <c r="P97" s="6">
        <f>VLOOKUP(C97,'3'!$B$10:$G$298,4,FALSE)</f>
        <v>35</v>
      </c>
      <c r="Q97" s="6">
        <f>VLOOKUP(P97,Баллы!$A$2:$B$101,2)+R97/2</f>
        <v>60.75</v>
      </c>
      <c r="R97" s="6">
        <f>VLOOKUP(C97,'3'!$B$10:$G$298,5,FALSE)</f>
        <v>9.5</v>
      </c>
      <c r="S97" s="5"/>
      <c r="T97" s="6"/>
      <c r="U97" s="6"/>
      <c r="V97" s="6"/>
      <c r="W97" s="8"/>
      <c r="X97" s="4"/>
      <c r="Y97" s="4"/>
      <c r="Z97" s="4"/>
      <c r="AA97" s="8"/>
      <c r="AB97" s="4"/>
      <c r="AC97" s="4"/>
      <c r="AD97" s="4"/>
      <c r="AE97" s="87" t="str">
        <f>VLOOKUP(C97,'7'!$B$10:$H$126,3,FALSE)</f>
        <v>01:13:07</v>
      </c>
      <c r="AF97" s="6">
        <f>VLOOKUP(C97,'7'!$B$10:$H$126,4,FALSE)</f>
        <v>56</v>
      </c>
      <c r="AG97" s="4">
        <f>VLOOKUP(AF97,Баллы!$A$2:$B$101,2)+AH97/2</f>
        <v>40</v>
      </c>
      <c r="AH97" s="4">
        <f>VLOOKUP(C97,'7'!$B$10:$H$126,6,FALSE)</f>
        <v>10</v>
      </c>
      <c r="AI97" s="5"/>
      <c r="AJ97" s="6"/>
      <c r="AK97" s="6"/>
      <c r="AL97" s="6"/>
      <c r="AM97" s="5"/>
      <c r="AN97" s="6"/>
      <c r="AO97" s="6"/>
      <c r="AP97" s="6"/>
      <c r="AQ97" s="5"/>
      <c r="AR97" s="6"/>
      <c r="AS97" s="6"/>
      <c r="AT97" s="6"/>
      <c r="AU97" s="5"/>
      <c r="AV97" s="6"/>
      <c r="AW97" s="6"/>
      <c r="AX97" s="6"/>
      <c r="AY97" s="5"/>
      <c r="AZ97" s="6"/>
      <c r="BA97" s="6"/>
      <c r="BB97" s="6"/>
      <c r="BC97" s="5"/>
      <c r="BD97" s="6"/>
      <c r="BE97" s="6"/>
      <c r="BF97" s="6"/>
    </row>
    <row r="98" spans="1:58" x14ac:dyDescent="0.3">
      <c r="A98" s="11">
        <f>IF(D98=0," ",RANK(D98,$D$3:$D$345,0))</f>
        <v>96</v>
      </c>
      <c r="B98" s="9">
        <v>96</v>
      </c>
      <c r="C98" s="159" t="s">
        <v>2124</v>
      </c>
      <c r="D98" s="72">
        <f>I98+M98+Q98+U98+Y98+AC98+AG98+AK98+AO98+AS98+AW98+BA98+BE98</f>
        <v>100.5</v>
      </c>
      <c r="E98" s="13">
        <f>J98+N98+R98+V98+Z98+AD98+AH98+AL98+AP98+AT98+AX98+BB98+BF98</f>
        <v>15</v>
      </c>
      <c r="F98" s="13">
        <f>COUNTA(H98,L98,P98,T98,X98,AB98,AF98,AJ98,AN98,AR98,AV98,AZ98,BD98)</f>
        <v>1</v>
      </c>
      <c r="G98" s="6"/>
      <c r="H98" s="6"/>
      <c r="I98" s="6"/>
      <c r="J98" s="6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87"/>
      <c r="AF98" s="6"/>
      <c r="AG98" s="4"/>
      <c r="AH98" s="4"/>
      <c r="AI98" s="5" t="str">
        <f>VLOOKUP(C98,'8'!$B$10:$H$397,3,FALSE)</f>
        <v>01:02:08</v>
      </c>
      <c r="AJ98" s="6">
        <f>VLOOKUP(C98,'8'!$B$10:$H$397,4,FALSE)</f>
        <v>4</v>
      </c>
      <c r="AK98" s="6">
        <f>VLOOKUP(AJ98,Баллы!$A$2:$B$101,2)+AL98/2</f>
        <v>100.5</v>
      </c>
      <c r="AL98" s="6">
        <f>VLOOKUP(C98,'8'!$B$10:$H$397,6,FALSE)</f>
        <v>15</v>
      </c>
      <c r="AM98" s="5"/>
      <c r="AN98" s="6"/>
      <c r="AO98" s="6"/>
      <c r="AP98" s="6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</row>
    <row r="99" spans="1:58" x14ac:dyDescent="0.3">
      <c r="A99" s="11">
        <f>IF(D99=0," ",RANK(D99,$D$3:$D$345,0))</f>
        <v>96</v>
      </c>
      <c r="B99" s="9">
        <v>97</v>
      </c>
      <c r="C99" s="159" t="s">
        <v>2176</v>
      </c>
      <c r="D99" s="72">
        <f>I99+M99+Q99+U99+Y99+AC99+AG99+AK99+AO99+AS99+AW99+BA99+BE99</f>
        <v>100.5</v>
      </c>
      <c r="E99" s="13">
        <f>J99+N99+R99+V99+Z99+AD99+AH99+AL99+AP99+AT99+AX99+BB99+BF99</f>
        <v>7</v>
      </c>
      <c r="F99" s="13">
        <f>COUNTA(H99,L99,P99,T99,X99,AB99,AF99,AJ99,AN99,AR99,AV99,AZ99,BD99)</f>
        <v>1</v>
      </c>
      <c r="G99" s="6"/>
      <c r="H99" s="6"/>
      <c r="I99" s="6"/>
      <c r="J99" s="6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87"/>
      <c r="AF99" s="6"/>
      <c r="AG99" s="4"/>
      <c r="AH99" s="4"/>
      <c r="AI99" s="5" t="str">
        <f>VLOOKUP(C99,'8'!$B$10:$H$397,3,FALSE)</f>
        <v>00:33:26</v>
      </c>
      <c r="AJ99" s="6">
        <f>VLOOKUP(C99,'8'!$B$10:$H$397,4,FALSE)</f>
        <v>2</v>
      </c>
      <c r="AK99" s="6">
        <f>VLOOKUP(AJ99,Баллы!$A$2:$B$101,2)+AL99/2</f>
        <v>100.5</v>
      </c>
      <c r="AL99" s="6">
        <f>VLOOKUP(C99,'8'!$B$10:$H$397,6,FALSE)</f>
        <v>7</v>
      </c>
      <c r="AM99" s="5"/>
      <c r="AN99" s="6"/>
      <c r="AO99" s="6"/>
      <c r="AP99" s="6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</row>
    <row r="100" spans="1:58" x14ac:dyDescent="0.3">
      <c r="A100" s="11">
        <f>IF(D100=0," ",RANK(D100,$D$3:$D$345,0))</f>
        <v>98</v>
      </c>
      <c r="B100" s="9">
        <v>98</v>
      </c>
      <c r="C100" s="12" t="s">
        <v>431</v>
      </c>
      <c r="D100" s="72">
        <f>I100+M100+Q100+U100+Y100+AC100+AG100+AK100+AO100+AS100+AW100+BA100+BE100</f>
        <v>100.25</v>
      </c>
      <c r="E100" s="13">
        <f>J100+N100+R100+V100+Z100+AD100+AH100+AL100+AP100+AT100+AX100+BB100+BF100</f>
        <v>26.5</v>
      </c>
      <c r="F100" s="13">
        <f>COUNTA(H100,L100,P100,T100,X100,AB100,AF100,AJ100,AN100,AR100,AV100,AZ100,BD100)</f>
        <v>1</v>
      </c>
      <c r="G100" s="6"/>
      <c r="H100" s="6"/>
      <c r="I100" s="6"/>
      <c r="J100" s="6"/>
      <c r="K100" s="5"/>
      <c r="L100" s="6"/>
      <c r="M100" s="6"/>
      <c r="N100" s="6"/>
      <c r="O100" s="5">
        <f>VLOOKUP(C100,'3'!$B$10:$G$298,3,FALSE)</f>
        <v>9.6504629629629635E-2</v>
      </c>
      <c r="P100" s="6">
        <f>VLOOKUP(C100,'3'!$B$10:$G$298,4,FALSE)</f>
        <v>7</v>
      </c>
      <c r="Q100" s="6">
        <f>VLOOKUP(P100,Баллы!$A$2:$B$101,2)+R100/2</f>
        <v>100.25</v>
      </c>
      <c r="R100" s="6">
        <f>VLOOKUP(C100,'3'!$B$10:$G$298,5,FALSE)</f>
        <v>26.5</v>
      </c>
      <c r="S100" s="5"/>
      <c r="T100" s="6"/>
      <c r="U100" s="6"/>
      <c r="V100" s="6"/>
      <c r="W100" s="8"/>
      <c r="X100" s="4"/>
      <c r="Y100" s="4"/>
      <c r="Z100" s="4"/>
      <c r="AA100" s="8"/>
      <c r="AB100" s="4"/>
      <c r="AC100" s="4"/>
      <c r="AD100" s="4"/>
      <c r="AE100" s="87"/>
      <c r="AF100" s="6"/>
      <c r="AG100" s="4"/>
      <c r="AH100" s="4"/>
      <c r="AI100" s="5"/>
      <c r="AJ100" s="6"/>
      <c r="AK100" s="6"/>
      <c r="AL100" s="6"/>
      <c r="AM100" s="5"/>
      <c r="AN100" s="6"/>
      <c r="AO100" s="6"/>
      <c r="AP100" s="6"/>
      <c r="AQ100" s="5"/>
      <c r="AR100" s="6"/>
      <c r="AS100" s="6"/>
      <c r="AT100" s="6"/>
      <c r="AU100" s="5"/>
      <c r="AV100" s="6"/>
      <c r="AW100" s="6"/>
      <c r="AX100" s="6"/>
      <c r="AY100" s="5"/>
      <c r="AZ100" s="6"/>
      <c r="BA100" s="6"/>
      <c r="BB100" s="6"/>
      <c r="BC100" s="5"/>
      <c r="BD100" s="6"/>
      <c r="BE100" s="6"/>
      <c r="BF100" s="6"/>
    </row>
    <row r="101" spans="1:58" x14ac:dyDescent="0.3">
      <c r="A101" s="11">
        <f>IF(D101=0," ",RANK(D101,$D$3:$D$345,0))</f>
        <v>99</v>
      </c>
      <c r="B101" s="9">
        <v>99</v>
      </c>
      <c r="C101" s="22" t="s">
        <v>498</v>
      </c>
      <c r="D101" s="72">
        <f>I101+M101+Q101+U101+Y101+AC101+AG101+AK101+AO101+AS101+AW101+BA101+BE101</f>
        <v>100.1</v>
      </c>
      <c r="E101" s="13">
        <f>J101+N101+R101+V101+Z101+AD101+AH101+AL101+AP101+AT101+AX101+BB101+BF101</f>
        <v>52.2</v>
      </c>
      <c r="F101" s="13">
        <f>COUNTA(H101,L101,P101,T101,X101,AB101,AF101,AJ101,AN101,AR101,AV101,AZ101,BD101)</f>
        <v>1</v>
      </c>
      <c r="G101" s="6"/>
      <c r="H101" s="6"/>
      <c r="I101" s="6"/>
      <c r="J101" s="6"/>
      <c r="K101" s="5"/>
      <c r="L101" s="6"/>
      <c r="M101" s="6"/>
      <c r="N101" s="6"/>
      <c r="O101" s="5">
        <f>VLOOKUP(C101,'3'!$B$10:$G$298,3,FALSE)</f>
        <v>0.33587962962962964</v>
      </c>
      <c r="P101" s="6">
        <f>VLOOKUP(C101,'3'!$B$10:$G$298,4,FALSE)</f>
        <v>17</v>
      </c>
      <c r="Q101" s="6">
        <f>VLOOKUP(P101,Баллы!$A$2:$B$101,2)+R101/2</f>
        <v>100.1</v>
      </c>
      <c r="R101" s="6">
        <f>VLOOKUP(C101,'3'!$B$10:$G$298,5,FALSE)</f>
        <v>52.2</v>
      </c>
      <c r="S101" s="5"/>
      <c r="T101" s="6"/>
      <c r="U101" s="6"/>
      <c r="V101" s="6"/>
      <c r="W101" s="8"/>
      <c r="X101" s="4"/>
      <c r="Y101" s="4"/>
      <c r="Z101" s="4"/>
      <c r="AA101" s="8"/>
      <c r="AB101" s="4"/>
      <c r="AC101" s="4"/>
      <c r="AD101" s="4"/>
      <c r="AE101" s="87"/>
      <c r="AF101" s="6"/>
      <c r="AG101" s="4"/>
      <c r="AH101" s="4"/>
      <c r="AI101" s="5"/>
      <c r="AJ101" s="6"/>
      <c r="AK101" s="6"/>
      <c r="AL101" s="6"/>
      <c r="AM101" s="5"/>
      <c r="AN101" s="6"/>
      <c r="AO101" s="6"/>
      <c r="AP101" s="6"/>
      <c r="AQ101" s="5"/>
      <c r="AR101" s="6"/>
      <c r="AS101" s="6"/>
      <c r="AT101" s="6"/>
      <c r="AU101" s="5"/>
      <c r="AV101" s="6"/>
      <c r="AW101" s="6"/>
      <c r="AX101" s="6"/>
      <c r="AY101" s="5"/>
      <c r="AZ101" s="6"/>
      <c r="BA101" s="6"/>
      <c r="BB101" s="6"/>
      <c r="BC101" s="5"/>
      <c r="BD101" s="6"/>
      <c r="BE101" s="6"/>
      <c r="BF101" s="6"/>
    </row>
    <row r="102" spans="1:58" x14ac:dyDescent="0.3">
      <c r="A102" s="11">
        <f>IF(D102=0," ",RANK(D102,$D$3:$D$345,0))</f>
        <v>100</v>
      </c>
      <c r="B102" s="9">
        <v>100</v>
      </c>
      <c r="C102" s="12" t="s">
        <v>677</v>
      </c>
      <c r="D102" s="72">
        <f>I102+M102+Q102+U102+Y102+AC102+AG102+AK102+AO102+AS102+AW102+BA102+BE102</f>
        <v>100</v>
      </c>
      <c r="E102" s="13">
        <f>J102+N102+R102+V102+Z102+AD102+AH102+AL102+AP102+AT102+AX102+BB102+BF102</f>
        <v>22</v>
      </c>
      <c r="F102" s="13">
        <f>COUNTA(H102,L102,P102,T102,X102,AB102,AF102,AJ102,AN102,AR102,AV102,AZ102,BD102)</f>
        <v>1</v>
      </c>
      <c r="G102" s="6"/>
      <c r="H102" s="6"/>
      <c r="I102" s="6"/>
      <c r="J102" s="6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">
        <f>VLOOKUP(C102,'6'!$B$10:$H$215,3,FALSE)</f>
        <v>9.481481481481481E-2</v>
      </c>
      <c r="AB102" s="4">
        <f>VLOOKUP(C102,'6'!$B$10:$H$215,4,FALSE)</f>
        <v>6</v>
      </c>
      <c r="AC102" s="4">
        <f>VLOOKUP(AB102,Баллы!$A$2:$B$101,2)+AD102/2</f>
        <v>100</v>
      </c>
      <c r="AD102" s="4">
        <f>VLOOKUP(C102,'6'!$B$10:$H$215,6,FALSE)</f>
        <v>22</v>
      </c>
      <c r="AE102" s="87"/>
      <c r="AF102" s="6"/>
      <c r="AG102" s="4"/>
      <c r="AH102" s="4"/>
      <c r="AI102" s="5"/>
      <c r="AJ102" s="6"/>
      <c r="AK102" s="6"/>
      <c r="AL102" s="6"/>
      <c r="AM102" s="5"/>
      <c r="AN102" s="6"/>
      <c r="AO102" s="6"/>
      <c r="AP102" s="6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</row>
    <row r="103" spans="1:58" x14ac:dyDescent="0.3">
      <c r="A103" s="11">
        <f>IF(D103=0," ",RANK(D103,$D$3:$D$345,0))</f>
        <v>100</v>
      </c>
      <c r="B103" s="9">
        <v>101</v>
      </c>
      <c r="C103" s="12" t="s">
        <v>725</v>
      </c>
      <c r="D103" s="72">
        <f>I103+M103+Q103+U103+Y103+AC103+AG103+AK103+AO103+AS103+AW103+BA103+BE103</f>
        <v>100</v>
      </c>
      <c r="E103" s="13">
        <f>J103+N103+R103+V103+Z103+AD103+AH103+AL103+AP103+AT103+AX103+BB103+BF103</f>
        <v>10</v>
      </c>
      <c r="F103" s="13">
        <f>COUNTA(H103,L103,P103,T103,X103,AB103,AF103,AJ103,AN103,AR103,AV103,AZ103,BD103)</f>
        <v>1</v>
      </c>
      <c r="G103" s="6"/>
      <c r="H103" s="6"/>
      <c r="I103" s="6"/>
      <c r="J103" s="6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8">
        <f>VLOOKUP(C103,'6'!$B$10:$H$215,3,FALSE)</f>
        <v>2.8645833333333332E-2</v>
      </c>
      <c r="AB103" s="4">
        <f>VLOOKUP(C103,'6'!$B$10:$H$215,4,FALSE)</f>
        <v>3</v>
      </c>
      <c r="AC103" s="4">
        <f>VLOOKUP(AB103,Баллы!$A$2:$B$101,2)+AD103/2</f>
        <v>100</v>
      </c>
      <c r="AD103" s="4">
        <f>VLOOKUP(C103,'6'!$B$10:$H$215,6,FALSE)</f>
        <v>10</v>
      </c>
      <c r="AE103" s="87"/>
      <c r="AF103" s="6"/>
      <c r="AG103" s="4"/>
      <c r="AH103" s="4"/>
      <c r="AI103" s="5"/>
      <c r="AJ103" s="6"/>
      <c r="AK103" s="6"/>
      <c r="AL103" s="6"/>
      <c r="AM103" s="5"/>
      <c r="AN103" s="6"/>
      <c r="AO103" s="6"/>
      <c r="AP103" s="6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</row>
    <row r="104" spans="1:58" x14ac:dyDescent="0.3">
      <c r="A104" s="11">
        <f>IF(D104=0," ",RANK(D104,$D$3:$D$345,0))</f>
        <v>102</v>
      </c>
      <c r="B104" s="9">
        <v>102</v>
      </c>
      <c r="C104" s="163" t="s">
        <v>830</v>
      </c>
      <c r="D104" s="72">
        <f>I104+M104+Q104+U104+Y104+AC104+AG104+AK104+AO104+AS104+AW104+BA104+BE104</f>
        <v>99.5</v>
      </c>
      <c r="E104" s="13">
        <f>J104+N104+R104+V104+Z104+AD104+AH104+AL104+AP104+AT104+AX104+BB104+BF104</f>
        <v>25</v>
      </c>
      <c r="F104" s="13">
        <f>COUNTA(H104,L104,P104,T104,X104,AB104,AF104,AJ104,AN104,AR104,AV104,AZ104,BD104)</f>
        <v>1</v>
      </c>
      <c r="G104" s="6"/>
      <c r="H104" s="6"/>
      <c r="I104" s="6"/>
      <c r="J104" s="6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87"/>
      <c r="AF104" s="6"/>
      <c r="AG104" s="4"/>
      <c r="AH104" s="4"/>
      <c r="AI104" s="5"/>
      <c r="AJ104" s="6"/>
      <c r="AK104" s="6"/>
      <c r="AL104" s="6"/>
      <c r="AM104" s="5">
        <f>VLOOKUP(C104,'9'!$B$5:$H$89,3,FALSE)</f>
        <v>0.11898148148148148</v>
      </c>
      <c r="AN104" s="6">
        <f>VLOOKUP(C104,'9'!$B$5:$H$89,4,FALSE)</f>
        <v>7</v>
      </c>
      <c r="AO104" s="6">
        <f>VLOOKUP(AN104,Баллы!$A$2:$B$101,2)+AP104/2</f>
        <v>99.5</v>
      </c>
      <c r="AP104" s="6">
        <f>VLOOKUP(C104,'9'!$B$5:$H$89,6,FALSE)</f>
        <v>25</v>
      </c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</row>
    <row r="105" spans="1:58" x14ac:dyDescent="0.3">
      <c r="A105" s="11">
        <f>IF(D105=0," ",RANK(D105,$D$3:$D$345,0))</f>
        <v>103</v>
      </c>
      <c r="B105" s="9">
        <v>103</v>
      </c>
      <c r="C105" s="12" t="s">
        <v>669</v>
      </c>
      <c r="D105" s="72">
        <f>I105+M105+Q105+U105+Y105+AC105+AG105+AK105+AO105+AS105+AW105+BA105+BE105</f>
        <v>99</v>
      </c>
      <c r="E105" s="13">
        <f>J105+N105+R105+V105+Z105+AD105+AH105+AL105+AP105+AT105+AX105+BB105+BF105</f>
        <v>32</v>
      </c>
      <c r="F105" s="13">
        <f>COUNTA(H105,L105,P105,T105,X105,AB105,AF105,AJ105,AN105,AR105,AV105,AZ105,BD105)</f>
        <v>1</v>
      </c>
      <c r="G105" s="6"/>
      <c r="H105" s="6"/>
      <c r="I105" s="6"/>
      <c r="J105" s="6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8">
        <f>VLOOKUP(C105,'6'!$B$10:$H$215,3,FALSE)</f>
        <v>0.17657407407407408</v>
      </c>
      <c r="AB105" s="4">
        <f>VLOOKUP(C105,'6'!$B$10:$H$215,4,FALSE)</f>
        <v>9</v>
      </c>
      <c r="AC105" s="4">
        <f>VLOOKUP(AB105,Баллы!$A$2:$B$101,2)+AD105/2</f>
        <v>99</v>
      </c>
      <c r="AD105" s="4">
        <f>VLOOKUP(C105,'6'!$B$10:$H$215,6,FALSE)</f>
        <v>32</v>
      </c>
      <c r="AE105" s="87"/>
      <c r="AF105" s="6"/>
      <c r="AG105" s="4"/>
      <c r="AH105" s="4"/>
      <c r="AI105" s="5"/>
      <c r="AJ105" s="6"/>
      <c r="AK105" s="6"/>
      <c r="AL105" s="6"/>
      <c r="AM105" s="5"/>
      <c r="AN105" s="6"/>
      <c r="AO105" s="6"/>
      <c r="AP105" s="6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</row>
    <row r="106" spans="1:58" x14ac:dyDescent="0.3">
      <c r="A106" s="11">
        <f>IF(D106=0," ",RANK(D106,$D$3:$D$345,0))</f>
        <v>104</v>
      </c>
      <c r="B106" s="9">
        <v>104</v>
      </c>
      <c r="C106" s="159" t="s">
        <v>2125</v>
      </c>
      <c r="D106" s="72">
        <f>I106+M106+Q106+U106+Y106+AC106+AG106+AK106+AO106+AS106+AW106+BA106+BE106</f>
        <v>98.5</v>
      </c>
      <c r="E106" s="13">
        <f>J106+N106+R106+V106+Z106+AD106+AH106+AL106+AP106+AT106+AX106+BB106+BF106</f>
        <v>15</v>
      </c>
      <c r="F106" s="13">
        <f>COUNTA(H106,L106,P106,T106,X106,AB106,AF106,AJ106,AN106,AR106,AV106,AZ106,BD106)</f>
        <v>1</v>
      </c>
      <c r="G106" s="6"/>
      <c r="H106" s="6"/>
      <c r="I106" s="6"/>
      <c r="J106" s="6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87"/>
      <c r="AF106" s="6"/>
      <c r="AG106" s="4"/>
      <c r="AH106" s="4"/>
      <c r="AI106" s="5" t="str">
        <f>VLOOKUP(C106,'8'!$B$10:$H$397,3,FALSE)</f>
        <v>01:06:50</v>
      </c>
      <c r="AJ106" s="6">
        <f>VLOOKUP(C106,'8'!$B$10:$H$397,4,FALSE)</f>
        <v>5</v>
      </c>
      <c r="AK106" s="6">
        <f>VLOOKUP(AJ106,Баллы!$A$2:$B$101,2)+AL106/2</f>
        <v>98.5</v>
      </c>
      <c r="AL106" s="6">
        <f>VLOOKUP(C106,'8'!$B$10:$H$397,6,FALSE)</f>
        <v>15</v>
      </c>
      <c r="AM106" s="5"/>
      <c r="AN106" s="6"/>
      <c r="AO106" s="6"/>
      <c r="AP106" s="6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</row>
    <row r="107" spans="1:58" x14ac:dyDescent="0.3">
      <c r="A107" s="11">
        <f>IF(D107=0," ",RANK(D107,$D$3:$D$345,0))</f>
        <v>104</v>
      </c>
      <c r="B107" s="9">
        <v>105</v>
      </c>
      <c r="C107" s="159" t="s">
        <v>2177</v>
      </c>
      <c r="D107" s="72">
        <f>I107+M107+Q107+U107+Y107+AC107+AG107+AK107+AO107+AS107+AW107+BA107+BE107</f>
        <v>98.5</v>
      </c>
      <c r="E107" s="13">
        <f>J107+N107+R107+V107+Z107+AD107+AH107+AL107+AP107+AT107+AX107+BB107+BF107</f>
        <v>7</v>
      </c>
      <c r="F107" s="13">
        <f>COUNTA(H107,L107,P107,T107,X107,AB107,AF107,AJ107,AN107,AR107,AV107,AZ107,BD107)</f>
        <v>1</v>
      </c>
      <c r="G107" s="6"/>
      <c r="H107" s="6"/>
      <c r="I107" s="6"/>
      <c r="J107" s="6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87"/>
      <c r="AF107" s="6"/>
      <c r="AG107" s="4"/>
      <c r="AH107" s="4"/>
      <c r="AI107" s="5" t="str">
        <f>VLOOKUP(C107,'8'!$B$10:$H$397,3,FALSE)</f>
        <v>00:33:45</v>
      </c>
      <c r="AJ107" s="6">
        <f>VLOOKUP(C107,'8'!$B$10:$H$397,4,FALSE)</f>
        <v>3</v>
      </c>
      <c r="AK107" s="6">
        <f>VLOOKUP(AJ107,Баллы!$A$2:$B$101,2)+AL107/2</f>
        <v>98.5</v>
      </c>
      <c r="AL107" s="6">
        <f>VLOOKUP(C107,'8'!$B$10:$H$397,6,FALSE)</f>
        <v>7</v>
      </c>
      <c r="AM107" s="5"/>
      <c r="AN107" s="6"/>
      <c r="AO107" s="6"/>
      <c r="AP107" s="6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</row>
    <row r="108" spans="1:58" x14ac:dyDescent="0.3">
      <c r="A108" s="11">
        <f>IF(D108=0," ",RANK(D108,$D$3:$D$345,0))</f>
        <v>106</v>
      </c>
      <c r="B108" s="9">
        <v>106</v>
      </c>
      <c r="C108" s="159" t="s">
        <v>2109</v>
      </c>
      <c r="D108" s="72">
        <f>I108+M108+Q108+U108+Y108+AC108+AG108+AK108+AO108+AS108+AW108+BA108+BE108</f>
        <v>98</v>
      </c>
      <c r="E108" s="13">
        <f>J108+N108+R108+V108+Z108+AD108+AH108+AL108+AP108+AT108+AX108+BB108+BF108</f>
        <v>30</v>
      </c>
      <c r="F108" s="13">
        <f>COUNTA(H108,L108,P108,T108,X108,AB108,AF108,AJ108,AN108,AR108,AV108,AZ108,BD108)</f>
        <v>1</v>
      </c>
      <c r="G108" s="6"/>
      <c r="H108" s="6"/>
      <c r="I108" s="6"/>
      <c r="J108" s="6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87"/>
      <c r="AF108" s="6"/>
      <c r="AG108" s="4"/>
      <c r="AH108" s="4"/>
      <c r="AI108" s="5" t="str">
        <f>VLOOKUP(C108,'8'!$B$10:$H$397,3,FALSE)</f>
        <v>03:00:20</v>
      </c>
      <c r="AJ108" s="6">
        <f>VLOOKUP(C108,'8'!$B$10:$H$397,4,FALSE)</f>
        <v>9</v>
      </c>
      <c r="AK108" s="6">
        <f>VLOOKUP(AJ108,Баллы!$A$2:$B$101,2)+AL108/2</f>
        <v>98</v>
      </c>
      <c r="AL108" s="6">
        <f>VLOOKUP(C108,'8'!$B$10:$H$397,6,FALSE)</f>
        <v>30</v>
      </c>
      <c r="AM108" s="5"/>
      <c r="AN108" s="6"/>
      <c r="AO108" s="6"/>
      <c r="AP108" s="6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</row>
    <row r="109" spans="1:58" x14ac:dyDescent="0.3">
      <c r="A109" s="11">
        <f>IF(D109=0," ",RANK(D109,$D$3:$D$345,0))</f>
        <v>106</v>
      </c>
      <c r="B109" s="9">
        <v>107</v>
      </c>
      <c r="C109" s="38" t="s">
        <v>514</v>
      </c>
      <c r="D109" s="72">
        <f>I109+M109+Q109+U109+Y109+AC109+AG109+AK109+AO109+AS109+AW109+BA109+BE109</f>
        <v>98</v>
      </c>
      <c r="E109" s="13">
        <f>J109+N109+R109+V109+Z109+AD109+AH109+AL109+AP109+AT109+AX109+BB109+BF109</f>
        <v>10</v>
      </c>
      <c r="F109" s="13">
        <f>COUNTA(H109,L109,P109,T109,X109,AB109,AF109,AJ109,AN109,AR109,AV109,AZ109,BD109)</f>
        <v>1</v>
      </c>
      <c r="G109" s="6"/>
      <c r="H109" s="6"/>
      <c r="I109" s="6"/>
      <c r="J109" s="6"/>
      <c r="K109" s="5">
        <f>VLOOKUP(C109,'2'!$C$10:$H$78,3,FALSE)</f>
        <v>3.8055555555555558E-2</v>
      </c>
      <c r="L109" s="6">
        <f>VLOOKUP(C109,'2'!$C$10:$H$78,4,FALSE)</f>
        <v>4</v>
      </c>
      <c r="M109" s="6">
        <f>VLOOKUP(L109,Баллы!$A$2:$B$101,2)+N109/2</f>
        <v>98</v>
      </c>
      <c r="N109" s="6">
        <f>VLOOKUP(C109,'2'!$C$10:$H$78,5,FALSE)</f>
        <v>10</v>
      </c>
      <c r="O109" s="5"/>
      <c r="P109" s="6"/>
      <c r="Q109" s="6"/>
      <c r="R109" s="6"/>
      <c r="S109" s="5"/>
      <c r="T109" s="6"/>
      <c r="U109" s="6"/>
      <c r="V109" s="6"/>
      <c r="W109" s="8"/>
      <c r="X109" s="4"/>
      <c r="Y109" s="4"/>
      <c r="Z109" s="4"/>
      <c r="AA109" s="8"/>
      <c r="AB109" s="4"/>
      <c r="AC109" s="4"/>
      <c r="AD109" s="4"/>
      <c r="AE109" s="87"/>
      <c r="AF109" s="6"/>
      <c r="AG109" s="4"/>
      <c r="AH109" s="4"/>
      <c r="AI109" s="5"/>
      <c r="AJ109" s="6"/>
      <c r="AK109" s="6"/>
      <c r="AL109" s="6"/>
      <c r="AM109" s="5"/>
      <c r="AN109" s="6"/>
      <c r="AO109" s="6"/>
      <c r="AP109" s="6"/>
      <c r="AQ109" s="5"/>
      <c r="AR109" s="6"/>
      <c r="AS109" s="6"/>
      <c r="AT109" s="6"/>
      <c r="AU109" s="5"/>
      <c r="AV109" s="6"/>
      <c r="AW109" s="6"/>
      <c r="AX109" s="6"/>
      <c r="AY109" s="5"/>
      <c r="AZ109" s="6"/>
      <c r="BA109" s="6"/>
      <c r="BB109" s="6"/>
      <c r="BC109" s="5"/>
      <c r="BD109" s="6"/>
      <c r="BE109" s="6"/>
      <c r="BF109" s="6"/>
    </row>
    <row r="110" spans="1:58" x14ac:dyDescent="0.3">
      <c r="A110" s="11">
        <f>IF(D110=0," ",RANK(D110,$D$3:$D$345,0))</f>
        <v>106</v>
      </c>
      <c r="B110" s="9">
        <v>107</v>
      </c>
      <c r="C110" s="12" t="s">
        <v>784</v>
      </c>
      <c r="D110" s="72">
        <f>I110+M110+Q110+U110+Y110+AC110+AG110+AK110+AO110+AS110+AW110+BA110+BE110</f>
        <v>98</v>
      </c>
      <c r="E110" s="13">
        <f>J110+N110+R110+V110+Z110+AD110+AH110+AL110+AP110+AT110+AX110+BB110+BF110</f>
        <v>10</v>
      </c>
      <c r="F110" s="13">
        <f>COUNTA(H110,L110,P110,T110,X110,AB110,AF110,AJ110,AN110,AR110,AV110,AZ110,BD110)</f>
        <v>1</v>
      </c>
      <c r="G110" s="6"/>
      <c r="H110" s="6"/>
      <c r="I110" s="6"/>
      <c r="J110" s="6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8">
        <f>VLOOKUP(C110,'6'!$B$10:$H$215,3,FALSE)</f>
        <v>3.0729166666666669E-2</v>
      </c>
      <c r="AB110" s="4">
        <f>VLOOKUP(C110,'6'!$B$10:$H$215,4,FALSE)</f>
        <v>4</v>
      </c>
      <c r="AC110" s="4">
        <f>VLOOKUP(AB110,Баллы!$A$2:$B$101,2)+AD110/2</f>
        <v>98</v>
      </c>
      <c r="AD110" s="4">
        <f>VLOOKUP(C110,'6'!$B$10:$H$215,6,FALSE)</f>
        <v>10</v>
      </c>
      <c r="AE110" s="87"/>
      <c r="AF110" s="6"/>
      <c r="AG110" s="4"/>
      <c r="AH110" s="4"/>
      <c r="AI110" s="5"/>
      <c r="AJ110" s="6"/>
      <c r="AK110" s="6"/>
      <c r="AL110" s="6"/>
      <c r="AM110" s="5"/>
      <c r="AN110" s="6"/>
      <c r="AO110" s="6"/>
      <c r="AP110" s="6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</row>
    <row r="111" spans="1:58" x14ac:dyDescent="0.3">
      <c r="A111" s="11">
        <f>IF(D111=0," ",RANK(D111,$D$3:$D$345,0))</f>
        <v>109</v>
      </c>
      <c r="B111" s="9">
        <v>109</v>
      </c>
      <c r="C111" s="12" t="s">
        <v>384</v>
      </c>
      <c r="D111" s="72">
        <f>I111+M111+Q111+U111+Y111+AC111+AG111+AK111+AO111+AS111+AW111+BA111+BE111</f>
        <v>97.75</v>
      </c>
      <c r="E111" s="13">
        <f>J111+N111+R111+V111+Z111+AD111+AH111+AL111+AP111+AT111+AX111+BB111+BF111</f>
        <v>9.5</v>
      </c>
      <c r="F111" s="13">
        <f>COUNTA(H111,L111,P111,T111,X111,AB111,AF111,AJ111,AN111,AR111,AV111,AZ111,BD111)</f>
        <v>1</v>
      </c>
      <c r="G111" s="6"/>
      <c r="H111" s="6"/>
      <c r="I111" s="6"/>
      <c r="J111" s="6"/>
      <c r="K111" s="5"/>
      <c r="L111" s="6"/>
      <c r="M111" s="6"/>
      <c r="N111" s="6"/>
      <c r="O111" s="5">
        <f>VLOOKUP(C111,'3'!$B$10:$G$298,3,FALSE)</f>
        <v>2.6747685185185183E-2</v>
      </c>
      <c r="P111" s="6">
        <f>VLOOKUP(C111,'3'!$B$10:$G$298,4,FALSE)</f>
        <v>4</v>
      </c>
      <c r="Q111" s="6">
        <f>VLOOKUP(P111,Баллы!$A$2:$B$101,2)+R111/2</f>
        <v>97.75</v>
      </c>
      <c r="R111" s="6">
        <f>VLOOKUP(C111,'3'!$B$10:$G$298,5,FALSE)</f>
        <v>9.5</v>
      </c>
      <c r="S111" s="5"/>
      <c r="T111" s="6"/>
      <c r="U111" s="6"/>
      <c r="V111" s="6"/>
      <c r="W111" s="8"/>
      <c r="X111" s="4"/>
      <c r="Y111" s="4"/>
      <c r="Z111" s="4"/>
      <c r="AA111" s="8"/>
      <c r="AB111" s="4"/>
      <c r="AC111" s="4"/>
      <c r="AD111" s="4"/>
      <c r="AE111" s="87"/>
      <c r="AF111" s="6"/>
      <c r="AG111" s="4"/>
      <c r="AH111" s="4"/>
      <c r="AI111" s="5"/>
      <c r="AJ111" s="6"/>
      <c r="AK111" s="6"/>
      <c r="AL111" s="6"/>
      <c r="AM111" s="5"/>
      <c r="AN111" s="6"/>
      <c r="AO111" s="6"/>
      <c r="AP111" s="6"/>
      <c r="AQ111" s="5"/>
      <c r="AR111" s="6"/>
      <c r="AS111" s="6"/>
      <c r="AT111" s="6"/>
      <c r="AU111" s="5"/>
      <c r="AV111" s="6"/>
      <c r="AW111" s="6"/>
      <c r="AX111" s="6"/>
      <c r="AY111" s="5"/>
      <c r="AZ111" s="6"/>
      <c r="BA111" s="6"/>
      <c r="BB111" s="6"/>
      <c r="BC111" s="5"/>
      <c r="BD111" s="6"/>
      <c r="BE111" s="6"/>
      <c r="BF111" s="6"/>
    </row>
    <row r="112" spans="1:58" x14ac:dyDescent="0.3">
      <c r="A112" s="11">
        <f>IF(D112=0," ",RANK(D112,$D$3:$D$345,0))</f>
        <v>110</v>
      </c>
      <c r="B112" s="9">
        <v>110</v>
      </c>
      <c r="C112" s="163" t="s">
        <v>831</v>
      </c>
      <c r="D112" s="72">
        <f>I112+M112+Q112+U112+Y112+AC112+AG112+AK112+AO112+AS112+AW112+BA112+BE112</f>
        <v>97.5</v>
      </c>
      <c r="E112" s="13">
        <f>J112+N112+R112+V112+Z112+AD112+AH112+AL112+AP112+AT112+AX112+BB112+BF112</f>
        <v>25</v>
      </c>
      <c r="F112" s="13">
        <f>COUNTA(H112,L112,P112,T112,X112,AB112,AF112,AJ112,AN112,AR112,AV112,AZ112,BD112)</f>
        <v>1</v>
      </c>
      <c r="G112" s="6"/>
      <c r="H112" s="6"/>
      <c r="I112" s="6"/>
      <c r="J112" s="6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87"/>
      <c r="AF112" s="6"/>
      <c r="AG112" s="4"/>
      <c r="AH112" s="4"/>
      <c r="AI112" s="5"/>
      <c r="AJ112" s="6"/>
      <c r="AK112" s="6"/>
      <c r="AL112" s="6"/>
      <c r="AM112" s="5">
        <f>VLOOKUP(C112,'9'!$B$5:$H$89,3,FALSE)</f>
        <v>0.11924768518518519</v>
      </c>
      <c r="AN112" s="6">
        <f>VLOOKUP(C112,'9'!$B$5:$H$89,4,FALSE)</f>
        <v>8</v>
      </c>
      <c r="AO112" s="6">
        <f>VLOOKUP(AN112,Баллы!$A$2:$B$101,2)+AP112/2</f>
        <v>97.5</v>
      </c>
      <c r="AP112" s="6">
        <f>VLOOKUP(C112,'9'!$B$5:$H$89,6,FALSE)</f>
        <v>25</v>
      </c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</row>
    <row r="113" spans="1:58" x14ac:dyDescent="0.3">
      <c r="A113" s="11">
        <f>IF(D113=0," ",RANK(D113,$D$3:$D$345,0))</f>
        <v>110</v>
      </c>
      <c r="B113" s="9">
        <v>111</v>
      </c>
      <c r="C113" s="12" t="s">
        <v>568</v>
      </c>
      <c r="D113" s="72">
        <f>I113+M113+Q113+U113+Y113+AC113+AG113+AK113+AO113+AS113+AW113+BA113+BE113</f>
        <v>97.5</v>
      </c>
      <c r="E113" s="13">
        <f>J113+N113+R113+V113+Z113+AD113+AH113+AL113+AP113+AT113+AX113+BB113+BF113</f>
        <v>5</v>
      </c>
      <c r="F113" s="13">
        <f>COUNTA(H113,L113,P113,T113,X113,AB113,AF113,AJ113,AN113,AR113,AV113,AZ113,BD113)</f>
        <v>1</v>
      </c>
      <c r="G113" s="6"/>
      <c r="H113" s="6"/>
      <c r="I113" s="6"/>
      <c r="J113" s="6"/>
      <c r="K113" s="5">
        <f>VLOOKUP(C113,'2'!$C$10:$H$78,3,FALSE)</f>
        <v>3.4965277777777783E-2</v>
      </c>
      <c r="L113" s="6">
        <f>VLOOKUP(C113,'2'!$C$10:$H$78,4,FALSE)</f>
        <v>3</v>
      </c>
      <c r="M113" s="6">
        <f>VLOOKUP(L113,Баллы!$A$2:$B$101,2)+N113/2</f>
        <v>97.5</v>
      </c>
      <c r="N113" s="6">
        <f>VLOOKUP(C113,'2'!$C$10:$H$78,5,FALSE)</f>
        <v>5</v>
      </c>
      <c r="O113" s="5"/>
      <c r="P113" s="6"/>
      <c r="Q113" s="6"/>
      <c r="R113" s="6"/>
      <c r="S113" s="5"/>
      <c r="T113" s="6"/>
      <c r="U113" s="6"/>
      <c r="V113" s="6"/>
      <c r="W113" s="8"/>
      <c r="X113" s="4"/>
      <c r="Y113" s="4"/>
      <c r="Z113" s="4"/>
      <c r="AA113" s="8"/>
      <c r="AB113" s="4"/>
      <c r="AC113" s="4"/>
      <c r="AD113" s="4"/>
      <c r="AE113" s="87"/>
      <c r="AF113" s="6"/>
      <c r="AG113" s="4"/>
      <c r="AH113" s="4"/>
      <c r="AI113" s="5"/>
      <c r="AJ113" s="6"/>
      <c r="AK113" s="6"/>
      <c r="AL113" s="6"/>
      <c r="AM113" s="5"/>
      <c r="AN113" s="6"/>
      <c r="AO113" s="6"/>
      <c r="AP113" s="6"/>
      <c r="AQ113" s="5"/>
      <c r="AR113" s="6"/>
      <c r="AS113" s="6"/>
      <c r="AT113" s="6"/>
      <c r="AU113" s="5"/>
      <c r="AV113" s="6"/>
      <c r="AW113" s="6"/>
      <c r="AX113" s="6"/>
      <c r="AY113" s="5"/>
      <c r="AZ113" s="6"/>
      <c r="BA113" s="6"/>
      <c r="BB113" s="6"/>
      <c r="BC113" s="5"/>
      <c r="BD113" s="6"/>
      <c r="BE113" s="6"/>
      <c r="BF113" s="6"/>
    </row>
    <row r="114" spans="1:58" x14ac:dyDescent="0.3">
      <c r="A114" s="11">
        <f>IF(D114=0," ",RANK(D114,$D$3:$D$345,0))</f>
        <v>112</v>
      </c>
      <c r="B114" s="9">
        <v>112</v>
      </c>
      <c r="C114" s="12" t="s">
        <v>670</v>
      </c>
      <c r="D114" s="72">
        <f>I114+M114+Q114+U114+Y114+AC114+AG114+AK114+AO114+AS114+AW114+BA114+BE114</f>
        <v>97</v>
      </c>
      <c r="E114" s="13">
        <f>J114+N114+R114+V114+Z114+AD114+AH114+AL114+AP114+AT114+AX114+BB114+BF114</f>
        <v>32</v>
      </c>
      <c r="F114" s="13">
        <f>COUNTA(H114,L114,P114,T114,X114,AB114,AF114,AJ114,AN114,AR114,AV114,AZ114,BD114)</f>
        <v>1</v>
      </c>
      <c r="G114" s="6"/>
      <c r="H114" s="6"/>
      <c r="I114" s="6"/>
      <c r="J114" s="6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8">
        <f>VLOOKUP(C114,'6'!$B$10:$H$215,3,FALSE)</f>
        <v>0.176875</v>
      </c>
      <c r="AB114" s="4">
        <f>VLOOKUP(C114,'6'!$B$10:$H$215,4,FALSE)</f>
        <v>10</v>
      </c>
      <c r="AC114" s="4">
        <f>VLOOKUP(AB114,Баллы!$A$2:$B$101,2)+AD114/2</f>
        <v>97</v>
      </c>
      <c r="AD114" s="4">
        <f>VLOOKUP(C114,'6'!$B$10:$H$215,6,FALSE)</f>
        <v>32</v>
      </c>
      <c r="AE114" s="87"/>
      <c r="AF114" s="6"/>
      <c r="AG114" s="4"/>
      <c r="AH114" s="4"/>
      <c r="AI114" s="5"/>
      <c r="AJ114" s="6"/>
      <c r="AK114" s="6"/>
      <c r="AL114" s="6"/>
      <c r="AM114" s="5"/>
      <c r="AN114" s="6"/>
      <c r="AO114" s="6"/>
      <c r="AP114" s="6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</row>
    <row r="115" spans="1:58" x14ac:dyDescent="0.3">
      <c r="A115" s="11">
        <f>IF(D115=0," ",RANK(D115,$D$3:$D$345,0))</f>
        <v>112</v>
      </c>
      <c r="B115" s="9">
        <v>113</v>
      </c>
      <c r="C115" s="22" t="s">
        <v>212</v>
      </c>
      <c r="D115" s="72">
        <f>I115+M115+Q115+U115+Y115+AC115+AG115+AK115+AO115+AS115+AW115+BA115+BE115</f>
        <v>97</v>
      </c>
      <c r="E115" s="13">
        <f>J115+N115+R115+V115+Z115+AD115+AH115+AL115+AP115+AT115+AX115+BB115+BF115</f>
        <v>20</v>
      </c>
      <c r="F115" s="13">
        <f>COUNTA(H115,L115,P115,T115,X115,AB115,AF115,AJ115,AN115,AR115,AV115,AZ115,BD115)</f>
        <v>1</v>
      </c>
      <c r="G115" s="6"/>
      <c r="H115" s="6"/>
      <c r="I115" s="6"/>
      <c r="J115" s="6"/>
      <c r="K115" s="5"/>
      <c r="L115" s="6"/>
      <c r="M115" s="6"/>
      <c r="N115" s="6"/>
      <c r="O115" s="5"/>
      <c r="P115" s="6"/>
      <c r="Q115" s="6"/>
      <c r="R115" s="6"/>
      <c r="S115" s="5">
        <f>VLOOKUP(C115,'4'!$B$10:$H$161,3,FALSE)</f>
        <v>6.6631944444444438E-2</v>
      </c>
      <c r="T115" s="6">
        <f>VLOOKUP(C115,'4'!$B$10:$H$161,4,FALSE)</f>
        <v>7</v>
      </c>
      <c r="U115" s="6">
        <f>VLOOKUP(T115,Баллы!$A$2:$B$101,2)+V115/2</f>
        <v>97</v>
      </c>
      <c r="V115" s="6">
        <f>VLOOKUP(C115,'4'!$B$10:$H$161,6,FALSE)</f>
        <v>20</v>
      </c>
      <c r="W115" s="8"/>
      <c r="X115" s="4"/>
      <c r="Y115" s="4"/>
      <c r="Z115" s="4"/>
      <c r="AA115" s="8"/>
      <c r="AB115" s="4"/>
      <c r="AC115" s="4"/>
      <c r="AD115" s="4"/>
      <c r="AE115" s="87"/>
      <c r="AF115" s="6"/>
      <c r="AG115" s="4"/>
      <c r="AH115" s="4"/>
      <c r="AI115" s="5"/>
      <c r="AJ115" s="6"/>
      <c r="AK115" s="6"/>
      <c r="AL115" s="6"/>
      <c r="AM115" s="5"/>
      <c r="AN115" s="6"/>
      <c r="AO115" s="6"/>
      <c r="AP115" s="6"/>
      <c r="AQ115" s="5"/>
      <c r="AR115" s="6"/>
      <c r="AS115" s="6"/>
      <c r="AT115" s="6"/>
      <c r="AU115" s="5"/>
      <c r="AV115" s="6"/>
      <c r="AW115" s="6"/>
      <c r="AX115" s="6"/>
      <c r="AY115" s="5"/>
      <c r="AZ115" s="6"/>
      <c r="BA115" s="6"/>
      <c r="BB115" s="6"/>
      <c r="BC115" s="5"/>
      <c r="BD115" s="6"/>
      <c r="BE115" s="6"/>
      <c r="BF115" s="6"/>
    </row>
    <row r="116" spans="1:58" x14ac:dyDescent="0.3">
      <c r="A116" s="11">
        <f>IF(D116=0," ",RANK(D116,$D$3:$D$345,0))</f>
        <v>114</v>
      </c>
      <c r="B116" s="9">
        <v>114</v>
      </c>
      <c r="C116" s="159" t="s">
        <v>2178</v>
      </c>
      <c r="D116" s="72">
        <f>I116+M116+Q116+U116+Y116+AC116+AG116+AK116+AO116+AS116+AW116+BA116+BE116</f>
        <v>96.5</v>
      </c>
      <c r="E116" s="13">
        <f>J116+N116+R116+V116+Z116+AD116+AH116+AL116+AP116+AT116+AX116+BB116+BF116</f>
        <v>7</v>
      </c>
      <c r="F116" s="13">
        <f>COUNTA(H116,L116,P116,T116,X116,AB116,AF116,AJ116,AN116,AR116,AV116,AZ116,BD116)</f>
        <v>1</v>
      </c>
      <c r="G116" s="6"/>
      <c r="H116" s="6"/>
      <c r="I116" s="6"/>
      <c r="J116" s="6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87"/>
      <c r="AF116" s="6"/>
      <c r="AG116" s="4"/>
      <c r="AH116" s="4"/>
      <c r="AI116" s="5" t="str">
        <f>VLOOKUP(C116,'8'!$B$10:$H$397,3,FALSE)</f>
        <v>00:34:55</v>
      </c>
      <c r="AJ116" s="6">
        <f>VLOOKUP(C116,'8'!$B$10:$H$397,4,FALSE)</f>
        <v>4</v>
      </c>
      <c r="AK116" s="6">
        <f>VLOOKUP(AJ116,Баллы!$A$2:$B$101,2)+AL116/2</f>
        <v>96.5</v>
      </c>
      <c r="AL116" s="6">
        <f>VLOOKUP(C116,'8'!$B$10:$H$397,6,FALSE)</f>
        <v>7</v>
      </c>
      <c r="AM116" s="5"/>
      <c r="AN116" s="6"/>
      <c r="AO116" s="6"/>
      <c r="AP116" s="6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</row>
    <row r="117" spans="1:58" x14ac:dyDescent="0.3">
      <c r="A117" s="11">
        <f>IF(D117=0," ",RANK(D117,$D$3:$D$345,0))</f>
        <v>115</v>
      </c>
      <c r="B117" s="9">
        <v>115</v>
      </c>
      <c r="C117" s="12" t="s">
        <v>578</v>
      </c>
      <c r="D117" s="72">
        <f>I117+M117+Q117+U117+Y117+AC117+AG117+AK117+AO117+AS117+AW117+BA117+BE117</f>
        <v>96.25</v>
      </c>
      <c r="E117" s="13">
        <f>J117+N117+R117+V117+Z117+AD117+AH117+AL117+AP117+AT117+AX117+BB117+BF117</f>
        <v>36.5</v>
      </c>
      <c r="F117" s="13">
        <f>COUNTA(H117,L117,P117,T117,X117,AB117,AF117,AJ117,AN117,AR117,AV117,AZ117,BD117)</f>
        <v>2</v>
      </c>
      <c r="G117" s="6"/>
      <c r="H117" s="6"/>
      <c r="I117" s="6"/>
      <c r="J117" s="6"/>
      <c r="K117" s="5"/>
      <c r="L117" s="6"/>
      <c r="M117" s="6"/>
      <c r="N117" s="6"/>
      <c r="O117" s="5">
        <f>VLOOKUP(C117,'3'!$B$10:$G$298,3,FALSE)</f>
        <v>0.14739583333333334</v>
      </c>
      <c r="P117" s="6">
        <f>VLOOKUP(C117,'3'!$B$10:$G$298,4,FALSE)</f>
        <v>64</v>
      </c>
      <c r="Q117" s="6">
        <f>VLOOKUP(P117,Баллы!$A$2:$B$101,2)+R117/2</f>
        <v>40.25</v>
      </c>
      <c r="R117" s="6">
        <f>VLOOKUP(C117,'3'!$B$10:$G$298,5,FALSE)</f>
        <v>26.5</v>
      </c>
      <c r="S117" s="5"/>
      <c r="T117" s="6"/>
      <c r="U117" s="6"/>
      <c r="V117" s="6"/>
      <c r="W117" s="8"/>
      <c r="X117" s="4"/>
      <c r="Y117" s="4"/>
      <c r="Z117" s="4"/>
      <c r="AA117" s="8"/>
      <c r="AB117" s="4"/>
      <c r="AC117" s="4"/>
      <c r="AD117" s="4"/>
      <c r="AE117" s="87" t="str">
        <f>VLOOKUP(C117,'7'!$B$10:$H$126,3,FALSE)</f>
        <v>01:05:04</v>
      </c>
      <c r="AF117" s="6">
        <f>VLOOKUP(C117,'7'!$B$10:$H$126,4,FALSE)</f>
        <v>40</v>
      </c>
      <c r="AG117" s="4">
        <f>VLOOKUP(AF117,Баллы!$A$2:$B$101,2)+AH117/2</f>
        <v>56</v>
      </c>
      <c r="AH117" s="4">
        <f>VLOOKUP(C117,'7'!$B$10:$H$126,6,FALSE)</f>
        <v>10</v>
      </c>
      <c r="AI117" s="5"/>
      <c r="AJ117" s="6"/>
      <c r="AK117" s="6"/>
      <c r="AL117" s="6"/>
      <c r="AM117" s="5"/>
      <c r="AN117" s="6"/>
      <c r="AO117" s="6"/>
      <c r="AP117" s="6"/>
      <c r="AQ117" s="5"/>
      <c r="AR117" s="6"/>
      <c r="AS117" s="6"/>
      <c r="AT117" s="6"/>
      <c r="AU117" s="5"/>
      <c r="AV117" s="6"/>
      <c r="AW117" s="6"/>
      <c r="AX117" s="6"/>
      <c r="AY117" s="5"/>
      <c r="AZ117" s="6"/>
      <c r="BA117" s="6"/>
      <c r="BB117" s="6"/>
      <c r="BC117" s="5"/>
      <c r="BD117" s="6"/>
      <c r="BE117" s="6"/>
      <c r="BF117" s="6"/>
    </row>
    <row r="118" spans="1:58" x14ac:dyDescent="0.3">
      <c r="A118" s="11">
        <f>IF(D118=0," ",RANK(D118,$D$3:$D$345,0))</f>
        <v>115</v>
      </c>
      <c r="B118" s="9">
        <v>116</v>
      </c>
      <c r="C118" s="12" t="s">
        <v>433</v>
      </c>
      <c r="D118" s="72">
        <f>I118+M118+Q118+U118+Y118+AC118+AG118+AK118+AO118+AS118+AW118+BA118+BE118</f>
        <v>96.25</v>
      </c>
      <c r="E118" s="13">
        <f>J118+N118+R118+V118+Z118+AD118+AH118+AL118+AP118+AT118+AX118+BB118+BF118</f>
        <v>26.5</v>
      </c>
      <c r="F118" s="13">
        <f>COUNTA(H118,L118,P118,T118,X118,AB118,AF118,AJ118,AN118,AR118,AV118,AZ118,BD118)</f>
        <v>1</v>
      </c>
      <c r="G118" s="6"/>
      <c r="H118" s="6"/>
      <c r="I118" s="6"/>
      <c r="J118" s="6"/>
      <c r="K118" s="5"/>
      <c r="L118" s="6"/>
      <c r="M118" s="6"/>
      <c r="N118" s="6"/>
      <c r="O118" s="5">
        <f>VLOOKUP(C118,'3'!$B$10:$G$298,3,FALSE)</f>
        <v>9.8194444444444431E-2</v>
      </c>
      <c r="P118" s="6">
        <f>VLOOKUP(C118,'3'!$B$10:$G$298,4,FALSE)</f>
        <v>9</v>
      </c>
      <c r="Q118" s="6">
        <f>VLOOKUP(P118,Баллы!$A$2:$B$101,2)+R118/2</f>
        <v>96.25</v>
      </c>
      <c r="R118" s="6">
        <f>VLOOKUP(C118,'3'!$B$10:$G$298,5,FALSE)</f>
        <v>26.5</v>
      </c>
      <c r="S118" s="5"/>
      <c r="T118" s="6"/>
      <c r="U118" s="6"/>
      <c r="V118" s="6"/>
      <c r="W118" s="8"/>
      <c r="X118" s="4"/>
      <c r="Y118" s="4"/>
      <c r="Z118" s="4"/>
      <c r="AA118" s="8"/>
      <c r="AB118" s="4"/>
      <c r="AC118" s="4"/>
      <c r="AD118" s="4"/>
      <c r="AE118" s="87"/>
      <c r="AF118" s="6"/>
      <c r="AG118" s="4"/>
      <c r="AH118" s="4"/>
      <c r="AI118" s="5"/>
      <c r="AJ118" s="6"/>
      <c r="AK118" s="6"/>
      <c r="AL118" s="6"/>
      <c r="AM118" s="5"/>
      <c r="AN118" s="6"/>
      <c r="AO118" s="6"/>
      <c r="AP118" s="6"/>
      <c r="AQ118" s="5"/>
      <c r="AR118" s="6"/>
      <c r="AS118" s="6"/>
      <c r="AT118" s="6"/>
      <c r="AU118" s="5"/>
      <c r="AV118" s="6"/>
      <c r="AW118" s="6"/>
      <c r="AX118" s="6"/>
      <c r="AY118" s="5"/>
      <c r="AZ118" s="6"/>
      <c r="BA118" s="6"/>
      <c r="BB118" s="6"/>
      <c r="BC118" s="5"/>
      <c r="BD118" s="6"/>
      <c r="BE118" s="6"/>
      <c r="BF118" s="6"/>
    </row>
    <row r="119" spans="1:58" x14ac:dyDescent="0.3">
      <c r="A119" s="11">
        <f>IF(D119=0," ",RANK(D119,$D$3:$D$345,0))</f>
        <v>117</v>
      </c>
      <c r="B119" s="9">
        <v>117</v>
      </c>
      <c r="C119" s="22" t="s">
        <v>581</v>
      </c>
      <c r="D119" s="72">
        <f>I119+M119+Q119+U119+Y119+AC119+AG119+AK119+AO119+AS119+AW119+BA119+BE119</f>
        <v>96</v>
      </c>
      <c r="E119" s="13">
        <f>J119+N119+R119+V119+Z119+AD119+AH119+AL119+AP119+AT119+AX119+BB119+BF119</f>
        <v>32</v>
      </c>
      <c r="F119" s="13">
        <f>COUNTA(H119,L119,P119,T119,X119,AB119,AF119,AJ119,AN119,AR119,AV119,AZ119,BD119)</f>
        <v>1</v>
      </c>
      <c r="G119" s="6"/>
      <c r="H119" s="6"/>
      <c r="I119" s="6"/>
      <c r="J119" s="6"/>
      <c r="K119" s="5"/>
      <c r="L119" s="6"/>
      <c r="M119" s="6"/>
      <c r="N119" s="6"/>
      <c r="O119" s="5"/>
      <c r="P119" s="6"/>
      <c r="Q119" s="6"/>
      <c r="R119" s="6"/>
      <c r="S119" s="5">
        <f>VLOOKUP(C119,'4'!$B$10:$H$161,3,FALSE)</f>
        <v>0.12168981481481482</v>
      </c>
      <c r="T119" s="6">
        <f>VLOOKUP(C119,'4'!$B$10:$H$161,4,FALSE)</f>
        <v>11</v>
      </c>
      <c r="U119" s="6">
        <f>VLOOKUP(T119,Баллы!$A$2:$B$101,2)+V119/2</f>
        <v>96</v>
      </c>
      <c r="V119" s="6">
        <f>VLOOKUP(C119,'4'!$B$10:$H$161,6,FALSE)</f>
        <v>32</v>
      </c>
      <c r="W119" s="8"/>
      <c r="X119" s="4"/>
      <c r="Y119" s="4"/>
      <c r="Z119" s="4"/>
      <c r="AA119" s="8"/>
      <c r="AB119" s="4"/>
      <c r="AC119" s="4"/>
      <c r="AD119" s="4"/>
      <c r="AE119" s="87"/>
      <c r="AF119" s="6"/>
      <c r="AG119" s="4"/>
      <c r="AH119" s="4"/>
      <c r="AI119" s="5"/>
      <c r="AJ119" s="6"/>
      <c r="AK119" s="6"/>
      <c r="AL119" s="6"/>
      <c r="AM119" s="5"/>
      <c r="AN119" s="6"/>
      <c r="AO119" s="6"/>
      <c r="AP119" s="6"/>
      <c r="AQ119" s="5"/>
      <c r="AR119" s="6"/>
      <c r="AS119" s="6"/>
      <c r="AT119" s="6"/>
      <c r="AU119" s="5"/>
      <c r="AV119" s="6"/>
      <c r="AW119" s="6"/>
      <c r="AX119" s="6"/>
      <c r="AY119" s="5"/>
      <c r="AZ119" s="6"/>
      <c r="BA119" s="6"/>
      <c r="BB119" s="6"/>
      <c r="BC119" s="5"/>
      <c r="BD119" s="6"/>
      <c r="BE119" s="6"/>
      <c r="BF119" s="6"/>
    </row>
    <row r="120" spans="1:58" x14ac:dyDescent="0.3">
      <c r="A120" s="11">
        <f>IF(D120=0," ",RANK(D120,$D$3:$D$345,0))</f>
        <v>117</v>
      </c>
      <c r="B120" s="9">
        <v>118</v>
      </c>
      <c r="C120" s="159" t="s">
        <v>2110</v>
      </c>
      <c r="D120" s="72">
        <f>I120+M120+Q120+U120+Y120+AC120+AG120+AK120+AO120+AS120+AW120+BA120+BE120</f>
        <v>96</v>
      </c>
      <c r="E120" s="13">
        <f>J120+N120+R120+V120+Z120+AD120+AH120+AL120+AP120+AT120+AX120+BB120+BF120</f>
        <v>30</v>
      </c>
      <c r="F120" s="13">
        <f>COUNTA(H120,L120,P120,T120,X120,AB120,AF120,AJ120,AN120,AR120,AV120,AZ120,BD120)</f>
        <v>1</v>
      </c>
      <c r="G120" s="6"/>
      <c r="H120" s="6"/>
      <c r="I120" s="6"/>
      <c r="J120" s="6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87"/>
      <c r="AF120" s="6"/>
      <c r="AG120" s="4"/>
      <c r="AH120" s="4"/>
      <c r="AI120" s="5" t="str">
        <f>VLOOKUP(C120,'8'!$B$10:$H$397,3,FALSE)</f>
        <v>03:07:15</v>
      </c>
      <c r="AJ120" s="6">
        <f>VLOOKUP(C120,'8'!$B$10:$H$397,4,FALSE)</f>
        <v>10</v>
      </c>
      <c r="AK120" s="6">
        <f>VLOOKUP(AJ120,Баллы!$A$2:$B$101,2)+AL120/2</f>
        <v>96</v>
      </c>
      <c r="AL120" s="6">
        <f>VLOOKUP(C120,'8'!$B$10:$H$397,6,FALSE)</f>
        <v>30</v>
      </c>
      <c r="AM120" s="5"/>
      <c r="AN120" s="6"/>
      <c r="AO120" s="6"/>
      <c r="AP120" s="6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</row>
    <row r="121" spans="1:58" x14ac:dyDescent="0.3">
      <c r="A121" s="11">
        <f>IF(D121=0," ",RANK(D121,$D$3:$D$345,0))</f>
        <v>117</v>
      </c>
      <c r="B121" s="9">
        <v>119</v>
      </c>
      <c r="C121" s="12" t="s">
        <v>515</v>
      </c>
      <c r="D121" s="72">
        <f>I121+M121+Q121+U121+Y121+AC121+AG121+AK121+AO121+AS121+AW121+BA121+BE121</f>
        <v>96</v>
      </c>
      <c r="E121" s="13">
        <f>J121+N121+R121+V121+Z121+AD121+AH121+AL121+AP121+AT121+AX121+BB121+BF121</f>
        <v>10</v>
      </c>
      <c r="F121" s="13">
        <f>COUNTA(H121,L121,P121,T121,X121,AB121,AF121,AJ121,AN121,AR121,AV121,AZ121,BD121)</f>
        <v>1</v>
      </c>
      <c r="G121" s="6"/>
      <c r="H121" s="6"/>
      <c r="I121" s="6"/>
      <c r="J121" s="6"/>
      <c r="K121" s="5">
        <f>VLOOKUP(C121,'2'!$C$10:$H$78,3,FALSE)</f>
        <v>3.8645833333333331E-2</v>
      </c>
      <c r="L121" s="6">
        <f>VLOOKUP(C121,'2'!$C$10:$H$78,4,FALSE)</f>
        <v>5</v>
      </c>
      <c r="M121" s="6">
        <f>VLOOKUP(L121,Баллы!$A$2:$B$101,2)+N121/2</f>
        <v>96</v>
      </c>
      <c r="N121" s="6">
        <f>VLOOKUP(C121,'2'!$C$10:$H$78,5,FALSE)</f>
        <v>10</v>
      </c>
      <c r="O121" s="5"/>
      <c r="P121" s="6"/>
      <c r="Q121" s="6"/>
      <c r="R121" s="6"/>
      <c r="S121" s="5"/>
      <c r="T121" s="6"/>
      <c r="U121" s="6"/>
      <c r="V121" s="6"/>
      <c r="W121" s="8"/>
      <c r="X121" s="4"/>
      <c r="Y121" s="4"/>
      <c r="Z121" s="4"/>
      <c r="AA121" s="8"/>
      <c r="AB121" s="4"/>
      <c r="AC121" s="4"/>
      <c r="AD121" s="4"/>
      <c r="AE121" s="87"/>
      <c r="AF121" s="6"/>
      <c r="AG121" s="4"/>
      <c r="AH121" s="4"/>
      <c r="AI121" s="5"/>
      <c r="AJ121" s="6"/>
      <c r="AK121" s="6"/>
      <c r="AL121" s="6"/>
      <c r="AM121" s="5"/>
      <c r="AN121" s="6"/>
      <c r="AO121" s="6"/>
      <c r="AP121" s="6"/>
      <c r="AQ121" s="5"/>
      <c r="AR121" s="6"/>
      <c r="AS121" s="6"/>
      <c r="AT121" s="6"/>
      <c r="AU121" s="5"/>
      <c r="AV121" s="6"/>
      <c r="AW121" s="6"/>
      <c r="AX121" s="6"/>
      <c r="AY121" s="5"/>
      <c r="AZ121" s="6"/>
      <c r="BA121" s="6"/>
      <c r="BB121" s="6"/>
      <c r="BC121" s="5"/>
      <c r="BD121" s="6"/>
      <c r="BE121" s="6"/>
      <c r="BF121" s="6"/>
    </row>
    <row r="122" spans="1:58" x14ac:dyDescent="0.3">
      <c r="A122" s="11">
        <f>IF(D122=0," ",RANK(D122,$D$3:$D$345,0))</f>
        <v>117</v>
      </c>
      <c r="B122" s="9">
        <v>119</v>
      </c>
      <c r="C122" s="12" t="s">
        <v>726</v>
      </c>
      <c r="D122" s="72">
        <f>I122+M122+Q122+U122+Y122+AC122+AG122+AK122+AO122+AS122+AW122+BA122+BE122</f>
        <v>96</v>
      </c>
      <c r="E122" s="13">
        <f>J122+N122+R122+V122+Z122+AD122+AH122+AL122+AP122+AT122+AX122+BB122+BF122</f>
        <v>10</v>
      </c>
      <c r="F122" s="13">
        <f>COUNTA(H122,L122,P122,T122,X122,AB122,AF122,AJ122,AN122,AR122,AV122,AZ122,BD122)</f>
        <v>1</v>
      </c>
      <c r="G122" s="6"/>
      <c r="H122" s="6"/>
      <c r="I122" s="6"/>
      <c r="J122" s="6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8">
        <f>VLOOKUP(C122,'6'!$B$10:$H$215,3,FALSE)</f>
        <v>3.184027777777778E-2</v>
      </c>
      <c r="AB122" s="4">
        <f>VLOOKUP(C122,'6'!$B$10:$H$215,4,FALSE)</f>
        <v>5</v>
      </c>
      <c r="AC122" s="4">
        <f>VLOOKUP(AB122,Баллы!$A$2:$B$101,2)+AD122/2</f>
        <v>96</v>
      </c>
      <c r="AD122" s="4">
        <f>VLOOKUP(C122,'6'!$B$10:$H$215,6,FALSE)</f>
        <v>10</v>
      </c>
      <c r="AE122" s="87"/>
      <c r="AF122" s="6"/>
      <c r="AG122" s="4"/>
      <c r="AH122" s="4"/>
      <c r="AI122" s="5"/>
      <c r="AJ122" s="6"/>
      <c r="AK122" s="6"/>
      <c r="AL122" s="6"/>
      <c r="AM122" s="5"/>
      <c r="AN122" s="6"/>
      <c r="AO122" s="6"/>
      <c r="AP122" s="6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</row>
    <row r="123" spans="1:58" x14ac:dyDescent="0.3">
      <c r="A123" s="11">
        <f>IF(D123=0," ",RANK(D123,$D$3:$D$345,0))</f>
        <v>121</v>
      </c>
      <c r="B123" s="9">
        <v>121</v>
      </c>
      <c r="C123" s="12" t="s">
        <v>385</v>
      </c>
      <c r="D123" s="72">
        <f>I123+M123+Q123+U123+Y123+AC123+AG123+AK123+AO123+AS123+AW123+BA123+BE123</f>
        <v>95.75</v>
      </c>
      <c r="E123" s="13">
        <f>J123+N123+R123+V123+Z123+AD123+AH123+AL123+AP123+AT123+AX123+BB123+BF123</f>
        <v>9.5</v>
      </c>
      <c r="F123" s="13">
        <f>COUNTA(H123,L123,P123,T123,X123,AB123,AF123,AJ123,AN123,AR123,AV123,AZ123,BD123)</f>
        <v>1</v>
      </c>
      <c r="G123" s="6"/>
      <c r="H123" s="6"/>
      <c r="I123" s="6"/>
      <c r="J123" s="6"/>
      <c r="K123" s="5"/>
      <c r="L123" s="6"/>
      <c r="M123" s="6"/>
      <c r="N123" s="6"/>
      <c r="O123" s="5">
        <f>VLOOKUP(C123,'3'!$B$10:$G$298,3,FALSE)</f>
        <v>2.7615740740740743E-2</v>
      </c>
      <c r="P123" s="6">
        <f>VLOOKUP(C123,'3'!$B$10:$G$298,4,FALSE)</f>
        <v>5</v>
      </c>
      <c r="Q123" s="6">
        <f>VLOOKUP(P123,Баллы!$A$2:$B$101,2)+R123/2</f>
        <v>95.75</v>
      </c>
      <c r="R123" s="6">
        <f>VLOOKUP(C123,'3'!$B$10:$G$298,5,FALSE)</f>
        <v>9.5</v>
      </c>
      <c r="S123" s="5"/>
      <c r="T123" s="6"/>
      <c r="U123" s="6"/>
      <c r="V123" s="6"/>
      <c r="W123" s="8"/>
      <c r="X123" s="4"/>
      <c r="Y123" s="4"/>
      <c r="Z123" s="4"/>
      <c r="AA123" s="8"/>
      <c r="AB123" s="4"/>
      <c r="AC123" s="4"/>
      <c r="AD123" s="4"/>
      <c r="AE123" s="87"/>
      <c r="AF123" s="6"/>
      <c r="AG123" s="4"/>
      <c r="AH123" s="4"/>
      <c r="AI123" s="5"/>
      <c r="AJ123" s="6"/>
      <c r="AK123" s="6"/>
      <c r="AL123" s="6"/>
      <c r="AM123" s="5"/>
      <c r="AN123" s="6"/>
      <c r="AO123" s="6"/>
      <c r="AP123" s="6"/>
      <c r="AQ123" s="5"/>
      <c r="AR123" s="6"/>
      <c r="AS123" s="6"/>
      <c r="AT123" s="6"/>
      <c r="AU123" s="5"/>
      <c r="AV123" s="6"/>
      <c r="AW123" s="6"/>
      <c r="AX123" s="6"/>
      <c r="AY123" s="5"/>
      <c r="AZ123" s="6"/>
      <c r="BA123" s="6"/>
      <c r="BB123" s="6"/>
      <c r="BC123" s="5"/>
      <c r="BD123" s="6"/>
      <c r="BE123" s="6"/>
      <c r="BF123" s="6"/>
    </row>
    <row r="124" spans="1:58" x14ac:dyDescent="0.3">
      <c r="A124" s="11">
        <f>IF(D124=0," ",RANK(D124,$D$3:$D$345,0))</f>
        <v>122</v>
      </c>
      <c r="B124" s="9">
        <v>122</v>
      </c>
      <c r="C124" s="12" t="s">
        <v>570</v>
      </c>
      <c r="D124" s="72">
        <f>I124+M124+Q124+U124+Y124+AC124+AG124+AK124+AO124+AS124+AW124+BA124+BE124</f>
        <v>95.5</v>
      </c>
      <c r="E124" s="13">
        <f>J124+N124+R124+V124+Z124+AD124+AH124+AL124+AP124+AT124+AX124+BB124+BF124</f>
        <v>5</v>
      </c>
      <c r="F124" s="13">
        <f>COUNTA(H124,L124,P124,T124,X124,AB124,AF124,AJ124,AN124,AR124,AV124,AZ124,BD124)</f>
        <v>1</v>
      </c>
      <c r="G124" s="6"/>
      <c r="H124" s="6"/>
      <c r="I124" s="6"/>
      <c r="J124" s="6"/>
      <c r="K124" s="5">
        <f>VLOOKUP(C124,'2'!$C$10:$H$78,3,FALSE)</f>
        <v>3.5844907407407409E-2</v>
      </c>
      <c r="L124" s="6">
        <f>VLOOKUP(C124,'2'!$C$10:$H$78,4,FALSE)</f>
        <v>4</v>
      </c>
      <c r="M124" s="6">
        <f>VLOOKUP(L124,Баллы!$A$2:$B$101,2)+N124/2</f>
        <v>95.5</v>
      </c>
      <c r="N124" s="6">
        <f>VLOOKUP(C124,'2'!$C$10:$H$78,5,FALSE)</f>
        <v>5</v>
      </c>
      <c r="O124" s="5"/>
      <c r="P124" s="6"/>
      <c r="Q124" s="6"/>
      <c r="R124" s="6"/>
      <c r="S124" s="5"/>
      <c r="T124" s="6"/>
      <c r="U124" s="6"/>
      <c r="V124" s="6"/>
      <c r="W124" s="8"/>
      <c r="X124" s="4"/>
      <c r="Y124" s="4"/>
      <c r="Z124" s="4"/>
      <c r="AA124" s="8"/>
      <c r="AB124" s="4"/>
      <c r="AC124" s="4"/>
      <c r="AD124" s="4"/>
      <c r="AE124" s="87"/>
      <c r="AF124" s="6"/>
      <c r="AG124" s="4"/>
      <c r="AH124" s="4"/>
      <c r="AI124" s="5"/>
      <c r="AJ124" s="6"/>
      <c r="AK124" s="6"/>
      <c r="AL124" s="6"/>
      <c r="AM124" s="5"/>
      <c r="AN124" s="6"/>
      <c r="AO124" s="6"/>
      <c r="AP124" s="6"/>
      <c r="AQ124" s="5"/>
      <c r="AR124" s="6"/>
      <c r="AS124" s="6"/>
      <c r="AT124" s="6"/>
      <c r="AU124" s="5"/>
      <c r="AV124" s="6"/>
      <c r="AW124" s="6"/>
      <c r="AX124" s="6"/>
      <c r="AY124" s="5"/>
      <c r="AZ124" s="6"/>
      <c r="BA124" s="6"/>
      <c r="BB124" s="6"/>
      <c r="BC124" s="5"/>
      <c r="BD124" s="6"/>
      <c r="BE124" s="6"/>
      <c r="BF124" s="6"/>
    </row>
    <row r="125" spans="1:58" x14ac:dyDescent="0.3">
      <c r="A125" s="11">
        <f>IF(D125=0," ",RANK(D125,$D$3:$D$345,0))</f>
        <v>123</v>
      </c>
      <c r="B125" s="9">
        <v>123</v>
      </c>
      <c r="C125" s="22" t="s">
        <v>244</v>
      </c>
      <c r="D125" s="72">
        <f>I125+M125+Q125+U125+Y125+AC125+AG125+AK125+AO125+AS125+AW125+BA125+BE125</f>
        <v>95</v>
      </c>
      <c r="E125" s="13">
        <f>J125+N125+R125+V125+Z125+AD125+AH125+AL125+AP125+AT125+AX125+BB125+BF125</f>
        <v>32</v>
      </c>
      <c r="F125" s="13">
        <f>COUNTA(H125,L125,P125,T125,X125,AB125,AF125,AJ125,AN125,AR125,AV125,AZ125,BD125)</f>
        <v>1</v>
      </c>
      <c r="G125" s="6"/>
      <c r="H125" s="6"/>
      <c r="I125" s="6"/>
      <c r="J125" s="6"/>
      <c r="K125" s="5"/>
      <c r="L125" s="6"/>
      <c r="M125" s="6"/>
      <c r="N125" s="6"/>
      <c r="O125" s="5"/>
      <c r="P125" s="6"/>
      <c r="Q125" s="6"/>
      <c r="R125" s="6"/>
      <c r="S125" s="5">
        <f>VLOOKUP(C125,'4'!$B$10:$H$161,3,FALSE)</f>
        <v>0.12261574074074073</v>
      </c>
      <c r="T125" s="6">
        <f>VLOOKUP(C125,'4'!$B$10:$H$161,4,FALSE)</f>
        <v>12</v>
      </c>
      <c r="U125" s="6">
        <f>VLOOKUP(T125,Баллы!$A$2:$B$101,2)+V125/2</f>
        <v>95</v>
      </c>
      <c r="V125" s="6">
        <f>VLOOKUP(C125,'4'!$B$10:$H$161,6,FALSE)</f>
        <v>32</v>
      </c>
      <c r="W125" s="8"/>
      <c r="X125" s="4"/>
      <c r="Y125" s="4"/>
      <c r="Z125" s="4"/>
      <c r="AA125" s="8"/>
      <c r="AB125" s="4"/>
      <c r="AC125" s="4"/>
      <c r="AD125" s="4"/>
      <c r="AE125" s="87"/>
      <c r="AF125" s="6"/>
      <c r="AG125" s="4"/>
      <c r="AH125" s="4"/>
      <c r="AI125" s="5"/>
      <c r="AJ125" s="6"/>
      <c r="AK125" s="6"/>
      <c r="AL125" s="6"/>
      <c r="AM125" s="5"/>
      <c r="AN125" s="6"/>
      <c r="AO125" s="6"/>
      <c r="AP125" s="6"/>
      <c r="AQ125" s="5"/>
      <c r="AR125" s="6"/>
      <c r="AS125" s="6"/>
      <c r="AT125" s="6"/>
      <c r="AU125" s="5"/>
      <c r="AV125" s="6"/>
      <c r="AW125" s="6"/>
      <c r="AX125" s="6"/>
      <c r="AY125" s="5"/>
      <c r="AZ125" s="6"/>
      <c r="BA125" s="6"/>
      <c r="BB125" s="6"/>
      <c r="BC125" s="5"/>
      <c r="BD125" s="6"/>
      <c r="BE125" s="6"/>
      <c r="BF125" s="6"/>
    </row>
    <row r="126" spans="1:58" x14ac:dyDescent="0.3">
      <c r="A126" s="11">
        <f>IF(D126=0," ",RANK(D126,$D$3:$D$345,0))</f>
        <v>123</v>
      </c>
      <c r="B126" s="9">
        <v>124</v>
      </c>
      <c r="C126" s="12" t="s">
        <v>555</v>
      </c>
      <c r="D126" s="72">
        <f>I126+M126+Q126+U126+Y126+AC126+AG126+AK126+AO126+AS126+AW126+BA126+BE126</f>
        <v>95</v>
      </c>
      <c r="E126" s="13">
        <f>J126+N126+R126+V126+Z126+AD126+AH126+AL126+AP126+AT126+AX126+BB126+BF126</f>
        <v>20</v>
      </c>
      <c r="F126" s="13">
        <f>COUNTA(H126,L126,P126,T126,X126,AB126,AF126,AJ126,AN126,AR126,AV126,AZ126,BD126)</f>
        <v>1</v>
      </c>
      <c r="G126" s="6"/>
      <c r="H126" s="6"/>
      <c r="I126" s="6"/>
      <c r="J126" s="6"/>
      <c r="K126" s="5">
        <f>VLOOKUP(C126,'2'!$C$10:$H$78,3,FALSE)</f>
        <v>0.11398148148148148</v>
      </c>
      <c r="L126" s="6">
        <f>VLOOKUP(C126,'2'!$C$10:$H$78,4,FALSE)</f>
        <v>8</v>
      </c>
      <c r="M126" s="6">
        <f>VLOOKUP(L126,Баллы!$A$2:$B$101,2)+N126/2</f>
        <v>95</v>
      </c>
      <c r="N126" s="6">
        <f>VLOOKUP(C126,'2'!$C$10:$H$78,5,FALSE)</f>
        <v>20</v>
      </c>
      <c r="O126" s="5"/>
      <c r="P126" s="6"/>
      <c r="Q126" s="6"/>
      <c r="R126" s="6"/>
      <c r="S126" s="5"/>
      <c r="T126" s="6"/>
      <c r="U126" s="6"/>
      <c r="V126" s="6"/>
      <c r="W126" s="8"/>
      <c r="X126" s="4"/>
      <c r="Y126" s="4"/>
      <c r="Z126" s="4"/>
      <c r="AA126" s="8"/>
      <c r="AB126" s="4"/>
      <c r="AC126" s="4"/>
      <c r="AD126" s="4"/>
      <c r="AE126" s="87"/>
      <c r="AF126" s="6"/>
      <c r="AG126" s="4"/>
      <c r="AH126" s="4"/>
      <c r="AI126" s="5"/>
      <c r="AJ126" s="6"/>
      <c r="AK126" s="6"/>
      <c r="AL126" s="6"/>
      <c r="AM126" s="5"/>
      <c r="AN126" s="6"/>
      <c r="AO126" s="6"/>
      <c r="AP126" s="6"/>
      <c r="AQ126" s="5"/>
      <c r="AR126" s="6"/>
      <c r="AS126" s="6"/>
      <c r="AT126" s="6"/>
      <c r="AU126" s="5"/>
      <c r="AV126" s="6"/>
      <c r="AW126" s="6"/>
      <c r="AX126" s="6"/>
      <c r="AY126" s="5"/>
      <c r="AZ126" s="6"/>
      <c r="BA126" s="6"/>
      <c r="BB126" s="6"/>
      <c r="BC126" s="5"/>
      <c r="BD126" s="6"/>
      <c r="BE126" s="6"/>
      <c r="BF126" s="6"/>
    </row>
    <row r="127" spans="1:58" x14ac:dyDescent="0.3">
      <c r="A127" s="11">
        <f>IF(D127=0," ",RANK(D127,$D$3:$D$345,0))</f>
        <v>125</v>
      </c>
      <c r="B127" s="9">
        <v>125</v>
      </c>
      <c r="C127" s="159" t="s">
        <v>2126</v>
      </c>
      <c r="D127" s="72">
        <f>I127+M127+Q127+U127+Y127+AC127+AG127+AK127+AO127+AS127+AW127+BA127+BE127</f>
        <v>94.5</v>
      </c>
      <c r="E127" s="13">
        <f>J127+N127+R127+V127+Z127+AD127+AH127+AL127+AP127+AT127+AX127+BB127+BF127</f>
        <v>15</v>
      </c>
      <c r="F127" s="13">
        <f>COUNTA(H127,L127,P127,T127,X127,AB127,AF127,AJ127,AN127,AR127,AV127,AZ127,BD127)</f>
        <v>1</v>
      </c>
      <c r="G127" s="6"/>
      <c r="H127" s="6"/>
      <c r="I127" s="6"/>
      <c r="J127" s="6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87"/>
      <c r="AF127" s="6"/>
      <c r="AG127" s="4"/>
      <c r="AH127" s="4"/>
      <c r="AI127" s="5" t="str">
        <f>VLOOKUP(C127,'8'!$B$10:$H$397,3,FALSE)</f>
        <v>01:08:45</v>
      </c>
      <c r="AJ127" s="6">
        <f>VLOOKUP(C127,'8'!$B$10:$H$397,4,FALSE)</f>
        <v>7</v>
      </c>
      <c r="AK127" s="6">
        <f>VLOOKUP(AJ127,Баллы!$A$2:$B$101,2)+AL127/2</f>
        <v>94.5</v>
      </c>
      <c r="AL127" s="6">
        <f>VLOOKUP(C127,'8'!$B$10:$H$397,6,FALSE)</f>
        <v>15</v>
      </c>
      <c r="AM127" s="5"/>
      <c r="AN127" s="6"/>
      <c r="AO127" s="6"/>
      <c r="AP127" s="6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</row>
    <row r="128" spans="1:58" x14ac:dyDescent="0.3">
      <c r="A128" s="11">
        <f>IF(D128=0," ",RANK(D128,$D$3:$D$345,0))</f>
        <v>125</v>
      </c>
      <c r="B128" s="9">
        <v>126</v>
      </c>
      <c r="C128" s="159" t="s">
        <v>2179</v>
      </c>
      <c r="D128" s="72">
        <f>I128+M128+Q128+U128+Y128+AC128+AG128+AK128+AO128+AS128+AW128+BA128+BE128</f>
        <v>94.5</v>
      </c>
      <c r="E128" s="13">
        <f>J128+N128+R128+V128+Z128+AD128+AH128+AL128+AP128+AT128+AX128+BB128+BF128</f>
        <v>7</v>
      </c>
      <c r="F128" s="13">
        <f>COUNTA(H128,L128,P128,T128,X128,AB128,AF128,AJ128,AN128,AR128,AV128,AZ128,BD128)</f>
        <v>1</v>
      </c>
      <c r="G128" s="6"/>
      <c r="H128" s="6"/>
      <c r="I128" s="6"/>
      <c r="J128" s="6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87"/>
      <c r="AF128" s="6"/>
      <c r="AG128" s="4"/>
      <c r="AH128" s="4"/>
      <c r="AI128" s="5" t="str">
        <f>VLOOKUP(C128,'8'!$B$10:$H$397,3,FALSE)</f>
        <v>00:35:13</v>
      </c>
      <c r="AJ128" s="6">
        <f>VLOOKUP(C128,'8'!$B$10:$H$397,4,FALSE)</f>
        <v>5</v>
      </c>
      <c r="AK128" s="6">
        <f>VLOOKUP(AJ128,Баллы!$A$2:$B$101,2)+AL128/2</f>
        <v>94.5</v>
      </c>
      <c r="AL128" s="6">
        <f>VLOOKUP(C128,'8'!$B$10:$H$397,6,FALSE)</f>
        <v>7</v>
      </c>
      <c r="AM128" s="5"/>
      <c r="AN128" s="6"/>
      <c r="AO128" s="6"/>
      <c r="AP128" s="6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</row>
    <row r="129" spans="1:58" x14ac:dyDescent="0.3">
      <c r="A129" s="11">
        <f>IF(D129=0," ",RANK(D129,$D$3:$D$345,0))</f>
        <v>127</v>
      </c>
      <c r="B129" s="9">
        <v>127</v>
      </c>
      <c r="C129" s="22" t="s">
        <v>245</v>
      </c>
      <c r="D129" s="72">
        <f>I129+M129+Q129+U129+Y129+AC129+AG129+AK129+AO129+AS129+AW129+BA129+BE129</f>
        <v>94</v>
      </c>
      <c r="E129" s="13">
        <f>J129+N129+R129+V129+Z129+AD129+AH129+AL129+AP129+AT129+AX129+BB129+BF129</f>
        <v>32</v>
      </c>
      <c r="F129" s="13">
        <f>COUNTA(H129,L129,P129,T129,X129,AB129,AF129,AJ129,AN129,AR129,AV129,AZ129,BD129)</f>
        <v>1</v>
      </c>
      <c r="G129" s="6"/>
      <c r="H129" s="6"/>
      <c r="I129" s="6"/>
      <c r="J129" s="6"/>
      <c r="K129" s="5"/>
      <c r="L129" s="6"/>
      <c r="M129" s="6"/>
      <c r="N129" s="6"/>
      <c r="O129" s="5"/>
      <c r="P129" s="6"/>
      <c r="Q129" s="6"/>
      <c r="R129" s="6"/>
      <c r="S129" s="5">
        <f>VLOOKUP(C129,'4'!$B$10:$H$161,3,FALSE)</f>
        <v>0.12509259259259259</v>
      </c>
      <c r="T129" s="6">
        <f>VLOOKUP(C129,'4'!$B$10:$H$161,4,FALSE)</f>
        <v>13</v>
      </c>
      <c r="U129" s="6">
        <f>VLOOKUP(T129,Баллы!$A$2:$B$101,2)+V129/2</f>
        <v>94</v>
      </c>
      <c r="V129" s="6">
        <f>VLOOKUP(C129,'4'!$B$10:$H$161,6,FALSE)</f>
        <v>32</v>
      </c>
      <c r="W129" s="8"/>
      <c r="X129" s="4"/>
      <c r="Y129" s="4"/>
      <c r="Z129" s="4"/>
      <c r="AA129" s="8"/>
      <c r="AB129" s="4"/>
      <c r="AC129" s="4"/>
      <c r="AD129" s="4"/>
      <c r="AE129" s="87"/>
      <c r="AF129" s="6"/>
      <c r="AG129" s="4"/>
      <c r="AH129" s="4"/>
      <c r="AI129" s="5"/>
      <c r="AJ129" s="6"/>
      <c r="AK129" s="6"/>
      <c r="AL129" s="6"/>
      <c r="AM129" s="5"/>
      <c r="AN129" s="6"/>
      <c r="AO129" s="6"/>
      <c r="AP129" s="6"/>
      <c r="AQ129" s="5"/>
      <c r="AR129" s="6"/>
      <c r="AS129" s="6"/>
      <c r="AT129" s="6"/>
      <c r="AU129" s="5"/>
      <c r="AV129" s="6"/>
      <c r="AW129" s="6"/>
      <c r="AX129" s="6"/>
      <c r="AY129" s="5"/>
      <c r="AZ129" s="6"/>
      <c r="BA129" s="6"/>
      <c r="BB129" s="6"/>
      <c r="BC129" s="5"/>
      <c r="BD129" s="6"/>
      <c r="BE129" s="6"/>
      <c r="BF129" s="6"/>
    </row>
    <row r="130" spans="1:58" x14ac:dyDescent="0.3">
      <c r="A130" s="11">
        <f>IF(D130=0," ",RANK(D130,$D$3:$D$345,0))</f>
        <v>127</v>
      </c>
      <c r="B130" s="9">
        <v>128</v>
      </c>
      <c r="C130" s="12" t="s">
        <v>679</v>
      </c>
      <c r="D130" s="72">
        <f>I130+M130+Q130+U130+Y130+AC130+AG130+AK130+AO130+AS130+AW130+BA130+BE130</f>
        <v>94</v>
      </c>
      <c r="E130" s="13">
        <f>J130+N130+R130+V130+Z130+AD130+AH130+AL130+AP130+AT130+AX130+BB130+BF130</f>
        <v>22</v>
      </c>
      <c r="F130" s="13">
        <f>COUNTA(H130,L130,P130,T130,X130,AB130,AF130,AJ130,AN130,AR130,AV130,AZ130,BD130)</f>
        <v>1</v>
      </c>
      <c r="G130" s="6"/>
      <c r="H130" s="6"/>
      <c r="I130" s="6"/>
      <c r="J130" s="6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8">
        <f>VLOOKUP(C130,'6'!$B$10:$H$215,3,FALSE)</f>
        <v>9.9583333333333343E-2</v>
      </c>
      <c r="AB130" s="4">
        <f>VLOOKUP(C130,'6'!$B$10:$H$215,4,FALSE)</f>
        <v>9</v>
      </c>
      <c r="AC130" s="4">
        <f>VLOOKUP(AB130,Баллы!$A$2:$B$101,2)+AD130/2</f>
        <v>94</v>
      </c>
      <c r="AD130" s="4">
        <f>VLOOKUP(C130,'6'!$B$10:$H$215,6,FALSE)</f>
        <v>22</v>
      </c>
      <c r="AE130" s="87"/>
      <c r="AF130" s="6"/>
      <c r="AG130" s="4"/>
      <c r="AH130" s="4"/>
      <c r="AI130" s="5"/>
      <c r="AJ130" s="6"/>
      <c r="AK130" s="6"/>
      <c r="AL130" s="6"/>
      <c r="AM130" s="5"/>
      <c r="AN130" s="6"/>
      <c r="AO130" s="6"/>
      <c r="AP130" s="6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</row>
    <row r="131" spans="1:58" x14ac:dyDescent="0.3">
      <c r="A131" s="11">
        <f>IF(D131=0," ",RANK(D131,$D$3:$D$345,0))</f>
        <v>127</v>
      </c>
      <c r="B131" s="9">
        <v>129</v>
      </c>
      <c r="C131" s="22" t="s">
        <v>171</v>
      </c>
      <c r="D131" s="72">
        <f>I131+M131+Q131+U131+Y131+AC131+AG131+AK131+AO131+AS131+AW131+BA131+BE131</f>
        <v>94</v>
      </c>
      <c r="E131" s="13">
        <f>J131+N131+R131+V131+Z131+AD131+AH131+AL131+AP131+AT131+AX131+BB131+BF131</f>
        <v>10</v>
      </c>
      <c r="F131" s="13">
        <f>COUNTA(H131,L131,P131,T131,X131,AB131,AF131,AJ131,AN131,AR131,AV131,AZ131,BD131)</f>
        <v>1</v>
      </c>
      <c r="G131" s="6"/>
      <c r="H131" s="6"/>
      <c r="I131" s="6"/>
      <c r="J131" s="6"/>
      <c r="K131" s="5"/>
      <c r="L131" s="6"/>
      <c r="M131" s="6"/>
      <c r="N131" s="6"/>
      <c r="O131" s="5"/>
      <c r="P131" s="6"/>
      <c r="Q131" s="6"/>
      <c r="R131" s="6"/>
      <c r="S131" s="5">
        <f>VLOOKUP(C131,'4'!$B$10:$H$161,3,FALSE)</f>
        <v>2.9849537037037036E-2</v>
      </c>
      <c r="T131" s="6">
        <f>VLOOKUP(C131,'4'!$B$10:$H$161,4,FALSE)</f>
        <v>6</v>
      </c>
      <c r="U131" s="6">
        <f>VLOOKUP(T131,Баллы!$A$2:$B$101,2)+V131/2</f>
        <v>94</v>
      </c>
      <c r="V131" s="6">
        <f>VLOOKUP(C131,'4'!$B$10:$H$161,6,FALSE)</f>
        <v>10</v>
      </c>
      <c r="W131" s="8"/>
      <c r="X131" s="4"/>
      <c r="Y131" s="4"/>
      <c r="Z131" s="4"/>
      <c r="AA131" s="8"/>
      <c r="AB131" s="4"/>
      <c r="AC131" s="4"/>
      <c r="AD131" s="4"/>
      <c r="AE131" s="87"/>
      <c r="AF131" s="6"/>
      <c r="AG131" s="4"/>
      <c r="AH131" s="4"/>
      <c r="AI131" s="5"/>
      <c r="AJ131" s="6"/>
      <c r="AK131" s="6"/>
      <c r="AL131" s="6"/>
      <c r="AM131" s="5"/>
      <c r="AN131" s="6"/>
      <c r="AO131" s="6"/>
      <c r="AP131" s="6"/>
      <c r="AQ131" s="5"/>
      <c r="AR131" s="6"/>
      <c r="AS131" s="6"/>
      <c r="AT131" s="6"/>
      <c r="AU131" s="5"/>
      <c r="AV131" s="6"/>
      <c r="AW131" s="6"/>
      <c r="AX131" s="6"/>
      <c r="AY131" s="5"/>
      <c r="AZ131" s="6"/>
      <c r="BA131" s="6"/>
      <c r="BB131" s="6"/>
      <c r="BC131" s="5"/>
      <c r="BD131" s="6"/>
      <c r="BE131" s="6"/>
      <c r="BF131" s="6"/>
    </row>
    <row r="132" spans="1:58" x14ac:dyDescent="0.3">
      <c r="A132" s="11">
        <f>IF(D132=0," ",RANK(D132,$D$3:$D$345,0))</f>
        <v>127</v>
      </c>
      <c r="B132" s="9">
        <v>129</v>
      </c>
      <c r="C132" s="12" t="s">
        <v>727</v>
      </c>
      <c r="D132" s="72">
        <f>I132+M132+Q132+U132+Y132+AC132+AG132+AK132+AO132+AS132+AW132+BA132+BE132</f>
        <v>94</v>
      </c>
      <c r="E132" s="13">
        <f>J132+N132+R132+V132+Z132+AD132+AH132+AL132+AP132+AT132+AX132+BB132+BF132</f>
        <v>10</v>
      </c>
      <c r="F132" s="13">
        <f>COUNTA(H132,L132,P132,T132,X132,AB132,AF132,AJ132,AN132,AR132,AV132,AZ132,BD132)</f>
        <v>1</v>
      </c>
      <c r="G132" s="6"/>
      <c r="H132" s="6"/>
      <c r="I132" s="6"/>
      <c r="J132" s="6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8">
        <f>VLOOKUP(C132,'6'!$B$10:$H$215,3,FALSE)</f>
        <v>3.5439814814814813E-2</v>
      </c>
      <c r="AB132" s="4">
        <f>VLOOKUP(C132,'6'!$B$10:$H$215,4,FALSE)</f>
        <v>6</v>
      </c>
      <c r="AC132" s="4">
        <f>VLOOKUP(AB132,Баллы!$A$2:$B$101,2)+AD132/2</f>
        <v>94</v>
      </c>
      <c r="AD132" s="4">
        <f>VLOOKUP(C132,'6'!$B$10:$H$215,6,FALSE)</f>
        <v>10</v>
      </c>
      <c r="AE132" s="87"/>
      <c r="AF132" s="6"/>
      <c r="AG132" s="4"/>
      <c r="AH132" s="4"/>
      <c r="AI132" s="5"/>
      <c r="AJ132" s="6"/>
      <c r="AK132" s="6"/>
      <c r="AL132" s="6"/>
      <c r="AM132" s="5"/>
      <c r="AN132" s="6"/>
      <c r="AO132" s="6"/>
      <c r="AP132" s="6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</row>
    <row r="133" spans="1:58" x14ac:dyDescent="0.3">
      <c r="A133" s="11">
        <f>IF(D133=0," ",RANK(D133,$D$3:$D$345,0))</f>
        <v>127</v>
      </c>
      <c r="B133" s="9">
        <v>129</v>
      </c>
      <c r="C133" s="159" t="s">
        <v>2083</v>
      </c>
      <c r="D133" s="72">
        <f>I133+M133+Q133+U133+Y133+AC133+AG133+AK133+AO133+AS133+AW133+BA133+BE133</f>
        <v>94</v>
      </c>
      <c r="E133" s="13">
        <f>J133+N133+R133+V133+Z133+AD133+AH133+AL133+AP133+AT133+AX133+BB133+BF133</f>
        <v>10</v>
      </c>
      <c r="F133" s="13">
        <f>COUNTA(H133,L133,P133,T133,X133,AB133,AF133,AJ133,AN133,AR133,AV133,AZ133,BD133)</f>
        <v>1</v>
      </c>
      <c r="G133" s="6"/>
      <c r="H133" s="6"/>
      <c r="I133" s="6"/>
      <c r="J133" s="6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87" t="str">
        <f>VLOOKUP(C133,'7'!$B$10:$H$126,3,FALSE)</f>
        <v>00:46:15</v>
      </c>
      <c r="AF133" s="6">
        <f>VLOOKUP(C133,'7'!$B$10:$H$126,4,FALSE)</f>
        <v>6</v>
      </c>
      <c r="AG133" s="4">
        <f>VLOOKUP(AF133,Баллы!$A$2:$B$101,2)+AH133/2</f>
        <v>94</v>
      </c>
      <c r="AH133" s="4">
        <f>VLOOKUP(C133,'7'!$B$10:$H$126,6,FALSE)</f>
        <v>10</v>
      </c>
      <c r="AI133" s="5"/>
      <c r="AJ133" s="6"/>
      <c r="AK133" s="6"/>
      <c r="AL133" s="6"/>
      <c r="AM133" s="5"/>
      <c r="AN133" s="6"/>
      <c r="AO133" s="6"/>
      <c r="AP133" s="6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</row>
    <row r="134" spans="1:58" x14ac:dyDescent="0.3">
      <c r="A134" s="11">
        <f>IF(D134=0," ",RANK(D134,$D$3:$D$345,0))</f>
        <v>132</v>
      </c>
      <c r="B134" s="9">
        <v>132</v>
      </c>
      <c r="C134" s="163" t="s">
        <v>832</v>
      </c>
      <c r="D134" s="72">
        <f>I134+M134+Q134+U134+Y134+AC134+AG134+AK134+AO134+AS134+AW134+BA134+BE134</f>
        <v>93.5</v>
      </c>
      <c r="E134" s="13">
        <f>J134+N134+R134+V134+Z134+AD134+AH134+AL134+AP134+AT134+AX134+BB134+BF134</f>
        <v>25</v>
      </c>
      <c r="F134" s="13">
        <f>COUNTA(H134,L134,P134,T134,X134,AB134,AF134,AJ134,AN134,AR134,AV134,AZ134,BD134)</f>
        <v>1</v>
      </c>
      <c r="G134" s="6"/>
      <c r="H134" s="6"/>
      <c r="I134" s="6"/>
      <c r="J134" s="6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87"/>
      <c r="AF134" s="6"/>
      <c r="AG134" s="4"/>
      <c r="AH134" s="4"/>
      <c r="AI134" s="5"/>
      <c r="AJ134" s="6"/>
      <c r="AK134" s="6"/>
      <c r="AL134" s="6"/>
      <c r="AM134" s="5">
        <f>VLOOKUP(C134,'9'!$B$5:$H$89,3,FALSE)</f>
        <v>0.14560185185185184</v>
      </c>
      <c r="AN134" s="6">
        <f>VLOOKUP(C134,'9'!$B$5:$H$89,4,FALSE)</f>
        <v>10</v>
      </c>
      <c r="AO134" s="6">
        <f>VLOOKUP(AN134,Баллы!$A$2:$B$101,2)+AP134/2</f>
        <v>93.5</v>
      </c>
      <c r="AP134" s="6">
        <f>VLOOKUP(C134,'9'!$B$5:$H$89,6,FALSE)</f>
        <v>25</v>
      </c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</row>
    <row r="135" spans="1:58" x14ac:dyDescent="0.3">
      <c r="A135" s="11">
        <f>IF(D135=0," ",RANK(D135,$D$3:$D$345,0))</f>
        <v>133</v>
      </c>
      <c r="B135" s="9">
        <v>133</v>
      </c>
      <c r="C135" s="22" t="s">
        <v>213</v>
      </c>
      <c r="D135" s="72">
        <f>I135+M135+Q135+U135+Y135+AC135+AG135+AK135+AO135+AS135+AW135+BA135+BE135</f>
        <v>93</v>
      </c>
      <c r="E135" s="13">
        <f>J135+N135+R135+V135+Z135+AD135+AH135+AL135+AP135+AT135+AX135+BB135+BF135</f>
        <v>20</v>
      </c>
      <c r="F135" s="13">
        <f>COUNTA(H135,L135,P135,T135,X135,AB135,AF135,AJ135,AN135,AR135,AV135,AZ135,BD135)</f>
        <v>1</v>
      </c>
      <c r="G135" s="6"/>
      <c r="H135" s="6"/>
      <c r="I135" s="6"/>
      <c r="J135" s="6"/>
      <c r="K135" s="5"/>
      <c r="L135" s="6"/>
      <c r="M135" s="6"/>
      <c r="N135" s="6"/>
      <c r="O135" s="5"/>
      <c r="P135" s="6"/>
      <c r="Q135" s="6"/>
      <c r="R135" s="6"/>
      <c r="S135" s="5">
        <f>VLOOKUP(C135,'4'!$B$10:$H$161,3,FALSE)</f>
        <v>6.9942129629629632E-2</v>
      </c>
      <c r="T135" s="6">
        <f>VLOOKUP(C135,'4'!$B$10:$H$161,4,FALSE)</f>
        <v>9</v>
      </c>
      <c r="U135" s="6">
        <f>VLOOKUP(T135,Баллы!$A$2:$B$101,2)+V135/2</f>
        <v>93</v>
      </c>
      <c r="V135" s="6">
        <f>VLOOKUP(C135,'4'!$B$10:$H$161,6,FALSE)</f>
        <v>20</v>
      </c>
      <c r="W135" s="8"/>
      <c r="X135" s="4"/>
      <c r="Y135" s="4"/>
      <c r="Z135" s="4"/>
      <c r="AA135" s="8"/>
      <c r="AB135" s="4"/>
      <c r="AC135" s="4"/>
      <c r="AD135" s="4"/>
      <c r="AE135" s="87"/>
      <c r="AF135" s="6"/>
      <c r="AG135" s="4"/>
      <c r="AH135" s="4"/>
      <c r="AI135" s="5"/>
      <c r="AJ135" s="6"/>
      <c r="AK135" s="6"/>
      <c r="AL135" s="6"/>
      <c r="AM135" s="5"/>
      <c r="AN135" s="6"/>
      <c r="AO135" s="6"/>
      <c r="AP135" s="6"/>
      <c r="AQ135" s="5"/>
      <c r="AR135" s="6"/>
      <c r="AS135" s="6"/>
      <c r="AT135" s="6"/>
      <c r="AU135" s="5"/>
      <c r="AV135" s="6"/>
      <c r="AW135" s="6"/>
      <c r="AX135" s="6"/>
      <c r="AY135" s="5"/>
      <c r="AZ135" s="6"/>
      <c r="BA135" s="6"/>
      <c r="BB135" s="6"/>
      <c r="BC135" s="5"/>
      <c r="BD135" s="6"/>
      <c r="BE135" s="6"/>
      <c r="BF135" s="6"/>
    </row>
    <row r="136" spans="1:58" x14ac:dyDescent="0.3">
      <c r="A136" s="11">
        <f>IF(D136=0," ",RANK(D136,$D$3:$D$345,0))</f>
        <v>133</v>
      </c>
      <c r="B136" s="9">
        <v>133</v>
      </c>
      <c r="C136" s="12" t="s">
        <v>556</v>
      </c>
      <c r="D136" s="72">
        <f>I136+M136+Q136+U136+Y136+AC136+AG136+AK136+AO136+AS136+AW136+BA136+BE136</f>
        <v>93</v>
      </c>
      <c r="E136" s="13">
        <f>J136+N136+R136+V136+Z136+AD136+AH136+AL136+AP136+AT136+AX136+BB136+BF136</f>
        <v>20</v>
      </c>
      <c r="F136" s="13">
        <f>COUNTA(H136,L136,P136,T136,X136,AB136,AF136,AJ136,AN136,AR136,AV136,AZ136,BD136)</f>
        <v>1</v>
      </c>
      <c r="G136" s="6"/>
      <c r="H136" s="6"/>
      <c r="I136" s="6"/>
      <c r="J136" s="6"/>
      <c r="K136" s="5">
        <f>VLOOKUP(C136,'2'!$C$10:$H$78,3,FALSE)</f>
        <v>0.1178125</v>
      </c>
      <c r="L136" s="6">
        <f>VLOOKUP(C136,'2'!$C$10:$H$78,4,FALSE)</f>
        <v>9</v>
      </c>
      <c r="M136" s="6">
        <f>VLOOKUP(L136,Баллы!$A$2:$B$101,2)+N136/2</f>
        <v>93</v>
      </c>
      <c r="N136" s="6">
        <f>VLOOKUP(C136,'2'!$C$10:$H$78,5,FALSE)</f>
        <v>20</v>
      </c>
      <c r="O136" s="5"/>
      <c r="P136" s="6"/>
      <c r="Q136" s="6"/>
      <c r="R136" s="6"/>
      <c r="S136" s="5"/>
      <c r="T136" s="6"/>
      <c r="U136" s="6"/>
      <c r="V136" s="6"/>
      <c r="W136" s="8"/>
      <c r="X136" s="4"/>
      <c r="Y136" s="4"/>
      <c r="Z136" s="4"/>
      <c r="AA136" s="8"/>
      <c r="AB136" s="4"/>
      <c r="AC136" s="4"/>
      <c r="AD136" s="4"/>
      <c r="AE136" s="87"/>
      <c r="AF136" s="6"/>
      <c r="AG136" s="4"/>
      <c r="AH136" s="4"/>
      <c r="AI136" s="5"/>
      <c r="AJ136" s="6"/>
      <c r="AK136" s="6"/>
      <c r="AL136" s="6"/>
      <c r="AM136" s="5"/>
      <c r="AN136" s="6"/>
      <c r="AO136" s="6"/>
      <c r="AP136" s="6"/>
      <c r="AQ136" s="5"/>
      <c r="AR136" s="6"/>
      <c r="AS136" s="6"/>
      <c r="AT136" s="6"/>
      <c r="AU136" s="5"/>
      <c r="AV136" s="6"/>
      <c r="AW136" s="6"/>
      <c r="AX136" s="6"/>
      <c r="AY136" s="5"/>
      <c r="AZ136" s="6"/>
      <c r="BA136" s="6"/>
      <c r="BB136" s="6"/>
      <c r="BC136" s="5"/>
      <c r="BD136" s="6"/>
      <c r="BE136" s="6"/>
      <c r="BF136" s="6"/>
    </row>
    <row r="137" spans="1:58" x14ac:dyDescent="0.3">
      <c r="A137" s="11">
        <f>IF(D137=0," ",RANK(D137,$D$3:$D$345,0))</f>
        <v>135</v>
      </c>
      <c r="B137" s="9">
        <v>135</v>
      </c>
      <c r="C137" s="159" t="s">
        <v>2127</v>
      </c>
      <c r="D137" s="72">
        <f>I137+M137+Q137+U137+Y137+AC137+AG137+AK137+AO137+AS137+AW137+BA137+BE137</f>
        <v>92.5</v>
      </c>
      <c r="E137" s="13">
        <f>J137+N137+R137+V137+Z137+AD137+AH137+AL137+AP137+AT137+AX137+BB137+BF137</f>
        <v>15</v>
      </c>
      <c r="F137" s="13">
        <f>COUNTA(H137,L137,P137,T137,X137,AB137,AF137,AJ137,AN137,AR137,AV137,AZ137,BD137)</f>
        <v>1</v>
      </c>
      <c r="G137" s="6"/>
      <c r="H137" s="6"/>
      <c r="I137" s="6"/>
      <c r="J137" s="6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87"/>
      <c r="AF137" s="6"/>
      <c r="AG137" s="4"/>
      <c r="AH137" s="4"/>
      <c r="AI137" s="5" t="str">
        <f>VLOOKUP(C137,'8'!$B$10:$H$397,3,FALSE)</f>
        <v>01:10:00</v>
      </c>
      <c r="AJ137" s="6">
        <f>VLOOKUP(C137,'8'!$B$10:$H$397,4,FALSE)</f>
        <v>8</v>
      </c>
      <c r="AK137" s="6">
        <f>VLOOKUP(AJ137,Баллы!$A$2:$B$101,2)+AL137/2</f>
        <v>92.5</v>
      </c>
      <c r="AL137" s="6">
        <f>VLOOKUP(C137,'8'!$B$10:$H$397,6,FALSE)</f>
        <v>15</v>
      </c>
      <c r="AM137" s="5"/>
      <c r="AN137" s="6"/>
      <c r="AO137" s="6"/>
      <c r="AP137" s="6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</row>
    <row r="138" spans="1:58" x14ac:dyDescent="0.3">
      <c r="A138" s="11">
        <f>IF(D138=0," ",RANK(D138,$D$3:$D$345,0))</f>
        <v>136</v>
      </c>
      <c r="B138" s="9">
        <v>136</v>
      </c>
      <c r="C138" s="22" t="s">
        <v>247</v>
      </c>
      <c r="D138" s="72">
        <f>I138+M138+Q138+U138+Y138+AC138+AG138+AK138+AO138+AS138+AW138+BA138+BE138</f>
        <v>92</v>
      </c>
      <c r="E138" s="13">
        <f>J138+N138+R138+V138+Z138+AD138+AH138+AL138+AP138+AT138+AX138+BB138+BF138</f>
        <v>32</v>
      </c>
      <c r="F138" s="13">
        <f>COUNTA(H138,L138,P138,T138,X138,AB138,AF138,AJ138,AN138,AR138,AV138,AZ138,BD138)</f>
        <v>1</v>
      </c>
      <c r="G138" s="6"/>
      <c r="H138" s="6"/>
      <c r="I138" s="6"/>
      <c r="J138" s="6"/>
      <c r="K138" s="5"/>
      <c r="L138" s="6"/>
      <c r="M138" s="6"/>
      <c r="N138" s="6"/>
      <c r="O138" s="5"/>
      <c r="P138" s="6"/>
      <c r="Q138" s="6"/>
      <c r="R138" s="6"/>
      <c r="S138" s="5">
        <f>VLOOKUP(C138,'4'!$B$10:$H$161,3,FALSE)</f>
        <v>0.12947916666666667</v>
      </c>
      <c r="T138" s="6">
        <f>VLOOKUP(C138,'4'!$B$10:$H$161,4,FALSE)</f>
        <v>15</v>
      </c>
      <c r="U138" s="6">
        <f>VLOOKUP(T138,Баллы!$A$2:$B$101,2)+V138/2</f>
        <v>92</v>
      </c>
      <c r="V138" s="6">
        <f>VLOOKUP(C138,'4'!$B$10:$H$161,6,FALSE)</f>
        <v>32</v>
      </c>
      <c r="W138" s="8"/>
      <c r="X138" s="4"/>
      <c r="Y138" s="4"/>
      <c r="Z138" s="4"/>
      <c r="AA138" s="8"/>
      <c r="AB138" s="4"/>
      <c r="AC138" s="4"/>
      <c r="AD138" s="4"/>
      <c r="AE138" s="87"/>
      <c r="AF138" s="6"/>
      <c r="AG138" s="4"/>
      <c r="AH138" s="4"/>
      <c r="AI138" s="5"/>
      <c r="AJ138" s="6"/>
      <c r="AK138" s="6"/>
      <c r="AL138" s="6"/>
      <c r="AM138" s="5"/>
      <c r="AN138" s="6"/>
      <c r="AO138" s="6"/>
      <c r="AP138" s="6"/>
      <c r="AQ138" s="5"/>
      <c r="AR138" s="6"/>
      <c r="AS138" s="6"/>
      <c r="AT138" s="6"/>
      <c r="AU138" s="5"/>
      <c r="AV138" s="6"/>
      <c r="AW138" s="6"/>
      <c r="AX138" s="6"/>
      <c r="AY138" s="5"/>
      <c r="AZ138" s="6"/>
      <c r="BA138" s="6"/>
      <c r="BB138" s="6"/>
      <c r="BC138" s="5"/>
      <c r="BD138" s="6"/>
      <c r="BE138" s="6"/>
      <c r="BF138" s="6"/>
    </row>
    <row r="139" spans="1:58" x14ac:dyDescent="0.3">
      <c r="A139" s="11">
        <f>IF(D139=0," ",RANK(D139,$D$3:$D$345,0))</f>
        <v>136</v>
      </c>
      <c r="B139" s="9">
        <v>137</v>
      </c>
      <c r="C139" s="159" t="s">
        <v>2111</v>
      </c>
      <c r="D139" s="72">
        <f>I139+M139+Q139+U139+Y139+AC139+AG139+AK139+AO139+AS139+AW139+BA139+BE139</f>
        <v>92</v>
      </c>
      <c r="E139" s="13">
        <f>J139+N139+R139+V139+Z139+AD139+AH139+AL139+AP139+AT139+AX139+BB139+BF139</f>
        <v>30</v>
      </c>
      <c r="F139" s="13">
        <f>COUNTA(H139,L139,P139,T139,X139,AB139,AF139,AJ139,AN139,AR139,AV139,AZ139,BD139)</f>
        <v>1</v>
      </c>
      <c r="G139" s="6"/>
      <c r="H139" s="6"/>
      <c r="I139" s="6"/>
      <c r="J139" s="6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87"/>
      <c r="AF139" s="6"/>
      <c r="AG139" s="4"/>
      <c r="AH139" s="4"/>
      <c r="AI139" s="5" t="str">
        <f>VLOOKUP(C139,'8'!$B$10:$H$397,3,FALSE)</f>
        <v>03:16:42</v>
      </c>
      <c r="AJ139" s="6">
        <f>VLOOKUP(C139,'8'!$B$10:$H$397,4,FALSE)</f>
        <v>14</v>
      </c>
      <c r="AK139" s="6">
        <f>VLOOKUP(AJ139,Баллы!$A$2:$B$101,2)+AL139/2</f>
        <v>92</v>
      </c>
      <c r="AL139" s="6">
        <f>VLOOKUP(C139,'8'!$B$10:$H$397,6,FALSE)</f>
        <v>30</v>
      </c>
      <c r="AM139" s="5"/>
      <c r="AN139" s="6"/>
      <c r="AO139" s="6"/>
      <c r="AP139" s="6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</row>
    <row r="140" spans="1:58" x14ac:dyDescent="0.3">
      <c r="A140" s="11">
        <f>IF(D140=0," ",RANK(D140,$D$3:$D$345,0))</f>
        <v>136</v>
      </c>
      <c r="B140" s="9">
        <v>138</v>
      </c>
      <c r="C140" s="12" t="s">
        <v>680</v>
      </c>
      <c r="D140" s="72">
        <f>I140+M140+Q140+U140+Y140+AC140+AG140+AK140+AO140+AS140+AW140+BA140+BE140</f>
        <v>92</v>
      </c>
      <c r="E140" s="13">
        <f>J140+N140+R140+V140+Z140+AD140+AH140+AL140+AP140+AT140+AX140+BB140+BF140</f>
        <v>22</v>
      </c>
      <c r="F140" s="13">
        <f>COUNTA(H140,L140,P140,T140,X140,AB140,AF140,AJ140,AN140,AR140,AV140,AZ140,BD140)</f>
        <v>1</v>
      </c>
      <c r="G140" s="6"/>
      <c r="H140" s="6"/>
      <c r="I140" s="6"/>
      <c r="J140" s="6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8">
        <f>VLOOKUP(C140,'6'!$B$10:$H$215,3,FALSE)</f>
        <v>9.9837962962962948E-2</v>
      </c>
      <c r="AB140" s="4">
        <f>VLOOKUP(C140,'6'!$B$10:$H$215,4,FALSE)</f>
        <v>10</v>
      </c>
      <c r="AC140" s="4">
        <f>VLOOKUP(AB140,Баллы!$A$2:$B$101,2)+AD140/2</f>
        <v>92</v>
      </c>
      <c r="AD140" s="4">
        <f>VLOOKUP(C140,'6'!$B$10:$H$215,6,FALSE)</f>
        <v>22</v>
      </c>
      <c r="AE140" s="87"/>
      <c r="AF140" s="6"/>
      <c r="AG140" s="4"/>
      <c r="AH140" s="4"/>
      <c r="AI140" s="5"/>
      <c r="AJ140" s="6"/>
      <c r="AK140" s="6"/>
      <c r="AL140" s="6"/>
      <c r="AM140" s="5"/>
      <c r="AN140" s="6"/>
      <c r="AO140" s="6"/>
      <c r="AP140" s="6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</row>
    <row r="141" spans="1:58" x14ac:dyDescent="0.3">
      <c r="A141" s="11">
        <f>IF(D141=0," ",RANK(D141,$D$3:$D$345,0))</f>
        <v>136</v>
      </c>
      <c r="B141" s="9">
        <v>139</v>
      </c>
      <c r="C141" s="12" t="s">
        <v>518</v>
      </c>
      <c r="D141" s="72">
        <f>I141+M141+Q141+U141+Y141+AC141+AG141+AK141+AO141+AS141+AW141+BA141+BE141</f>
        <v>92</v>
      </c>
      <c r="E141" s="13">
        <f>J141+N141+R141+V141+Z141+AD141+AH141+AL141+AP141+AT141+AX141+BB141+BF141</f>
        <v>10</v>
      </c>
      <c r="F141" s="13">
        <f>COUNTA(H141,L141,P141,T141,X141,AB141,AF141,AJ141,AN141,AR141,AV141,AZ141,BD141)</f>
        <v>1</v>
      </c>
      <c r="G141" s="6"/>
      <c r="H141" s="6"/>
      <c r="I141" s="6"/>
      <c r="J141" s="6"/>
      <c r="K141" s="5">
        <f>VLOOKUP(C141,'2'!$C$10:$H$78,3,FALSE)</f>
        <v>3.9768518518518516E-2</v>
      </c>
      <c r="L141" s="6">
        <f>VLOOKUP(C141,'2'!$C$10:$H$78,4,FALSE)</f>
        <v>7</v>
      </c>
      <c r="M141" s="6">
        <f>VLOOKUP(L141,Баллы!$A$2:$B$101,2)+N141/2</f>
        <v>92</v>
      </c>
      <c r="N141" s="6">
        <f>VLOOKUP(C141,'2'!$C$10:$H$78,5,FALSE)</f>
        <v>10</v>
      </c>
      <c r="O141" s="5"/>
      <c r="P141" s="6"/>
      <c r="Q141" s="6"/>
      <c r="R141" s="6"/>
      <c r="S141" s="5"/>
      <c r="T141" s="6"/>
      <c r="U141" s="6"/>
      <c r="V141" s="6"/>
      <c r="W141" s="8"/>
      <c r="X141" s="4"/>
      <c r="Y141" s="4"/>
      <c r="Z141" s="4"/>
      <c r="AA141" s="8"/>
      <c r="AB141" s="4"/>
      <c r="AC141" s="4"/>
      <c r="AD141" s="4"/>
      <c r="AE141" s="87"/>
      <c r="AF141" s="6"/>
      <c r="AG141" s="4"/>
      <c r="AH141" s="4"/>
      <c r="AI141" s="5"/>
      <c r="AJ141" s="6"/>
      <c r="AK141" s="6"/>
      <c r="AL141" s="6"/>
      <c r="AM141" s="5"/>
      <c r="AN141" s="6"/>
      <c r="AO141" s="6"/>
      <c r="AP141" s="6"/>
      <c r="AQ141" s="5"/>
      <c r="AR141" s="6"/>
      <c r="AS141" s="6"/>
      <c r="AT141" s="6"/>
      <c r="AU141" s="5"/>
      <c r="AV141" s="6"/>
      <c r="AW141" s="6"/>
      <c r="AX141" s="6"/>
      <c r="AY141" s="5"/>
      <c r="AZ141" s="6"/>
      <c r="BA141" s="6"/>
      <c r="BB141" s="6"/>
      <c r="BC141" s="5"/>
      <c r="BD141" s="6"/>
      <c r="BE141" s="6"/>
      <c r="BF141" s="6"/>
    </row>
    <row r="142" spans="1:58" x14ac:dyDescent="0.3">
      <c r="A142" s="11">
        <f>IF(D142=0," ",RANK(D142,$D$3:$D$345,0))</f>
        <v>136</v>
      </c>
      <c r="B142" s="9">
        <v>139</v>
      </c>
      <c r="C142" s="22" t="s">
        <v>172</v>
      </c>
      <c r="D142" s="72">
        <f>I142+M142+Q142+U142+Y142+AC142+AG142+AK142+AO142+AS142+AW142+BA142+BE142</f>
        <v>92</v>
      </c>
      <c r="E142" s="13">
        <f>J142+N142+R142+V142+Z142+AD142+AH142+AL142+AP142+AT142+AX142+BB142+BF142</f>
        <v>10</v>
      </c>
      <c r="F142" s="13">
        <f>COUNTA(H142,L142,P142,T142,X142,AB142,AF142,AJ142,AN142,AR142,AV142,AZ142,BD142)</f>
        <v>1</v>
      </c>
      <c r="G142" s="6"/>
      <c r="H142" s="6"/>
      <c r="I142" s="6"/>
      <c r="J142" s="6"/>
      <c r="K142" s="5"/>
      <c r="L142" s="6"/>
      <c r="M142" s="6"/>
      <c r="N142" s="6"/>
      <c r="O142" s="5"/>
      <c r="P142" s="6"/>
      <c r="Q142" s="6"/>
      <c r="R142" s="6"/>
      <c r="S142" s="5">
        <f>VLOOKUP(C142,'4'!$B$10:$H$161,3,FALSE)</f>
        <v>3.0000000000000002E-2</v>
      </c>
      <c r="T142" s="6">
        <f>VLOOKUP(C142,'4'!$B$10:$H$161,4,FALSE)</f>
        <v>7</v>
      </c>
      <c r="U142" s="6">
        <f>VLOOKUP(T142,Баллы!$A$2:$B$101,2)+V142/2</f>
        <v>92</v>
      </c>
      <c r="V142" s="6">
        <f>VLOOKUP(C142,'4'!$B$10:$H$161,6,FALSE)</f>
        <v>10</v>
      </c>
      <c r="W142" s="8"/>
      <c r="X142" s="4"/>
      <c r="Y142" s="4"/>
      <c r="Z142" s="4"/>
      <c r="AA142" s="8"/>
      <c r="AB142" s="4"/>
      <c r="AC142" s="4"/>
      <c r="AD142" s="4"/>
      <c r="AE142" s="87"/>
      <c r="AF142" s="6"/>
      <c r="AG142" s="4"/>
      <c r="AH142" s="4"/>
      <c r="AI142" s="5"/>
      <c r="AJ142" s="6"/>
      <c r="AK142" s="6"/>
      <c r="AL142" s="6"/>
      <c r="AM142" s="5"/>
      <c r="AN142" s="6"/>
      <c r="AO142" s="6"/>
      <c r="AP142" s="6"/>
      <c r="AQ142" s="5"/>
      <c r="AR142" s="6"/>
      <c r="AS142" s="6"/>
      <c r="AT142" s="6"/>
      <c r="AU142" s="5"/>
      <c r="AV142" s="6"/>
      <c r="AW142" s="6"/>
      <c r="AX142" s="6"/>
      <c r="AY142" s="5"/>
      <c r="AZ142" s="6"/>
      <c r="BA142" s="6"/>
      <c r="BB142" s="6"/>
      <c r="BC142" s="5"/>
      <c r="BD142" s="6"/>
      <c r="BE142" s="6"/>
      <c r="BF142" s="6"/>
    </row>
    <row r="143" spans="1:58" x14ac:dyDescent="0.3">
      <c r="A143" s="11">
        <f>IF(D143=0," ",RANK(D143,$D$3:$D$345,0))</f>
        <v>141</v>
      </c>
      <c r="B143" s="9">
        <v>141</v>
      </c>
      <c r="C143" s="22" t="s">
        <v>215</v>
      </c>
      <c r="D143" s="72">
        <f>I143+M143+Q143+U143+Y143+AC143+AG143+AK143+AO143+AS143+AW143+BA143+BE143</f>
        <v>90</v>
      </c>
      <c r="E143" s="13">
        <f>J143+N143+R143+V143+Z143+AD143+AH143+AL143+AP143+AT143+AX143+BB143+BF143</f>
        <v>20</v>
      </c>
      <c r="F143" s="13">
        <f>COUNTA(H143,L143,P143,T143,X143,AB143,AF143,AJ143,AN143,AR143,AV143,AZ143,BD143)</f>
        <v>1</v>
      </c>
      <c r="G143" s="6"/>
      <c r="H143" s="6"/>
      <c r="I143" s="6"/>
      <c r="J143" s="6"/>
      <c r="K143" s="5"/>
      <c r="L143" s="6"/>
      <c r="M143" s="6"/>
      <c r="N143" s="6"/>
      <c r="O143" s="5"/>
      <c r="P143" s="6"/>
      <c r="Q143" s="6"/>
      <c r="R143" s="6"/>
      <c r="S143" s="5">
        <f>VLOOKUP(C143,'4'!$B$10:$H$161,3,FALSE)</f>
        <v>7.300925925925926E-2</v>
      </c>
      <c r="T143" s="6">
        <f>VLOOKUP(C143,'4'!$B$10:$H$161,4,FALSE)</f>
        <v>11</v>
      </c>
      <c r="U143" s="6">
        <f>VLOOKUP(T143,Баллы!$A$2:$B$101,2)+V143/2</f>
        <v>90</v>
      </c>
      <c r="V143" s="6">
        <f>VLOOKUP(C143,'4'!$B$10:$H$161,6,FALSE)</f>
        <v>20</v>
      </c>
      <c r="W143" s="8"/>
      <c r="X143" s="4"/>
      <c r="Y143" s="4"/>
      <c r="Z143" s="4"/>
      <c r="AA143" s="8"/>
      <c r="AB143" s="4"/>
      <c r="AC143" s="4"/>
      <c r="AD143" s="4"/>
      <c r="AE143" s="87"/>
      <c r="AF143" s="6"/>
      <c r="AG143" s="4"/>
      <c r="AH143" s="4"/>
      <c r="AI143" s="5"/>
      <c r="AJ143" s="6"/>
      <c r="AK143" s="6"/>
      <c r="AL143" s="6"/>
      <c r="AM143" s="5"/>
      <c r="AN143" s="6"/>
      <c r="AO143" s="6"/>
      <c r="AP143" s="6"/>
      <c r="AQ143" s="5"/>
      <c r="AR143" s="6"/>
      <c r="AS143" s="6"/>
      <c r="AT143" s="6"/>
      <c r="AU143" s="5"/>
      <c r="AV143" s="6"/>
      <c r="AW143" s="6"/>
      <c r="AX143" s="6"/>
      <c r="AY143" s="5"/>
      <c r="AZ143" s="6"/>
      <c r="BA143" s="6"/>
      <c r="BB143" s="6"/>
      <c r="BC143" s="5"/>
      <c r="BD143" s="6"/>
      <c r="BE143" s="6"/>
      <c r="BF143" s="6"/>
    </row>
    <row r="144" spans="1:58" x14ac:dyDescent="0.3">
      <c r="A144" s="11">
        <f>IF(D144=0," ",RANK(D144,$D$3:$D$345,0))</f>
        <v>141</v>
      </c>
      <c r="B144" s="9">
        <v>142</v>
      </c>
      <c r="C144" s="12" t="s">
        <v>778</v>
      </c>
      <c r="D144" s="72">
        <f>I144+M144+Q144+U144+Y144+AC144+AG144+AK144+AO144+AS144+AW144+BA144+BE144</f>
        <v>90</v>
      </c>
      <c r="E144" s="13">
        <f>J144+N144+R144+V144+Z144+AD144+AH144+AL144+AP144+AT144+AX144+BB144+BF144</f>
        <v>10</v>
      </c>
      <c r="F144" s="13">
        <f>COUNTA(H144,L144,P144,T144,X144,AB144,AF144,AJ144,AN144,AR144,AV144,AZ144,BD144)</f>
        <v>1</v>
      </c>
      <c r="G144" s="6"/>
      <c r="H144" s="6"/>
      <c r="I144" s="6"/>
      <c r="J144" s="6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8">
        <f>VLOOKUP(C144,'6'!$B$10:$H$215,3,FALSE)</f>
        <v>3.6805555555555557E-2</v>
      </c>
      <c r="AB144" s="4">
        <f>VLOOKUP(C144,'6'!$B$10:$H$215,4,FALSE)</f>
        <v>8</v>
      </c>
      <c r="AC144" s="4">
        <f>VLOOKUP(AB144,Баллы!$A$2:$B$101,2)+AD144/2</f>
        <v>90</v>
      </c>
      <c r="AD144" s="4">
        <f>VLOOKUP(C144,'6'!$B$10:$H$215,6,FALSE)</f>
        <v>10</v>
      </c>
      <c r="AE144" s="87"/>
      <c r="AF144" s="6"/>
      <c r="AG144" s="4"/>
      <c r="AH144" s="4"/>
      <c r="AI144" s="5"/>
      <c r="AJ144" s="6"/>
      <c r="AK144" s="6"/>
      <c r="AL144" s="6"/>
      <c r="AM144" s="5"/>
      <c r="AN144" s="6"/>
      <c r="AO144" s="6"/>
      <c r="AP144" s="6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</row>
    <row r="145" spans="1:58" x14ac:dyDescent="0.3">
      <c r="A145" s="11">
        <f>IF(D145=0," ",RANK(D145,$D$3:$D$345,0))</f>
        <v>143</v>
      </c>
      <c r="B145" s="9">
        <v>143</v>
      </c>
      <c r="C145" s="22" t="s">
        <v>250</v>
      </c>
      <c r="D145" s="72">
        <f>I145+M145+Q145+U145+Y145+AC145+AG145+AK145+AO145+AS145+AW145+BA145+BE145</f>
        <v>89</v>
      </c>
      <c r="E145" s="13">
        <f>J145+N145+R145+V145+Z145+AD145+AH145+AL145+AP145+AT145+AX145+BB145+BF145</f>
        <v>32</v>
      </c>
      <c r="F145" s="13">
        <f>COUNTA(H145,L145,P145,T145,X145,AB145,AF145,AJ145,AN145,AR145,AV145,AZ145,BD145)</f>
        <v>1</v>
      </c>
      <c r="G145" s="6"/>
      <c r="H145" s="6"/>
      <c r="I145" s="6"/>
      <c r="J145" s="6"/>
      <c r="K145" s="5"/>
      <c r="L145" s="6"/>
      <c r="M145" s="6"/>
      <c r="N145" s="6"/>
      <c r="O145" s="5"/>
      <c r="P145" s="6"/>
      <c r="Q145" s="6"/>
      <c r="R145" s="6"/>
      <c r="S145" s="5">
        <f>VLOOKUP(C145,'4'!$B$10:$H$161,3,FALSE)</f>
        <v>0.13371527777777778</v>
      </c>
      <c r="T145" s="6">
        <f>VLOOKUP(C145,'4'!$B$10:$H$161,4,FALSE)</f>
        <v>18</v>
      </c>
      <c r="U145" s="6">
        <f>VLOOKUP(T145,Баллы!$A$2:$B$101,2)+V145/2</f>
        <v>89</v>
      </c>
      <c r="V145" s="6">
        <f>VLOOKUP(C145,'4'!$B$10:$H$161,6,FALSE)</f>
        <v>32</v>
      </c>
      <c r="W145" s="8"/>
      <c r="X145" s="4"/>
      <c r="Y145" s="4"/>
      <c r="Z145" s="4"/>
      <c r="AA145" s="8"/>
      <c r="AB145" s="4"/>
      <c r="AC145" s="4"/>
      <c r="AD145" s="4"/>
      <c r="AE145" s="87"/>
      <c r="AF145" s="6"/>
      <c r="AG145" s="4"/>
      <c r="AH145" s="4"/>
      <c r="AI145" s="5"/>
      <c r="AJ145" s="6"/>
      <c r="AK145" s="6"/>
      <c r="AL145" s="6"/>
      <c r="AM145" s="5"/>
      <c r="AN145" s="6"/>
      <c r="AO145" s="6"/>
      <c r="AP145" s="6"/>
      <c r="AQ145" s="5"/>
      <c r="AR145" s="6"/>
      <c r="AS145" s="6"/>
      <c r="AT145" s="6"/>
      <c r="AU145" s="5"/>
      <c r="AV145" s="6"/>
      <c r="AW145" s="6"/>
      <c r="AX145" s="6"/>
      <c r="AY145" s="5"/>
      <c r="AZ145" s="6"/>
      <c r="BA145" s="6"/>
      <c r="BB145" s="6"/>
      <c r="BC145" s="5"/>
      <c r="BD145" s="6"/>
      <c r="BE145" s="6"/>
      <c r="BF145" s="6"/>
    </row>
    <row r="146" spans="1:58" x14ac:dyDescent="0.3">
      <c r="A146" s="11">
        <f>IF(D146=0," ",RANK(D146,$D$3:$D$345,0))</f>
        <v>143</v>
      </c>
      <c r="B146" s="9">
        <v>144</v>
      </c>
      <c r="C146" s="12" t="s">
        <v>682</v>
      </c>
      <c r="D146" s="72">
        <f>I146+M146+Q146+U146+Y146+AC146+AG146+AK146+AO146+AS146+AW146+BA146+BE146</f>
        <v>89</v>
      </c>
      <c r="E146" s="13">
        <f>J146+N146+R146+V146+Z146+AD146+AH146+AL146+AP146+AT146+AX146+BB146+BF146</f>
        <v>22</v>
      </c>
      <c r="F146" s="13">
        <f>COUNTA(H146,L146,P146,T146,X146,AB146,AF146,AJ146,AN146,AR146,AV146,AZ146,BD146)</f>
        <v>1</v>
      </c>
      <c r="G146" s="6"/>
      <c r="H146" s="6"/>
      <c r="I146" s="6"/>
      <c r="J146" s="6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8">
        <f>VLOOKUP(C146,'6'!$B$10:$H$215,3,FALSE)</f>
        <v>0.10168981481481482</v>
      </c>
      <c r="AB146" s="4">
        <f>VLOOKUP(C146,'6'!$B$10:$H$215,4,FALSE)</f>
        <v>13</v>
      </c>
      <c r="AC146" s="4">
        <f>VLOOKUP(AB146,Баллы!$A$2:$B$101,2)+AD146/2</f>
        <v>89</v>
      </c>
      <c r="AD146" s="4">
        <f>VLOOKUP(C146,'6'!$B$10:$H$215,6,FALSE)</f>
        <v>22</v>
      </c>
      <c r="AE146" s="87"/>
      <c r="AF146" s="6"/>
      <c r="AG146" s="4"/>
      <c r="AH146" s="4"/>
      <c r="AI146" s="5"/>
      <c r="AJ146" s="6"/>
      <c r="AK146" s="6"/>
      <c r="AL146" s="6"/>
      <c r="AM146" s="5"/>
      <c r="AN146" s="6"/>
      <c r="AO146" s="6"/>
      <c r="AP146" s="6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</row>
    <row r="147" spans="1:58" x14ac:dyDescent="0.3">
      <c r="A147" s="11">
        <f>IF(D147=0," ",RANK(D147,$D$3:$D$345,0))</f>
        <v>145</v>
      </c>
      <c r="B147" s="9">
        <v>145</v>
      </c>
      <c r="C147" s="159" t="s">
        <v>2180</v>
      </c>
      <c r="D147" s="72">
        <f>I147+M147+Q147+U147+Y147+AC147+AG147+AK147+AO147+AS147+AW147+BA147+BE147</f>
        <v>88.5</v>
      </c>
      <c r="E147" s="13">
        <f>J147+N147+R147+V147+Z147+AD147+AH147+AL147+AP147+AT147+AX147+BB147+BF147</f>
        <v>7</v>
      </c>
      <c r="F147" s="13">
        <f>COUNTA(H147,L147,P147,T147,X147,AB147,AF147,AJ147,AN147,AR147,AV147,AZ147,BD147)</f>
        <v>1</v>
      </c>
      <c r="G147" s="6"/>
      <c r="H147" s="6"/>
      <c r="I147" s="6"/>
      <c r="J147" s="6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87"/>
      <c r="AF147" s="6"/>
      <c r="AG147" s="4"/>
      <c r="AH147" s="4"/>
      <c r="AI147" s="5" t="str">
        <f>VLOOKUP(C147,'8'!$B$10:$H$397,3,FALSE)</f>
        <v>00:38:12</v>
      </c>
      <c r="AJ147" s="6">
        <f>VLOOKUP(C147,'8'!$B$10:$H$397,4,FALSE)</f>
        <v>8</v>
      </c>
      <c r="AK147" s="6">
        <f>VLOOKUP(AJ147,Баллы!$A$2:$B$101,2)+AL147/2</f>
        <v>88.5</v>
      </c>
      <c r="AL147" s="6">
        <f>VLOOKUP(C147,'8'!$B$10:$H$397,6,FALSE)</f>
        <v>7</v>
      </c>
      <c r="AM147" s="5"/>
      <c r="AN147" s="6"/>
      <c r="AO147" s="6"/>
      <c r="AP147" s="6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</row>
    <row r="148" spans="1:58" x14ac:dyDescent="0.3">
      <c r="A148" s="11">
        <f>IF(D148=0," ",RANK(D148,$D$3:$D$345,0))</f>
        <v>146</v>
      </c>
      <c r="B148" s="9">
        <v>146</v>
      </c>
      <c r="C148" s="12" t="s">
        <v>775</v>
      </c>
      <c r="D148" s="72">
        <f>I148+M148+Q148+U148+Y148+AC148+AG148+AK148+AO148+AS148+AW148+BA148+BE148</f>
        <v>88</v>
      </c>
      <c r="E148" s="13">
        <f>J148+N148+R148+V148+Z148+AD148+AH148+AL148+AP148+AT148+AX148+BB148+BF148</f>
        <v>22</v>
      </c>
      <c r="F148" s="13">
        <f>COUNTA(H148,L148,P148,T148,X148,AB148,AF148,AJ148,AN148,AR148,AV148,AZ148,BD148)</f>
        <v>1</v>
      </c>
      <c r="G148" s="6"/>
      <c r="H148" s="6"/>
      <c r="I148" s="6"/>
      <c r="J148" s="6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8">
        <f>VLOOKUP(C148,'6'!$B$10:$H$215,3,FALSE)</f>
        <v>0.10171296296296296</v>
      </c>
      <c r="AB148" s="4">
        <f>VLOOKUP(C148,'6'!$B$10:$H$215,4,FALSE)</f>
        <v>14</v>
      </c>
      <c r="AC148" s="4">
        <f>VLOOKUP(AB148,Баллы!$A$2:$B$101,2)+AD148/2</f>
        <v>88</v>
      </c>
      <c r="AD148" s="4">
        <f>VLOOKUP(C148,'6'!$B$10:$H$215,6,FALSE)</f>
        <v>22</v>
      </c>
      <c r="AE148" s="87"/>
      <c r="AF148" s="6"/>
      <c r="AG148" s="4"/>
      <c r="AH148" s="4"/>
      <c r="AI148" s="5"/>
      <c r="AJ148" s="6"/>
      <c r="AK148" s="6"/>
      <c r="AL148" s="6"/>
      <c r="AM148" s="5"/>
      <c r="AN148" s="6"/>
      <c r="AO148" s="6"/>
      <c r="AP148" s="6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</row>
    <row r="149" spans="1:58" x14ac:dyDescent="0.3">
      <c r="A149" s="11">
        <f>IF(D149=0," ",RANK(D149,$D$3:$D$345,0))</f>
        <v>147</v>
      </c>
      <c r="B149" s="9">
        <v>147</v>
      </c>
      <c r="C149" s="12" t="s">
        <v>436</v>
      </c>
      <c r="D149" s="72">
        <f>I149+M149+Q149+U149+Y149+AC149+AG149+AK149+AO149+AS149+AW149+BA149+BE149</f>
        <v>87.25</v>
      </c>
      <c r="E149" s="13">
        <f>J149+N149+R149+V149+Z149+AD149+AH149+AL149+AP149+AT149+AX149+BB149+BF149</f>
        <v>26.5</v>
      </c>
      <c r="F149" s="13">
        <f>COUNTA(H149,L149,P149,T149,X149,AB149,AF149,AJ149,AN149,AR149,AV149,AZ149,BD149)</f>
        <v>1</v>
      </c>
      <c r="G149" s="6"/>
      <c r="H149" s="6"/>
      <c r="I149" s="6"/>
      <c r="J149" s="6"/>
      <c r="K149" s="5"/>
      <c r="L149" s="6"/>
      <c r="M149" s="6"/>
      <c r="N149" s="6"/>
      <c r="O149" s="5">
        <f>VLOOKUP(C149,'3'!$B$10:$G$298,3,FALSE)</f>
        <v>0.10646990740740742</v>
      </c>
      <c r="P149" s="6">
        <f>VLOOKUP(C149,'3'!$B$10:$G$298,4,FALSE)</f>
        <v>17</v>
      </c>
      <c r="Q149" s="6">
        <f>VLOOKUP(P149,Баллы!$A$2:$B$101,2)+R149/2</f>
        <v>87.25</v>
      </c>
      <c r="R149" s="6">
        <f>VLOOKUP(C149,'3'!$B$10:$G$298,5,FALSE)</f>
        <v>26.5</v>
      </c>
      <c r="S149" s="5"/>
      <c r="T149" s="6"/>
      <c r="U149" s="6"/>
      <c r="V149" s="6"/>
      <c r="W149" s="8"/>
      <c r="X149" s="4"/>
      <c r="Y149" s="4"/>
      <c r="Z149" s="4"/>
      <c r="AA149" s="8"/>
      <c r="AB149" s="4"/>
      <c r="AC149" s="4"/>
      <c r="AD149" s="4"/>
      <c r="AE149" s="87"/>
      <c r="AF149" s="6"/>
      <c r="AG149" s="4"/>
      <c r="AH149" s="4"/>
      <c r="AI149" s="5"/>
      <c r="AJ149" s="6"/>
      <c r="AK149" s="6"/>
      <c r="AL149" s="6"/>
      <c r="AM149" s="5"/>
      <c r="AN149" s="6"/>
      <c r="AO149" s="6"/>
      <c r="AP149" s="6"/>
      <c r="AQ149" s="5"/>
      <c r="AR149" s="6"/>
      <c r="AS149" s="6"/>
      <c r="AT149" s="6"/>
      <c r="AU149" s="5"/>
      <c r="AV149" s="6"/>
      <c r="AW149" s="6"/>
      <c r="AX149" s="6"/>
      <c r="AY149" s="5"/>
      <c r="AZ149" s="6"/>
      <c r="BA149" s="6"/>
      <c r="BB149" s="6"/>
      <c r="BC149" s="5"/>
      <c r="BD149" s="6"/>
      <c r="BE149" s="6"/>
      <c r="BF149" s="6"/>
    </row>
    <row r="150" spans="1:58" x14ac:dyDescent="0.3">
      <c r="A150" s="11">
        <f>IF(D150=0," ",RANK(D150,$D$3:$D$345,0))</f>
        <v>148</v>
      </c>
      <c r="B150" s="9">
        <v>148</v>
      </c>
      <c r="C150" s="22" t="s">
        <v>252</v>
      </c>
      <c r="D150" s="72">
        <f>I150+M150+Q150+U150+Y150+AC150+AG150+AK150+AO150+AS150+AW150+BA150+BE150</f>
        <v>87</v>
      </c>
      <c r="E150" s="13">
        <f>J150+N150+R150+V150+Z150+AD150+AH150+AL150+AP150+AT150+AX150+BB150+BF150</f>
        <v>32</v>
      </c>
      <c r="F150" s="13">
        <f>COUNTA(H150,L150,P150,T150,X150,AB150,AF150,AJ150,AN150,AR150,AV150,AZ150,BD150)</f>
        <v>1</v>
      </c>
      <c r="G150" s="6"/>
      <c r="H150" s="6"/>
      <c r="I150" s="6"/>
      <c r="J150" s="6"/>
      <c r="K150" s="5"/>
      <c r="L150" s="6"/>
      <c r="M150" s="6"/>
      <c r="N150" s="6"/>
      <c r="O150" s="5"/>
      <c r="P150" s="6"/>
      <c r="Q150" s="6"/>
      <c r="R150" s="6"/>
      <c r="S150" s="5">
        <f>VLOOKUP(C150,'4'!$B$10:$H$161,3,FALSE)</f>
        <v>0.14101851851851852</v>
      </c>
      <c r="T150" s="6">
        <f>VLOOKUP(C150,'4'!$B$10:$H$161,4,FALSE)</f>
        <v>20</v>
      </c>
      <c r="U150" s="6">
        <f>VLOOKUP(T150,Баллы!$A$2:$B$101,2)+V150/2</f>
        <v>87</v>
      </c>
      <c r="V150" s="6">
        <f>VLOOKUP(C150,'4'!$B$10:$H$161,6,FALSE)</f>
        <v>32</v>
      </c>
      <c r="W150" s="8"/>
      <c r="X150" s="4"/>
      <c r="Y150" s="4"/>
      <c r="Z150" s="4"/>
      <c r="AA150" s="8"/>
      <c r="AB150" s="4"/>
      <c r="AC150" s="4"/>
      <c r="AD150" s="4"/>
      <c r="AE150" s="87"/>
      <c r="AF150" s="6"/>
      <c r="AG150" s="4"/>
      <c r="AH150" s="4"/>
      <c r="AI150" s="5"/>
      <c r="AJ150" s="6"/>
      <c r="AK150" s="6"/>
      <c r="AL150" s="6"/>
      <c r="AM150" s="5"/>
      <c r="AN150" s="6"/>
      <c r="AO150" s="6"/>
      <c r="AP150" s="6"/>
      <c r="AQ150" s="5"/>
      <c r="AR150" s="6"/>
      <c r="AS150" s="6"/>
      <c r="AT150" s="6"/>
      <c r="AU150" s="5"/>
      <c r="AV150" s="6"/>
      <c r="AW150" s="6"/>
      <c r="AX150" s="6"/>
      <c r="AY150" s="5"/>
      <c r="AZ150" s="6"/>
      <c r="BA150" s="6"/>
      <c r="BB150" s="6"/>
      <c r="BC150" s="5"/>
      <c r="BD150" s="6"/>
      <c r="BE150" s="6"/>
      <c r="BF150" s="6"/>
    </row>
    <row r="151" spans="1:58" x14ac:dyDescent="0.3">
      <c r="A151" s="11">
        <f>IF(D151=0," ",RANK(D151,$D$3:$D$345,0))</f>
        <v>148</v>
      </c>
      <c r="B151" s="9">
        <v>149</v>
      </c>
      <c r="C151" s="159" t="s">
        <v>2112</v>
      </c>
      <c r="D151" s="72">
        <f>I151+M151+Q151+U151+Y151+AC151+AG151+AK151+AO151+AS151+AW151+BA151+BE151</f>
        <v>87</v>
      </c>
      <c r="E151" s="13">
        <f>J151+N151+R151+V151+Z151+AD151+AH151+AL151+AP151+AT151+AX151+BB151+BF151</f>
        <v>30</v>
      </c>
      <c r="F151" s="13">
        <f>COUNTA(H151,L151,P151,T151,X151,AB151,AF151,AJ151,AN151,AR151,AV151,AZ151,BD151)</f>
        <v>1</v>
      </c>
      <c r="G151" s="6"/>
      <c r="H151" s="6"/>
      <c r="I151" s="6"/>
      <c r="J151" s="6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87"/>
      <c r="AF151" s="6"/>
      <c r="AG151" s="4"/>
      <c r="AH151" s="4"/>
      <c r="AI151" s="5" t="str">
        <f>VLOOKUP(C151,'8'!$B$10:$H$397,3,FALSE)</f>
        <v>03:23:09</v>
      </c>
      <c r="AJ151" s="6">
        <f>VLOOKUP(C151,'8'!$B$10:$H$397,4,FALSE)</f>
        <v>19</v>
      </c>
      <c r="AK151" s="6">
        <f>VLOOKUP(AJ151,Баллы!$A$2:$B$101,2)+AL151/2</f>
        <v>87</v>
      </c>
      <c r="AL151" s="6">
        <f>VLOOKUP(C151,'8'!$B$10:$H$397,6,FALSE)</f>
        <v>30</v>
      </c>
      <c r="AM151" s="5"/>
      <c r="AN151" s="6"/>
      <c r="AO151" s="6"/>
      <c r="AP151" s="6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</row>
    <row r="152" spans="1:58" x14ac:dyDescent="0.3">
      <c r="A152" s="11">
        <f>IF(D152=0," ",RANK(D152,$D$3:$D$345,0))</f>
        <v>148</v>
      </c>
      <c r="B152" s="9">
        <v>150</v>
      </c>
      <c r="C152" s="12" t="s">
        <v>683</v>
      </c>
      <c r="D152" s="72">
        <f>I152+M152+Q152+U152+Y152+AC152+AG152+AK152+AO152+AS152+AW152+BA152+BE152</f>
        <v>87</v>
      </c>
      <c r="E152" s="13">
        <f>J152+N152+R152+V152+Z152+AD152+AH152+AL152+AP152+AT152+AX152+BB152+BF152</f>
        <v>22</v>
      </c>
      <c r="F152" s="13">
        <f>COUNTA(H152,L152,P152,T152,X152,AB152,AF152,AJ152,AN152,AR152,AV152,AZ152,BD152)</f>
        <v>1</v>
      </c>
      <c r="G152" s="6"/>
      <c r="H152" s="6"/>
      <c r="I152" s="6"/>
      <c r="J152" s="6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8">
        <f>VLOOKUP(C152,'6'!$B$10:$H$215,3,FALSE)</f>
        <v>0.10281250000000001</v>
      </c>
      <c r="AB152" s="4">
        <f>VLOOKUP(C152,'6'!$B$10:$H$215,4,FALSE)</f>
        <v>15</v>
      </c>
      <c r="AC152" s="4">
        <f>VLOOKUP(AB152,Баллы!$A$2:$B$101,2)+AD152/2</f>
        <v>87</v>
      </c>
      <c r="AD152" s="4">
        <f>VLOOKUP(C152,'6'!$B$10:$H$215,6,FALSE)</f>
        <v>22</v>
      </c>
      <c r="AE152" s="87"/>
      <c r="AF152" s="6"/>
      <c r="AG152" s="4"/>
      <c r="AH152" s="4"/>
      <c r="AI152" s="5"/>
      <c r="AJ152" s="6"/>
      <c r="AK152" s="6"/>
      <c r="AL152" s="6"/>
      <c r="AM152" s="5"/>
      <c r="AN152" s="6"/>
      <c r="AO152" s="6"/>
      <c r="AP152" s="6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</row>
    <row r="153" spans="1:58" x14ac:dyDescent="0.3">
      <c r="A153" s="11">
        <f>IF(D153=0," ",RANK(D153,$D$3:$D$345,0))</f>
        <v>148</v>
      </c>
      <c r="B153" s="9">
        <v>151</v>
      </c>
      <c r="C153" s="22" t="s">
        <v>218</v>
      </c>
      <c r="D153" s="72">
        <f>I153+M153+Q153+U153+Y153+AC153+AG153+AK153+AO153+AS153+AW153+BA153+BE153</f>
        <v>87</v>
      </c>
      <c r="E153" s="13">
        <f>J153+N153+R153+V153+Z153+AD153+AH153+AL153+AP153+AT153+AX153+BB153+BF153</f>
        <v>20</v>
      </c>
      <c r="F153" s="13">
        <f>COUNTA(H153,L153,P153,T153,X153,AB153,AF153,AJ153,AN153,AR153,AV153,AZ153,BD153)</f>
        <v>1</v>
      </c>
      <c r="G153" s="6"/>
      <c r="H153" s="6"/>
      <c r="I153" s="6"/>
      <c r="J153" s="6"/>
      <c r="K153" s="5"/>
      <c r="L153" s="6"/>
      <c r="M153" s="6"/>
      <c r="N153" s="6"/>
      <c r="O153" s="5"/>
      <c r="P153" s="6"/>
      <c r="Q153" s="6"/>
      <c r="R153" s="6"/>
      <c r="S153" s="5">
        <f>VLOOKUP(C153,'4'!$B$10:$H$161,3,FALSE)</f>
        <v>7.362268518518518E-2</v>
      </c>
      <c r="T153" s="6">
        <f>VLOOKUP(C153,'4'!$B$10:$H$161,4,FALSE)</f>
        <v>14</v>
      </c>
      <c r="U153" s="6">
        <f>VLOOKUP(T153,Баллы!$A$2:$B$101,2)+V153/2</f>
        <v>87</v>
      </c>
      <c r="V153" s="6">
        <f>VLOOKUP(C153,'4'!$B$10:$H$161,6,FALSE)</f>
        <v>20</v>
      </c>
      <c r="W153" s="8"/>
      <c r="X153" s="4"/>
      <c r="Y153" s="4"/>
      <c r="Z153" s="4"/>
      <c r="AA153" s="8"/>
      <c r="AB153" s="4"/>
      <c r="AC153" s="4"/>
      <c r="AD153" s="4"/>
      <c r="AE153" s="87"/>
      <c r="AF153" s="6"/>
      <c r="AG153" s="4"/>
      <c r="AH153" s="4"/>
      <c r="AI153" s="5"/>
      <c r="AJ153" s="6"/>
      <c r="AK153" s="6"/>
      <c r="AL153" s="6"/>
      <c r="AM153" s="5"/>
      <c r="AN153" s="6"/>
      <c r="AO153" s="6"/>
      <c r="AP153" s="6"/>
      <c r="AQ153" s="5"/>
      <c r="AR153" s="6"/>
      <c r="AS153" s="6"/>
      <c r="AT153" s="6"/>
      <c r="AU153" s="5"/>
      <c r="AV153" s="6"/>
      <c r="AW153" s="6"/>
      <c r="AX153" s="6"/>
      <c r="AY153" s="5"/>
      <c r="AZ153" s="6"/>
      <c r="BA153" s="6"/>
      <c r="BB153" s="6"/>
      <c r="BC153" s="5"/>
      <c r="BD153" s="6"/>
      <c r="BE153" s="6"/>
      <c r="BF153" s="6"/>
    </row>
    <row r="154" spans="1:58" x14ac:dyDescent="0.3">
      <c r="A154" s="11">
        <f>IF(D154=0," ",RANK(D154,$D$3:$D$345,0))</f>
        <v>152</v>
      </c>
      <c r="B154" s="9">
        <v>152</v>
      </c>
      <c r="C154" s="159" t="s">
        <v>2181</v>
      </c>
      <c r="D154" s="72">
        <f>I154+M154+Q154+U154+Y154+AC154+AG154+AK154+AO154+AS154+AW154+BA154+BE154</f>
        <v>86.5</v>
      </c>
      <c r="E154" s="13">
        <f>J154+N154+R154+V154+Z154+AD154+AH154+AL154+AP154+AT154+AX154+BB154+BF154</f>
        <v>7</v>
      </c>
      <c r="F154" s="13">
        <f>COUNTA(H154,L154,P154,T154,X154,AB154,AF154,AJ154,AN154,AR154,AV154,AZ154,BD154)</f>
        <v>1</v>
      </c>
      <c r="G154" s="6"/>
      <c r="H154" s="6"/>
      <c r="I154" s="6"/>
      <c r="J154" s="6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87"/>
      <c r="AF154" s="6"/>
      <c r="AG154" s="4"/>
      <c r="AH154" s="4"/>
      <c r="AI154" s="5" t="str">
        <f>VLOOKUP(C154,'8'!$B$10:$H$397,3,FALSE)</f>
        <v>00:38:31</v>
      </c>
      <c r="AJ154" s="6">
        <f>VLOOKUP(C154,'8'!$B$10:$H$397,4,FALSE)</f>
        <v>9</v>
      </c>
      <c r="AK154" s="6">
        <f>VLOOKUP(AJ154,Баллы!$A$2:$B$101,2)+AL154/2</f>
        <v>86.5</v>
      </c>
      <c r="AL154" s="6">
        <f>VLOOKUP(C154,'8'!$B$10:$H$397,6,FALSE)</f>
        <v>7</v>
      </c>
      <c r="AM154" s="5"/>
      <c r="AN154" s="6"/>
      <c r="AO154" s="6"/>
      <c r="AP154" s="6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</row>
    <row r="155" spans="1:58" x14ac:dyDescent="0.3">
      <c r="A155" s="11">
        <f>IF(D155=0," ",RANK(D155,$D$3:$D$345,0))</f>
        <v>153</v>
      </c>
      <c r="B155" s="9">
        <v>153</v>
      </c>
      <c r="C155" s="12" t="s">
        <v>684</v>
      </c>
      <c r="D155" s="72">
        <f>I155+M155+Q155+U155+Y155+AC155+AG155+AK155+AO155+AS155+AW155+BA155+BE155</f>
        <v>86</v>
      </c>
      <c r="E155" s="13">
        <f>J155+N155+R155+V155+Z155+AD155+AH155+AL155+AP155+AT155+AX155+BB155+BF155</f>
        <v>22</v>
      </c>
      <c r="F155" s="13">
        <f>COUNTA(H155,L155,P155,T155,X155,AB155,AF155,AJ155,AN155,AR155,AV155,AZ155,BD155)</f>
        <v>1</v>
      </c>
      <c r="G155" s="6"/>
      <c r="H155" s="6"/>
      <c r="I155" s="6"/>
      <c r="J155" s="6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8">
        <f>VLOOKUP(C155,'6'!$B$10:$H$215,3,FALSE)</f>
        <v>0.10800925925925926</v>
      </c>
      <c r="AB155" s="4">
        <f>VLOOKUP(C155,'6'!$B$10:$H$215,4,FALSE)</f>
        <v>16</v>
      </c>
      <c r="AC155" s="4">
        <f>VLOOKUP(AB155,Баллы!$A$2:$B$101,2)+AD155/2</f>
        <v>86</v>
      </c>
      <c r="AD155" s="4">
        <f>VLOOKUP(C155,'6'!$B$10:$H$215,6,FALSE)</f>
        <v>22</v>
      </c>
      <c r="AE155" s="87"/>
      <c r="AF155" s="6"/>
      <c r="AG155" s="4"/>
      <c r="AH155" s="4"/>
      <c r="AI155" s="5"/>
      <c r="AJ155" s="6"/>
      <c r="AK155" s="6"/>
      <c r="AL155" s="6"/>
      <c r="AM155" s="5"/>
      <c r="AN155" s="6"/>
      <c r="AO155" s="6"/>
      <c r="AP155" s="6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</row>
    <row r="156" spans="1:58" x14ac:dyDescent="0.3">
      <c r="A156" s="11">
        <f>IF(D156=0," ",RANK(D156,$D$3:$D$345,0))</f>
        <v>153</v>
      </c>
      <c r="B156" s="9">
        <v>154</v>
      </c>
      <c r="C156" s="159" t="s">
        <v>2084</v>
      </c>
      <c r="D156" s="72">
        <f>I156+M156+Q156+U156+Y156+AC156+AG156+AK156+AO156+AS156+AW156+BA156+BE156</f>
        <v>86</v>
      </c>
      <c r="E156" s="13">
        <f>J156+N156+R156+V156+Z156+AD156+AH156+AL156+AP156+AT156+AX156+BB156+BF156</f>
        <v>10</v>
      </c>
      <c r="F156" s="13">
        <f>COUNTA(H156,L156,P156,T156,X156,AB156,AF156,AJ156,AN156,AR156,AV156,AZ156,BD156)</f>
        <v>1</v>
      </c>
      <c r="G156" s="6"/>
      <c r="H156" s="6"/>
      <c r="I156" s="6"/>
      <c r="J156" s="6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87" t="str">
        <f>VLOOKUP(C156,'7'!$B$10:$H$126,3,FALSE)</f>
        <v>00:47:30</v>
      </c>
      <c r="AF156" s="6">
        <f>VLOOKUP(C156,'7'!$B$10:$H$126,4,FALSE)</f>
        <v>10</v>
      </c>
      <c r="AG156" s="4">
        <f>VLOOKUP(AF156,Баллы!$A$2:$B$101,2)+AH156/2</f>
        <v>86</v>
      </c>
      <c r="AH156" s="4">
        <f>VLOOKUP(C156,'7'!$B$10:$H$126,6,FALSE)</f>
        <v>10</v>
      </c>
      <c r="AI156" s="5"/>
      <c r="AJ156" s="6"/>
      <c r="AK156" s="6"/>
      <c r="AL156" s="6"/>
      <c r="AM156" s="5"/>
      <c r="AN156" s="6"/>
      <c r="AO156" s="6"/>
      <c r="AP156" s="6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</row>
    <row r="157" spans="1:58" x14ac:dyDescent="0.3">
      <c r="A157" s="11">
        <f>IF(D157=0," ",RANK(D157,$D$3:$D$345,0))</f>
        <v>155</v>
      </c>
      <c r="B157" s="9">
        <v>155</v>
      </c>
      <c r="C157" s="22" t="s">
        <v>254</v>
      </c>
      <c r="D157" s="72">
        <f>I157+M157+Q157+U157+Y157+AC157+AG157+AK157+AO157+AS157+AW157+BA157+BE157</f>
        <v>85</v>
      </c>
      <c r="E157" s="13">
        <f>J157+N157+R157+V157+Z157+AD157+AH157+AL157+AP157+AT157+AX157+BB157+BF157</f>
        <v>32</v>
      </c>
      <c r="F157" s="13">
        <f>COUNTA(H157,L157,P157,T157,X157,AB157,AF157,AJ157,AN157,AR157,AV157,AZ157,BD157)</f>
        <v>1</v>
      </c>
      <c r="G157" s="6"/>
      <c r="H157" s="6"/>
      <c r="I157" s="6"/>
      <c r="J157" s="6"/>
      <c r="K157" s="5"/>
      <c r="L157" s="6"/>
      <c r="M157" s="6"/>
      <c r="N157" s="6"/>
      <c r="O157" s="5"/>
      <c r="P157" s="6"/>
      <c r="Q157" s="6"/>
      <c r="R157" s="6"/>
      <c r="S157" s="5">
        <f>VLOOKUP(C157,'4'!$B$10:$H$161,3,FALSE)</f>
        <v>0.14351851851851852</v>
      </c>
      <c r="T157" s="6">
        <f>VLOOKUP(C157,'4'!$B$10:$H$161,4,FALSE)</f>
        <v>22</v>
      </c>
      <c r="U157" s="6">
        <f>VLOOKUP(T157,Баллы!$A$2:$B$101,2)+V157/2</f>
        <v>85</v>
      </c>
      <c r="V157" s="6">
        <f>VLOOKUP(C157,'4'!$B$10:$H$161,6,FALSE)</f>
        <v>32</v>
      </c>
      <c r="W157" s="8"/>
      <c r="X157" s="4"/>
      <c r="Y157" s="4"/>
      <c r="Z157" s="4"/>
      <c r="AA157" s="8"/>
      <c r="AB157" s="4"/>
      <c r="AC157" s="4"/>
      <c r="AD157" s="4"/>
      <c r="AE157" s="87"/>
      <c r="AF157" s="6"/>
      <c r="AG157" s="4"/>
      <c r="AH157" s="4"/>
      <c r="AI157" s="5"/>
      <c r="AJ157" s="6"/>
      <c r="AK157" s="6"/>
      <c r="AL157" s="6"/>
      <c r="AM157" s="5"/>
      <c r="AN157" s="6"/>
      <c r="AO157" s="6"/>
      <c r="AP157" s="6"/>
      <c r="AQ157" s="5"/>
      <c r="AR157" s="6"/>
      <c r="AS157" s="6"/>
      <c r="AT157" s="6"/>
      <c r="AU157" s="5"/>
      <c r="AV157" s="6"/>
      <c r="AW157" s="6"/>
      <c r="AX157" s="6"/>
      <c r="AY157" s="5"/>
      <c r="AZ157" s="6"/>
      <c r="BA157" s="6"/>
      <c r="BB157" s="6"/>
      <c r="BC157" s="5"/>
      <c r="BD157" s="6"/>
      <c r="BE157" s="6"/>
      <c r="BF157" s="6"/>
    </row>
    <row r="158" spans="1:58" x14ac:dyDescent="0.3">
      <c r="A158" s="11">
        <f>IF(D158=0," ",RANK(D158,$D$3:$D$345,0))</f>
        <v>155</v>
      </c>
      <c r="B158" s="9">
        <v>156</v>
      </c>
      <c r="C158" s="12" t="s">
        <v>521</v>
      </c>
      <c r="D158" s="72">
        <f>I158+M158+Q158+U158+Y158+AC158+AG158+AK158+AO158+AS158+AW158+BA158+BE158</f>
        <v>85</v>
      </c>
      <c r="E158" s="13">
        <f>J158+N158+R158+V158+Z158+AD158+AH158+AL158+AP158+AT158+AX158+BB158+BF158</f>
        <v>10</v>
      </c>
      <c r="F158" s="13">
        <f>COUNTA(H158,L158,P158,T158,X158,AB158,AF158,AJ158,AN158,AR158,AV158,AZ158,BD158)</f>
        <v>1</v>
      </c>
      <c r="G158" s="6"/>
      <c r="H158" s="6"/>
      <c r="I158" s="6"/>
      <c r="J158" s="6"/>
      <c r="K158" s="5">
        <f>VLOOKUP(C158,'2'!$C$10:$H$78,3,FALSE)</f>
        <v>4.5243055555555557E-2</v>
      </c>
      <c r="L158" s="6">
        <f>VLOOKUP(C158,'2'!$C$10:$H$78,4,FALSE)</f>
        <v>11</v>
      </c>
      <c r="M158" s="6">
        <f>VLOOKUP(L158,Баллы!$A$2:$B$101,2)+N158/2</f>
        <v>85</v>
      </c>
      <c r="N158" s="6">
        <f>VLOOKUP(C158,'2'!$C$10:$H$78,5,FALSE)</f>
        <v>10</v>
      </c>
      <c r="O158" s="5"/>
      <c r="P158" s="6"/>
      <c r="Q158" s="6"/>
      <c r="R158" s="6"/>
      <c r="S158" s="5"/>
      <c r="T158" s="6"/>
      <c r="U158" s="6"/>
      <c r="V158" s="6"/>
      <c r="W158" s="8"/>
      <c r="X158" s="4"/>
      <c r="Y158" s="4"/>
      <c r="Z158" s="4"/>
      <c r="AA158" s="8"/>
      <c r="AB158" s="4"/>
      <c r="AC158" s="4"/>
      <c r="AD158" s="4"/>
      <c r="AE158" s="87"/>
      <c r="AF158" s="6"/>
      <c r="AG158" s="4"/>
      <c r="AH158" s="4"/>
      <c r="AI158" s="5"/>
      <c r="AJ158" s="6"/>
      <c r="AK158" s="6"/>
      <c r="AL158" s="6"/>
      <c r="AM158" s="5"/>
      <c r="AN158" s="6"/>
      <c r="AO158" s="6"/>
      <c r="AP158" s="6"/>
      <c r="AQ158" s="5"/>
      <c r="AR158" s="6"/>
      <c r="AS158" s="6"/>
      <c r="AT158" s="6"/>
      <c r="AU158" s="5"/>
      <c r="AV158" s="6"/>
      <c r="AW158" s="6"/>
      <c r="AX158" s="6"/>
      <c r="AY158" s="5"/>
      <c r="AZ158" s="6"/>
      <c r="BA158" s="6"/>
      <c r="BB158" s="6"/>
      <c r="BC158" s="5"/>
      <c r="BD158" s="6"/>
      <c r="BE158" s="6"/>
      <c r="BF158" s="6"/>
    </row>
    <row r="159" spans="1:58" x14ac:dyDescent="0.3">
      <c r="A159" s="11">
        <f>IF(D159=0," ",RANK(D159,$D$3:$D$345,0))</f>
        <v>157</v>
      </c>
      <c r="B159" s="9">
        <v>157</v>
      </c>
      <c r="C159" s="12" t="s">
        <v>388</v>
      </c>
      <c r="D159" s="72">
        <f>I159+M159+Q159+U159+Y159+AC159+AG159+AK159+AO159+AS159+AW159+BA159+BE159</f>
        <v>84.75</v>
      </c>
      <c r="E159" s="13">
        <f>J159+N159+R159+V159+Z159+AD159+AH159+AL159+AP159+AT159+AX159+BB159+BF159</f>
        <v>9.5</v>
      </c>
      <c r="F159" s="13">
        <f>COUNTA(H159,L159,P159,T159,X159,AB159,AF159,AJ159,AN159,AR159,AV159,AZ159,BD159)</f>
        <v>1</v>
      </c>
      <c r="G159" s="6"/>
      <c r="H159" s="6"/>
      <c r="I159" s="6"/>
      <c r="J159" s="6"/>
      <c r="K159" s="5"/>
      <c r="L159" s="6"/>
      <c r="M159" s="6"/>
      <c r="N159" s="6"/>
      <c r="O159" s="5">
        <f>VLOOKUP(C159,'3'!$B$10:$G$298,3,FALSE)</f>
        <v>3.2349537037037038E-2</v>
      </c>
      <c r="P159" s="6">
        <f>VLOOKUP(C159,'3'!$B$10:$G$298,4,FALSE)</f>
        <v>11</v>
      </c>
      <c r="Q159" s="6">
        <f>VLOOKUP(P159,Баллы!$A$2:$B$101,2)+R159/2</f>
        <v>84.75</v>
      </c>
      <c r="R159" s="6">
        <f>VLOOKUP(C159,'3'!$B$10:$G$298,5,FALSE)</f>
        <v>9.5</v>
      </c>
      <c r="S159" s="5"/>
      <c r="T159" s="6"/>
      <c r="U159" s="6"/>
      <c r="V159" s="6"/>
      <c r="W159" s="8"/>
      <c r="X159" s="4"/>
      <c r="Y159" s="4"/>
      <c r="Z159" s="4"/>
      <c r="AA159" s="8"/>
      <c r="AB159" s="4"/>
      <c r="AC159" s="4"/>
      <c r="AD159" s="4"/>
      <c r="AE159" s="87"/>
      <c r="AF159" s="6"/>
      <c r="AG159" s="4"/>
      <c r="AH159" s="4"/>
      <c r="AI159" s="5"/>
      <c r="AJ159" s="6"/>
      <c r="AK159" s="6"/>
      <c r="AL159" s="6"/>
      <c r="AM159" s="5"/>
      <c r="AN159" s="6"/>
      <c r="AO159" s="6"/>
      <c r="AP159" s="6"/>
      <c r="AQ159" s="5"/>
      <c r="AR159" s="6"/>
      <c r="AS159" s="6"/>
      <c r="AT159" s="6"/>
      <c r="AU159" s="5"/>
      <c r="AV159" s="6"/>
      <c r="AW159" s="6"/>
      <c r="AX159" s="6"/>
      <c r="AY159" s="5"/>
      <c r="AZ159" s="6"/>
      <c r="BA159" s="6"/>
      <c r="BB159" s="6"/>
      <c r="BC159" s="5"/>
      <c r="BD159" s="6"/>
      <c r="BE159" s="6"/>
      <c r="BF159" s="6"/>
    </row>
    <row r="160" spans="1:58" x14ac:dyDescent="0.3">
      <c r="A160" s="11">
        <f>IF(D160=0," ",RANK(D160,$D$3:$D$345,0))</f>
        <v>158</v>
      </c>
      <c r="B160" s="9">
        <v>158</v>
      </c>
      <c r="C160" s="159" t="s">
        <v>2182</v>
      </c>
      <c r="D160" s="72">
        <f>I160+M160+Q160+U160+Y160+AC160+AG160+AK160+AO160+AS160+AW160+BA160+BE160</f>
        <v>84.5</v>
      </c>
      <c r="E160" s="13">
        <f>J160+N160+R160+V160+Z160+AD160+AH160+AL160+AP160+AT160+AX160+BB160+BF160</f>
        <v>7</v>
      </c>
      <c r="F160" s="13">
        <f>COUNTA(H160,L160,P160,T160,X160,AB160,AF160,AJ160,AN160,AR160,AV160,AZ160,BD160)</f>
        <v>1</v>
      </c>
      <c r="G160" s="6"/>
      <c r="H160" s="6"/>
      <c r="I160" s="6"/>
      <c r="J160" s="6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87"/>
      <c r="AF160" s="6"/>
      <c r="AG160" s="4"/>
      <c r="AH160" s="4"/>
      <c r="AI160" s="5" t="str">
        <f>VLOOKUP(C160,'8'!$B$10:$H$397,3,FALSE)</f>
        <v>00:39:23</v>
      </c>
      <c r="AJ160" s="6">
        <f>VLOOKUP(C160,'8'!$B$10:$H$397,4,FALSE)</f>
        <v>10</v>
      </c>
      <c r="AK160" s="6">
        <f>VLOOKUP(AJ160,Баллы!$A$2:$B$101,2)+AL160/2</f>
        <v>84.5</v>
      </c>
      <c r="AL160" s="6">
        <f>VLOOKUP(C160,'8'!$B$10:$H$397,6,FALSE)</f>
        <v>7</v>
      </c>
      <c r="AM160" s="5"/>
      <c r="AN160" s="6"/>
      <c r="AO160" s="6"/>
      <c r="AP160" s="6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</row>
    <row r="161" spans="1:58" x14ac:dyDescent="0.3">
      <c r="A161" s="11">
        <f>IF(D161=0," ",RANK(D161,$D$3:$D$345,0))</f>
        <v>159</v>
      </c>
      <c r="B161" s="9">
        <v>159</v>
      </c>
      <c r="C161" s="12" t="s">
        <v>686</v>
      </c>
      <c r="D161" s="72">
        <f>I161+M161+Q161+U161+Y161+AC161+AG161+AK161+AO161+AS161+AW161+BA161+BE161</f>
        <v>84</v>
      </c>
      <c r="E161" s="13">
        <f>J161+N161+R161+V161+Z161+AD161+AH161+AL161+AP161+AT161+AX161+BB161+BF161</f>
        <v>22</v>
      </c>
      <c r="F161" s="13">
        <f>COUNTA(H161,L161,P161,T161,X161,AB161,AF161,AJ161,AN161,AR161,AV161,AZ161,BD161)</f>
        <v>1</v>
      </c>
      <c r="G161" s="6"/>
      <c r="H161" s="6"/>
      <c r="I161" s="6"/>
      <c r="J161" s="6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8">
        <f>VLOOKUP(C161,'6'!$B$10:$H$215,3,FALSE)</f>
        <v>0.1145486111111111</v>
      </c>
      <c r="AB161" s="4">
        <f>VLOOKUP(C161,'6'!$B$10:$H$215,4,FALSE)</f>
        <v>18</v>
      </c>
      <c r="AC161" s="4">
        <f>VLOOKUP(AB161,Баллы!$A$2:$B$101,2)+AD161/2</f>
        <v>84</v>
      </c>
      <c r="AD161" s="4">
        <f>VLOOKUP(C161,'6'!$B$10:$H$215,6,FALSE)</f>
        <v>22</v>
      </c>
      <c r="AE161" s="87"/>
      <c r="AF161" s="6"/>
      <c r="AG161" s="4"/>
      <c r="AH161" s="4"/>
      <c r="AI161" s="5"/>
      <c r="AJ161" s="6"/>
      <c r="AK161" s="6"/>
      <c r="AL161" s="6"/>
      <c r="AM161" s="5"/>
      <c r="AN161" s="6"/>
      <c r="AO161" s="6"/>
      <c r="AP161" s="6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</row>
    <row r="162" spans="1:58" x14ac:dyDescent="0.3">
      <c r="A162" s="11">
        <f>IF(D162=0," ",RANK(D162,$D$3:$D$345,0))</f>
        <v>159</v>
      </c>
      <c r="B162" s="9">
        <v>160</v>
      </c>
      <c r="C162" s="22" t="s">
        <v>221</v>
      </c>
      <c r="D162" s="72">
        <f>I162+M162+Q162+U162+Y162+AC162+AG162+AK162+AO162+AS162+AW162+BA162+BE162</f>
        <v>84</v>
      </c>
      <c r="E162" s="13">
        <f>J162+N162+R162+V162+Z162+AD162+AH162+AL162+AP162+AT162+AX162+BB162+BF162</f>
        <v>20</v>
      </c>
      <c r="F162" s="13">
        <f>COUNTA(H162,L162,P162,T162,X162,AB162,AF162,AJ162,AN162,AR162,AV162,AZ162,BD162)</f>
        <v>1</v>
      </c>
      <c r="G162" s="6"/>
      <c r="H162" s="6"/>
      <c r="I162" s="6"/>
      <c r="J162" s="6"/>
      <c r="K162" s="5"/>
      <c r="L162" s="6"/>
      <c r="M162" s="6"/>
      <c r="N162" s="6"/>
      <c r="O162" s="5"/>
      <c r="P162" s="6"/>
      <c r="Q162" s="6"/>
      <c r="R162" s="6"/>
      <c r="S162" s="5">
        <f>VLOOKUP(C162,'4'!$B$10:$H$161,3,FALSE)</f>
        <v>7.4791666666666659E-2</v>
      </c>
      <c r="T162" s="6">
        <f>VLOOKUP(C162,'4'!$B$10:$H$161,4,FALSE)</f>
        <v>17</v>
      </c>
      <c r="U162" s="6">
        <f>VLOOKUP(T162,Баллы!$A$2:$B$101,2)+V162/2</f>
        <v>84</v>
      </c>
      <c r="V162" s="6">
        <f>VLOOKUP(C162,'4'!$B$10:$H$161,6,FALSE)</f>
        <v>20</v>
      </c>
      <c r="W162" s="8"/>
      <c r="X162" s="4"/>
      <c r="Y162" s="4"/>
      <c r="Z162" s="4"/>
      <c r="AA162" s="8"/>
      <c r="AB162" s="4"/>
      <c r="AC162" s="4"/>
      <c r="AD162" s="4"/>
      <c r="AE162" s="87"/>
      <c r="AF162" s="6"/>
      <c r="AG162" s="4"/>
      <c r="AH162" s="4"/>
      <c r="AI162" s="5"/>
      <c r="AJ162" s="6"/>
      <c r="AK162" s="6"/>
      <c r="AL162" s="6"/>
      <c r="AM162" s="5"/>
      <c r="AN162" s="6"/>
      <c r="AO162" s="6"/>
      <c r="AP162" s="6"/>
      <c r="AQ162" s="5"/>
      <c r="AR162" s="6"/>
      <c r="AS162" s="6"/>
      <c r="AT162" s="6"/>
      <c r="AU162" s="5"/>
      <c r="AV162" s="6"/>
      <c r="AW162" s="6"/>
      <c r="AX162" s="6"/>
      <c r="AY162" s="5"/>
      <c r="AZ162" s="6"/>
      <c r="BA162" s="6"/>
      <c r="BB162" s="6"/>
      <c r="BC162" s="5"/>
      <c r="BD162" s="6"/>
      <c r="BE162" s="6"/>
      <c r="BF162" s="6"/>
    </row>
    <row r="163" spans="1:58" x14ac:dyDescent="0.3">
      <c r="A163" s="11">
        <f>IF(D163=0," ",RANK(D163,$D$3:$D$345,0))</f>
        <v>159</v>
      </c>
      <c r="B163" s="9">
        <v>161</v>
      </c>
      <c r="C163" s="12" t="s">
        <v>524</v>
      </c>
      <c r="D163" s="72">
        <f>I163+M163+Q163+U163+Y163+AC163+AG163+AK163+AO163+AS163+AW163+BA163+BE163</f>
        <v>84</v>
      </c>
      <c r="E163" s="13">
        <f>J163+N163+R163+V163+Z163+AD163+AH163+AL163+AP163+AT163+AX163+BB163+BF163</f>
        <v>10</v>
      </c>
      <c r="F163" s="13">
        <f>COUNTA(H163,L163,P163,T163,X163,AB163,AF163,AJ163,AN163,AR163,AV163,AZ163,BD163)</f>
        <v>1</v>
      </c>
      <c r="G163" s="6"/>
      <c r="H163" s="6"/>
      <c r="I163" s="6"/>
      <c r="J163" s="6"/>
      <c r="K163" s="5">
        <f>VLOOKUP(C163,'2'!$C$10:$H$78,3,FALSE)</f>
        <v>4.6203703703703698E-2</v>
      </c>
      <c r="L163" s="6">
        <f>VLOOKUP(C163,'2'!$C$10:$H$78,4,FALSE)</f>
        <v>12</v>
      </c>
      <c r="M163" s="6">
        <f>VLOOKUP(L163,Баллы!$A$2:$B$101,2)+N163/2</f>
        <v>84</v>
      </c>
      <c r="N163" s="6">
        <f>VLOOKUP(C163,'2'!$C$10:$H$78,5,FALSE)</f>
        <v>10</v>
      </c>
      <c r="O163" s="5"/>
      <c r="P163" s="6"/>
      <c r="Q163" s="6"/>
      <c r="R163" s="6"/>
      <c r="S163" s="5"/>
      <c r="T163" s="6"/>
      <c r="U163" s="6"/>
      <c r="V163" s="6"/>
      <c r="W163" s="8"/>
      <c r="X163" s="4"/>
      <c r="Y163" s="4"/>
      <c r="Z163" s="4"/>
      <c r="AA163" s="8"/>
      <c r="AB163" s="4"/>
      <c r="AC163" s="4"/>
      <c r="AD163" s="4"/>
      <c r="AE163" s="87"/>
      <c r="AF163" s="6"/>
      <c r="AG163" s="4"/>
      <c r="AH163" s="4"/>
      <c r="AI163" s="5"/>
      <c r="AJ163" s="6"/>
      <c r="AK163" s="6"/>
      <c r="AL163" s="6"/>
      <c r="AM163" s="5"/>
      <c r="AN163" s="6"/>
      <c r="AO163" s="6"/>
      <c r="AP163" s="6"/>
      <c r="AQ163" s="5"/>
      <c r="AR163" s="6"/>
      <c r="AS163" s="6"/>
      <c r="AT163" s="6"/>
      <c r="AU163" s="5"/>
      <c r="AV163" s="6"/>
      <c r="AW163" s="6"/>
      <c r="AX163" s="6"/>
      <c r="AY163" s="5"/>
      <c r="AZ163" s="6"/>
      <c r="BA163" s="6"/>
      <c r="BB163" s="6"/>
      <c r="BC163" s="5"/>
      <c r="BD163" s="6"/>
      <c r="BE163" s="6"/>
      <c r="BF163" s="6"/>
    </row>
    <row r="164" spans="1:58" x14ac:dyDescent="0.3">
      <c r="A164" s="11">
        <f>IF(D164=0," ",RANK(D164,$D$3:$D$345,0))</f>
        <v>159</v>
      </c>
      <c r="B164" s="9">
        <v>161</v>
      </c>
      <c r="C164" s="12" t="s">
        <v>731</v>
      </c>
      <c r="D164" s="72">
        <f>I164+M164+Q164+U164+Y164+AC164+AG164+AK164+AO164+AS164+AW164+BA164+BE164</f>
        <v>84</v>
      </c>
      <c r="E164" s="13">
        <f>J164+N164+R164+V164+Z164+AD164+AH164+AL164+AP164+AT164+AX164+BB164+BF164</f>
        <v>10</v>
      </c>
      <c r="F164" s="13">
        <f>COUNTA(H164,L164,P164,T164,X164,AB164,AF164,AJ164,AN164,AR164,AV164,AZ164,BD164)</f>
        <v>1</v>
      </c>
      <c r="G164" s="6"/>
      <c r="H164" s="6"/>
      <c r="I164" s="6"/>
      <c r="J164" s="6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8">
        <f>VLOOKUP(C164,'6'!$B$10:$H$215,3,FALSE)</f>
        <v>4.1331018518518517E-2</v>
      </c>
      <c r="AB164" s="4">
        <f>VLOOKUP(C164,'6'!$B$10:$H$215,4,FALSE)</f>
        <v>12</v>
      </c>
      <c r="AC164" s="4">
        <f>VLOOKUP(AB164,Баллы!$A$2:$B$101,2)+AD164/2</f>
        <v>84</v>
      </c>
      <c r="AD164" s="4">
        <f>VLOOKUP(C164,'6'!$B$10:$H$215,6,FALSE)</f>
        <v>10</v>
      </c>
      <c r="AE164" s="87"/>
      <c r="AF164" s="6"/>
      <c r="AG164" s="4"/>
      <c r="AH164" s="4"/>
      <c r="AI164" s="5"/>
      <c r="AJ164" s="6"/>
      <c r="AK164" s="6"/>
      <c r="AL164" s="6"/>
      <c r="AM164" s="5"/>
      <c r="AN164" s="6"/>
      <c r="AO164" s="6"/>
      <c r="AP164" s="6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</row>
    <row r="165" spans="1:58" x14ac:dyDescent="0.3">
      <c r="A165" s="11">
        <f>IF(D165=0," ",RANK(D165,$D$3:$D$345,0))</f>
        <v>159</v>
      </c>
      <c r="B165" s="9">
        <v>161</v>
      </c>
      <c r="C165" s="159" t="s">
        <v>2085</v>
      </c>
      <c r="D165" s="72">
        <f>I165+M165+Q165+U165+Y165+AC165+AG165+AK165+AO165+AS165+AW165+BA165+BE165</f>
        <v>84</v>
      </c>
      <c r="E165" s="13">
        <f>J165+N165+R165+V165+Z165+AD165+AH165+AL165+AP165+AT165+AX165+BB165+BF165</f>
        <v>10</v>
      </c>
      <c r="F165" s="13">
        <f>COUNTA(H165,L165,P165,T165,X165,AB165,AF165,AJ165,AN165,AR165,AV165,AZ165,BD165)</f>
        <v>1</v>
      </c>
      <c r="G165" s="6"/>
      <c r="H165" s="6"/>
      <c r="I165" s="6"/>
      <c r="J165" s="6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87" t="str">
        <f>VLOOKUP(C165,'7'!$B$10:$H$126,3,FALSE)</f>
        <v>00:48:08</v>
      </c>
      <c r="AF165" s="6">
        <f>VLOOKUP(C165,'7'!$B$10:$H$126,4,FALSE)</f>
        <v>12</v>
      </c>
      <c r="AG165" s="4">
        <f>VLOOKUP(AF165,Баллы!$A$2:$B$101,2)+AH165/2</f>
        <v>84</v>
      </c>
      <c r="AH165" s="4">
        <f>VLOOKUP(C165,'7'!$B$10:$H$126,6,FALSE)</f>
        <v>10</v>
      </c>
      <c r="AI165" s="5"/>
      <c r="AJ165" s="6"/>
      <c r="AK165" s="6"/>
      <c r="AL165" s="6"/>
      <c r="AM165" s="5"/>
      <c r="AN165" s="6"/>
      <c r="AO165" s="6"/>
      <c r="AP165" s="6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</row>
    <row r="166" spans="1:58" x14ac:dyDescent="0.3">
      <c r="A166" s="11">
        <f>IF(D166=0," ",RANK(D166,$D$3:$D$345,0))</f>
        <v>164</v>
      </c>
      <c r="B166" s="9">
        <v>164</v>
      </c>
      <c r="C166" s="12" t="s">
        <v>389</v>
      </c>
      <c r="D166" s="72">
        <f>I166+M166+Q166+U166+Y166+AC166+AG166+AK166+AO166+AS166+AW166+BA166+BE166</f>
        <v>83.75</v>
      </c>
      <c r="E166" s="13">
        <f>J166+N166+R166+V166+Z166+AD166+AH166+AL166+AP166+AT166+AX166+BB166+BF166</f>
        <v>9.5</v>
      </c>
      <c r="F166" s="13">
        <f>COUNTA(H166,L166,P166,T166,X166,AB166,AF166,AJ166,AN166,AR166,AV166,AZ166,BD166)</f>
        <v>1</v>
      </c>
      <c r="G166" s="6"/>
      <c r="H166" s="6"/>
      <c r="I166" s="6"/>
      <c r="J166" s="6"/>
      <c r="K166" s="5"/>
      <c r="L166" s="6"/>
      <c r="M166" s="6"/>
      <c r="N166" s="6"/>
      <c r="O166" s="5">
        <f>VLOOKUP(C166,'3'!$B$10:$G$298,3,FALSE)</f>
        <v>3.3310185185185186E-2</v>
      </c>
      <c r="P166" s="6">
        <f>VLOOKUP(C166,'3'!$B$10:$G$298,4,FALSE)</f>
        <v>12</v>
      </c>
      <c r="Q166" s="6">
        <f>VLOOKUP(P166,Баллы!$A$2:$B$101,2)+R166/2</f>
        <v>83.75</v>
      </c>
      <c r="R166" s="6">
        <f>VLOOKUP(C166,'3'!$B$10:$G$298,5,FALSE)</f>
        <v>9.5</v>
      </c>
      <c r="S166" s="5"/>
      <c r="T166" s="6"/>
      <c r="U166" s="6"/>
      <c r="V166" s="6"/>
      <c r="W166" s="8"/>
      <c r="X166" s="4"/>
      <c r="Y166" s="4"/>
      <c r="Z166" s="4"/>
      <c r="AA166" s="8"/>
      <c r="AB166" s="4"/>
      <c r="AC166" s="4"/>
      <c r="AD166" s="4"/>
      <c r="AE166" s="87"/>
      <c r="AF166" s="6"/>
      <c r="AG166" s="4"/>
      <c r="AH166" s="4"/>
      <c r="AI166" s="5"/>
      <c r="AJ166" s="6"/>
      <c r="AK166" s="6"/>
      <c r="AL166" s="6"/>
      <c r="AM166" s="5"/>
      <c r="AN166" s="6"/>
      <c r="AO166" s="6"/>
      <c r="AP166" s="6"/>
      <c r="AQ166" s="5"/>
      <c r="AR166" s="6"/>
      <c r="AS166" s="6"/>
      <c r="AT166" s="6"/>
      <c r="AU166" s="5"/>
      <c r="AV166" s="6"/>
      <c r="AW166" s="6"/>
      <c r="AX166" s="6"/>
      <c r="AY166" s="5"/>
      <c r="AZ166" s="6"/>
      <c r="BA166" s="6"/>
      <c r="BB166" s="6"/>
      <c r="BC166" s="5"/>
      <c r="BD166" s="6"/>
      <c r="BE166" s="6"/>
      <c r="BF166" s="6"/>
    </row>
    <row r="167" spans="1:58" x14ac:dyDescent="0.3">
      <c r="A167" s="11">
        <f>IF(D167=0," ",RANK(D167,$D$3:$D$345,0))</f>
        <v>165</v>
      </c>
      <c r="B167" s="9">
        <v>165</v>
      </c>
      <c r="C167" s="12" t="s">
        <v>440</v>
      </c>
      <c r="D167" s="72">
        <f>I167+M167+Q167+U167+Y167+AC167+AG167+AK167+AO167+AS167+AW167+BA167+BE167</f>
        <v>83.25</v>
      </c>
      <c r="E167" s="13">
        <f>J167+N167+R167+V167+Z167+AD167+AH167+AL167+AP167+AT167+AX167+BB167+BF167</f>
        <v>26.5</v>
      </c>
      <c r="F167" s="13">
        <f>COUNTA(H167,L167,P167,T167,X167,AB167,AF167,AJ167,AN167,AR167,AV167,AZ167,BD167)</f>
        <v>1</v>
      </c>
      <c r="G167" s="6"/>
      <c r="H167" s="6"/>
      <c r="I167" s="6"/>
      <c r="J167" s="6"/>
      <c r="K167" s="5"/>
      <c r="L167" s="6"/>
      <c r="M167" s="6"/>
      <c r="N167" s="6"/>
      <c r="O167" s="5">
        <f>VLOOKUP(C167,'3'!$B$10:$G$298,3,FALSE)</f>
        <v>0.10761574074074075</v>
      </c>
      <c r="P167" s="6">
        <f>VLOOKUP(C167,'3'!$B$10:$G$298,4,FALSE)</f>
        <v>21</v>
      </c>
      <c r="Q167" s="6">
        <f>VLOOKUP(P167,Баллы!$A$2:$B$101,2)+R167/2</f>
        <v>83.25</v>
      </c>
      <c r="R167" s="6">
        <f>VLOOKUP(C167,'3'!$B$10:$G$298,5,FALSE)</f>
        <v>26.5</v>
      </c>
      <c r="S167" s="5"/>
      <c r="T167" s="6"/>
      <c r="U167" s="6"/>
      <c r="V167" s="6"/>
      <c r="W167" s="8"/>
      <c r="X167" s="4"/>
      <c r="Y167" s="4"/>
      <c r="Z167" s="4"/>
      <c r="AA167" s="8"/>
      <c r="AB167" s="4"/>
      <c r="AC167" s="4"/>
      <c r="AD167" s="4"/>
      <c r="AE167" s="87"/>
      <c r="AF167" s="6"/>
      <c r="AG167" s="4"/>
      <c r="AH167" s="4"/>
      <c r="AI167" s="5"/>
      <c r="AJ167" s="6"/>
      <c r="AK167" s="6"/>
      <c r="AL167" s="6"/>
      <c r="AM167" s="5"/>
      <c r="AN167" s="6"/>
      <c r="AO167" s="6"/>
      <c r="AP167" s="6"/>
      <c r="AQ167" s="5"/>
      <c r="AR167" s="6"/>
      <c r="AS167" s="6"/>
      <c r="AT167" s="6"/>
      <c r="AU167" s="5"/>
      <c r="AV167" s="6"/>
      <c r="AW167" s="6"/>
      <c r="AX167" s="6"/>
      <c r="AY167" s="5"/>
      <c r="AZ167" s="6"/>
      <c r="BA167" s="6"/>
      <c r="BB167" s="6"/>
      <c r="BC167" s="5"/>
      <c r="BD167" s="6"/>
      <c r="BE167" s="6"/>
      <c r="BF167" s="6"/>
    </row>
    <row r="168" spans="1:58" x14ac:dyDescent="0.3">
      <c r="A168" s="11">
        <f>IF(D168=0," ",RANK(D168,$D$3:$D$345,0))</f>
        <v>166</v>
      </c>
      <c r="B168" s="9">
        <v>166</v>
      </c>
      <c r="C168" s="12" t="s">
        <v>390</v>
      </c>
      <c r="D168" s="72">
        <f>I168+M168+Q168+U168+Y168+AC168+AG168+AK168+AO168+AS168+AW168+BA168+BE168</f>
        <v>82.75</v>
      </c>
      <c r="E168" s="13">
        <f>J168+N168+R168+V168+Z168+AD168+AH168+AL168+AP168+AT168+AX168+BB168+BF168</f>
        <v>9.5</v>
      </c>
      <c r="F168" s="13">
        <f>COUNTA(H168,L168,P168,T168,X168,AB168,AF168,AJ168,AN168,AR168,AV168,AZ168,BD168)</f>
        <v>1</v>
      </c>
      <c r="G168" s="6"/>
      <c r="H168" s="6"/>
      <c r="I168" s="6"/>
      <c r="J168" s="6"/>
      <c r="K168" s="5"/>
      <c r="L168" s="6"/>
      <c r="M168" s="6"/>
      <c r="N168" s="6"/>
      <c r="O168" s="5">
        <f>VLOOKUP(C168,'3'!$B$10:$G$298,3,FALSE)</f>
        <v>3.3935185185185186E-2</v>
      </c>
      <c r="P168" s="6">
        <f>VLOOKUP(C168,'3'!$B$10:$G$298,4,FALSE)</f>
        <v>13</v>
      </c>
      <c r="Q168" s="6">
        <f>VLOOKUP(P168,Баллы!$A$2:$B$101,2)+R168/2</f>
        <v>82.75</v>
      </c>
      <c r="R168" s="6">
        <f>VLOOKUP(C168,'3'!$B$10:$G$298,5,FALSE)</f>
        <v>9.5</v>
      </c>
      <c r="S168" s="5"/>
      <c r="T168" s="6"/>
      <c r="U168" s="6"/>
      <c r="V168" s="6"/>
      <c r="W168" s="8"/>
      <c r="X168" s="4"/>
      <c r="Y168" s="4"/>
      <c r="Z168" s="4"/>
      <c r="AA168" s="8"/>
      <c r="AB168" s="4"/>
      <c r="AC168" s="4"/>
      <c r="AD168" s="4"/>
      <c r="AE168" s="87"/>
      <c r="AF168" s="6"/>
      <c r="AG168" s="4"/>
      <c r="AH168" s="4"/>
      <c r="AI168" s="5"/>
      <c r="AJ168" s="6"/>
      <c r="AK168" s="6"/>
      <c r="AL168" s="6"/>
      <c r="AM168" s="5"/>
      <c r="AN168" s="6"/>
      <c r="AO168" s="6"/>
      <c r="AP168" s="6"/>
      <c r="AQ168" s="5"/>
      <c r="AR168" s="6"/>
      <c r="AS168" s="6"/>
      <c r="AT168" s="6"/>
      <c r="AU168" s="5"/>
      <c r="AV168" s="6"/>
      <c r="AW168" s="6"/>
      <c r="AX168" s="6"/>
      <c r="AY168" s="5"/>
      <c r="AZ168" s="6"/>
      <c r="BA168" s="6"/>
      <c r="BB168" s="6"/>
      <c r="BC168" s="5"/>
      <c r="BD168" s="6"/>
      <c r="BE168" s="6"/>
      <c r="BF168" s="6"/>
    </row>
    <row r="169" spans="1:58" x14ac:dyDescent="0.3">
      <c r="A169" s="11">
        <f>IF(D169=0," ",RANK(D169,$D$3:$D$345,0))</f>
        <v>167</v>
      </c>
      <c r="B169" s="9">
        <v>167</v>
      </c>
      <c r="C169" s="159" t="s">
        <v>2128</v>
      </c>
      <c r="D169" s="72">
        <f>I169+M169+Q169+U169+Y169+AC169+AG169+AK169+AO169+AS169+AW169+BA169+BE169</f>
        <v>82.5</v>
      </c>
      <c r="E169" s="13">
        <f>J169+N169+R169+V169+Z169+AD169+AH169+AL169+AP169+AT169+AX169+BB169+BF169</f>
        <v>15</v>
      </c>
      <c r="F169" s="13">
        <f>COUNTA(H169,L169,P169,T169,X169,AB169,AF169,AJ169,AN169,AR169,AV169,AZ169,BD169)</f>
        <v>1</v>
      </c>
      <c r="G169" s="6"/>
      <c r="H169" s="6"/>
      <c r="I169" s="6"/>
      <c r="J169" s="6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87"/>
      <c r="AF169" s="6"/>
      <c r="AG169" s="4"/>
      <c r="AH169" s="4"/>
      <c r="AI169" s="5" t="str">
        <f>VLOOKUP(C169,'8'!$B$10:$H$397,3,FALSE)</f>
        <v>01:13:50</v>
      </c>
      <c r="AJ169" s="6">
        <f>VLOOKUP(C169,'8'!$B$10:$H$397,4,FALSE)</f>
        <v>16</v>
      </c>
      <c r="AK169" s="6">
        <f>VLOOKUP(AJ169,Баллы!$A$2:$B$101,2)+AL169/2</f>
        <v>82.5</v>
      </c>
      <c r="AL169" s="6">
        <f>VLOOKUP(C169,'8'!$B$10:$H$397,6,FALSE)</f>
        <v>15</v>
      </c>
      <c r="AM169" s="5"/>
      <c r="AN169" s="6"/>
      <c r="AO169" s="6"/>
      <c r="AP169" s="6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</row>
    <row r="170" spans="1:58" x14ac:dyDescent="0.3">
      <c r="A170" s="11">
        <f>IF(D170=0," ",RANK(D170,$D$3:$D$345,0))</f>
        <v>168</v>
      </c>
      <c r="B170" s="9">
        <v>168</v>
      </c>
      <c r="C170" s="159" t="s">
        <v>2113</v>
      </c>
      <c r="D170" s="72">
        <f>I170+M170+Q170+U170+Y170+AC170+AG170+AK170+AO170+AS170+AW170+BA170+BE170</f>
        <v>82</v>
      </c>
      <c r="E170" s="13">
        <f>J170+N170+R170+V170+Z170+AD170+AH170+AL170+AP170+AT170+AX170+BB170+BF170</f>
        <v>30</v>
      </c>
      <c r="F170" s="13">
        <f>COUNTA(H170,L170,P170,T170,X170,AB170,AF170,AJ170,AN170,AR170,AV170,AZ170,BD170)</f>
        <v>1</v>
      </c>
      <c r="G170" s="6"/>
      <c r="H170" s="6"/>
      <c r="I170" s="6"/>
      <c r="J170" s="6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87"/>
      <c r="AF170" s="6"/>
      <c r="AG170" s="4"/>
      <c r="AH170" s="4"/>
      <c r="AI170" s="5" t="str">
        <f>VLOOKUP(C170,'8'!$B$10:$H$397,3,FALSE)</f>
        <v>03:32:14</v>
      </c>
      <c r="AJ170" s="6">
        <f>VLOOKUP(C170,'8'!$B$10:$H$397,4,FALSE)</f>
        <v>24</v>
      </c>
      <c r="AK170" s="6">
        <f>VLOOKUP(AJ170,Баллы!$A$2:$B$101,2)+AL170/2</f>
        <v>82</v>
      </c>
      <c r="AL170" s="6">
        <f>VLOOKUP(C170,'8'!$B$10:$H$397,6,FALSE)</f>
        <v>30</v>
      </c>
      <c r="AM170" s="5"/>
      <c r="AN170" s="6"/>
      <c r="AO170" s="6"/>
      <c r="AP170" s="6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</row>
    <row r="171" spans="1:58" x14ac:dyDescent="0.3">
      <c r="A171" s="11">
        <f>IF(D171=0," ",RANK(D171,$D$3:$D$345,0))</f>
        <v>168</v>
      </c>
      <c r="B171" s="9">
        <v>169</v>
      </c>
      <c r="C171" s="12" t="s">
        <v>688</v>
      </c>
      <c r="D171" s="72">
        <f>I171+M171+Q171+U171+Y171+AC171+AG171+AK171+AO171+AS171+AW171+BA171+BE171</f>
        <v>82</v>
      </c>
      <c r="E171" s="13">
        <f>J171+N171+R171+V171+Z171+AD171+AH171+AL171+AP171+AT171+AX171+BB171+BF171</f>
        <v>22</v>
      </c>
      <c r="F171" s="13">
        <f>COUNTA(H171,L171,P171,T171,X171,AB171,AF171,AJ171,AN171,AR171,AV171,AZ171,BD171)</f>
        <v>1</v>
      </c>
      <c r="G171" s="6"/>
      <c r="H171" s="6"/>
      <c r="I171" s="6"/>
      <c r="J171" s="6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8">
        <f>VLOOKUP(C171,'6'!$B$10:$H$215,3,FALSE)</f>
        <v>0.1200462962962963</v>
      </c>
      <c r="AB171" s="4">
        <f>VLOOKUP(C171,'6'!$B$10:$H$215,4,FALSE)</f>
        <v>20</v>
      </c>
      <c r="AC171" s="4">
        <f>VLOOKUP(AB171,Баллы!$A$2:$B$101,2)+AD171/2</f>
        <v>82</v>
      </c>
      <c r="AD171" s="4">
        <f>VLOOKUP(C171,'6'!$B$10:$H$215,6,FALSE)</f>
        <v>22</v>
      </c>
      <c r="AE171" s="87"/>
      <c r="AF171" s="6"/>
      <c r="AG171" s="4"/>
      <c r="AH171" s="4"/>
      <c r="AI171" s="5"/>
      <c r="AJ171" s="6"/>
      <c r="AK171" s="6"/>
      <c r="AL171" s="6"/>
      <c r="AM171" s="5"/>
      <c r="AN171" s="6"/>
      <c r="AO171" s="6"/>
      <c r="AP171" s="6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</row>
    <row r="172" spans="1:58" x14ac:dyDescent="0.3">
      <c r="A172" s="11">
        <f>IF(D172=0," ",RANK(D172,$D$3:$D$345,0))</f>
        <v>170</v>
      </c>
      <c r="B172" s="9">
        <v>170</v>
      </c>
      <c r="C172" s="159" t="s">
        <v>2183</v>
      </c>
      <c r="D172" s="72">
        <f>I172+M172+Q172+U172+Y172+AC172+AG172+AK172+AO172+AS172+AW172+BA172+BE172</f>
        <v>81.5</v>
      </c>
      <c r="E172" s="13">
        <f>J172+N172+R172+V172+Z172+AD172+AH172+AL172+AP172+AT172+AX172+BB172+BF172</f>
        <v>7</v>
      </c>
      <c r="F172" s="13">
        <f>COUNTA(H172,L172,P172,T172,X172,AB172,AF172,AJ172,AN172,AR172,AV172,AZ172,BD172)</f>
        <v>1</v>
      </c>
      <c r="G172" s="6"/>
      <c r="H172" s="6"/>
      <c r="I172" s="6"/>
      <c r="J172" s="6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87"/>
      <c r="AF172" s="6"/>
      <c r="AG172" s="4"/>
      <c r="AH172" s="4"/>
      <c r="AI172" s="5" t="str">
        <f>VLOOKUP(C172,'8'!$B$10:$H$397,3,FALSE)</f>
        <v>00:41:47</v>
      </c>
      <c r="AJ172" s="6">
        <f>VLOOKUP(C172,'8'!$B$10:$H$397,4,FALSE)</f>
        <v>13</v>
      </c>
      <c r="AK172" s="6">
        <f>VLOOKUP(AJ172,Баллы!$A$2:$B$101,2)+AL172/2</f>
        <v>81.5</v>
      </c>
      <c r="AL172" s="6">
        <f>VLOOKUP(C172,'8'!$B$10:$H$397,6,FALSE)</f>
        <v>7</v>
      </c>
      <c r="AM172" s="5"/>
      <c r="AN172" s="6"/>
      <c r="AO172" s="6"/>
      <c r="AP172" s="6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</row>
    <row r="173" spans="1:58" x14ac:dyDescent="0.3">
      <c r="A173" s="11">
        <f>IF(D173=0," ",RANK(D173,$D$3:$D$345,0))</f>
        <v>171</v>
      </c>
      <c r="B173" s="9">
        <v>171</v>
      </c>
      <c r="C173" s="12" t="s">
        <v>442</v>
      </c>
      <c r="D173" s="72">
        <f>I173+M173+Q173+U173+Y173+AC173+AG173+AK173+AO173+AS173+AW173+BA173+BE173</f>
        <v>81.25</v>
      </c>
      <c r="E173" s="13">
        <f>J173+N173+R173+V173+Z173+AD173+AH173+AL173+AP173+AT173+AX173+BB173+BF173</f>
        <v>26.5</v>
      </c>
      <c r="F173" s="13">
        <f>COUNTA(H173,L173,P173,T173,X173,AB173,AF173,AJ173,AN173,AR173,AV173,AZ173,BD173)</f>
        <v>1</v>
      </c>
      <c r="G173" s="6"/>
      <c r="H173" s="6"/>
      <c r="I173" s="6"/>
      <c r="J173" s="6"/>
      <c r="K173" s="5"/>
      <c r="L173" s="6"/>
      <c r="M173" s="6"/>
      <c r="N173" s="6"/>
      <c r="O173" s="5">
        <f>VLOOKUP(C173,'3'!$B$10:$G$298,3,FALSE)</f>
        <v>0.10881944444444445</v>
      </c>
      <c r="P173" s="6">
        <f>VLOOKUP(C173,'3'!$B$10:$G$298,4,FALSE)</f>
        <v>23</v>
      </c>
      <c r="Q173" s="6">
        <f>VLOOKUP(P173,Баллы!$A$2:$B$101,2)+R173/2</f>
        <v>81.25</v>
      </c>
      <c r="R173" s="6">
        <f>VLOOKUP(C173,'3'!$B$10:$G$298,5,FALSE)</f>
        <v>26.5</v>
      </c>
      <c r="S173" s="5"/>
      <c r="T173" s="6"/>
      <c r="U173" s="6"/>
      <c r="V173" s="6"/>
      <c r="W173" s="8"/>
      <c r="X173" s="4"/>
      <c r="Y173" s="4"/>
      <c r="Z173" s="4"/>
      <c r="AA173" s="8"/>
      <c r="AB173" s="4"/>
      <c r="AC173" s="4"/>
      <c r="AD173" s="4"/>
      <c r="AE173" s="87"/>
      <c r="AF173" s="6"/>
      <c r="AG173" s="4"/>
      <c r="AH173" s="4"/>
      <c r="AI173" s="5"/>
      <c r="AJ173" s="6"/>
      <c r="AK173" s="6"/>
      <c r="AL173" s="6"/>
      <c r="AM173" s="5"/>
      <c r="AN173" s="6"/>
      <c r="AO173" s="6"/>
      <c r="AP173" s="6"/>
      <c r="AQ173" s="5"/>
      <c r="AR173" s="6"/>
      <c r="AS173" s="6"/>
      <c r="AT173" s="6"/>
      <c r="AU173" s="5"/>
      <c r="AV173" s="6"/>
      <c r="AW173" s="6"/>
      <c r="AX173" s="6"/>
      <c r="AY173" s="5"/>
      <c r="AZ173" s="6"/>
      <c r="BA173" s="6"/>
      <c r="BB173" s="6"/>
      <c r="BC173" s="5"/>
      <c r="BD173" s="6"/>
      <c r="BE173" s="6"/>
      <c r="BF173" s="6"/>
    </row>
    <row r="174" spans="1:58" x14ac:dyDescent="0.3">
      <c r="A174" s="11">
        <f>IF(D174=0," ",RANK(D174,$D$3:$D$345,0))</f>
        <v>172</v>
      </c>
      <c r="B174" s="9">
        <v>172</v>
      </c>
      <c r="C174" s="159" t="s">
        <v>2114</v>
      </c>
      <c r="D174" s="72">
        <f>I174+M174+Q174+U174+Y174+AC174+AG174+AK174+AO174+AS174+AW174+BA174+BE174</f>
        <v>81</v>
      </c>
      <c r="E174" s="13">
        <f>J174+N174+R174+V174+Z174+AD174+AH174+AL174+AP174+AT174+AX174+BB174+BF174</f>
        <v>30</v>
      </c>
      <c r="F174" s="13">
        <f>COUNTA(H174,L174,P174,T174,X174,AB174,AF174,AJ174,AN174,AR174,AV174,AZ174,BD174)</f>
        <v>1</v>
      </c>
      <c r="G174" s="6"/>
      <c r="H174" s="6"/>
      <c r="I174" s="6"/>
      <c r="J174" s="6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87"/>
      <c r="AF174" s="6"/>
      <c r="AG174" s="4"/>
      <c r="AH174" s="4"/>
      <c r="AI174" s="5" t="str">
        <f>VLOOKUP(C174,'8'!$B$10:$H$397,3,FALSE)</f>
        <v>03:32:16</v>
      </c>
      <c r="AJ174" s="6">
        <f>VLOOKUP(C174,'8'!$B$10:$H$397,4,FALSE)</f>
        <v>25</v>
      </c>
      <c r="AK174" s="6">
        <f>VLOOKUP(AJ174,Баллы!$A$2:$B$101,2)+AL174/2</f>
        <v>81</v>
      </c>
      <c r="AL174" s="6">
        <f>VLOOKUP(C174,'8'!$B$10:$H$397,6,FALSE)</f>
        <v>30</v>
      </c>
      <c r="AM174" s="5"/>
      <c r="AN174" s="6"/>
      <c r="AO174" s="6"/>
      <c r="AP174" s="6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</row>
    <row r="175" spans="1:58" x14ac:dyDescent="0.3">
      <c r="A175" s="11">
        <f>IF(D175=0," ",RANK(D175,$D$3:$D$345,0))</f>
        <v>172</v>
      </c>
      <c r="B175" s="9">
        <v>173</v>
      </c>
      <c r="C175" s="22" t="s">
        <v>223</v>
      </c>
      <c r="D175" s="72">
        <f>I175+M175+Q175+U175+Y175+AC175+AG175+AK175+AO175+AS175+AW175+BA175+BE175</f>
        <v>81</v>
      </c>
      <c r="E175" s="13">
        <f>J175+N175+R175+V175+Z175+AD175+AH175+AL175+AP175+AT175+AX175+BB175+BF175</f>
        <v>20</v>
      </c>
      <c r="F175" s="13">
        <f>COUNTA(H175,L175,P175,T175,X175,AB175,AF175,AJ175,AN175,AR175,AV175,AZ175,BD175)</f>
        <v>1</v>
      </c>
      <c r="G175" s="6"/>
      <c r="H175" s="6"/>
      <c r="I175" s="6"/>
      <c r="J175" s="6"/>
      <c r="K175" s="5"/>
      <c r="L175" s="6"/>
      <c r="M175" s="6"/>
      <c r="N175" s="6"/>
      <c r="O175" s="5"/>
      <c r="P175" s="6"/>
      <c r="Q175" s="6"/>
      <c r="R175" s="6"/>
      <c r="S175" s="5">
        <f>VLOOKUP(C175,'4'!$B$10:$H$161,3,FALSE)</f>
        <v>7.8078703703703692E-2</v>
      </c>
      <c r="T175" s="6">
        <f>VLOOKUP(C175,'4'!$B$10:$H$161,4,FALSE)</f>
        <v>20</v>
      </c>
      <c r="U175" s="6">
        <f>VLOOKUP(T175,Баллы!$A$2:$B$101,2)+V175/2</f>
        <v>81</v>
      </c>
      <c r="V175" s="6">
        <f>VLOOKUP(C175,'4'!$B$10:$H$161,6,FALSE)</f>
        <v>20</v>
      </c>
      <c r="W175" s="8"/>
      <c r="X175" s="4"/>
      <c r="Y175" s="4"/>
      <c r="Z175" s="4"/>
      <c r="AA175" s="8"/>
      <c r="AB175" s="4"/>
      <c r="AC175" s="4"/>
      <c r="AD175" s="4"/>
      <c r="AE175" s="87"/>
      <c r="AF175" s="6"/>
      <c r="AG175" s="4"/>
      <c r="AH175" s="4"/>
      <c r="AI175" s="5"/>
      <c r="AJ175" s="6"/>
      <c r="AK175" s="6"/>
      <c r="AL175" s="6"/>
      <c r="AM175" s="5"/>
      <c r="AN175" s="6"/>
      <c r="AO175" s="6"/>
      <c r="AP175" s="6"/>
      <c r="AQ175" s="5"/>
      <c r="AR175" s="6"/>
      <c r="AS175" s="6"/>
      <c r="AT175" s="6"/>
      <c r="AU175" s="5"/>
      <c r="AV175" s="6"/>
      <c r="AW175" s="6"/>
      <c r="AX175" s="6"/>
      <c r="AY175" s="5"/>
      <c r="AZ175" s="6"/>
      <c r="BA175" s="6"/>
      <c r="BB175" s="6"/>
      <c r="BC175" s="5"/>
      <c r="BD175" s="6"/>
      <c r="BE175" s="6"/>
      <c r="BF175" s="6"/>
    </row>
    <row r="176" spans="1:58" x14ac:dyDescent="0.3">
      <c r="A176" s="11">
        <f>IF(D176=0," ",RANK(D176,$D$3:$D$345,0))</f>
        <v>172</v>
      </c>
      <c r="B176" s="9">
        <v>174</v>
      </c>
      <c r="C176" s="22" t="s">
        <v>177</v>
      </c>
      <c r="D176" s="72">
        <f>I176+M176+Q176+U176+Y176+AC176+AG176+AK176+AO176+AS176+AW176+BA176+BE176</f>
        <v>81</v>
      </c>
      <c r="E176" s="13">
        <f>J176+N176+R176+V176+Z176+AD176+AH176+AL176+AP176+AT176+AX176+BB176+BF176</f>
        <v>10</v>
      </c>
      <c r="F176" s="13">
        <f>COUNTA(H176,L176,P176,T176,X176,AB176,AF176,AJ176,AN176,AR176,AV176,AZ176,BD176)</f>
        <v>1</v>
      </c>
      <c r="G176" s="6"/>
      <c r="H176" s="6"/>
      <c r="I176" s="6"/>
      <c r="J176" s="6"/>
      <c r="K176" s="5"/>
      <c r="L176" s="6"/>
      <c r="M176" s="6"/>
      <c r="N176" s="6"/>
      <c r="O176" s="5"/>
      <c r="P176" s="6"/>
      <c r="Q176" s="6"/>
      <c r="R176" s="6"/>
      <c r="S176" s="5">
        <f>VLOOKUP(C176,'4'!$B$10:$H$161,3,FALSE)</f>
        <v>3.5428240740740739E-2</v>
      </c>
      <c r="T176" s="6">
        <f>VLOOKUP(C176,'4'!$B$10:$H$161,4,FALSE)</f>
        <v>15</v>
      </c>
      <c r="U176" s="6">
        <f>VLOOKUP(T176,Баллы!$A$2:$B$101,2)+V176/2</f>
        <v>81</v>
      </c>
      <c r="V176" s="6">
        <f>VLOOKUP(C176,'4'!$B$10:$H$161,6,FALSE)</f>
        <v>10</v>
      </c>
      <c r="W176" s="8"/>
      <c r="X176" s="4"/>
      <c r="Y176" s="4"/>
      <c r="Z176" s="4"/>
      <c r="AA176" s="8"/>
      <c r="AB176" s="4"/>
      <c r="AC176" s="4"/>
      <c r="AD176" s="4"/>
      <c r="AE176" s="87"/>
      <c r="AF176" s="6"/>
      <c r="AG176" s="4"/>
      <c r="AH176" s="4"/>
      <c r="AI176" s="5"/>
      <c r="AJ176" s="6"/>
      <c r="AK176" s="6"/>
      <c r="AL176" s="6"/>
      <c r="AM176" s="5"/>
      <c r="AN176" s="6"/>
      <c r="AO176" s="6"/>
      <c r="AP176" s="6"/>
      <c r="AQ176" s="5"/>
      <c r="AR176" s="6"/>
      <c r="AS176" s="6"/>
      <c r="AT176" s="6"/>
      <c r="AU176" s="5"/>
      <c r="AV176" s="6"/>
      <c r="AW176" s="6"/>
      <c r="AX176" s="6"/>
      <c r="AY176" s="5"/>
      <c r="AZ176" s="6"/>
      <c r="BA176" s="6"/>
      <c r="BB176" s="6"/>
      <c r="BC176" s="5"/>
      <c r="BD176" s="6"/>
      <c r="BE176" s="6"/>
      <c r="BF176" s="6"/>
    </row>
    <row r="177" spans="1:58" x14ac:dyDescent="0.3">
      <c r="A177" s="11">
        <f>IF(D177=0," ",RANK(D177,$D$3:$D$345,0))</f>
        <v>175</v>
      </c>
      <c r="B177" s="9">
        <v>175</v>
      </c>
      <c r="C177" s="159" t="s">
        <v>2184</v>
      </c>
      <c r="D177" s="72">
        <f>I177+M177+Q177+U177+Y177+AC177+AG177+AK177+AO177+AS177+AW177+BA177+BE177</f>
        <v>80.5</v>
      </c>
      <c r="E177" s="13">
        <f>J177+N177+R177+V177+Z177+AD177+AH177+AL177+AP177+AT177+AX177+BB177+BF177</f>
        <v>7</v>
      </c>
      <c r="F177" s="13">
        <f>COUNTA(H177,L177,P177,T177,X177,AB177,AF177,AJ177,AN177,AR177,AV177,AZ177,BD177)</f>
        <v>1</v>
      </c>
      <c r="G177" s="6"/>
      <c r="H177" s="6"/>
      <c r="I177" s="6"/>
      <c r="J177" s="6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87"/>
      <c r="AF177" s="6"/>
      <c r="AG177" s="4"/>
      <c r="AH177" s="4"/>
      <c r="AI177" s="5" t="str">
        <f>VLOOKUP(C177,'8'!$B$10:$H$397,3,FALSE)</f>
        <v>00:42:57</v>
      </c>
      <c r="AJ177" s="6">
        <f>VLOOKUP(C177,'8'!$B$10:$H$397,4,FALSE)</f>
        <v>14</v>
      </c>
      <c r="AK177" s="6">
        <f>VLOOKUP(AJ177,Баллы!$A$2:$B$101,2)+AL177/2</f>
        <v>80.5</v>
      </c>
      <c r="AL177" s="6">
        <f>VLOOKUP(C177,'8'!$B$10:$H$397,6,FALSE)</f>
        <v>7</v>
      </c>
      <c r="AM177" s="5"/>
      <c r="AN177" s="6"/>
      <c r="AO177" s="6"/>
      <c r="AP177" s="6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</row>
    <row r="178" spans="1:58" x14ac:dyDescent="0.3">
      <c r="A178" s="11">
        <f>IF(D178=0," ",RANK(D178,$D$3:$D$345,0))</f>
        <v>176</v>
      </c>
      <c r="B178" s="9">
        <v>176</v>
      </c>
      <c r="C178" s="12" t="s">
        <v>690</v>
      </c>
      <c r="D178" s="72">
        <f>I178+M178+Q178+U178+Y178+AC178+AG178+AK178+AO178+AS178+AW178+BA178+BE178</f>
        <v>80</v>
      </c>
      <c r="E178" s="13">
        <f>J178+N178+R178+V178+Z178+AD178+AH178+AL178+AP178+AT178+AX178+BB178+BF178</f>
        <v>22</v>
      </c>
      <c r="F178" s="13">
        <f>COUNTA(H178,L178,P178,T178,X178,AB178,AF178,AJ178,AN178,AR178,AV178,AZ178,BD178)</f>
        <v>1</v>
      </c>
      <c r="G178" s="6"/>
      <c r="H178" s="6"/>
      <c r="I178" s="6"/>
      <c r="J178" s="6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8">
        <f>VLOOKUP(C178,'6'!$B$10:$H$215,3,FALSE)</f>
        <v>0.12314814814814816</v>
      </c>
      <c r="AB178" s="4">
        <f>VLOOKUP(C178,'6'!$B$10:$H$215,4,FALSE)</f>
        <v>22</v>
      </c>
      <c r="AC178" s="4">
        <f>VLOOKUP(AB178,Баллы!$A$2:$B$101,2)+AD178/2</f>
        <v>80</v>
      </c>
      <c r="AD178" s="4">
        <f>VLOOKUP(C178,'6'!$B$10:$H$215,6,FALSE)</f>
        <v>22</v>
      </c>
      <c r="AE178" s="87"/>
      <c r="AF178" s="6"/>
      <c r="AG178" s="4"/>
      <c r="AH178" s="4"/>
      <c r="AI178" s="5"/>
      <c r="AJ178" s="6"/>
      <c r="AK178" s="6"/>
      <c r="AL178" s="6"/>
      <c r="AM178" s="5"/>
      <c r="AN178" s="6"/>
      <c r="AO178" s="6"/>
      <c r="AP178" s="6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</row>
    <row r="179" spans="1:58" x14ac:dyDescent="0.3">
      <c r="A179" s="11">
        <f>IF(D179=0," ",RANK(D179,$D$3:$D$345,0))</f>
        <v>176</v>
      </c>
      <c r="B179" s="9">
        <v>177</v>
      </c>
      <c r="C179" s="22" t="s">
        <v>224</v>
      </c>
      <c r="D179" s="72">
        <f>I179+M179+Q179+U179+Y179+AC179+AG179+AK179+AO179+AS179+AW179+BA179+BE179</f>
        <v>80</v>
      </c>
      <c r="E179" s="13">
        <f>J179+N179+R179+V179+Z179+AD179+AH179+AL179+AP179+AT179+AX179+BB179+BF179</f>
        <v>20</v>
      </c>
      <c r="F179" s="13">
        <f>COUNTA(H179,L179,P179,T179,X179,AB179,AF179,AJ179,AN179,AR179,AV179,AZ179,BD179)</f>
        <v>1</v>
      </c>
      <c r="G179" s="6"/>
      <c r="H179" s="6"/>
      <c r="I179" s="6"/>
      <c r="J179" s="6"/>
      <c r="K179" s="5"/>
      <c r="L179" s="6"/>
      <c r="M179" s="6"/>
      <c r="N179" s="6"/>
      <c r="O179" s="5"/>
      <c r="P179" s="6"/>
      <c r="Q179" s="6"/>
      <c r="R179" s="6"/>
      <c r="S179" s="5">
        <f>VLOOKUP(C179,'4'!$B$10:$H$161,3,FALSE)</f>
        <v>7.9675925925925928E-2</v>
      </c>
      <c r="T179" s="6">
        <f>VLOOKUP(C179,'4'!$B$10:$H$161,4,FALSE)</f>
        <v>21</v>
      </c>
      <c r="U179" s="6">
        <f>VLOOKUP(T179,Баллы!$A$2:$B$101,2)+V179/2</f>
        <v>80</v>
      </c>
      <c r="V179" s="6">
        <f>VLOOKUP(C179,'4'!$B$10:$H$161,6,FALSE)</f>
        <v>20</v>
      </c>
      <c r="W179" s="8"/>
      <c r="X179" s="4"/>
      <c r="Y179" s="4"/>
      <c r="Z179" s="4"/>
      <c r="AA179" s="8"/>
      <c r="AB179" s="4"/>
      <c r="AC179" s="4"/>
      <c r="AD179" s="4"/>
      <c r="AE179" s="87"/>
      <c r="AF179" s="6"/>
      <c r="AG179" s="4"/>
      <c r="AH179" s="4"/>
      <c r="AI179" s="5"/>
      <c r="AJ179" s="6"/>
      <c r="AK179" s="6"/>
      <c r="AL179" s="6"/>
      <c r="AM179" s="5"/>
      <c r="AN179" s="6"/>
      <c r="AO179" s="6"/>
      <c r="AP179" s="6"/>
      <c r="AQ179" s="5"/>
      <c r="AR179" s="6"/>
      <c r="AS179" s="6"/>
      <c r="AT179" s="6"/>
      <c r="AU179" s="5"/>
      <c r="AV179" s="6"/>
      <c r="AW179" s="6"/>
      <c r="AX179" s="6"/>
      <c r="AY179" s="5"/>
      <c r="AZ179" s="6"/>
      <c r="BA179" s="6"/>
      <c r="BB179" s="6"/>
      <c r="BC179" s="5"/>
      <c r="BD179" s="6"/>
      <c r="BE179" s="6"/>
      <c r="BF179" s="6"/>
    </row>
    <row r="180" spans="1:58" x14ac:dyDescent="0.3">
      <c r="A180" s="11">
        <f>IF(D180=0," ",RANK(D180,$D$3:$D$345,0))</f>
        <v>176</v>
      </c>
      <c r="B180" s="9">
        <v>178</v>
      </c>
      <c r="C180" s="12" t="s">
        <v>735</v>
      </c>
      <c r="D180" s="72">
        <f>I180+M180+Q180+U180+Y180+AC180+AG180+AK180+AO180+AS180+AW180+BA180+BE180</f>
        <v>80</v>
      </c>
      <c r="E180" s="13">
        <f>J180+N180+R180+V180+Z180+AD180+AH180+AL180+AP180+AT180+AX180+BB180+BF180</f>
        <v>10</v>
      </c>
      <c r="F180" s="13">
        <f>COUNTA(H180,L180,P180,T180,X180,AB180,AF180,AJ180,AN180,AR180,AV180,AZ180,BD180)</f>
        <v>1</v>
      </c>
      <c r="G180" s="6"/>
      <c r="H180" s="6"/>
      <c r="I180" s="6"/>
      <c r="J180" s="6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8">
        <f>VLOOKUP(C180,'6'!$B$10:$H$215,3,FALSE)</f>
        <v>4.6226851851851852E-2</v>
      </c>
      <c r="AB180" s="4">
        <f>VLOOKUP(C180,'6'!$B$10:$H$215,4,FALSE)</f>
        <v>16</v>
      </c>
      <c r="AC180" s="4">
        <f>VLOOKUP(AB180,Баллы!$A$2:$B$101,2)+AD180/2</f>
        <v>80</v>
      </c>
      <c r="AD180" s="4">
        <f>VLOOKUP(C180,'6'!$B$10:$H$215,6,FALSE)</f>
        <v>10</v>
      </c>
      <c r="AE180" s="87"/>
      <c r="AF180" s="6"/>
      <c r="AG180" s="4"/>
      <c r="AH180" s="4"/>
      <c r="AI180" s="5"/>
      <c r="AJ180" s="6"/>
      <c r="AK180" s="6"/>
      <c r="AL180" s="6"/>
      <c r="AM180" s="5"/>
      <c r="AN180" s="6"/>
      <c r="AO180" s="6"/>
      <c r="AP180" s="6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</row>
    <row r="181" spans="1:58" x14ac:dyDescent="0.3">
      <c r="A181" s="11">
        <f>IF(D181=0," ",RANK(D181,$D$3:$D$345,0))</f>
        <v>179</v>
      </c>
      <c r="B181" s="9">
        <v>179</v>
      </c>
      <c r="C181" s="12" t="s">
        <v>393</v>
      </c>
      <c r="D181" s="72">
        <f>I181+M181+Q181+U181+Y181+AC181+AG181+AK181+AO181+AS181+AW181+BA181+BE181</f>
        <v>79.75</v>
      </c>
      <c r="E181" s="13">
        <f>J181+N181+R181+V181+Z181+AD181+AH181+AL181+AP181+AT181+AX181+BB181+BF181</f>
        <v>9.5</v>
      </c>
      <c r="F181" s="13">
        <f>COUNTA(H181,L181,P181,T181,X181,AB181,AF181,AJ181,AN181,AR181,AV181,AZ181,BD181)</f>
        <v>1</v>
      </c>
      <c r="G181" s="6"/>
      <c r="H181" s="6"/>
      <c r="I181" s="6"/>
      <c r="J181" s="6"/>
      <c r="K181" s="5"/>
      <c r="L181" s="6"/>
      <c r="M181" s="6"/>
      <c r="N181" s="6"/>
      <c r="O181" s="5">
        <f>VLOOKUP(C181,'3'!$B$10:$G$298,3,FALSE)</f>
        <v>3.4328703703703702E-2</v>
      </c>
      <c r="P181" s="6">
        <f>VLOOKUP(C181,'3'!$B$10:$G$298,4,FALSE)</f>
        <v>16</v>
      </c>
      <c r="Q181" s="6">
        <f>VLOOKUP(P181,Баллы!$A$2:$B$101,2)+R181/2</f>
        <v>79.75</v>
      </c>
      <c r="R181" s="6">
        <f>VLOOKUP(C181,'3'!$B$10:$G$298,5,FALSE)</f>
        <v>9.5</v>
      </c>
      <c r="S181" s="5"/>
      <c r="T181" s="6"/>
      <c r="U181" s="6"/>
      <c r="V181" s="6"/>
      <c r="W181" s="8"/>
      <c r="X181" s="4"/>
      <c r="Y181" s="4"/>
      <c r="Z181" s="4"/>
      <c r="AA181" s="8"/>
      <c r="AB181" s="4"/>
      <c r="AC181" s="4"/>
      <c r="AD181" s="4"/>
      <c r="AE181" s="87"/>
      <c r="AF181" s="6"/>
      <c r="AG181" s="4"/>
      <c r="AH181" s="4"/>
      <c r="AI181" s="5"/>
      <c r="AJ181" s="6"/>
      <c r="AK181" s="6"/>
      <c r="AL181" s="6"/>
      <c r="AM181" s="5"/>
      <c r="AN181" s="6"/>
      <c r="AO181" s="6"/>
      <c r="AP181" s="6"/>
      <c r="AQ181" s="5"/>
      <c r="AR181" s="6"/>
      <c r="AS181" s="6"/>
      <c r="AT181" s="6"/>
      <c r="AU181" s="5"/>
      <c r="AV181" s="6"/>
      <c r="AW181" s="6"/>
      <c r="AX181" s="6"/>
      <c r="AY181" s="5"/>
      <c r="AZ181" s="6"/>
      <c r="BA181" s="6"/>
      <c r="BB181" s="6"/>
      <c r="BC181" s="5"/>
      <c r="BD181" s="6"/>
      <c r="BE181" s="6"/>
      <c r="BF181" s="6"/>
    </row>
    <row r="182" spans="1:58" x14ac:dyDescent="0.3">
      <c r="A182" s="11">
        <f>IF(D182=0," ",RANK(D182,$D$3:$D$345,0))</f>
        <v>180</v>
      </c>
      <c r="B182" s="9">
        <v>180</v>
      </c>
      <c r="C182" s="159" t="s">
        <v>2129</v>
      </c>
      <c r="D182" s="72">
        <f>I182+M182+Q182+U182+Y182+AC182+AG182+AK182+AO182+AS182+AW182+BA182+BE182</f>
        <v>79.5</v>
      </c>
      <c r="E182" s="13">
        <f>J182+N182+R182+V182+Z182+AD182+AH182+AL182+AP182+AT182+AX182+BB182+BF182</f>
        <v>15</v>
      </c>
      <c r="F182" s="13">
        <f>COUNTA(H182,L182,P182,T182,X182,AB182,AF182,AJ182,AN182,AR182,AV182,AZ182,BD182)</f>
        <v>1</v>
      </c>
      <c r="G182" s="6"/>
      <c r="H182" s="6"/>
      <c r="I182" s="6"/>
      <c r="J182" s="6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87"/>
      <c r="AF182" s="6"/>
      <c r="AG182" s="4"/>
      <c r="AH182" s="4"/>
      <c r="AI182" s="5" t="str">
        <f>VLOOKUP(C182,'8'!$B$10:$H$397,3,FALSE)</f>
        <v>01:16:08</v>
      </c>
      <c r="AJ182" s="6">
        <f>VLOOKUP(C182,'8'!$B$10:$H$397,4,FALSE)</f>
        <v>19</v>
      </c>
      <c r="AK182" s="6">
        <f>VLOOKUP(AJ182,Баллы!$A$2:$B$101,2)+AL182/2</f>
        <v>79.5</v>
      </c>
      <c r="AL182" s="6">
        <f>VLOOKUP(C182,'8'!$B$10:$H$397,6,FALSE)</f>
        <v>15</v>
      </c>
      <c r="AM182" s="5"/>
      <c r="AN182" s="6"/>
      <c r="AO182" s="6"/>
      <c r="AP182" s="6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</row>
    <row r="183" spans="1:58" x14ac:dyDescent="0.3">
      <c r="A183" s="11">
        <f>IF(D183=0," ",RANK(D183,$D$3:$D$345,0))</f>
        <v>180</v>
      </c>
      <c r="B183" s="9">
        <v>181</v>
      </c>
      <c r="C183" s="159" t="s">
        <v>2185</v>
      </c>
      <c r="D183" s="72">
        <f>I183+M183+Q183+U183+Y183+AC183+AG183+AK183+AO183+AS183+AW183+BA183+BE183</f>
        <v>79.5</v>
      </c>
      <c r="E183" s="13">
        <f>J183+N183+R183+V183+Z183+AD183+AH183+AL183+AP183+AT183+AX183+BB183+BF183</f>
        <v>7</v>
      </c>
      <c r="F183" s="13">
        <f>COUNTA(H183,L183,P183,T183,X183,AB183,AF183,AJ183,AN183,AR183,AV183,AZ183,BD183)</f>
        <v>1</v>
      </c>
      <c r="G183" s="6"/>
      <c r="H183" s="6"/>
      <c r="I183" s="6"/>
      <c r="J183" s="6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87"/>
      <c r="AF183" s="6"/>
      <c r="AG183" s="4"/>
      <c r="AH183" s="4"/>
      <c r="AI183" s="5" t="str">
        <f>VLOOKUP(C183,'8'!$B$10:$H$397,3,FALSE)</f>
        <v>00:45:21</v>
      </c>
      <c r="AJ183" s="6">
        <f>VLOOKUP(C183,'8'!$B$10:$H$397,4,FALSE)</f>
        <v>15</v>
      </c>
      <c r="AK183" s="6">
        <f>VLOOKUP(AJ183,Баллы!$A$2:$B$101,2)+AL183/2</f>
        <v>79.5</v>
      </c>
      <c r="AL183" s="6">
        <f>VLOOKUP(C183,'8'!$B$10:$H$397,6,FALSE)</f>
        <v>7</v>
      </c>
      <c r="AM183" s="5"/>
      <c r="AN183" s="6"/>
      <c r="AO183" s="6"/>
      <c r="AP183" s="6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</row>
    <row r="184" spans="1:58" x14ac:dyDescent="0.3">
      <c r="A184" s="11">
        <f>IF(D184=0," ",RANK(D184,$D$3:$D$345,0))</f>
        <v>182</v>
      </c>
      <c r="B184" s="9">
        <v>182</v>
      </c>
      <c r="C184" s="12" t="s">
        <v>443</v>
      </c>
      <c r="D184" s="72">
        <f>I184+M184+Q184+U184+Y184+AC184+AG184+AK184+AO184+AS184+AW184+BA184+BE184</f>
        <v>79.25</v>
      </c>
      <c r="E184" s="13">
        <f>J184+N184+R184+V184+Z184+AD184+AH184+AL184+AP184+AT184+AX184+BB184+BF184</f>
        <v>26.5</v>
      </c>
      <c r="F184" s="13">
        <f>COUNTA(H184,L184,P184,T184,X184,AB184,AF184,AJ184,AN184,AR184,AV184,AZ184,BD184)</f>
        <v>1</v>
      </c>
      <c r="G184" s="6"/>
      <c r="H184" s="6"/>
      <c r="I184" s="6"/>
      <c r="J184" s="6"/>
      <c r="K184" s="5"/>
      <c r="L184" s="6"/>
      <c r="M184" s="6"/>
      <c r="N184" s="6"/>
      <c r="O184" s="5">
        <f>VLOOKUP(C184,'3'!$B$10:$G$298,3,FALSE)</f>
        <v>0.10967592592592591</v>
      </c>
      <c r="P184" s="6">
        <f>VLOOKUP(C184,'3'!$B$10:$G$298,4,FALSE)</f>
        <v>25</v>
      </c>
      <c r="Q184" s="6">
        <f>VLOOKUP(P184,Баллы!$A$2:$B$101,2)+R184/2</f>
        <v>79.25</v>
      </c>
      <c r="R184" s="6">
        <f>VLOOKUP(C184,'3'!$B$10:$G$298,5,FALSE)</f>
        <v>26.5</v>
      </c>
      <c r="S184" s="5"/>
      <c r="T184" s="6"/>
      <c r="U184" s="6"/>
      <c r="V184" s="6"/>
      <c r="W184" s="8"/>
      <c r="X184" s="4"/>
      <c r="Y184" s="4"/>
      <c r="Z184" s="4"/>
      <c r="AA184" s="8"/>
      <c r="AB184" s="4"/>
      <c r="AC184" s="4"/>
      <c r="AD184" s="4"/>
      <c r="AE184" s="87"/>
      <c r="AF184" s="6"/>
      <c r="AG184" s="4"/>
      <c r="AH184" s="4"/>
      <c r="AI184" s="5"/>
      <c r="AJ184" s="6"/>
      <c r="AK184" s="6"/>
      <c r="AL184" s="6"/>
      <c r="AM184" s="5"/>
      <c r="AN184" s="6"/>
      <c r="AO184" s="6"/>
      <c r="AP184" s="6"/>
      <c r="AQ184" s="5"/>
      <c r="AR184" s="6"/>
      <c r="AS184" s="6"/>
      <c r="AT184" s="6"/>
      <c r="AU184" s="5"/>
      <c r="AV184" s="6"/>
      <c r="AW184" s="6"/>
      <c r="AX184" s="6"/>
      <c r="AY184" s="5"/>
      <c r="AZ184" s="6"/>
      <c r="BA184" s="6"/>
      <c r="BB184" s="6"/>
      <c r="BC184" s="5"/>
      <c r="BD184" s="6"/>
      <c r="BE184" s="6"/>
      <c r="BF184" s="6"/>
    </row>
    <row r="185" spans="1:58" x14ac:dyDescent="0.3">
      <c r="A185" s="11">
        <f>IF(D185=0," ",RANK(D185,$D$3:$D$345,0))</f>
        <v>183</v>
      </c>
      <c r="B185" s="9">
        <v>183</v>
      </c>
      <c r="C185" s="22" t="s">
        <v>179</v>
      </c>
      <c r="D185" s="72">
        <f>I185+M185+Q185+U185+Y185+AC185+AG185+AK185+AO185+AS185+AW185+BA185+BE185</f>
        <v>79</v>
      </c>
      <c r="E185" s="13">
        <f>J185+N185+R185+V185+Z185+AD185+AH185+AL185+AP185+AT185+AX185+BB185+BF185</f>
        <v>10</v>
      </c>
      <c r="F185" s="13">
        <f>COUNTA(H185,L185,P185,T185,X185,AB185,AF185,AJ185,AN185,AR185,AV185,AZ185,BD185)</f>
        <v>1</v>
      </c>
      <c r="G185" s="6"/>
      <c r="H185" s="6"/>
      <c r="I185" s="6"/>
      <c r="J185" s="6"/>
      <c r="K185" s="5"/>
      <c r="L185" s="6"/>
      <c r="M185" s="6"/>
      <c r="N185" s="6"/>
      <c r="O185" s="5"/>
      <c r="P185" s="6"/>
      <c r="Q185" s="6"/>
      <c r="R185" s="6"/>
      <c r="S185" s="5">
        <f>VLOOKUP(C185,'4'!$B$10:$H$161,3,FALSE)</f>
        <v>3.7199074074074072E-2</v>
      </c>
      <c r="T185" s="6">
        <f>VLOOKUP(C185,'4'!$B$10:$H$161,4,FALSE)</f>
        <v>17</v>
      </c>
      <c r="U185" s="6">
        <f>VLOOKUP(T185,Баллы!$A$2:$B$101,2)+V185/2</f>
        <v>79</v>
      </c>
      <c r="V185" s="6">
        <f>VLOOKUP(C185,'4'!$B$10:$H$161,6,FALSE)</f>
        <v>10</v>
      </c>
      <c r="W185" s="8"/>
      <c r="X185" s="4"/>
      <c r="Y185" s="4"/>
      <c r="Z185" s="4"/>
      <c r="AA185" s="8"/>
      <c r="AB185" s="4"/>
      <c r="AC185" s="4"/>
      <c r="AD185" s="4"/>
      <c r="AE185" s="87"/>
      <c r="AF185" s="6"/>
      <c r="AG185" s="4"/>
      <c r="AH185" s="4"/>
      <c r="AI185" s="5"/>
      <c r="AJ185" s="6"/>
      <c r="AK185" s="6"/>
      <c r="AL185" s="6"/>
      <c r="AM185" s="5"/>
      <c r="AN185" s="6"/>
      <c r="AO185" s="6"/>
      <c r="AP185" s="6"/>
      <c r="AQ185" s="5"/>
      <c r="AR185" s="6"/>
      <c r="AS185" s="6"/>
      <c r="AT185" s="6"/>
      <c r="AU185" s="5"/>
      <c r="AV185" s="6"/>
      <c r="AW185" s="6"/>
      <c r="AX185" s="6"/>
      <c r="AY185" s="5"/>
      <c r="AZ185" s="6"/>
      <c r="BA185" s="6"/>
      <c r="BB185" s="6"/>
      <c r="BC185" s="5"/>
      <c r="BD185" s="6"/>
      <c r="BE185" s="6"/>
      <c r="BF185" s="6"/>
    </row>
    <row r="186" spans="1:58" x14ac:dyDescent="0.3">
      <c r="A186" s="11">
        <f>IF(D186=0," ",RANK(D186,$D$3:$D$345,0))</f>
        <v>183</v>
      </c>
      <c r="B186" s="9">
        <v>183</v>
      </c>
      <c r="C186" s="12" t="s">
        <v>585</v>
      </c>
      <c r="D186" s="72">
        <f>I186+M186+Q186+U186+Y186+AC186+AG186+AK186+AO186+AS186+AW186+BA186+BE186</f>
        <v>79</v>
      </c>
      <c r="E186" s="13">
        <f>J186+N186+R186+V186+Z186+AD186+AH186+AL186+AP186+AT186+AX186+BB186+BF186</f>
        <v>10</v>
      </c>
      <c r="F186" s="13">
        <f>COUNTA(H186,L186,P186,T186,X186,AB186,AF186,AJ186,AN186,AR186,AV186,AZ186,BD186)</f>
        <v>1</v>
      </c>
      <c r="G186" s="6"/>
      <c r="H186" s="6"/>
      <c r="I186" s="6"/>
      <c r="J186" s="6"/>
      <c r="K186" s="5">
        <f>VLOOKUP(C186,'2'!$C$10:$H$78,3,FALSE)</f>
        <v>5.2638888888888895E-2</v>
      </c>
      <c r="L186" s="6">
        <f>VLOOKUP(C186,'2'!$C$10:$H$78,4,FALSE)</f>
        <v>17</v>
      </c>
      <c r="M186" s="6">
        <f>VLOOKUP(L186,Баллы!$A$2:$B$101,2)+N186/2</f>
        <v>79</v>
      </c>
      <c r="N186" s="6">
        <f>VLOOKUP(C186,'2'!$C$10:$H$78,5,FALSE)</f>
        <v>10</v>
      </c>
      <c r="O186" s="5"/>
      <c r="P186" s="6"/>
      <c r="Q186" s="6"/>
      <c r="R186" s="6"/>
      <c r="S186" s="5"/>
      <c r="T186" s="6"/>
      <c r="U186" s="6"/>
      <c r="V186" s="6"/>
      <c r="W186" s="8"/>
      <c r="X186" s="4"/>
      <c r="Y186" s="4"/>
      <c r="Z186" s="4"/>
      <c r="AA186" s="8"/>
      <c r="AB186" s="4"/>
      <c r="AC186" s="4"/>
      <c r="AD186" s="4"/>
      <c r="AE186" s="87"/>
      <c r="AF186" s="6"/>
      <c r="AG186" s="4"/>
      <c r="AH186" s="4"/>
      <c r="AI186" s="5"/>
      <c r="AJ186" s="6"/>
      <c r="AK186" s="6"/>
      <c r="AL186" s="6"/>
      <c r="AM186" s="5"/>
      <c r="AN186" s="6"/>
      <c r="AO186" s="6"/>
      <c r="AP186" s="6"/>
      <c r="AQ186" s="5"/>
      <c r="AR186" s="6"/>
      <c r="AS186" s="6"/>
      <c r="AT186" s="6"/>
      <c r="AU186" s="5"/>
      <c r="AV186" s="6"/>
      <c r="AW186" s="6"/>
      <c r="AX186" s="6"/>
      <c r="AY186" s="5"/>
      <c r="AZ186" s="6"/>
      <c r="BA186" s="6"/>
      <c r="BB186" s="6"/>
      <c r="BC186" s="5"/>
      <c r="BD186" s="6"/>
      <c r="BE186" s="6"/>
      <c r="BF186" s="6"/>
    </row>
    <row r="187" spans="1:58" x14ac:dyDescent="0.3">
      <c r="A187" s="11">
        <f>IF(D187=0," ",RANK(D187,$D$3:$D$345,0))</f>
        <v>185</v>
      </c>
      <c r="B187" s="9">
        <v>185</v>
      </c>
      <c r="C187" s="12" t="s">
        <v>692</v>
      </c>
      <c r="D187" s="72">
        <f>I187+M187+Q187+U187+Y187+AC187+AG187+AK187+AO187+AS187+AW187+BA187+BE187</f>
        <v>78</v>
      </c>
      <c r="E187" s="13">
        <f>J187+N187+R187+V187+Z187+AD187+AH187+AL187+AP187+AT187+AX187+BB187+BF187</f>
        <v>22</v>
      </c>
      <c r="F187" s="13">
        <f>COUNTA(H187,L187,P187,T187,X187,AB187,AF187,AJ187,AN187,AR187,AV187,AZ187,BD187)</f>
        <v>1</v>
      </c>
      <c r="G187" s="6"/>
      <c r="H187" s="6"/>
      <c r="I187" s="6"/>
      <c r="J187" s="6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8">
        <f>VLOOKUP(C187,'6'!$B$10:$H$215,3,FALSE)</f>
        <v>0.12531249999999999</v>
      </c>
      <c r="AB187" s="4">
        <f>VLOOKUP(C187,'6'!$B$10:$H$215,4,FALSE)</f>
        <v>24</v>
      </c>
      <c r="AC187" s="4">
        <f>VLOOKUP(AB187,Баллы!$A$2:$B$101,2)+AD187/2</f>
        <v>78</v>
      </c>
      <c r="AD187" s="4">
        <f>VLOOKUP(C187,'6'!$B$10:$H$215,6,FALSE)</f>
        <v>22</v>
      </c>
      <c r="AE187" s="87"/>
      <c r="AF187" s="6"/>
      <c r="AG187" s="4"/>
      <c r="AH187" s="4"/>
      <c r="AI187" s="5"/>
      <c r="AJ187" s="6"/>
      <c r="AK187" s="6"/>
      <c r="AL187" s="6"/>
      <c r="AM187" s="5"/>
      <c r="AN187" s="6"/>
      <c r="AO187" s="6"/>
      <c r="AP187" s="6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</row>
    <row r="188" spans="1:58" x14ac:dyDescent="0.3">
      <c r="A188" s="11">
        <f>IF(D188=0," ",RANK(D188,$D$3:$D$345,0))</f>
        <v>185</v>
      </c>
      <c r="B188" s="9">
        <v>186</v>
      </c>
      <c r="C188" s="22" t="s">
        <v>226</v>
      </c>
      <c r="D188" s="72">
        <f>I188+M188+Q188+U188+Y188+AC188+AG188+AK188+AO188+AS188+AW188+BA188+BE188</f>
        <v>78</v>
      </c>
      <c r="E188" s="13">
        <f>J188+N188+R188+V188+Z188+AD188+AH188+AL188+AP188+AT188+AX188+BB188+BF188</f>
        <v>20</v>
      </c>
      <c r="F188" s="13">
        <f>COUNTA(H188,L188,P188,T188,X188,AB188,AF188,AJ188,AN188,AR188,AV188,AZ188,BD188)</f>
        <v>1</v>
      </c>
      <c r="G188" s="6"/>
      <c r="H188" s="6"/>
      <c r="I188" s="6"/>
      <c r="J188" s="6"/>
      <c r="K188" s="5"/>
      <c r="L188" s="6"/>
      <c r="M188" s="6"/>
      <c r="N188" s="6"/>
      <c r="O188" s="5"/>
      <c r="P188" s="6"/>
      <c r="Q188" s="6"/>
      <c r="R188" s="6"/>
      <c r="S188" s="5">
        <f>VLOOKUP(C188,'4'!$B$10:$H$161,3,FALSE)</f>
        <v>8.009259259259259E-2</v>
      </c>
      <c r="T188" s="6">
        <f>VLOOKUP(C188,'4'!$B$10:$H$161,4,FALSE)</f>
        <v>23</v>
      </c>
      <c r="U188" s="6">
        <f>VLOOKUP(T188,Баллы!$A$2:$B$101,2)+V188/2</f>
        <v>78</v>
      </c>
      <c r="V188" s="6">
        <f>VLOOKUP(C188,'4'!$B$10:$H$161,6,FALSE)</f>
        <v>20</v>
      </c>
      <c r="W188" s="8"/>
      <c r="X188" s="4"/>
      <c r="Y188" s="4"/>
      <c r="Z188" s="4"/>
      <c r="AA188" s="8"/>
      <c r="AB188" s="4"/>
      <c r="AC188" s="4"/>
      <c r="AD188" s="4"/>
      <c r="AE188" s="87"/>
      <c r="AF188" s="6"/>
      <c r="AG188" s="4"/>
      <c r="AH188" s="4"/>
      <c r="AI188" s="5"/>
      <c r="AJ188" s="6"/>
      <c r="AK188" s="6"/>
      <c r="AL188" s="6"/>
      <c r="AM188" s="5"/>
      <c r="AN188" s="6"/>
      <c r="AO188" s="6"/>
      <c r="AP188" s="6"/>
      <c r="AQ188" s="5"/>
      <c r="AR188" s="6"/>
      <c r="AS188" s="6"/>
      <c r="AT188" s="6"/>
      <c r="AU188" s="5"/>
      <c r="AV188" s="6"/>
      <c r="AW188" s="6"/>
      <c r="AX188" s="6"/>
      <c r="AY188" s="5"/>
      <c r="AZ188" s="6"/>
      <c r="BA188" s="6"/>
      <c r="BB188" s="6"/>
      <c r="BC188" s="5"/>
      <c r="BD188" s="6"/>
      <c r="BE188" s="6"/>
      <c r="BF188" s="6"/>
    </row>
    <row r="189" spans="1:58" x14ac:dyDescent="0.3">
      <c r="A189" s="11">
        <f>IF(D189=0," ",RANK(D189,$D$3:$D$345,0))</f>
        <v>185</v>
      </c>
      <c r="B189" s="9">
        <v>187</v>
      </c>
      <c r="C189" s="22" t="s">
        <v>180</v>
      </c>
      <c r="D189" s="72">
        <f>I189+M189+Q189+U189+Y189+AC189+AG189+AK189+AO189+AS189+AW189+BA189+BE189</f>
        <v>78</v>
      </c>
      <c r="E189" s="13">
        <f>J189+N189+R189+V189+Z189+AD189+AH189+AL189+AP189+AT189+AX189+BB189+BF189</f>
        <v>10</v>
      </c>
      <c r="F189" s="13">
        <f>COUNTA(H189,L189,P189,T189,X189,AB189,AF189,AJ189,AN189,AR189,AV189,AZ189,BD189)</f>
        <v>1</v>
      </c>
      <c r="G189" s="6"/>
      <c r="H189" s="6"/>
      <c r="I189" s="6"/>
      <c r="J189" s="6"/>
      <c r="K189" s="5"/>
      <c r="L189" s="6"/>
      <c r="M189" s="6"/>
      <c r="N189" s="6"/>
      <c r="O189" s="5"/>
      <c r="P189" s="6"/>
      <c r="Q189" s="6"/>
      <c r="R189" s="6"/>
      <c r="S189" s="5">
        <f>VLOOKUP(C189,'4'!$B$10:$H$161,3,FALSE)</f>
        <v>3.7349537037037035E-2</v>
      </c>
      <c r="T189" s="6">
        <f>VLOOKUP(C189,'4'!$B$10:$H$161,4,FALSE)</f>
        <v>18</v>
      </c>
      <c r="U189" s="6">
        <f>VLOOKUP(T189,Баллы!$A$2:$B$101,2)+V189/2</f>
        <v>78</v>
      </c>
      <c r="V189" s="6">
        <f>VLOOKUP(C189,'4'!$B$10:$H$161,6,FALSE)</f>
        <v>10</v>
      </c>
      <c r="W189" s="8"/>
      <c r="X189" s="4"/>
      <c r="Y189" s="4"/>
      <c r="Z189" s="4"/>
      <c r="AA189" s="8"/>
      <c r="AB189" s="4"/>
      <c r="AC189" s="4"/>
      <c r="AD189" s="4"/>
      <c r="AE189" s="87"/>
      <c r="AF189" s="6"/>
      <c r="AG189" s="4"/>
      <c r="AH189" s="4"/>
      <c r="AI189" s="5"/>
      <c r="AJ189" s="6"/>
      <c r="AK189" s="6"/>
      <c r="AL189" s="6"/>
      <c r="AM189" s="5"/>
      <c r="AN189" s="6"/>
      <c r="AO189" s="6"/>
      <c r="AP189" s="6"/>
      <c r="AQ189" s="5"/>
      <c r="AR189" s="6"/>
      <c r="AS189" s="6"/>
      <c r="AT189" s="6"/>
      <c r="AU189" s="5"/>
      <c r="AV189" s="6"/>
      <c r="AW189" s="6"/>
      <c r="AX189" s="6"/>
      <c r="AY189" s="5"/>
      <c r="AZ189" s="6"/>
      <c r="BA189" s="6"/>
      <c r="BB189" s="6"/>
      <c r="BC189" s="5"/>
      <c r="BD189" s="6"/>
      <c r="BE189" s="6"/>
      <c r="BF189" s="6"/>
    </row>
    <row r="190" spans="1:58" x14ac:dyDescent="0.3">
      <c r="A190" s="11">
        <f>IF(D190=0," ",RANK(D190,$D$3:$D$345,0))</f>
        <v>185</v>
      </c>
      <c r="B190" s="9">
        <v>187</v>
      </c>
      <c r="C190" s="12" t="s">
        <v>529</v>
      </c>
      <c r="D190" s="72">
        <f>I190+M190+Q190+U190+Y190+AC190+AG190+AK190+AO190+AS190+AW190+BA190+BE190</f>
        <v>78</v>
      </c>
      <c r="E190" s="13">
        <f>J190+N190+R190+V190+Z190+AD190+AH190+AL190+AP190+AT190+AX190+BB190+BF190</f>
        <v>10</v>
      </c>
      <c r="F190" s="13">
        <f>COUNTA(H190,L190,P190,T190,X190,AB190,AF190,AJ190,AN190,AR190,AV190,AZ190,BD190)</f>
        <v>1</v>
      </c>
      <c r="G190" s="6"/>
      <c r="H190" s="6"/>
      <c r="I190" s="6"/>
      <c r="J190" s="6"/>
      <c r="K190" s="5">
        <f>VLOOKUP(C190,'2'!$C$10:$H$78,3,FALSE)</f>
        <v>5.2673611111111109E-2</v>
      </c>
      <c r="L190" s="6">
        <f>VLOOKUP(C190,'2'!$C$10:$H$78,4,FALSE)</f>
        <v>18</v>
      </c>
      <c r="M190" s="6">
        <f>VLOOKUP(L190,Баллы!$A$2:$B$101,2)+N190/2</f>
        <v>78</v>
      </c>
      <c r="N190" s="6">
        <f>VLOOKUP(C190,'2'!$C$10:$H$78,5,FALSE)</f>
        <v>10</v>
      </c>
      <c r="O190" s="5"/>
      <c r="P190" s="6"/>
      <c r="Q190" s="6"/>
      <c r="R190" s="6"/>
      <c r="S190" s="5"/>
      <c r="T190" s="6"/>
      <c r="U190" s="6"/>
      <c r="V190" s="6"/>
      <c r="W190" s="8"/>
      <c r="X190" s="4"/>
      <c r="Y190" s="4"/>
      <c r="Z190" s="4"/>
      <c r="AA190" s="8"/>
      <c r="AB190" s="4"/>
      <c r="AC190" s="4"/>
      <c r="AD190" s="4"/>
      <c r="AE190" s="87"/>
      <c r="AF190" s="6"/>
      <c r="AG190" s="4"/>
      <c r="AH190" s="4"/>
      <c r="AI190" s="5"/>
      <c r="AJ190" s="6"/>
      <c r="AK190" s="6"/>
      <c r="AL190" s="6"/>
      <c r="AM190" s="5"/>
      <c r="AN190" s="6"/>
      <c r="AO190" s="6"/>
      <c r="AP190" s="6"/>
      <c r="AQ190" s="5"/>
      <c r="AR190" s="6"/>
      <c r="AS190" s="6"/>
      <c r="AT190" s="6"/>
      <c r="AU190" s="5"/>
      <c r="AV190" s="6"/>
      <c r="AW190" s="6"/>
      <c r="AX190" s="6"/>
      <c r="AY190" s="5"/>
      <c r="AZ190" s="6"/>
      <c r="BA190" s="6"/>
      <c r="BB190" s="6"/>
      <c r="BC190" s="5"/>
      <c r="BD190" s="6"/>
      <c r="BE190" s="6"/>
      <c r="BF190" s="6"/>
    </row>
    <row r="191" spans="1:58" x14ac:dyDescent="0.3">
      <c r="A191" s="11">
        <f>IF(D191=0," ",RANK(D191,$D$3:$D$345,0))</f>
        <v>185</v>
      </c>
      <c r="B191" s="9">
        <v>187</v>
      </c>
      <c r="C191" s="12" t="s">
        <v>736</v>
      </c>
      <c r="D191" s="72">
        <f>I191+M191+Q191+U191+Y191+AC191+AG191+AK191+AO191+AS191+AW191+BA191+BE191</f>
        <v>78</v>
      </c>
      <c r="E191" s="13">
        <f>J191+N191+R191+V191+Z191+AD191+AH191+AL191+AP191+AT191+AX191+BB191+BF191</f>
        <v>10</v>
      </c>
      <c r="F191" s="13">
        <f>COUNTA(H191,L191,P191,T191,X191,AB191,AF191,AJ191,AN191,AR191,AV191,AZ191,BD191)</f>
        <v>1</v>
      </c>
      <c r="G191" s="6"/>
      <c r="H191" s="6"/>
      <c r="I191" s="6"/>
      <c r="J191" s="6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8">
        <f>VLOOKUP(C191,'6'!$B$10:$H$215,3,FALSE)</f>
        <v>5.1736111111111115E-2</v>
      </c>
      <c r="AB191" s="4">
        <f>VLOOKUP(C191,'6'!$B$10:$H$215,4,FALSE)</f>
        <v>18</v>
      </c>
      <c r="AC191" s="4">
        <f>VLOOKUP(AB191,Баллы!$A$2:$B$101,2)+AD191/2</f>
        <v>78</v>
      </c>
      <c r="AD191" s="4">
        <f>VLOOKUP(C191,'6'!$B$10:$H$215,6,FALSE)</f>
        <v>10</v>
      </c>
      <c r="AE191" s="87"/>
      <c r="AF191" s="6"/>
      <c r="AG191" s="4"/>
      <c r="AH191" s="4"/>
      <c r="AI191" s="5"/>
      <c r="AJ191" s="6"/>
      <c r="AK191" s="6"/>
      <c r="AL191" s="6"/>
      <c r="AM191" s="5"/>
      <c r="AN191" s="6"/>
      <c r="AO191" s="6"/>
      <c r="AP191" s="6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</row>
    <row r="192" spans="1:58" x14ac:dyDescent="0.3">
      <c r="A192" s="11">
        <f>IF(D192=0," ",RANK(D192,$D$3:$D$345,0))</f>
        <v>190</v>
      </c>
      <c r="B192" s="9">
        <v>190</v>
      </c>
      <c r="C192" s="12" t="s">
        <v>693</v>
      </c>
      <c r="D192" s="72">
        <f>I192+M192+Q192+U192+Y192+AC192+AG192+AK192+AO192+AS192+AW192+BA192+BE192</f>
        <v>77</v>
      </c>
      <c r="E192" s="13">
        <f>J192+N192+R192+V192+Z192+AD192+AH192+AL192+AP192+AT192+AX192+BB192+BF192</f>
        <v>22</v>
      </c>
      <c r="F192" s="13">
        <f>COUNTA(H192,L192,P192,T192,X192,AB192,AF192,AJ192,AN192,AR192,AV192,AZ192,BD192)</f>
        <v>1</v>
      </c>
      <c r="G192" s="6"/>
      <c r="H192" s="6"/>
      <c r="I192" s="6"/>
      <c r="J192" s="6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8">
        <f>VLOOKUP(C192,'6'!$B$10:$H$215,3,FALSE)</f>
        <v>0.13305555555555557</v>
      </c>
      <c r="AB192" s="4">
        <f>VLOOKUP(C192,'6'!$B$10:$H$215,4,FALSE)</f>
        <v>25</v>
      </c>
      <c r="AC192" s="4">
        <f>VLOOKUP(AB192,Баллы!$A$2:$B$101,2)+AD192/2</f>
        <v>77</v>
      </c>
      <c r="AD192" s="4">
        <f>VLOOKUP(C192,'6'!$B$10:$H$215,6,FALSE)</f>
        <v>22</v>
      </c>
      <c r="AE192" s="87"/>
      <c r="AF192" s="6"/>
      <c r="AG192" s="4"/>
      <c r="AH192" s="4"/>
      <c r="AI192" s="5"/>
      <c r="AJ192" s="6"/>
      <c r="AK192" s="6"/>
      <c r="AL192" s="6"/>
      <c r="AM192" s="5"/>
      <c r="AN192" s="6"/>
      <c r="AO192" s="6"/>
      <c r="AP192" s="6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</row>
    <row r="193" spans="1:58" x14ac:dyDescent="0.3">
      <c r="A193" s="11">
        <f>IF(D193=0," ",RANK(D193,$D$3:$D$345,0))</f>
        <v>190</v>
      </c>
      <c r="B193" s="9">
        <v>191</v>
      </c>
      <c r="C193" s="22" t="s">
        <v>181</v>
      </c>
      <c r="D193" s="72">
        <f>I193+M193+Q193+U193+Y193+AC193+AG193+AK193+AO193+AS193+AW193+BA193+BE193</f>
        <v>77</v>
      </c>
      <c r="E193" s="13">
        <f>J193+N193+R193+V193+Z193+AD193+AH193+AL193+AP193+AT193+AX193+BB193+BF193</f>
        <v>10</v>
      </c>
      <c r="F193" s="13">
        <f>COUNTA(H193,L193,P193,T193,X193,AB193,AF193,AJ193,AN193,AR193,AV193,AZ193,BD193)</f>
        <v>1</v>
      </c>
      <c r="G193" s="6"/>
      <c r="H193" s="6"/>
      <c r="I193" s="6"/>
      <c r="J193" s="6"/>
      <c r="K193" s="5"/>
      <c r="L193" s="6"/>
      <c r="M193" s="6"/>
      <c r="N193" s="6"/>
      <c r="O193" s="5"/>
      <c r="P193" s="6"/>
      <c r="Q193" s="6"/>
      <c r="R193" s="6"/>
      <c r="S193" s="5">
        <f>VLOOKUP(C193,'4'!$B$10:$H$161,3,FALSE)</f>
        <v>3.75462962962963E-2</v>
      </c>
      <c r="T193" s="6">
        <f>VLOOKUP(C193,'4'!$B$10:$H$161,4,FALSE)</f>
        <v>19</v>
      </c>
      <c r="U193" s="6">
        <f>VLOOKUP(T193,Баллы!$A$2:$B$101,2)+V193/2</f>
        <v>77</v>
      </c>
      <c r="V193" s="6">
        <f>VLOOKUP(C193,'4'!$B$10:$H$161,6,FALSE)</f>
        <v>10</v>
      </c>
      <c r="W193" s="8"/>
      <c r="X193" s="4"/>
      <c r="Y193" s="4"/>
      <c r="Z193" s="4"/>
      <c r="AA193" s="8"/>
      <c r="AB193" s="4"/>
      <c r="AC193" s="4"/>
      <c r="AD193" s="4"/>
      <c r="AE193" s="87"/>
      <c r="AF193" s="6"/>
      <c r="AG193" s="4"/>
      <c r="AH193" s="4"/>
      <c r="AI193" s="5"/>
      <c r="AJ193" s="6"/>
      <c r="AK193" s="6"/>
      <c r="AL193" s="6"/>
      <c r="AM193" s="5"/>
      <c r="AN193" s="6"/>
      <c r="AO193" s="6"/>
      <c r="AP193" s="6"/>
      <c r="AQ193" s="5"/>
      <c r="AR193" s="6"/>
      <c r="AS193" s="6"/>
      <c r="AT193" s="6"/>
      <c r="AU193" s="5"/>
      <c r="AV193" s="6"/>
      <c r="AW193" s="6"/>
      <c r="AX193" s="6"/>
      <c r="AY193" s="5"/>
      <c r="AZ193" s="6"/>
      <c r="BA193" s="6"/>
      <c r="BB193" s="6"/>
      <c r="BC193" s="5"/>
      <c r="BD193" s="6"/>
      <c r="BE193" s="6"/>
      <c r="BF193" s="6"/>
    </row>
    <row r="194" spans="1:58" x14ac:dyDescent="0.3">
      <c r="A194" s="11">
        <f>IF(D194=0," ",RANK(D194,$D$3:$D$345,0))</f>
        <v>190</v>
      </c>
      <c r="B194" s="9">
        <v>191</v>
      </c>
      <c r="C194" s="12" t="s">
        <v>530</v>
      </c>
      <c r="D194" s="72">
        <f>I194+M194+Q194+U194+Y194+AC194+AG194+AK194+AO194+AS194+AW194+BA194+BE194</f>
        <v>77</v>
      </c>
      <c r="E194" s="13">
        <f>J194+N194+R194+V194+Z194+AD194+AH194+AL194+AP194+AT194+AX194+BB194+BF194</f>
        <v>10</v>
      </c>
      <c r="F194" s="13">
        <f>COUNTA(H194,L194,P194,T194,X194,AB194,AF194,AJ194,AN194,AR194,AV194,AZ194,BD194)</f>
        <v>1</v>
      </c>
      <c r="G194" s="6"/>
      <c r="H194" s="6"/>
      <c r="I194" s="6"/>
      <c r="J194" s="6"/>
      <c r="K194" s="5">
        <f>VLOOKUP(C194,'2'!$C$10:$H$78,3,FALSE)</f>
        <v>5.3726851851851852E-2</v>
      </c>
      <c r="L194" s="6">
        <f>VLOOKUP(C194,'2'!$C$10:$H$78,4,FALSE)</f>
        <v>19</v>
      </c>
      <c r="M194" s="6">
        <f>VLOOKUP(L194,Баллы!$A$2:$B$101,2)+N194/2</f>
        <v>77</v>
      </c>
      <c r="N194" s="6">
        <f>VLOOKUP(C194,'2'!$C$10:$H$78,5,FALSE)</f>
        <v>10</v>
      </c>
      <c r="O194" s="5"/>
      <c r="P194" s="6"/>
      <c r="Q194" s="6"/>
      <c r="R194" s="6"/>
      <c r="S194" s="5"/>
      <c r="T194" s="6"/>
      <c r="U194" s="6"/>
      <c r="V194" s="6"/>
      <c r="W194" s="8"/>
      <c r="X194" s="4"/>
      <c r="Y194" s="4"/>
      <c r="Z194" s="4"/>
      <c r="AA194" s="8"/>
      <c r="AB194" s="4"/>
      <c r="AC194" s="4"/>
      <c r="AD194" s="4"/>
      <c r="AE194" s="87"/>
      <c r="AF194" s="6"/>
      <c r="AG194" s="4"/>
      <c r="AH194" s="4"/>
      <c r="AI194" s="5"/>
      <c r="AJ194" s="6"/>
      <c r="AK194" s="6"/>
      <c r="AL194" s="6"/>
      <c r="AM194" s="5"/>
      <c r="AN194" s="6"/>
      <c r="AO194" s="6"/>
      <c r="AP194" s="6"/>
      <c r="AQ194" s="5"/>
      <c r="AR194" s="6"/>
      <c r="AS194" s="6"/>
      <c r="AT194" s="6"/>
      <c r="AU194" s="5"/>
      <c r="AV194" s="6"/>
      <c r="AW194" s="6"/>
      <c r="AX194" s="6"/>
      <c r="AY194" s="5"/>
      <c r="AZ194" s="6"/>
      <c r="BA194" s="6"/>
      <c r="BB194" s="6"/>
      <c r="BC194" s="5"/>
      <c r="BD194" s="6"/>
      <c r="BE194" s="6"/>
      <c r="BF194" s="6"/>
    </row>
    <row r="195" spans="1:58" x14ac:dyDescent="0.3">
      <c r="A195" s="11">
        <f>IF(D195=0," ",RANK(D195,$D$3:$D$345,0))</f>
        <v>193</v>
      </c>
      <c r="B195" s="9">
        <v>193</v>
      </c>
      <c r="C195" s="12" t="s">
        <v>395</v>
      </c>
      <c r="D195" s="72">
        <f>I195+M195+Q195+U195+Y195+AC195+AG195+AK195+AO195+AS195+AW195+BA195+BE195</f>
        <v>76.75</v>
      </c>
      <c r="E195" s="13">
        <f>J195+N195+R195+V195+Z195+AD195+AH195+AL195+AP195+AT195+AX195+BB195+BF195</f>
        <v>9.5</v>
      </c>
      <c r="F195" s="13">
        <f>COUNTA(H195,L195,P195,T195,X195,AB195,AF195,AJ195,AN195,AR195,AV195,AZ195,BD195)</f>
        <v>1</v>
      </c>
      <c r="G195" s="6"/>
      <c r="H195" s="6"/>
      <c r="I195" s="6"/>
      <c r="J195" s="6"/>
      <c r="K195" s="5"/>
      <c r="L195" s="6"/>
      <c r="M195" s="6"/>
      <c r="N195" s="6"/>
      <c r="O195" s="5">
        <f>VLOOKUP(C195,'3'!$B$10:$G$298,3,FALSE)</f>
        <v>3.5300925925925923E-2</v>
      </c>
      <c r="P195" s="6">
        <f>VLOOKUP(C195,'3'!$B$10:$G$298,4,FALSE)</f>
        <v>19</v>
      </c>
      <c r="Q195" s="6">
        <f>VLOOKUP(P195,Баллы!$A$2:$B$101,2)+R195/2</f>
        <v>76.75</v>
      </c>
      <c r="R195" s="6">
        <f>VLOOKUP(C195,'3'!$B$10:$G$298,5,FALSE)</f>
        <v>9.5</v>
      </c>
      <c r="S195" s="5"/>
      <c r="T195" s="6"/>
      <c r="U195" s="6"/>
      <c r="V195" s="6"/>
      <c r="W195" s="8"/>
      <c r="X195" s="4"/>
      <c r="Y195" s="4"/>
      <c r="Z195" s="4"/>
      <c r="AA195" s="8"/>
      <c r="AB195" s="4"/>
      <c r="AC195" s="4"/>
      <c r="AD195" s="4"/>
      <c r="AE195" s="87"/>
      <c r="AF195" s="6"/>
      <c r="AG195" s="4"/>
      <c r="AH195" s="4"/>
      <c r="AI195" s="5"/>
      <c r="AJ195" s="6"/>
      <c r="AK195" s="6"/>
      <c r="AL195" s="6"/>
      <c r="AM195" s="5"/>
      <c r="AN195" s="6"/>
      <c r="AO195" s="6"/>
      <c r="AP195" s="6"/>
      <c r="AQ195" s="5"/>
      <c r="AR195" s="6"/>
      <c r="AS195" s="6"/>
      <c r="AT195" s="6"/>
      <c r="AU195" s="5"/>
      <c r="AV195" s="6"/>
      <c r="AW195" s="6"/>
      <c r="AX195" s="6"/>
      <c r="AY195" s="5"/>
      <c r="AZ195" s="6"/>
      <c r="BA195" s="6"/>
      <c r="BB195" s="6"/>
      <c r="BC195" s="5"/>
      <c r="BD195" s="6"/>
      <c r="BE195" s="6"/>
      <c r="BF195" s="6"/>
    </row>
    <row r="196" spans="1:58" x14ac:dyDescent="0.3">
      <c r="A196" s="11">
        <f>IF(D196=0," ",RANK(D196,$D$3:$D$345,0))</f>
        <v>194</v>
      </c>
      <c r="B196" s="9">
        <v>194</v>
      </c>
      <c r="C196" s="159" t="s">
        <v>2186</v>
      </c>
      <c r="D196" s="72">
        <f>I196+M196+Q196+U196+Y196+AC196+AG196+AK196+AO196+AS196+AW196+BA196+BE196</f>
        <v>76.5</v>
      </c>
      <c r="E196" s="13">
        <f>J196+N196+R196+V196+Z196+AD196+AH196+AL196+AP196+AT196+AX196+BB196+BF196</f>
        <v>7</v>
      </c>
      <c r="F196" s="13">
        <f>COUNTA(H196,L196,P196,T196,X196,AB196,AF196,AJ196,AN196,AR196,AV196,AZ196,BD196)</f>
        <v>1</v>
      </c>
      <c r="G196" s="6"/>
      <c r="H196" s="6"/>
      <c r="I196" s="6"/>
      <c r="J196" s="6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87"/>
      <c r="AF196" s="6"/>
      <c r="AG196" s="4"/>
      <c r="AH196" s="4"/>
      <c r="AI196" s="5" t="str">
        <f>VLOOKUP(C196,'8'!$B$10:$H$397,3,FALSE)</f>
        <v>00:45:38</v>
      </c>
      <c r="AJ196" s="6">
        <f>VLOOKUP(C196,'8'!$B$10:$H$397,4,FALSE)</f>
        <v>18</v>
      </c>
      <c r="AK196" s="6">
        <f>VLOOKUP(AJ196,Баллы!$A$2:$B$101,2)+AL196/2</f>
        <v>76.5</v>
      </c>
      <c r="AL196" s="6">
        <f>VLOOKUP(C196,'8'!$B$10:$H$397,6,FALSE)</f>
        <v>7</v>
      </c>
      <c r="AM196" s="5"/>
      <c r="AN196" s="6"/>
      <c r="AO196" s="6"/>
      <c r="AP196" s="6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</row>
    <row r="197" spans="1:58" x14ac:dyDescent="0.3">
      <c r="A197" s="11">
        <f>IF(D197=0," ",RANK(D197,$D$3:$D$345,0))</f>
        <v>195</v>
      </c>
      <c r="B197" s="9">
        <v>195</v>
      </c>
      <c r="C197" s="22" t="s">
        <v>584</v>
      </c>
      <c r="D197" s="72">
        <f>I197+M197+Q197+U197+Y197+AC197+AG197+AK197+AO197+AS197+AW197+BA197+BE197</f>
        <v>76</v>
      </c>
      <c r="E197" s="13">
        <f>J197+N197+R197+V197+Z197+AD197+AH197+AL197+AP197+AT197+AX197+BB197+BF197</f>
        <v>20</v>
      </c>
      <c r="F197" s="13">
        <f>COUNTA(H197,L197,P197,T197,X197,AB197,AF197,AJ197,AN197,AR197,AV197,AZ197,BD197)</f>
        <v>1</v>
      </c>
      <c r="G197" s="6"/>
      <c r="H197" s="6"/>
      <c r="I197" s="6"/>
      <c r="J197" s="6"/>
      <c r="K197" s="5"/>
      <c r="L197" s="6"/>
      <c r="M197" s="6"/>
      <c r="N197" s="6"/>
      <c r="O197" s="5"/>
      <c r="P197" s="6"/>
      <c r="Q197" s="6"/>
      <c r="R197" s="6"/>
      <c r="S197" s="5">
        <f>VLOOKUP(C197,'4'!$B$10:$H$161,3,FALSE)</f>
        <v>8.369212962962963E-2</v>
      </c>
      <c r="T197" s="6">
        <f>VLOOKUP(C197,'4'!$B$10:$H$161,4,FALSE)</f>
        <v>25</v>
      </c>
      <c r="U197" s="6">
        <f>VLOOKUP(T197,Баллы!$A$2:$B$101,2)+V197/2</f>
        <v>76</v>
      </c>
      <c r="V197" s="6">
        <f>VLOOKUP(C197,'4'!$B$10:$H$161,6,FALSE)</f>
        <v>20</v>
      </c>
      <c r="W197" s="8"/>
      <c r="X197" s="4"/>
      <c r="Y197" s="4"/>
      <c r="Z197" s="4"/>
      <c r="AA197" s="8"/>
      <c r="AB197" s="4"/>
      <c r="AC197" s="4"/>
      <c r="AD197" s="4"/>
      <c r="AE197" s="87"/>
      <c r="AF197" s="6"/>
      <c r="AG197" s="4"/>
      <c r="AH197" s="4"/>
      <c r="AI197" s="5"/>
      <c r="AJ197" s="6"/>
      <c r="AK197" s="6"/>
      <c r="AL197" s="6"/>
      <c r="AM197" s="5"/>
      <c r="AN197" s="6"/>
      <c r="AO197" s="6"/>
      <c r="AP197" s="6"/>
      <c r="AQ197" s="5"/>
      <c r="AR197" s="6"/>
      <c r="AS197" s="6"/>
      <c r="AT197" s="6"/>
      <c r="AU197" s="5"/>
      <c r="AV197" s="6"/>
      <c r="AW197" s="6"/>
      <c r="AX197" s="6"/>
      <c r="AY197" s="5"/>
      <c r="AZ197" s="6"/>
      <c r="BA197" s="6"/>
      <c r="BB197" s="6"/>
      <c r="BC197" s="5"/>
      <c r="BD197" s="6"/>
      <c r="BE197" s="6"/>
      <c r="BF197" s="6"/>
    </row>
    <row r="198" spans="1:58" x14ac:dyDescent="0.3">
      <c r="A198" s="11">
        <f>IF(D198=0," ",RANK(D198,$D$3:$D$345,0))</f>
        <v>196</v>
      </c>
      <c r="B198" s="9">
        <v>196</v>
      </c>
      <c r="C198" s="159" t="s">
        <v>2187</v>
      </c>
      <c r="D198" s="72">
        <f>I198+M198+Q198+U198+Y198+AC198+AG198+AK198+AO198+AS198+AW198+BA198+BE198</f>
        <v>75.5</v>
      </c>
      <c r="E198" s="13">
        <f>J198+N198+R198+V198+Z198+AD198+AH198+AL198+AP198+AT198+AX198+BB198+BF198</f>
        <v>7</v>
      </c>
      <c r="F198" s="13">
        <f>COUNTA(H198,L198,P198,T198,X198,AB198,AF198,AJ198,AN198,AR198,AV198,AZ198,BD198)</f>
        <v>1</v>
      </c>
      <c r="G198" s="6"/>
      <c r="H198" s="6"/>
      <c r="I198" s="6"/>
      <c r="J198" s="6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87"/>
      <c r="AF198" s="6"/>
      <c r="AG198" s="4"/>
      <c r="AH198" s="4"/>
      <c r="AI198" s="5" t="str">
        <f>VLOOKUP(C198,'8'!$B$10:$H$397,3,FALSE)</f>
        <v>00:47:11</v>
      </c>
      <c r="AJ198" s="6">
        <f>VLOOKUP(C198,'8'!$B$10:$H$397,4,FALSE)</f>
        <v>19</v>
      </c>
      <c r="AK198" s="6">
        <f>VLOOKUP(AJ198,Баллы!$A$2:$B$101,2)+AL198/2</f>
        <v>75.5</v>
      </c>
      <c r="AL198" s="6">
        <f>VLOOKUP(C198,'8'!$B$10:$H$397,6,FALSE)</f>
        <v>7</v>
      </c>
      <c r="AM198" s="5"/>
      <c r="AN198" s="6"/>
      <c r="AO198" s="6"/>
      <c r="AP198" s="6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</row>
    <row r="199" spans="1:58" x14ac:dyDescent="0.3">
      <c r="A199" s="11">
        <f>IF(D199=0," ",RANK(D199,$D$3:$D$345,0))</f>
        <v>197</v>
      </c>
      <c r="B199" s="9">
        <v>197</v>
      </c>
      <c r="C199" s="12" t="s">
        <v>695</v>
      </c>
      <c r="D199" s="72">
        <f>I199+M199+Q199+U199+Y199+AC199+AG199+AK199+AO199+AS199+AW199+BA199+BE199</f>
        <v>75</v>
      </c>
      <c r="E199" s="13">
        <f>J199+N199+R199+V199+Z199+AD199+AH199+AL199+AP199+AT199+AX199+BB199+BF199</f>
        <v>22</v>
      </c>
      <c r="F199" s="13">
        <f>COUNTA(H199,L199,P199,T199,X199,AB199,AF199,AJ199,AN199,AR199,AV199,AZ199,BD199)</f>
        <v>1</v>
      </c>
      <c r="G199" s="6"/>
      <c r="H199" s="6"/>
      <c r="I199" s="6"/>
      <c r="J199" s="6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8">
        <f>VLOOKUP(C199,'6'!$B$10:$H$215,3,FALSE)</f>
        <v>0.14565972222222223</v>
      </c>
      <c r="AB199" s="4">
        <f>VLOOKUP(C199,'6'!$B$10:$H$215,4,FALSE)</f>
        <v>27</v>
      </c>
      <c r="AC199" s="4">
        <f>VLOOKUP(AB199,Баллы!$A$2:$B$101,2)+AD199/2</f>
        <v>75</v>
      </c>
      <c r="AD199" s="4">
        <f>VLOOKUP(C199,'6'!$B$10:$H$215,6,FALSE)</f>
        <v>22</v>
      </c>
      <c r="AE199" s="87"/>
      <c r="AF199" s="6"/>
      <c r="AG199" s="4"/>
      <c r="AH199" s="4"/>
      <c r="AI199" s="5"/>
      <c r="AJ199" s="6"/>
      <c r="AK199" s="6"/>
      <c r="AL199" s="6"/>
      <c r="AM199" s="5"/>
      <c r="AN199" s="6"/>
      <c r="AO199" s="6"/>
      <c r="AP199" s="6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</row>
    <row r="200" spans="1:58" x14ac:dyDescent="0.3">
      <c r="A200" s="11">
        <f>IF(D200=0," ",RANK(D200,$D$3:$D$345,0))</f>
        <v>197</v>
      </c>
      <c r="B200" s="9">
        <v>198</v>
      </c>
      <c r="C200" s="22" t="s">
        <v>228</v>
      </c>
      <c r="D200" s="72">
        <f>I200+M200+Q200+U200+Y200+AC200+AG200+AK200+AO200+AS200+AW200+BA200+BE200</f>
        <v>75</v>
      </c>
      <c r="E200" s="13">
        <f>J200+N200+R200+V200+Z200+AD200+AH200+AL200+AP200+AT200+AX200+BB200+BF200</f>
        <v>20</v>
      </c>
      <c r="F200" s="13">
        <f>COUNTA(H200,L200,P200,T200,X200,AB200,AF200,AJ200,AN200,AR200,AV200,AZ200,BD200)</f>
        <v>1</v>
      </c>
      <c r="G200" s="6"/>
      <c r="H200" s="6"/>
      <c r="I200" s="6"/>
      <c r="J200" s="6"/>
      <c r="K200" s="5"/>
      <c r="L200" s="6"/>
      <c r="M200" s="6"/>
      <c r="N200" s="6"/>
      <c r="O200" s="5"/>
      <c r="P200" s="6"/>
      <c r="Q200" s="6"/>
      <c r="R200" s="6"/>
      <c r="S200" s="5">
        <f>VLOOKUP(C200,'4'!$B$10:$H$161,3,FALSE)</f>
        <v>8.4050925925925932E-2</v>
      </c>
      <c r="T200" s="6">
        <f>VLOOKUP(C200,'4'!$B$10:$H$161,4,FALSE)</f>
        <v>26</v>
      </c>
      <c r="U200" s="6">
        <f>VLOOKUP(T200,Баллы!$A$2:$B$101,2)+V200/2</f>
        <v>75</v>
      </c>
      <c r="V200" s="6">
        <f>VLOOKUP(C200,'4'!$B$10:$H$161,6,FALSE)</f>
        <v>20</v>
      </c>
      <c r="W200" s="8"/>
      <c r="X200" s="4"/>
      <c r="Y200" s="4"/>
      <c r="Z200" s="4"/>
      <c r="AA200" s="8"/>
      <c r="AB200" s="4"/>
      <c r="AC200" s="4"/>
      <c r="AD200" s="4"/>
      <c r="AE200" s="87"/>
      <c r="AF200" s="6"/>
      <c r="AG200" s="4"/>
      <c r="AH200" s="4"/>
      <c r="AI200" s="5"/>
      <c r="AJ200" s="6"/>
      <c r="AK200" s="6"/>
      <c r="AL200" s="6"/>
      <c r="AM200" s="5"/>
      <c r="AN200" s="6"/>
      <c r="AO200" s="6"/>
      <c r="AP200" s="6"/>
      <c r="AQ200" s="5"/>
      <c r="AR200" s="6"/>
      <c r="AS200" s="6"/>
      <c r="AT200" s="6"/>
      <c r="AU200" s="5"/>
      <c r="AV200" s="6"/>
      <c r="AW200" s="6"/>
      <c r="AX200" s="6"/>
      <c r="AY200" s="5"/>
      <c r="AZ200" s="6"/>
      <c r="BA200" s="6"/>
      <c r="BB200" s="6"/>
      <c r="BC200" s="5"/>
      <c r="BD200" s="6"/>
      <c r="BE200" s="6"/>
      <c r="BF200" s="6"/>
    </row>
    <row r="201" spans="1:58" x14ac:dyDescent="0.3">
      <c r="A201" s="11">
        <f>IF(D201=0," ",RANK(D201,$D$3:$D$345,0))</f>
        <v>197</v>
      </c>
      <c r="B201" s="9">
        <v>199</v>
      </c>
      <c r="C201" s="22" t="s">
        <v>183</v>
      </c>
      <c r="D201" s="72">
        <f>I201+M201+Q201+U201+Y201+AC201+AG201+AK201+AO201+AS201+AW201+BA201+BE201</f>
        <v>75</v>
      </c>
      <c r="E201" s="13">
        <f>J201+N201+R201+V201+Z201+AD201+AH201+AL201+AP201+AT201+AX201+BB201+BF201</f>
        <v>10</v>
      </c>
      <c r="F201" s="13">
        <f>COUNTA(H201,L201,P201,T201,X201,AB201,AF201,AJ201,AN201,AR201,AV201,AZ201,BD201)</f>
        <v>1</v>
      </c>
      <c r="G201" s="6"/>
      <c r="H201" s="6"/>
      <c r="I201" s="6"/>
      <c r="J201" s="6"/>
      <c r="K201" s="5"/>
      <c r="L201" s="6"/>
      <c r="M201" s="6"/>
      <c r="N201" s="6"/>
      <c r="O201" s="5"/>
      <c r="P201" s="6"/>
      <c r="Q201" s="6"/>
      <c r="R201" s="6"/>
      <c r="S201" s="5">
        <f>VLOOKUP(C201,'4'!$B$10:$H$161,3,FALSE)</f>
        <v>3.7615740740740741E-2</v>
      </c>
      <c r="T201" s="6">
        <f>VLOOKUP(C201,'4'!$B$10:$H$161,4,FALSE)</f>
        <v>21</v>
      </c>
      <c r="U201" s="6">
        <f>VLOOKUP(T201,Баллы!$A$2:$B$101,2)+V201/2</f>
        <v>75</v>
      </c>
      <c r="V201" s="6">
        <f>VLOOKUP(C201,'4'!$B$10:$H$161,6,FALSE)</f>
        <v>10</v>
      </c>
      <c r="W201" s="8"/>
      <c r="X201" s="4"/>
      <c r="Y201" s="4"/>
      <c r="Z201" s="4"/>
      <c r="AA201" s="8"/>
      <c r="AB201" s="4"/>
      <c r="AC201" s="4"/>
      <c r="AD201" s="4"/>
      <c r="AE201" s="87"/>
      <c r="AF201" s="6"/>
      <c r="AG201" s="4"/>
      <c r="AH201" s="4"/>
      <c r="AI201" s="5"/>
      <c r="AJ201" s="6"/>
      <c r="AK201" s="6"/>
      <c r="AL201" s="6"/>
      <c r="AM201" s="5"/>
      <c r="AN201" s="6"/>
      <c r="AO201" s="6"/>
      <c r="AP201" s="6"/>
      <c r="AQ201" s="5"/>
      <c r="AR201" s="6"/>
      <c r="AS201" s="6"/>
      <c r="AT201" s="6"/>
      <c r="AU201" s="5"/>
      <c r="AV201" s="6"/>
      <c r="AW201" s="6"/>
      <c r="AX201" s="6"/>
      <c r="AY201" s="5"/>
      <c r="AZ201" s="6"/>
      <c r="BA201" s="6"/>
      <c r="BB201" s="6"/>
      <c r="BC201" s="5"/>
      <c r="BD201" s="6"/>
      <c r="BE201" s="6"/>
      <c r="BF201" s="6"/>
    </row>
    <row r="202" spans="1:58" x14ac:dyDescent="0.3">
      <c r="A202" s="11">
        <f>IF(D202=0," ",RANK(D202,$D$3:$D$345,0))</f>
        <v>200</v>
      </c>
      <c r="B202" s="9">
        <v>200</v>
      </c>
      <c r="C202" s="159" t="s">
        <v>2115</v>
      </c>
      <c r="D202" s="72">
        <f>I202+M202+Q202+U202+Y202+AC202+AG202+AK202+AO202+AS202+AW202+BA202+BE202</f>
        <v>74</v>
      </c>
      <c r="E202" s="13">
        <f>J202+N202+R202+V202+Z202+AD202+AH202+AL202+AP202+AT202+AX202+BB202+BF202</f>
        <v>30</v>
      </c>
      <c r="F202" s="13">
        <f>COUNTA(H202,L202,P202,T202,X202,AB202,AF202,AJ202,AN202,AR202,AV202,AZ202,BD202)</f>
        <v>1</v>
      </c>
      <c r="G202" s="6"/>
      <c r="H202" s="6"/>
      <c r="I202" s="6"/>
      <c r="J202" s="6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87"/>
      <c r="AF202" s="6"/>
      <c r="AG202" s="4"/>
      <c r="AH202" s="4"/>
      <c r="AI202" s="5" t="str">
        <f>VLOOKUP(C202,'8'!$B$10:$H$397,3,FALSE)</f>
        <v>03:41:43</v>
      </c>
      <c r="AJ202" s="6">
        <f>VLOOKUP(C202,'8'!$B$10:$H$397,4,FALSE)</f>
        <v>32</v>
      </c>
      <c r="AK202" s="6">
        <f>VLOOKUP(AJ202,Баллы!$A$2:$B$101,2)+AL202/2</f>
        <v>74</v>
      </c>
      <c r="AL202" s="6">
        <f>VLOOKUP(C202,'8'!$B$10:$H$397,6,FALSE)</f>
        <v>30</v>
      </c>
      <c r="AM202" s="5"/>
      <c r="AN202" s="6"/>
      <c r="AO202" s="6"/>
      <c r="AP202" s="6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</row>
    <row r="203" spans="1:58" x14ac:dyDescent="0.3">
      <c r="A203" s="11">
        <f>IF(D203=0," ",RANK(D203,$D$3:$D$345,0))</f>
        <v>200</v>
      </c>
      <c r="B203" s="9">
        <v>201</v>
      </c>
      <c r="C203" s="12" t="s">
        <v>696</v>
      </c>
      <c r="D203" s="72">
        <f>I203+M203+Q203+U203+Y203+AC203+AG203+AK203+AO203+AS203+AW203+BA203+BE203</f>
        <v>74</v>
      </c>
      <c r="E203" s="13">
        <f>J203+N203+R203+V203+Z203+AD203+AH203+AL203+AP203+AT203+AX203+BB203+BF203</f>
        <v>22</v>
      </c>
      <c r="F203" s="13">
        <f>COUNTA(H203,L203,P203,T203,X203,AB203,AF203,AJ203,AN203,AR203,AV203,AZ203,BD203)</f>
        <v>1</v>
      </c>
      <c r="G203" s="6"/>
      <c r="H203" s="6"/>
      <c r="I203" s="6"/>
      <c r="J203" s="6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8">
        <f>VLOOKUP(C203,'6'!$B$10:$H$215,3,FALSE)</f>
        <v>0.1482175925925926</v>
      </c>
      <c r="AB203" s="4">
        <f>VLOOKUP(C203,'6'!$B$10:$H$215,4,FALSE)</f>
        <v>28</v>
      </c>
      <c r="AC203" s="4">
        <f>VLOOKUP(AB203,Баллы!$A$2:$B$101,2)+AD203/2</f>
        <v>74</v>
      </c>
      <c r="AD203" s="4">
        <f>VLOOKUP(C203,'6'!$B$10:$H$215,6,FALSE)</f>
        <v>22</v>
      </c>
      <c r="AE203" s="87"/>
      <c r="AF203" s="6"/>
      <c r="AG203" s="4"/>
      <c r="AH203" s="4"/>
      <c r="AI203" s="5"/>
      <c r="AJ203" s="6"/>
      <c r="AK203" s="6"/>
      <c r="AL203" s="6"/>
      <c r="AM203" s="5"/>
      <c r="AN203" s="6"/>
      <c r="AO203" s="6"/>
      <c r="AP203" s="6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</row>
    <row r="204" spans="1:58" x14ac:dyDescent="0.3">
      <c r="A204" s="11">
        <f>IF(D204=0," ",RANK(D204,$D$3:$D$345,0))</f>
        <v>200</v>
      </c>
      <c r="B204" s="9">
        <v>202</v>
      </c>
      <c r="C204" s="22" t="s">
        <v>229</v>
      </c>
      <c r="D204" s="72">
        <f>I204+M204+Q204+U204+Y204+AC204+AG204+AK204+AO204+AS204+AW204+BA204+BE204</f>
        <v>74</v>
      </c>
      <c r="E204" s="13">
        <f>J204+N204+R204+V204+Z204+AD204+AH204+AL204+AP204+AT204+AX204+BB204+BF204</f>
        <v>20</v>
      </c>
      <c r="F204" s="13">
        <f>COUNTA(H204,L204,P204,T204,X204,AB204,AF204,AJ204,AN204,AR204,AV204,AZ204,BD204)</f>
        <v>1</v>
      </c>
      <c r="G204" s="6"/>
      <c r="H204" s="6"/>
      <c r="I204" s="6"/>
      <c r="J204" s="6"/>
      <c r="K204" s="5"/>
      <c r="L204" s="6"/>
      <c r="M204" s="6"/>
      <c r="N204" s="6"/>
      <c r="O204" s="5"/>
      <c r="P204" s="6"/>
      <c r="Q204" s="6"/>
      <c r="R204" s="6"/>
      <c r="S204" s="5">
        <f>VLOOKUP(C204,'4'!$B$10:$H$161,3,FALSE)</f>
        <v>8.621527777777778E-2</v>
      </c>
      <c r="T204" s="6">
        <f>VLOOKUP(C204,'4'!$B$10:$H$161,4,FALSE)</f>
        <v>27</v>
      </c>
      <c r="U204" s="6">
        <f>VLOOKUP(T204,Баллы!$A$2:$B$101,2)+V204/2</f>
        <v>74</v>
      </c>
      <c r="V204" s="6">
        <f>VLOOKUP(C204,'4'!$B$10:$H$161,6,FALSE)</f>
        <v>20</v>
      </c>
      <c r="W204" s="8"/>
      <c r="X204" s="4"/>
      <c r="Y204" s="4"/>
      <c r="Z204" s="4"/>
      <c r="AA204" s="8"/>
      <c r="AB204" s="4"/>
      <c r="AC204" s="4"/>
      <c r="AD204" s="4"/>
      <c r="AE204" s="87"/>
      <c r="AF204" s="6"/>
      <c r="AG204" s="4"/>
      <c r="AH204" s="4"/>
      <c r="AI204" s="5"/>
      <c r="AJ204" s="6"/>
      <c r="AK204" s="6"/>
      <c r="AL204" s="6"/>
      <c r="AM204" s="5"/>
      <c r="AN204" s="6"/>
      <c r="AO204" s="6"/>
      <c r="AP204" s="6"/>
      <c r="AQ204" s="5"/>
      <c r="AR204" s="6"/>
      <c r="AS204" s="6"/>
      <c r="AT204" s="6"/>
      <c r="AU204" s="5"/>
      <c r="AV204" s="6"/>
      <c r="AW204" s="6"/>
      <c r="AX204" s="6"/>
      <c r="AY204" s="5"/>
      <c r="AZ204" s="6"/>
      <c r="BA204" s="6"/>
      <c r="BB204" s="6"/>
      <c r="BC204" s="5"/>
      <c r="BD204" s="6"/>
      <c r="BE204" s="6"/>
      <c r="BF204" s="6"/>
    </row>
    <row r="205" spans="1:58" x14ac:dyDescent="0.3">
      <c r="A205" s="11">
        <f>IF(D205=0," ",RANK(D205,$D$3:$D$345,0))</f>
        <v>200</v>
      </c>
      <c r="B205" s="9">
        <v>203</v>
      </c>
      <c r="C205" s="22" t="s">
        <v>184</v>
      </c>
      <c r="D205" s="72">
        <f>I205+M205+Q205+U205+Y205+AC205+AG205+AK205+AO205+AS205+AW205+BA205+BE205</f>
        <v>74</v>
      </c>
      <c r="E205" s="13">
        <f>J205+N205+R205+V205+Z205+AD205+AH205+AL205+AP205+AT205+AX205+BB205+BF205</f>
        <v>10</v>
      </c>
      <c r="F205" s="13">
        <f>COUNTA(H205,L205,P205,T205,X205,AB205,AF205,AJ205,AN205,AR205,AV205,AZ205,BD205)</f>
        <v>1</v>
      </c>
      <c r="G205" s="6"/>
      <c r="H205" s="6"/>
      <c r="I205" s="6"/>
      <c r="J205" s="6"/>
      <c r="K205" s="5"/>
      <c r="L205" s="6"/>
      <c r="M205" s="6"/>
      <c r="N205" s="6"/>
      <c r="O205" s="5"/>
      <c r="P205" s="6"/>
      <c r="Q205" s="6"/>
      <c r="R205" s="6"/>
      <c r="S205" s="5">
        <f>VLOOKUP(C205,'4'!$B$10:$H$161,3,FALSE)</f>
        <v>3.9212962962962963E-2</v>
      </c>
      <c r="T205" s="6">
        <f>VLOOKUP(C205,'4'!$B$10:$H$161,4,FALSE)</f>
        <v>22</v>
      </c>
      <c r="U205" s="6">
        <f>VLOOKUP(T205,Баллы!$A$2:$B$101,2)+V205/2</f>
        <v>74</v>
      </c>
      <c r="V205" s="6">
        <f>VLOOKUP(C205,'4'!$B$10:$H$161,6,FALSE)</f>
        <v>10</v>
      </c>
      <c r="W205" s="8"/>
      <c r="X205" s="4"/>
      <c r="Y205" s="4"/>
      <c r="Z205" s="4"/>
      <c r="AA205" s="8"/>
      <c r="AB205" s="4"/>
      <c r="AC205" s="4"/>
      <c r="AD205" s="4"/>
      <c r="AE205" s="87"/>
      <c r="AF205" s="6"/>
      <c r="AG205" s="4"/>
      <c r="AH205" s="4"/>
      <c r="AI205" s="5"/>
      <c r="AJ205" s="6"/>
      <c r="AK205" s="6"/>
      <c r="AL205" s="6"/>
      <c r="AM205" s="5"/>
      <c r="AN205" s="6"/>
      <c r="AO205" s="6"/>
      <c r="AP205" s="6"/>
      <c r="AQ205" s="5"/>
      <c r="AR205" s="6"/>
      <c r="AS205" s="6"/>
      <c r="AT205" s="6"/>
      <c r="AU205" s="5"/>
      <c r="AV205" s="6"/>
      <c r="AW205" s="6"/>
      <c r="AX205" s="6"/>
      <c r="AY205" s="5"/>
      <c r="AZ205" s="6"/>
      <c r="BA205" s="6"/>
      <c r="BB205" s="6"/>
      <c r="BC205" s="5"/>
      <c r="BD205" s="6"/>
      <c r="BE205" s="6"/>
      <c r="BF205" s="6"/>
    </row>
    <row r="206" spans="1:58" x14ac:dyDescent="0.3">
      <c r="A206" s="11">
        <f>IF(D206=0," ",RANK(D206,$D$3:$D$345,0))</f>
        <v>200</v>
      </c>
      <c r="B206" s="9">
        <v>203</v>
      </c>
      <c r="C206" s="159" t="s">
        <v>2086</v>
      </c>
      <c r="D206" s="72">
        <f>I206+M206+Q206+U206+Y206+AC206+AG206+AK206+AO206+AS206+AW206+BA206+BE206</f>
        <v>74</v>
      </c>
      <c r="E206" s="13">
        <f>J206+N206+R206+V206+Z206+AD206+AH206+AL206+AP206+AT206+AX206+BB206+BF206</f>
        <v>10</v>
      </c>
      <c r="F206" s="13">
        <f>COUNTA(H206,L206,P206,T206,X206,AB206,AF206,AJ206,AN206,AR206,AV206,AZ206,BD206)</f>
        <v>1</v>
      </c>
      <c r="G206" s="6"/>
      <c r="H206" s="6"/>
      <c r="I206" s="6"/>
      <c r="J206" s="6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87" t="str">
        <f>VLOOKUP(C206,'7'!$B$10:$H$126,3,FALSE)</f>
        <v>00:53:09</v>
      </c>
      <c r="AF206" s="6">
        <f>VLOOKUP(C206,'7'!$B$10:$H$126,4,FALSE)</f>
        <v>22</v>
      </c>
      <c r="AG206" s="4">
        <f>VLOOKUP(AF206,Баллы!$A$2:$B$101,2)+AH206/2</f>
        <v>74</v>
      </c>
      <c r="AH206" s="4">
        <f>VLOOKUP(C206,'7'!$B$10:$H$126,6,FALSE)</f>
        <v>10</v>
      </c>
      <c r="AI206" s="5"/>
      <c r="AJ206" s="6"/>
      <c r="AK206" s="6"/>
      <c r="AL206" s="6"/>
      <c r="AM206" s="5"/>
      <c r="AN206" s="6"/>
      <c r="AO206" s="6"/>
      <c r="AP206" s="6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</row>
    <row r="207" spans="1:58" x14ac:dyDescent="0.3">
      <c r="A207" s="11">
        <f>IF(D207=0," ",RANK(D207,$D$3:$D$345,0))</f>
        <v>205</v>
      </c>
      <c r="B207" s="9">
        <v>205</v>
      </c>
      <c r="C207" s="159" t="s">
        <v>2130</v>
      </c>
      <c r="D207" s="72">
        <f>I207+M207+Q207+U207+Y207+AC207+AG207+AK207+AO207+AS207+AW207+BA207+BE207</f>
        <v>73.5</v>
      </c>
      <c r="E207" s="13">
        <f>J207+N207+R207+V207+Z207+AD207+AH207+AL207+AP207+AT207+AX207+BB207+BF207</f>
        <v>15</v>
      </c>
      <c r="F207" s="13">
        <f>COUNTA(H207,L207,P207,T207,X207,AB207,AF207,AJ207,AN207,AR207,AV207,AZ207,BD207)</f>
        <v>1</v>
      </c>
      <c r="G207" s="6"/>
      <c r="H207" s="6"/>
      <c r="I207" s="6"/>
      <c r="J207" s="6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87"/>
      <c r="AF207" s="6"/>
      <c r="AG207" s="4"/>
      <c r="AH207" s="4"/>
      <c r="AI207" s="5" t="str">
        <f>VLOOKUP(C207,'8'!$B$10:$H$397,3,FALSE)</f>
        <v>01:18:20</v>
      </c>
      <c r="AJ207" s="6">
        <f>VLOOKUP(C207,'8'!$B$10:$H$397,4,FALSE)</f>
        <v>25</v>
      </c>
      <c r="AK207" s="6">
        <f>VLOOKUP(AJ207,Баллы!$A$2:$B$101,2)+AL207/2</f>
        <v>73.5</v>
      </c>
      <c r="AL207" s="6">
        <f>VLOOKUP(C207,'8'!$B$10:$H$397,6,FALSE)</f>
        <v>15</v>
      </c>
      <c r="AM207" s="5"/>
      <c r="AN207" s="6"/>
      <c r="AO207" s="6"/>
      <c r="AP207" s="6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</row>
    <row r="208" spans="1:58" x14ac:dyDescent="0.3">
      <c r="A208" s="11">
        <f>IF(D208=0," ",RANK(D208,$D$3:$D$345,0))</f>
        <v>205</v>
      </c>
      <c r="B208" s="9">
        <v>206</v>
      </c>
      <c r="C208" s="159" t="s">
        <v>2188</v>
      </c>
      <c r="D208" s="72">
        <f>I208+M208+Q208+U208+Y208+AC208+AG208+AK208+AO208+AS208+AW208+BA208+BE208</f>
        <v>73.5</v>
      </c>
      <c r="E208" s="13">
        <f>J208+N208+R208+V208+Z208+AD208+AH208+AL208+AP208+AT208+AX208+BB208+BF208</f>
        <v>7</v>
      </c>
      <c r="F208" s="13">
        <f>COUNTA(H208,L208,P208,T208,X208,AB208,AF208,AJ208,AN208,AR208,AV208,AZ208,BD208)</f>
        <v>1</v>
      </c>
      <c r="G208" s="6"/>
      <c r="H208" s="6"/>
      <c r="I208" s="6"/>
      <c r="J208" s="6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87"/>
      <c r="AF208" s="6"/>
      <c r="AG208" s="4"/>
      <c r="AH208" s="4"/>
      <c r="AI208" s="5" t="str">
        <f>VLOOKUP(C208,'8'!$B$10:$H$397,3,FALSE)</f>
        <v>00:49:11</v>
      </c>
      <c r="AJ208" s="6">
        <f>VLOOKUP(C208,'8'!$B$10:$H$397,4,FALSE)</f>
        <v>21</v>
      </c>
      <c r="AK208" s="6">
        <f>VLOOKUP(AJ208,Баллы!$A$2:$B$101,2)+AL208/2</f>
        <v>73.5</v>
      </c>
      <c r="AL208" s="6">
        <f>VLOOKUP(C208,'8'!$B$10:$H$397,6,FALSE)</f>
        <v>7</v>
      </c>
      <c r="AM208" s="5"/>
      <c r="AN208" s="6"/>
      <c r="AO208" s="6"/>
      <c r="AP208" s="6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</row>
    <row r="209" spans="1:58" x14ac:dyDescent="0.3">
      <c r="A209" s="11">
        <f>IF(D209=0," ",RANK(D209,$D$3:$D$345,0))</f>
        <v>207</v>
      </c>
      <c r="B209" s="9">
        <v>207</v>
      </c>
      <c r="C209" s="12" t="s">
        <v>697</v>
      </c>
      <c r="D209" s="72">
        <f>I209+M209+Q209+U209+Y209+AC209+AG209+AK209+AO209+AS209+AW209+BA209+BE209</f>
        <v>73</v>
      </c>
      <c r="E209" s="13">
        <f>J209+N209+R209+V209+Z209+AD209+AH209+AL209+AP209+AT209+AX209+BB209+BF209</f>
        <v>22</v>
      </c>
      <c r="F209" s="13">
        <f>COUNTA(H209,L209,P209,T209,X209,AB209,AF209,AJ209,AN209,AR209,AV209,AZ209,BD209)</f>
        <v>1</v>
      </c>
      <c r="G209" s="6"/>
      <c r="H209" s="6"/>
      <c r="I209" s="6"/>
      <c r="J209" s="6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8">
        <f>VLOOKUP(C209,'6'!$B$10:$H$215,3,FALSE)</f>
        <v>0.1486574074074074</v>
      </c>
      <c r="AB209" s="4">
        <f>VLOOKUP(C209,'6'!$B$10:$H$215,4,FALSE)</f>
        <v>29</v>
      </c>
      <c r="AC209" s="4">
        <f>VLOOKUP(AB209,Баллы!$A$2:$B$101,2)+AD209/2</f>
        <v>73</v>
      </c>
      <c r="AD209" s="4">
        <f>VLOOKUP(C209,'6'!$B$10:$H$215,6,FALSE)</f>
        <v>22</v>
      </c>
      <c r="AE209" s="87"/>
      <c r="AF209" s="6"/>
      <c r="AG209" s="4"/>
      <c r="AH209" s="4"/>
      <c r="AI209" s="5"/>
      <c r="AJ209" s="6"/>
      <c r="AK209" s="6"/>
      <c r="AL209" s="6"/>
      <c r="AM209" s="5"/>
      <c r="AN209" s="6"/>
      <c r="AO209" s="6"/>
      <c r="AP209" s="6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</row>
    <row r="210" spans="1:58" x14ac:dyDescent="0.3">
      <c r="A210" s="11">
        <f>IF(D210=0," ",RANK(D210,$D$3:$D$345,0))</f>
        <v>207</v>
      </c>
      <c r="B210" s="9">
        <v>208</v>
      </c>
      <c r="C210" s="22" t="s">
        <v>230</v>
      </c>
      <c r="D210" s="72">
        <f>I210+M210+Q210+U210+Y210+AC210+AG210+AK210+AO210+AS210+AW210+BA210+BE210</f>
        <v>73</v>
      </c>
      <c r="E210" s="13">
        <f>J210+N210+R210+V210+Z210+AD210+AH210+AL210+AP210+AT210+AX210+BB210+BF210</f>
        <v>20</v>
      </c>
      <c r="F210" s="13">
        <f>COUNTA(H210,L210,P210,T210,X210,AB210,AF210,AJ210,AN210,AR210,AV210,AZ210,BD210)</f>
        <v>1</v>
      </c>
      <c r="G210" s="6"/>
      <c r="H210" s="6"/>
      <c r="I210" s="6"/>
      <c r="J210" s="6"/>
      <c r="K210" s="5"/>
      <c r="L210" s="6"/>
      <c r="M210" s="6"/>
      <c r="N210" s="6"/>
      <c r="O210" s="5"/>
      <c r="P210" s="6"/>
      <c r="Q210" s="6"/>
      <c r="R210" s="6"/>
      <c r="S210" s="5">
        <f>VLOOKUP(C210,'4'!$B$10:$H$161,3,FALSE)</f>
        <v>8.6504629629629626E-2</v>
      </c>
      <c r="T210" s="6">
        <f>VLOOKUP(C210,'4'!$B$10:$H$161,4,FALSE)</f>
        <v>28</v>
      </c>
      <c r="U210" s="6">
        <f>VLOOKUP(T210,Баллы!$A$2:$B$101,2)+V210/2</f>
        <v>73</v>
      </c>
      <c r="V210" s="6">
        <f>VLOOKUP(C210,'4'!$B$10:$H$161,6,FALSE)</f>
        <v>20</v>
      </c>
      <c r="W210" s="8"/>
      <c r="X210" s="4"/>
      <c r="Y210" s="4"/>
      <c r="Z210" s="4"/>
      <c r="AA210" s="8"/>
      <c r="AB210" s="4"/>
      <c r="AC210" s="4"/>
      <c r="AD210" s="4"/>
      <c r="AE210" s="87"/>
      <c r="AF210" s="6"/>
      <c r="AG210" s="4"/>
      <c r="AH210" s="4"/>
      <c r="AI210" s="5"/>
      <c r="AJ210" s="6"/>
      <c r="AK210" s="6"/>
      <c r="AL210" s="6"/>
      <c r="AM210" s="5"/>
      <c r="AN210" s="6"/>
      <c r="AO210" s="6"/>
      <c r="AP210" s="6"/>
      <c r="AQ210" s="5"/>
      <c r="AR210" s="6"/>
      <c r="AS210" s="6"/>
      <c r="AT210" s="6"/>
      <c r="AU210" s="5"/>
      <c r="AV210" s="6"/>
      <c r="AW210" s="6"/>
      <c r="AX210" s="6"/>
      <c r="AY210" s="5"/>
      <c r="AZ210" s="6"/>
      <c r="BA210" s="6"/>
      <c r="BB210" s="6"/>
      <c r="BC210" s="5"/>
      <c r="BD210" s="6"/>
      <c r="BE210" s="6"/>
      <c r="BF210" s="6"/>
    </row>
    <row r="211" spans="1:58" x14ac:dyDescent="0.3">
      <c r="A211" s="11">
        <f>IF(D211=0," ",RANK(D211,$D$3:$D$345,0))</f>
        <v>207</v>
      </c>
      <c r="B211" s="9">
        <v>209</v>
      </c>
      <c r="C211" s="159" t="s">
        <v>2087</v>
      </c>
      <c r="D211" s="72">
        <f>I211+M211+Q211+U211+Y211+AC211+AG211+AK211+AO211+AS211+AW211+BA211+BE211</f>
        <v>73</v>
      </c>
      <c r="E211" s="13">
        <f>J211+N211+R211+V211+Z211+AD211+AH211+AL211+AP211+AT211+AX211+BB211+BF211</f>
        <v>10</v>
      </c>
      <c r="F211" s="13">
        <f>COUNTA(H211,L211,P211,T211,X211,AB211,AF211,AJ211,AN211,AR211,AV211,AZ211,BD211)</f>
        <v>1</v>
      </c>
      <c r="G211" s="6"/>
      <c r="H211" s="6"/>
      <c r="I211" s="6"/>
      <c r="J211" s="6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87" t="str">
        <f>VLOOKUP(C211,'7'!$B$10:$H$126,3,FALSE)</f>
        <v>00:53:56</v>
      </c>
      <c r="AF211" s="6">
        <f>VLOOKUP(C211,'7'!$B$10:$H$126,4,FALSE)</f>
        <v>23</v>
      </c>
      <c r="AG211" s="4">
        <f>VLOOKUP(AF211,Баллы!$A$2:$B$101,2)+AH211/2</f>
        <v>73</v>
      </c>
      <c r="AH211" s="4">
        <f>VLOOKUP(C211,'7'!$B$10:$H$126,6,FALSE)</f>
        <v>10</v>
      </c>
      <c r="AI211" s="5"/>
      <c r="AJ211" s="6"/>
      <c r="AK211" s="6"/>
      <c r="AL211" s="6"/>
      <c r="AM211" s="5"/>
      <c r="AN211" s="6"/>
      <c r="AO211" s="6"/>
      <c r="AP211" s="6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</row>
    <row r="212" spans="1:58" x14ac:dyDescent="0.3">
      <c r="A212" s="11">
        <f>IF(D212=0," ",RANK(D212,$D$3:$D$345,0))</f>
        <v>210</v>
      </c>
      <c r="B212" s="9">
        <v>210</v>
      </c>
      <c r="C212" s="159" t="s">
        <v>2131</v>
      </c>
      <c r="D212" s="72">
        <f>I212+M212+Q212+U212+Y212+AC212+AG212+AK212+AO212+AS212+AW212+BA212+BE212</f>
        <v>72.5</v>
      </c>
      <c r="E212" s="13">
        <f>J212+N212+R212+V212+Z212+AD212+AH212+AL212+AP212+AT212+AX212+BB212+BF212</f>
        <v>15</v>
      </c>
      <c r="F212" s="13">
        <f>COUNTA(H212,L212,P212,T212,X212,AB212,AF212,AJ212,AN212,AR212,AV212,AZ212,BD212)</f>
        <v>1</v>
      </c>
      <c r="G212" s="6"/>
      <c r="H212" s="6"/>
      <c r="I212" s="6"/>
      <c r="J212" s="6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87"/>
      <c r="AF212" s="6"/>
      <c r="AG212" s="4"/>
      <c r="AH212" s="4"/>
      <c r="AI212" s="5" t="str">
        <f>VLOOKUP(C212,'8'!$B$10:$H$397,3,FALSE)</f>
        <v>01:19:23</v>
      </c>
      <c r="AJ212" s="6">
        <f>VLOOKUP(C212,'8'!$B$10:$H$397,4,FALSE)</f>
        <v>26</v>
      </c>
      <c r="AK212" s="6">
        <f>VLOOKUP(AJ212,Баллы!$A$2:$B$101,2)+AL212/2</f>
        <v>72.5</v>
      </c>
      <c r="AL212" s="6">
        <f>VLOOKUP(C212,'8'!$B$10:$H$397,6,FALSE)</f>
        <v>15</v>
      </c>
      <c r="AM212" s="5"/>
      <c r="AN212" s="6"/>
      <c r="AO212" s="6"/>
      <c r="AP212" s="6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</row>
    <row r="213" spans="1:58" x14ac:dyDescent="0.3">
      <c r="A213" s="11">
        <f>IF(D213=0," ",RANK(D213,$D$3:$D$345,0))</f>
        <v>210</v>
      </c>
      <c r="B213" s="9">
        <v>211</v>
      </c>
      <c r="C213" s="159" t="s">
        <v>2189</v>
      </c>
      <c r="D213" s="72">
        <f>I213+M213+Q213+U213+Y213+AC213+AG213+AK213+AO213+AS213+AW213+BA213+BE213</f>
        <v>72.5</v>
      </c>
      <c r="E213" s="13">
        <f>J213+N213+R213+V213+Z213+AD213+AH213+AL213+AP213+AT213+AX213+BB213+BF213</f>
        <v>7</v>
      </c>
      <c r="F213" s="13">
        <f>COUNTA(H213,L213,P213,T213,X213,AB213,AF213,AJ213,AN213,AR213,AV213,AZ213,BD213)</f>
        <v>1</v>
      </c>
      <c r="G213" s="6"/>
      <c r="H213" s="6"/>
      <c r="I213" s="6"/>
      <c r="J213" s="6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87"/>
      <c r="AF213" s="6"/>
      <c r="AG213" s="4"/>
      <c r="AH213" s="4"/>
      <c r="AI213" s="5" t="str">
        <f>VLOOKUP(C213,'8'!$B$10:$H$397,3,FALSE)</f>
        <v>00:49:32</v>
      </c>
      <c r="AJ213" s="6">
        <f>VLOOKUP(C213,'8'!$B$10:$H$397,4,FALSE)</f>
        <v>22</v>
      </c>
      <c r="AK213" s="6">
        <f>VLOOKUP(AJ213,Баллы!$A$2:$B$101,2)+AL213/2</f>
        <v>72.5</v>
      </c>
      <c r="AL213" s="6">
        <f>VLOOKUP(C213,'8'!$B$10:$H$397,6,FALSE)</f>
        <v>7</v>
      </c>
      <c r="AM213" s="5"/>
      <c r="AN213" s="6"/>
      <c r="AO213" s="6"/>
      <c r="AP213" s="6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</row>
    <row r="214" spans="1:58" x14ac:dyDescent="0.3">
      <c r="A214" s="11">
        <f>IF(D214=0," ",RANK(D214,$D$3:$D$345,0))</f>
        <v>212</v>
      </c>
      <c r="B214" s="9">
        <v>212</v>
      </c>
      <c r="C214" s="12" t="s">
        <v>446</v>
      </c>
      <c r="D214" s="72">
        <f>I214+M214+Q214+U214+Y214+AC214+AG214+AK214+AO214+AS214+AW214+BA214+BE214</f>
        <v>72.25</v>
      </c>
      <c r="E214" s="13">
        <f>J214+N214+R214+V214+Z214+AD214+AH214+AL214+AP214+AT214+AX214+BB214+BF214</f>
        <v>26.5</v>
      </c>
      <c r="F214" s="13">
        <f>COUNTA(H214,L214,P214,T214,X214,AB214,AF214,AJ214,AN214,AR214,AV214,AZ214,BD214)</f>
        <v>1</v>
      </c>
      <c r="G214" s="6"/>
      <c r="H214" s="6"/>
      <c r="I214" s="6"/>
      <c r="J214" s="6"/>
      <c r="K214" s="5"/>
      <c r="L214" s="6"/>
      <c r="M214" s="6"/>
      <c r="N214" s="6"/>
      <c r="O214" s="5">
        <f>VLOOKUP(C214,'3'!$B$10:$G$298,3,FALSE)</f>
        <v>0.11613425925925926</v>
      </c>
      <c r="P214" s="6">
        <f>VLOOKUP(C214,'3'!$B$10:$G$298,4,FALSE)</f>
        <v>32</v>
      </c>
      <c r="Q214" s="6">
        <f>VLOOKUP(P214,Баллы!$A$2:$B$101,2)+R214/2</f>
        <v>72.25</v>
      </c>
      <c r="R214" s="6">
        <f>VLOOKUP(C214,'3'!$B$10:$G$298,5,FALSE)</f>
        <v>26.5</v>
      </c>
      <c r="S214" s="5"/>
      <c r="T214" s="6"/>
      <c r="U214" s="6"/>
      <c r="V214" s="6"/>
      <c r="W214" s="8"/>
      <c r="X214" s="4"/>
      <c r="Y214" s="4"/>
      <c r="Z214" s="4"/>
      <c r="AA214" s="8"/>
      <c r="AB214" s="4"/>
      <c r="AC214" s="4"/>
      <c r="AD214" s="4"/>
      <c r="AE214" s="87"/>
      <c r="AF214" s="6"/>
      <c r="AG214" s="4"/>
      <c r="AH214" s="4"/>
      <c r="AI214" s="5"/>
      <c r="AJ214" s="6"/>
      <c r="AK214" s="6"/>
      <c r="AL214" s="6"/>
      <c r="AM214" s="5"/>
      <c r="AN214" s="6"/>
      <c r="AO214" s="6"/>
      <c r="AP214" s="6"/>
      <c r="AQ214" s="5"/>
      <c r="AR214" s="6"/>
      <c r="AS214" s="6"/>
      <c r="AT214" s="6"/>
      <c r="AU214" s="5"/>
      <c r="AV214" s="6"/>
      <c r="AW214" s="6"/>
      <c r="AX214" s="6"/>
      <c r="AY214" s="5"/>
      <c r="AZ214" s="6"/>
      <c r="BA214" s="6"/>
      <c r="BB214" s="6"/>
      <c r="BC214" s="5"/>
      <c r="BD214" s="6"/>
      <c r="BE214" s="6"/>
      <c r="BF214" s="6"/>
    </row>
    <row r="215" spans="1:58" x14ac:dyDescent="0.3">
      <c r="A215" s="11">
        <f>IF(D215=0," ",RANK(D215,$D$3:$D$345,0))</f>
        <v>213</v>
      </c>
      <c r="B215" s="9">
        <v>213</v>
      </c>
      <c r="C215" s="12" t="s">
        <v>776</v>
      </c>
      <c r="D215" s="72">
        <f>I215+M215+Q215+U215+Y215+AC215+AG215+AK215+AO215+AS215+AW215+BA215+BE215</f>
        <v>72</v>
      </c>
      <c r="E215" s="13">
        <f>J215+N215+R215+V215+Z215+AD215+AH215+AL215+AP215+AT215+AX215+BB215+BF215</f>
        <v>22</v>
      </c>
      <c r="F215" s="13">
        <f>COUNTA(H215,L215,P215,T215,X215,AB215,AF215,AJ215,AN215,AR215,AV215,AZ215,BD215)</f>
        <v>1</v>
      </c>
      <c r="G215" s="6"/>
      <c r="H215" s="6"/>
      <c r="I215" s="6"/>
      <c r="J215" s="6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8">
        <f>VLOOKUP(C215,'6'!$B$10:$H$215,3,FALSE)</f>
        <v>0.15362268518518518</v>
      </c>
      <c r="AB215" s="4">
        <f>VLOOKUP(C215,'6'!$B$10:$H$215,4,FALSE)</f>
        <v>30</v>
      </c>
      <c r="AC215" s="4">
        <f>VLOOKUP(AB215,Баллы!$A$2:$B$101,2)+AD215/2</f>
        <v>72</v>
      </c>
      <c r="AD215" s="4">
        <f>VLOOKUP(C215,'6'!$B$10:$H$215,6,FALSE)</f>
        <v>22</v>
      </c>
      <c r="AE215" s="87"/>
      <c r="AF215" s="6"/>
      <c r="AG215" s="4"/>
      <c r="AH215" s="4"/>
      <c r="AI215" s="5"/>
      <c r="AJ215" s="6"/>
      <c r="AK215" s="6"/>
      <c r="AL215" s="6"/>
      <c r="AM215" s="5"/>
      <c r="AN215" s="6"/>
      <c r="AO215" s="6"/>
      <c r="AP215" s="6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</row>
    <row r="216" spans="1:58" x14ac:dyDescent="0.3">
      <c r="A216" s="11">
        <f>IF(D216=0," ",RANK(D216,$D$3:$D$345,0))</f>
        <v>213</v>
      </c>
      <c r="B216" s="9">
        <v>214</v>
      </c>
      <c r="C216" s="22" t="s">
        <v>186</v>
      </c>
      <c r="D216" s="72">
        <f>I216+M216+Q216+U216+Y216+AC216+AG216+AK216+AO216+AS216+AW216+BA216+BE216</f>
        <v>72</v>
      </c>
      <c r="E216" s="13">
        <f>J216+N216+R216+V216+Z216+AD216+AH216+AL216+AP216+AT216+AX216+BB216+BF216</f>
        <v>10</v>
      </c>
      <c r="F216" s="13">
        <f>COUNTA(H216,L216,P216,T216,X216,AB216,AF216,AJ216,AN216,AR216,AV216,AZ216,BD216)</f>
        <v>1</v>
      </c>
      <c r="G216" s="6"/>
      <c r="H216" s="6"/>
      <c r="I216" s="6"/>
      <c r="J216" s="6"/>
      <c r="K216" s="5"/>
      <c r="L216" s="6"/>
      <c r="M216" s="6"/>
      <c r="N216" s="6"/>
      <c r="O216" s="5"/>
      <c r="P216" s="6"/>
      <c r="Q216" s="6"/>
      <c r="R216" s="6"/>
      <c r="S216" s="5">
        <f>VLOOKUP(C216,'4'!$B$10:$H$161,3,FALSE)</f>
        <v>3.965277777777778E-2</v>
      </c>
      <c r="T216" s="6">
        <f>VLOOKUP(C216,'4'!$B$10:$H$161,4,FALSE)</f>
        <v>24</v>
      </c>
      <c r="U216" s="6">
        <f>VLOOKUP(T216,Баллы!$A$2:$B$101,2)+V216/2</f>
        <v>72</v>
      </c>
      <c r="V216" s="6">
        <f>VLOOKUP(C216,'4'!$B$10:$H$161,6,FALSE)</f>
        <v>10</v>
      </c>
      <c r="W216" s="8"/>
      <c r="X216" s="4"/>
      <c r="Y216" s="4"/>
      <c r="Z216" s="4"/>
      <c r="AA216" s="8"/>
      <c r="AB216" s="4"/>
      <c r="AC216" s="4"/>
      <c r="AD216" s="4"/>
      <c r="AE216" s="87"/>
      <c r="AF216" s="6"/>
      <c r="AG216" s="4"/>
      <c r="AH216" s="4"/>
      <c r="AI216" s="5"/>
      <c r="AJ216" s="6"/>
      <c r="AK216" s="6"/>
      <c r="AL216" s="6"/>
      <c r="AM216" s="5"/>
      <c r="AN216" s="6"/>
      <c r="AO216" s="6"/>
      <c r="AP216" s="6"/>
      <c r="AQ216" s="5"/>
      <c r="AR216" s="6"/>
      <c r="AS216" s="6"/>
      <c r="AT216" s="6"/>
      <c r="AU216" s="5"/>
      <c r="AV216" s="6"/>
      <c r="AW216" s="6"/>
      <c r="AX216" s="6"/>
      <c r="AY216" s="5"/>
      <c r="AZ216" s="6"/>
      <c r="BA216" s="6"/>
      <c r="BB216" s="6"/>
      <c r="BC216" s="5"/>
      <c r="BD216" s="6"/>
      <c r="BE216" s="6"/>
      <c r="BF216" s="6"/>
    </row>
    <row r="217" spans="1:58" x14ac:dyDescent="0.3">
      <c r="A217" s="11">
        <f>IF(D217=0," ",RANK(D217,$D$3:$D$345,0))</f>
        <v>213</v>
      </c>
      <c r="B217" s="9">
        <v>214</v>
      </c>
      <c r="C217" s="159" t="s">
        <v>2088</v>
      </c>
      <c r="D217" s="72">
        <f>I217+M217+Q217+U217+Y217+AC217+AG217+AK217+AO217+AS217+AW217+BA217+BE217</f>
        <v>72</v>
      </c>
      <c r="E217" s="13">
        <f>J217+N217+R217+V217+Z217+AD217+AH217+AL217+AP217+AT217+AX217+BB217+BF217</f>
        <v>10</v>
      </c>
      <c r="F217" s="13">
        <f>COUNTA(H217,L217,P217,T217,X217,AB217,AF217,AJ217,AN217,AR217,AV217,AZ217,BD217)</f>
        <v>1</v>
      </c>
      <c r="G217" s="6"/>
      <c r="H217" s="6"/>
      <c r="I217" s="6"/>
      <c r="J217" s="6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87" t="str">
        <f>VLOOKUP(C217,'7'!$B$10:$H$126,3,FALSE)</f>
        <v>00:54:15</v>
      </c>
      <c r="AF217" s="6">
        <f>VLOOKUP(C217,'7'!$B$10:$H$126,4,FALSE)</f>
        <v>24</v>
      </c>
      <c r="AG217" s="4">
        <f>VLOOKUP(AF217,Баллы!$A$2:$B$101,2)+AH217/2</f>
        <v>72</v>
      </c>
      <c r="AH217" s="4">
        <f>VLOOKUP(C217,'7'!$B$10:$H$126,6,FALSE)</f>
        <v>10</v>
      </c>
      <c r="AI217" s="5"/>
      <c r="AJ217" s="6"/>
      <c r="AK217" s="6"/>
      <c r="AL217" s="6"/>
      <c r="AM217" s="5"/>
      <c r="AN217" s="6"/>
      <c r="AO217" s="6"/>
      <c r="AP217" s="6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</row>
    <row r="218" spans="1:58" x14ac:dyDescent="0.3">
      <c r="A218" s="11">
        <f>IF(D218=0," ",RANK(D218,$D$3:$D$345,0))</f>
        <v>216</v>
      </c>
      <c r="B218" s="9">
        <v>216</v>
      </c>
      <c r="C218" s="159" t="s">
        <v>2190</v>
      </c>
      <c r="D218" s="72">
        <f>I218+M218+Q218+U218+Y218+AC218+AG218+AK218+AO218+AS218+AW218+BA218+BE218</f>
        <v>71.5</v>
      </c>
      <c r="E218" s="13">
        <f>J218+N218+R218+V218+Z218+AD218+AH218+AL218+AP218+AT218+AX218+BB218+BF218</f>
        <v>7</v>
      </c>
      <c r="F218" s="13">
        <f>COUNTA(H218,L218,P218,T218,X218,AB218,AF218,AJ218,AN218,AR218,AV218,AZ218,BD218)</f>
        <v>1</v>
      </c>
      <c r="G218" s="6"/>
      <c r="H218" s="6"/>
      <c r="I218" s="6"/>
      <c r="J218" s="6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87"/>
      <c r="AF218" s="6"/>
      <c r="AG218" s="4"/>
      <c r="AH218" s="4"/>
      <c r="AI218" s="5" t="str">
        <f>VLOOKUP(C218,'8'!$B$10:$H$397,3,FALSE)</f>
        <v>00:50:40</v>
      </c>
      <c r="AJ218" s="6">
        <f>VLOOKUP(C218,'8'!$B$10:$H$397,4,FALSE)</f>
        <v>23</v>
      </c>
      <c r="AK218" s="6">
        <f>VLOOKUP(AJ218,Баллы!$A$2:$B$101,2)+AL218/2</f>
        <v>71.5</v>
      </c>
      <c r="AL218" s="6">
        <f>VLOOKUP(C218,'8'!$B$10:$H$397,6,FALSE)</f>
        <v>7</v>
      </c>
      <c r="AM218" s="5"/>
      <c r="AN218" s="6"/>
      <c r="AO218" s="6"/>
      <c r="AP218" s="6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</row>
    <row r="219" spans="1:58" x14ac:dyDescent="0.3">
      <c r="A219" s="11">
        <f>IF(D219=0," ",RANK(D219,$D$3:$D$345,0))</f>
        <v>217</v>
      </c>
      <c r="B219" s="9">
        <v>217</v>
      </c>
      <c r="C219" s="22" t="s">
        <v>232</v>
      </c>
      <c r="D219" s="72">
        <f>I219+M219+Q219+U219+Y219+AC219+AG219+AK219+AO219+AS219+AW219+BA219+BE219</f>
        <v>71</v>
      </c>
      <c r="E219" s="13">
        <f>J219+N219+R219+V219+Z219+AD219+AH219+AL219+AP219+AT219+AX219+BB219+BF219</f>
        <v>20</v>
      </c>
      <c r="F219" s="13">
        <f>COUNTA(H219,L219,P219,T219,X219,AB219,AF219,AJ219,AN219,AR219,AV219,AZ219,BD219)</f>
        <v>1</v>
      </c>
      <c r="G219" s="6"/>
      <c r="H219" s="6"/>
      <c r="I219" s="6"/>
      <c r="J219" s="6"/>
      <c r="K219" s="5"/>
      <c r="L219" s="6"/>
      <c r="M219" s="6"/>
      <c r="N219" s="6"/>
      <c r="O219" s="5"/>
      <c r="P219" s="6"/>
      <c r="Q219" s="6"/>
      <c r="R219" s="6"/>
      <c r="S219" s="5">
        <f>VLOOKUP(C219,'4'!$B$10:$H$161,3,FALSE)</f>
        <v>9.0115740740740746E-2</v>
      </c>
      <c r="T219" s="6">
        <f>VLOOKUP(C219,'4'!$B$10:$H$161,4,FALSE)</f>
        <v>30</v>
      </c>
      <c r="U219" s="6">
        <f>VLOOKUP(T219,Баллы!$A$2:$B$101,2)+V219/2</f>
        <v>71</v>
      </c>
      <c r="V219" s="6">
        <f>VLOOKUP(C219,'4'!$B$10:$H$161,6,FALSE)</f>
        <v>20</v>
      </c>
      <c r="W219" s="8"/>
      <c r="X219" s="4"/>
      <c r="Y219" s="4"/>
      <c r="Z219" s="4"/>
      <c r="AA219" s="8"/>
      <c r="AB219" s="4"/>
      <c r="AC219" s="4"/>
      <c r="AD219" s="4"/>
      <c r="AE219" s="87"/>
      <c r="AF219" s="6"/>
      <c r="AG219" s="4"/>
      <c r="AH219" s="4"/>
      <c r="AI219" s="5"/>
      <c r="AJ219" s="6"/>
      <c r="AK219" s="6"/>
      <c r="AL219" s="6"/>
      <c r="AM219" s="5"/>
      <c r="AN219" s="6"/>
      <c r="AO219" s="6"/>
      <c r="AP219" s="6"/>
      <c r="AQ219" s="5"/>
      <c r="AR219" s="6"/>
      <c r="AS219" s="6"/>
      <c r="AT219" s="6"/>
      <c r="AU219" s="5"/>
      <c r="AV219" s="6"/>
      <c r="AW219" s="6"/>
      <c r="AX219" s="6"/>
      <c r="AY219" s="5"/>
      <c r="AZ219" s="6"/>
      <c r="BA219" s="6"/>
      <c r="BB219" s="6"/>
      <c r="BC219" s="5"/>
      <c r="BD219" s="6"/>
      <c r="BE219" s="6"/>
      <c r="BF219" s="6"/>
    </row>
    <row r="220" spans="1:58" x14ac:dyDescent="0.3">
      <c r="A220" s="11">
        <f>IF(D220=0," ",RANK(D220,$D$3:$D$345,0))</f>
        <v>217</v>
      </c>
      <c r="B220" s="9">
        <v>218</v>
      </c>
      <c r="C220" s="159" t="s">
        <v>2089</v>
      </c>
      <c r="D220" s="72">
        <f>I220+M220+Q220+U220+Y220+AC220+AG220+AK220+AO220+AS220+AW220+BA220+BE220</f>
        <v>71</v>
      </c>
      <c r="E220" s="13">
        <f>J220+N220+R220+V220+Z220+AD220+AH220+AL220+AP220+AT220+AX220+BB220+BF220</f>
        <v>10</v>
      </c>
      <c r="F220" s="13">
        <f>COUNTA(H220,L220,P220,T220,X220,AB220,AF220,AJ220,AN220,AR220,AV220,AZ220,BD220)</f>
        <v>1</v>
      </c>
      <c r="G220" s="6"/>
      <c r="H220" s="6"/>
      <c r="I220" s="6"/>
      <c r="J220" s="6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87" t="str">
        <f>VLOOKUP(C220,'7'!$B$10:$H$126,3,FALSE)</f>
        <v>00:54:53</v>
      </c>
      <c r="AF220" s="6">
        <f>VLOOKUP(C220,'7'!$B$10:$H$126,4,FALSE)</f>
        <v>25</v>
      </c>
      <c r="AG220" s="4">
        <f>VLOOKUP(AF220,Баллы!$A$2:$B$101,2)+AH220/2</f>
        <v>71</v>
      </c>
      <c r="AH220" s="4">
        <f>VLOOKUP(C220,'7'!$B$10:$H$126,6,FALSE)</f>
        <v>10</v>
      </c>
      <c r="AI220" s="5"/>
      <c r="AJ220" s="6"/>
      <c r="AK220" s="6"/>
      <c r="AL220" s="6"/>
      <c r="AM220" s="5"/>
      <c r="AN220" s="6"/>
      <c r="AO220" s="6"/>
      <c r="AP220" s="6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</row>
    <row r="221" spans="1:58" x14ac:dyDescent="0.3">
      <c r="A221" s="11">
        <f>IF(D221=0," ",RANK(D221,$D$3:$D$345,0))</f>
        <v>219</v>
      </c>
      <c r="B221" s="9">
        <v>219</v>
      </c>
      <c r="C221" s="159" t="s">
        <v>2132</v>
      </c>
      <c r="D221" s="72">
        <f>I221+M221+Q221+U221+Y221+AC221+AG221+AK221+AO221+AS221+AW221+BA221+BE221</f>
        <v>70.5</v>
      </c>
      <c r="E221" s="13">
        <f>J221+N221+R221+V221+Z221+AD221+AH221+AL221+AP221+AT221+AX221+BB221+BF221</f>
        <v>15</v>
      </c>
      <c r="F221" s="13">
        <f>COUNTA(H221,L221,P221,T221,X221,AB221,AF221,AJ221,AN221,AR221,AV221,AZ221,BD221)</f>
        <v>1</v>
      </c>
      <c r="G221" s="6"/>
      <c r="H221" s="6"/>
      <c r="I221" s="6"/>
      <c r="J221" s="6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87"/>
      <c r="AF221" s="6"/>
      <c r="AG221" s="4"/>
      <c r="AH221" s="4"/>
      <c r="AI221" s="5" t="str">
        <f>VLOOKUP(C221,'8'!$B$10:$H$397,3,FALSE)</f>
        <v>01:21:24</v>
      </c>
      <c r="AJ221" s="6">
        <f>VLOOKUP(C221,'8'!$B$10:$H$397,4,FALSE)</f>
        <v>28</v>
      </c>
      <c r="AK221" s="6">
        <f>VLOOKUP(AJ221,Баллы!$A$2:$B$101,2)+AL221/2</f>
        <v>70.5</v>
      </c>
      <c r="AL221" s="6">
        <f>VLOOKUP(C221,'8'!$B$10:$H$397,6,FALSE)</f>
        <v>15</v>
      </c>
      <c r="AM221" s="5"/>
      <c r="AN221" s="6"/>
      <c r="AO221" s="6"/>
      <c r="AP221" s="6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</row>
    <row r="222" spans="1:58" x14ac:dyDescent="0.3">
      <c r="A222" s="11">
        <f>IF(D222=0," ",RANK(D222,$D$3:$D$345,0))</f>
        <v>219</v>
      </c>
      <c r="B222" s="9">
        <v>220</v>
      </c>
      <c r="C222" s="159" t="s">
        <v>2191</v>
      </c>
      <c r="D222" s="72">
        <f>I222+M222+Q222+U222+Y222+AC222+AG222+AK222+AO222+AS222+AW222+BA222+BE222</f>
        <v>70.5</v>
      </c>
      <c r="E222" s="13">
        <f>J222+N222+R222+V222+Z222+AD222+AH222+AL222+AP222+AT222+AX222+BB222+BF222</f>
        <v>7</v>
      </c>
      <c r="F222" s="13">
        <f>COUNTA(H222,L222,P222,T222,X222,AB222,AF222,AJ222,AN222,AR222,AV222,AZ222,BD222)</f>
        <v>1</v>
      </c>
      <c r="G222" s="6"/>
      <c r="H222" s="6"/>
      <c r="I222" s="6"/>
      <c r="J222" s="6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87"/>
      <c r="AF222" s="6"/>
      <c r="AG222" s="4"/>
      <c r="AH222" s="4"/>
      <c r="AI222" s="5" t="str">
        <f>VLOOKUP(C222,'8'!$B$10:$H$397,3,FALSE)</f>
        <v>00:50:50</v>
      </c>
      <c r="AJ222" s="6">
        <f>VLOOKUP(C222,'8'!$B$10:$H$397,4,FALSE)</f>
        <v>24</v>
      </c>
      <c r="AK222" s="6">
        <f>VLOOKUP(AJ222,Баллы!$A$2:$B$101,2)+AL222/2</f>
        <v>70.5</v>
      </c>
      <c r="AL222" s="6">
        <f>VLOOKUP(C222,'8'!$B$10:$H$397,6,FALSE)</f>
        <v>7</v>
      </c>
      <c r="AM222" s="5"/>
      <c r="AN222" s="6"/>
      <c r="AO222" s="6"/>
      <c r="AP222" s="6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</row>
    <row r="223" spans="1:58" x14ac:dyDescent="0.3">
      <c r="A223" s="11">
        <f>IF(D223=0," ",RANK(D223,$D$3:$D$345,0))</f>
        <v>221</v>
      </c>
      <c r="B223" s="9">
        <v>221</v>
      </c>
      <c r="C223" s="159" t="s">
        <v>2116</v>
      </c>
      <c r="D223" s="72">
        <f>I223+M223+Q223+U223+Y223+AC223+AG223+AK223+AO223+AS223+AW223+BA223+BE223</f>
        <v>70</v>
      </c>
      <c r="E223" s="13">
        <f>J223+N223+R223+V223+Z223+AD223+AH223+AL223+AP223+AT223+AX223+BB223+BF223</f>
        <v>30</v>
      </c>
      <c r="F223" s="13">
        <f>COUNTA(H223,L223,P223,T223,X223,AB223,AF223,AJ223,AN223,AR223,AV223,AZ223,BD223)</f>
        <v>1</v>
      </c>
      <c r="G223" s="6"/>
      <c r="H223" s="6"/>
      <c r="I223" s="6"/>
      <c r="J223" s="6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87"/>
      <c r="AF223" s="6"/>
      <c r="AG223" s="4"/>
      <c r="AH223" s="4"/>
      <c r="AI223" s="5" t="str">
        <f>VLOOKUP(C223,'8'!$B$10:$H$397,3,FALSE)</f>
        <v>03:48:47</v>
      </c>
      <c r="AJ223" s="6">
        <f>VLOOKUP(C223,'8'!$B$10:$H$397,4,FALSE)</f>
        <v>36</v>
      </c>
      <c r="AK223" s="6">
        <f>VLOOKUP(AJ223,Баллы!$A$2:$B$101,2)+AL223/2</f>
        <v>70</v>
      </c>
      <c r="AL223" s="6">
        <f>VLOOKUP(C223,'8'!$B$10:$H$397,6,FALSE)</f>
        <v>30</v>
      </c>
      <c r="AM223" s="5"/>
      <c r="AN223" s="6"/>
      <c r="AO223" s="6"/>
      <c r="AP223" s="6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</row>
    <row r="224" spans="1:58" x14ac:dyDescent="0.3">
      <c r="A224" s="11">
        <f>IF(D224=0," ",RANK(D224,$D$3:$D$345,0))</f>
        <v>221</v>
      </c>
      <c r="B224" s="9">
        <v>222</v>
      </c>
      <c r="C224" s="22" t="s">
        <v>233</v>
      </c>
      <c r="D224" s="72">
        <f>I224+M224+Q224+U224+Y224+AC224+AG224+AK224+AO224+AS224+AW224+BA224+BE224</f>
        <v>70</v>
      </c>
      <c r="E224" s="13">
        <f>J224+N224+R224+V224+Z224+AD224+AH224+AL224+AP224+AT224+AX224+BB224+BF224</f>
        <v>20</v>
      </c>
      <c r="F224" s="13">
        <f>COUNTA(H224,L224,P224,T224,X224,AB224,AF224,AJ224,AN224,AR224,AV224,AZ224,BD224)</f>
        <v>1</v>
      </c>
      <c r="G224" s="6"/>
      <c r="H224" s="6"/>
      <c r="I224" s="6"/>
      <c r="J224" s="6"/>
      <c r="K224" s="5"/>
      <c r="L224" s="6"/>
      <c r="M224" s="6"/>
      <c r="N224" s="6"/>
      <c r="O224" s="5"/>
      <c r="P224" s="6"/>
      <c r="Q224" s="6"/>
      <c r="R224" s="6"/>
      <c r="S224" s="5">
        <f>VLOOKUP(C224,'4'!$B$10:$H$161,3,FALSE)</f>
        <v>9.0138888888888893E-2</v>
      </c>
      <c r="T224" s="6">
        <f>VLOOKUP(C224,'4'!$B$10:$H$161,4,FALSE)</f>
        <v>31</v>
      </c>
      <c r="U224" s="6">
        <f>VLOOKUP(T224,Баллы!$A$2:$B$101,2)+V224/2</f>
        <v>70</v>
      </c>
      <c r="V224" s="6">
        <f>VLOOKUP(C224,'4'!$B$10:$H$161,6,FALSE)</f>
        <v>20</v>
      </c>
      <c r="W224" s="8"/>
      <c r="X224" s="4"/>
      <c r="Y224" s="4"/>
      <c r="Z224" s="4"/>
      <c r="AA224" s="8"/>
      <c r="AB224" s="4"/>
      <c r="AC224" s="4"/>
      <c r="AD224" s="4"/>
      <c r="AE224" s="87"/>
      <c r="AF224" s="6"/>
      <c r="AG224" s="4"/>
      <c r="AH224" s="4"/>
      <c r="AI224" s="5"/>
      <c r="AJ224" s="6"/>
      <c r="AK224" s="6"/>
      <c r="AL224" s="6"/>
      <c r="AM224" s="5"/>
      <c r="AN224" s="6"/>
      <c r="AO224" s="6"/>
      <c r="AP224" s="6"/>
      <c r="AQ224" s="5"/>
      <c r="AR224" s="6"/>
      <c r="AS224" s="6"/>
      <c r="AT224" s="6"/>
      <c r="AU224" s="5"/>
      <c r="AV224" s="6"/>
      <c r="AW224" s="6"/>
      <c r="AX224" s="6"/>
      <c r="AY224" s="5"/>
      <c r="AZ224" s="6"/>
      <c r="BA224" s="6"/>
      <c r="BB224" s="6"/>
      <c r="BC224" s="5"/>
      <c r="BD224" s="6"/>
      <c r="BE224" s="6"/>
      <c r="BF224" s="6"/>
    </row>
    <row r="225" spans="1:58" x14ac:dyDescent="0.3">
      <c r="A225" s="11">
        <f>IF(D225=0," ",RANK(D225,$D$3:$D$345,0))</f>
        <v>221</v>
      </c>
      <c r="B225" s="9">
        <v>223</v>
      </c>
      <c r="C225" s="159" t="s">
        <v>124</v>
      </c>
      <c r="D225" s="72">
        <f>I225+M225+Q225+U225+Y225+AC225+AG225+AK225+AO225+AS225+AW225+BA225+BE225</f>
        <v>70</v>
      </c>
      <c r="E225" s="13">
        <f>J225+N225+R225+V225+Z225+AD225+AH225+AL225+AP225+AT225+AX225+BB225+BF225</f>
        <v>10</v>
      </c>
      <c r="F225" s="13">
        <f>COUNTA(H225,L225,P225,T225,X225,AB225,AF225,AJ225,AN225,AR225,AV225,AZ225,BD225)</f>
        <v>1</v>
      </c>
      <c r="G225" s="6"/>
      <c r="H225" s="6"/>
      <c r="I225" s="6"/>
      <c r="J225" s="6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87" t="str">
        <f>VLOOKUP(C225,'7'!$B$10:$H$126,3,FALSE)</f>
        <v>00:55:05</v>
      </c>
      <c r="AF225" s="6">
        <f>VLOOKUP(C225,'7'!$B$10:$H$126,4,FALSE)</f>
        <v>26</v>
      </c>
      <c r="AG225" s="4">
        <f>VLOOKUP(AF225,Баллы!$A$2:$B$101,2)+AH225/2</f>
        <v>70</v>
      </c>
      <c r="AH225" s="4">
        <f>VLOOKUP(C225,'7'!$B$10:$H$126,6,FALSE)</f>
        <v>10</v>
      </c>
      <c r="AI225" s="5"/>
      <c r="AJ225" s="6"/>
      <c r="AK225" s="6"/>
      <c r="AL225" s="6"/>
      <c r="AM225" s="5"/>
      <c r="AN225" s="6"/>
      <c r="AO225" s="6"/>
      <c r="AP225" s="6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</row>
    <row r="226" spans="1:58" x14ac:dyDescent="0.3">
      <c r="A226" s="11">
        <f>IF(D226=0," ",RANK(D226,$D$3:$D$345,0))</f>
        <v>224</v>
      </c>
      <c r="B226" s="9">
        <v>224</v>
      </c>
      <c r="C226" s="159" t="s">
        <v>2133</v>
      </c>
      <c r="D226" s="72">
        <f>I226+M226+Q226+U226+Y226+AC226+AG226+AK226+AO226+AS226+AW226+BA226+BE226</f>
        <v>69.5</v>
      </c>
      <c r="E226" s="13">
        <f>J226+N226+R226+V226+Z226+AD226+AH226+AL226+AP226+AT226+AX226+BB226+BF226</f>
        <v>15</v>
      </c>
      <c r="F226" s="13">
        <f>COUNTA(H226,L226,P226,T226,X226,AB226,AF226,AJ226,AN226,AR226,AV226,AZ226,BD226)</f>
        <v>1</v>
      </c>
      <c r="G226" s="6"/>
      <c r="H226" s="6"/>
      <c r="I226" s="6"/>
      <c r="J226" s="6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87"/>
      <c r="AF226" s="6"/>
      <c r="AG226" s="4"/>
      <c r="AH226" s="4"/>
      <c r="AI226" s="5" t="str">
        <f>VLOOKUP(C226,'8'!$B$10:$H$397,3,FALSE)</f>
        <v>01:22:11</v>
      </c>
      <c r="AJ226" s="6">
        <f>VLOOKUP(C226,'8'!$B$10:$H$397,4,FALSE)</f>
        <v>29</v>
      </c>
      <c r="AK226" s="6">
        <f>VLOOKUP(AJ226,Баллы!$A$2:$B$101,2)+AL226/2</f>
        <v>69.5</v>
      </c>
      <c r="AL226" s="6">
        <f>VLOOKUP(C226,'8'!$B$10:$H$397,6,FALSE)</f>
        <v>15</v>
      </c>
      <c r="AM226" s="5"/>
      <c r="AN226" s="6"/>
      <c r="AO226" s="6"/>
      <c r="AP226" s="6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</row>
    <row r="227" spans="1:58" x14ac:dyDescent="0.3">
      <c r="A227" s="11">
        <f>IF(D227=0," ",RANK(D227,$D$3:$D$345,0))</f>
        <v>224</v>
      </c>
      <c r="B227" s="9">
        <v>225</v>
      </c>
      <c r="C227" s="159" t="s">
        <v>2192</v>
      </c>
      <c r="D227" s="72">
        <f>I227+M227+Q227+U227+Y227+AC227+AG227+AK227+AO227+AS227+AW227+BA227+BE227</f>
        <v>69.5</v>
      </c>
      <c r="E227" s="13">
        <f>J227+N227+R227+V227+Z227+AD227+AH227+AL227+AP227+AT227+AX227+BB227+BF227</f>
        <v>7</v>
      </c>
      <c r="F227" s="13">
        <f>COUNTA(H227,L227,P227,T227,X227,AB227,AF227,AJ227,AN227,AR227,AV227,AZ227,BD227)</f>
        <v>1</v>
      </c>
      <c r="G227" s="6"/>
      <c r="H227" s="6"/>
      <c r="I227" s="6"/>
      <c r="J227" s="6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87"/>
      <c r="AF227" s="6"/>
      <c r="AG227" s="4"/>
      <c r="AH227" s="4"/>
      <c r="AI227" s="5" t="str">
        <f>VLOOKUP(C227,'8'!$B$10:$H$397,3,FALSE)</f>
        <v>00:51:07</v>
      </c>
      <c r="AJ227" s="6">
        <f>VLOOKUP(C227,'8'!$B$10:$H$397,4,FALSE)</f>
        <v>25</v>
      </c>
      <c r="AK227" s="6">
        <f>VLOOKUP(AJ227,Баллы!$A$2:$B$101,2)+AL227/2</f>
        <v>69.5</v>
      </c>
      <c r="AL227" s="6">
        <f>VLOOKUP(C227,'8'!$B$10:$H$397,6,FALSE)</f>
        <v>7</v>
      </c>
      <c r="AM227" s="5"/>
      <c r="AN227" s="6"/>
      <c r="AO227" s="6"/>
      <c r="AP227" s="6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</row>
    <row r="228" spans="1:58" x14ac:dyDescent="0.3">
      <c r="A228" s="11">
        <f>IF(D228=0," ",RANK(D228,$D$3:$D$345,0))</f>
        <v>226</v>
      </c>
      <c r="B228" s="9">
        <v>226</v>
      </c>
      <c r="C228" s="12" t="s">
        <v>449</v>
      </c>
      <c r="D228" s="72">
        <f>I228+M228+Q228+U228+Y228+AC228+AG228+AK228+AO228+AS228+AW228+BA228+BE228</f>
        <v>69.25</v>
      </c>
      <c r="E228" s="13">
        <f>J228+N228+R228+V228+Z228+AD228+AH228+AL228+AP228+AT228+AX228+BB228+BF228</f>
        <v>26.5</v>
      </c>
      <c r="F228" s="13">
        <f>COUNTA(H228,L228,P228,T228,X228,AB228,AF228,AJ228,AN228,AR228,AV228,AZ228,BD228)</f>
        <v>1</v>
      </c>
      <c r="G228" s="6"/>
      <c r="H228" s="6"/>
      <c r="I228" s="6"/>
      <c r="J228" s="6"/>
      <c r="K228" s="5"/>
      <c r="L228" s="6"/>
      <c r="M228" s="6"/>
      <c r="N228" s="6"/>
      <c r="O228" s="5">
        <f>VLOOKUP(C228,'3'!$B$10:$G$298,3,FALSE)</f>
        <v>0.11914351851851852</v>
      </c>
      <c r="P228" s="6">
        <f>VLOOKUP(C228,'3'!$B$10:$G$298,4,FALSE)</f>
        <v>35</v>
      </c>
      <c r="Q228" s="6">
        <f>VLOOKUP(P228,Баллы!$A$2:$B$101,2)+R228/2</f>
        <v>69.25</v>
      </c>
      <c r="R228" s="6">
        <f>VLOOKUP(C228,'3'!$B$10:$G$298,5,FALSE)</f>
        <v>26.5</v>
      </c>
      <c r="S228" s="5"/>
      <c r="T228" s="6"/>
      <c r="U228" s="6"/>
      <c r="V228" s="6"/>
      <c r="W228" s="8"/>
      <c r="X228" s="4"/>
      <c r="Y228" s="4"/>
      <c r="Z228" s="4"/>
      <c r="AA228" s="8"/>
      <c r="AB228" s="4"/>
      <c r="AC228" s="4"/>
      <c r="AD228" s="4"/>
      <c r="AE228" s="87"/>
      <c r="AF228" s="6"/>
      <c r="AG228" s="4"/>
      <c r="AH228" s="4"/>
      <c r="AI228" s="5"/>
      <c r="AJ228" s="6"/>
      <c r="AK228" s="6"/>
      <c r="AL228" s="6"/>
      <c r="AM228" s="5"/>
      <c r="AN228" s="6"/>
      <c r="AO228" s="6"/>
      <c r="AP228" s="6"/>
      <c r="AQ228" s="5"/>
      <c r="AR228" s="6"/>
      <c r="AS228" s="6"/>
      <c r="AT228" s="6"/>
      <c r="AU228" s="5"/>
      <c r="AV228" s="6"/>
      <c r="AW228" s="6"/>
      <c r="AX228" s="6"/>
      <c r="AY228" s="5"/>
      <c r="AZ228" s="6"/>
      <c r="BA228" s="6"/>
      <c r="BB228" s="6"/>
      <c r="BC228" s="5"/>
      <c r="BD228" s="6"/>
      <c r="BE228" s="6"/>
      <c r="BF228" s="6"/>
    </row>
    <row r="229" spans="1:58" x14ac:dyDescent="0.3">
      <c r="A229" s="11">
        <f>IF(D229=0," ",RANK(D229,$D$3:$D$345,0))</f>
        <v>227</v>
      </c>
      <c r="B229" s="9">
        <v>227</v>
      </c>
      <c r="C229" s="22" t="s">
        <v>189</v>
      </c>
      <c r="D229" s="72">
        <f>I229+M229+Q229+U229+Y229+AC229+AG229+AK229+AO229+AS229+AW229+BA229+BE229</f>
        <v>69</v>
      </c>
      <c r="E229" s="13">
        <f>J229+N229+R229+V229+Z229+AD229+AH229+AL229+AP229+AT229+AX229+BB229+BF229</f>
        <v>10</v>
      </c>
      <c r="F229" s="13">
        <f>COUNTA(H229,L229,P229,T229,X229,AB229,AF229,AJ229,AN229,AR229,AV229,AZ229,BD229)</f>
        <v>1</v>
      </c>
      <c r="G229" s="6"/>
      <c r="H229" s="6"/>
      <c r="I229" s="6"/>
      <c r="J229" s="6"/>
      <c r="K229" s="5"/>
      <c r="L229" s="6"/>
      <c r="M229" s="6"/>
      <c r="N229" s="6"/>
      <c r="O229" s="5"/>
      <c r="P229" s="6"/>
      <c r="Q229" s="6"/>
      <c r="R229" s="6"/>
      <c r="S229" s="5">
        <f>VLOOKUP(C229,'4'!$B$10:$H$161,3,FALSE)</f>
        <v>4.2615740740740739E-2</v>
      </c>
      <c r="T229" s="6">
        <f>VLOOKUP(C229,'4'!$B$10:$H$161,4,FALSE)</f>
        <v>27</v>
      </c>
      <c r="U229" s="6">
        <f>VLOOKUP(T229,Баллы!$A$2:$B$101,2)+V229/2</f>
        <v>69</v>
      </c>
      <c r="V229" s="6">
        <f>VLOOKUP(C229,'4'!$B$10:$H$161,6,FALSE)</f>
        <v>10</v>
      </c>
      <c r="W229" s="8"/>
      <c r="X229" s="4"/>
      <c r="Y229" s="4"/>
      <c r="Z229" s="4"/>
      <c r="AA229" s="8"/>
      <c r="AB229" s="4"/>
      <c r="AC229" s="4"/>
      <c r="AD229" s="4"/>
      <c r="AE229" s="87"/>
      <c r="AF229" s="6"/>
      <c r="AG229" s="4"/>
      <c r="AH229" s="4"/>
      <c r="AI229" s="5"/>
      <c r="AJ229" s="6"/>
      <c r="AK229" s="6"/>
      <c r="AL229" s="6"/>
      <c r="AM229" s="5"/>
      <c r="AN229" s="6"/>
      <c r="AO229" s="6"/>
      <c r="AP229" s="6"/>
      <c r="AQ229" s="5"/>
      <c r="AR229" s="6"/>
      <c r="AS229" s="6"/>
      <c r="AT229" s="6"/>
      <c r="AU229" s="5"/>
      <c r="AV229" s="6"/>
      <c r="AW229" s="6"/>
      <c r="AX229" s="6"/>
      <c r="AY229" s="5"/>
      <c r="AZ229" s="6"/>
      <c r="BA229" s="6"/>
      <c r="BB229" s="6"/>
      <c r="BC229" s="5"/>
      <c r="BD229" s="6"/>
      <c r="BE229" s="6"/>
      <c r="BF229" s="6"/>
    </row>
    <row r="230" spans="1:58" x14ac:dyDescent="0.3">
      <c r="A230" s="11">
        <f>IF(D230=0," ",RANK(D230,$D$3:$D$345,0))</f>
        <v>228</v>
      </c>
      <c r="B230" s="9">
        <v>228</v>
      </c>
      <c r="C230" s="159" t="s">
        <v>2134</v>
      </c>
      <c r="D230" s="72">
        <f>I230+M230+Q230+U230+Y230+AC230+AG230+AK230+AO230+AS230+AW230+BA230+BE230</f>
        <v>68.5</v>
      </c>
      <c r="E230" s="13">
        <f>J230+N230+R230+V230+Z230+AD230+AH230+AL230+AP230+AT230+AX230+BB230+BF230</f>
        <v>15</v>
      </c>
      <c r="F230" s="13">
        <f>COUNTA(H230,L230,P230,T230,X230,AB230,AF230,AJ230,AN230,AR230,AV230,AZ230,BD230)</f>
        <v>1</v>
      </c>
      <c r="G230" s="6"/>
      <c r="H230" s="6"/>
      <c r="I230" s="6"/>
      <c r="J230" s="6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87"/>
      <c r="AF230" s="6"/>
      <c r="AG230" s="4"/>
      <c r="AH230" s="4"/>
      <c r="AI230" s="5" t="str">
        <f>VLOOKUP(C230,'8'!$B$10:$H$397,3,FALSE)</f>
        <v>01:22:20</v>
      </c>
      <c r="AJ230" s="6">
        <f>VLOOKUP(C230,'8'!$B$10:$H$397,4,FALSE)</f>
        <v>30</v>
      </c>
      <c r="AK230" s="6">
        <f>VLOOKUP(AJ230,Баллы!$A$2:$B$101,2)+AL230/2</f>
        <v>68.5</v>
      </c>
      <c r="AL230" s="6">
        <f>VLOOKUP(C230,'8'!$B$10:$H$397,6,FALSE)</f>
        <v>15</v>
      </c>
      <c r="AM230" s="5"/>
      <c r="AN230" s="6"/>
      <c r="AO230" s="6"/>
      <c r="AP230" s="6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</row>
    <row r="231" spans="1:58" x14ac:dyDescent="0.3">
      <c r="A231" s="11">
        <f>IF(D231=0," ",RANK(D231,$D$3:$D$345,0))</f>
        <v>228</v>
      </c>
      <c r="B231" s="9">
        <v>229</v>
      </c>
      <c r="C231" s="159" t="s">
        <v>2193</v>
      </c>
      <c r="D231" s="72">
        <f>I231+M231+Q231+U231+Y231+AC231+AG231+AK231+AO231+AS231+AW231+BA231+BE231</f>
        <v>68.5</v>
      </c>
      <c r="E231" s="13">
        <f>J231+N231+R231+V231+Z231+AD231+AH231+AL231+AP231+AT231+AX231+BB231+BF231</f>
        <v>7</v>
      </c>
      <c r="F231" s="13">
        <f>COUNTA(H231,L231,P231,T231,X231,AB231,AF231,AJ231,AN231,AR231,AV231,AZ231,BD231)</f>
        <v>1</v>
      </c>
      <c r="G231" s="6"/>
      <c r="H231" s="6"/>
      <c r="I231" s="6"/>
      <c r="J231" s="6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87"/>
      <c r="AF231" s="6"/>
      <c r="AG231" s="4"/>
      <c r="AH231" s="4"/>
      <c r="AI231" s="5" t="str">
        <f>VLOOKUP(C231,'8'!$B$10:$H$397,3,FALSE)</f>
        <v>00:51:37</v>
      </c>
      <c r="AJ231" s="6">
        <f>VLOOKUP(C231,'8'!$B$10:$H$397,4,FALSE)</f>
        <v>26</v>
      </c>
      <c r="AK231" s="6">
        <f>VLOOKUP(AJ231,Баллы!$A$2:$B$101,2)+AL231/2</f>
        <v>68.5</v>
      </c>
      <c r="AL231" s="6">
        <f>VLOOKUP(C231,'8'!$B$10:$H$397,6,FALSE)</f>
        <v>7</v>
      </c>
      <c r="AM231" s="5"/>
      <c r="AN231" s="6"/>
      <c r="AO231" s="6"/>
      <c r="AP231" s="6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</row>
    <row r="232" spans="1:58" x14ac:dyDescent="0.3">
      <c r="A232" s="11">
        <f>IF(D232=0," ",RANK(D232,$D$3:$D$345,0))</f>
        <v>230</v>
      </c>
      <c r="B232" s="9">
        <v>230</v>
      </c>
      <c r="C232" s="12" t="s">
        <v>450</v>
      </c>
      <c r="D232" s="72">
        <f>I232+M232+Q232+U232+Y232+AC232+AG232+AK232+AO232+AS232+AW232+BA232+BE232</f>
        <v>68.25</v>
      </c>
      <c r="E232" s="13">
        <f>J232+N232+R232+V232+Z232+AD232+AH232+AL232+AP232+AT232+AX232+BB232+BF232</f>
        <v>26.5</v>
      </c>
      <c r="F232" s="13">
        <f>COUNTA(H232,L232,P232,T232,X232,AB232,AF232,AJ232,AN232,AR232,AV232,AZ232,BD232)</f>
        <v>1</v>
      </c>
      <c r="G232" s="6"/>
      <c r="H232" s="6"/>
      <c r="I232" s="6"/>
      <c r="J232" s="6"/>
      <c r="K232" s="5"/>
      <c r="L232" s="6"/>
      <c r="M232" s="6"/>
      <c r="N232" s="6"/>
      <c r="O232" s="5">
        <f>VLOOKUP(C232,'3'!$B$10:$G$298,3,FALSE)</f>
        <v>0.11984953703703705</v>
      </c>
      <c r="P232" s="6">
        <f>VLOOKUP(C232,'3'!$B$10:$G$298,4,FALSE)</f>
        <v>36</v>
      </c>
      <c r="Q232" s="6">
        <f>VLOOKUP(P232,Баллы!$A$2:$B$101,2)+R232/2</f>
        <v>68.25</v>
      </c>
      <c r="R232" s="6">
        <f>VLOOKUP(C232,'3'!$B$10:$G$298,5,FALSE)</f>
        <v>26.5</v>
      </c>
      <c r="S232" s="5"/>
      <c r="T232" s="6"/>
      <c r="U232" s="6"/>
      <c r="V232" s="6"/>
      <c r="W232" s="8"/>
      <c r="X232" s="4"/>
      <c r="Y232" s="4"/>
      <c r="Z232" s="4"/>
      <c r="AA232" s="8"/>
      <c r="AB232" s="4"/>
      <c r="AC232" s="4"/>
      <c r="AD232" s="4"/>
      <c r="AE232" s="87"/>
      <c r="AF232" s="6"/>
      <c r="AG232" s="4"/>
      <c r="AH232" s="4"/>
      <c r="AI232" s="5"/>
      <c r="AJ232" s="6"/>
      <c r="AK232" s="6"/>
      <c r="AL232" s="6"/>
      <c r="AM232" s="5"/>
      <c r="AN232" s="6"/>
      <c r="AO232" s="6"/>
      <c r="AP232" s="6"/>
      <c r="AQ232" s="5"/>
      <c r="AR232" s="6"/>
      <c r="AS232" s="6"/>
      <c r="AT232" s="6"/>
      <c r="AU232" s="5"/>
      <c r="AV232" s="6"/>
      <c r="AW232" s="6"/>
      <c r="AX232" s="6"/>
      <c r="AY232" s="5"/>
      <c r="AZ232" s="6"/>
      <c r="BA232" s="6"/>
      <c r="BB232" s="6"/>
      <c r="BC232" s="5"/>
      <c r="BD232" s="6"/>
      <c r="BE232" s="6"/>
      <c r="BF232" s="6"/>
    </row>
    <row r="233" spans="1:58" x14ac:dyDescent="0.3">
      <c r="A233" s="11">
        <f>IF(D233=0," ",RANK(D233,$D$3:$D$345,0))</f>
        <v>231</v>
      </c>
      <c r="B233" s="9">
        <v>231</v>
      </c>
      <c r="C233" s="159" t="s">
        <v>2079</v>
      </c>
      <c r="D233" s="72">
        <f>I233+M233+Q233+U233+Y233+AC233+AG233+AK233+AO233+AS233+AW233+BA233+BE233</f>
        <v>68</v>
      </c>
      <c r="E233" s="13">
        <f>J233+N233+R233+V233+Z233+AD233+AH233+AL233+AP233+AT233+AX233+BB233+BF233</f>
        <v>30</v>
      </c>
      <c r="F233" s="13">
        <f>COUNTA(H233,L233,P233,T233,X233,AB233,AF233,AJ233,AN233,AR233,AV233,AZ233,BD233)</f>
        <v>1</v>
      </c>
      <c r="G233" s="6"/>
      <c r="H233" s="6"/>
      <c r="I233" s="6"/>
      <c r="J233" s="6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87"/>
      <c r="AF233" s="6"/>
      <c r="AG233" s="4"/>
      <c r="AH233" s="4"/>
      <c r="AI233" s="5" t="str">
        <f>VLOOKUP(C233,'8'!$B$10:$H$397,3,FALSE)</f>
        <v>03:49:34</v>
      </c>
      <c r="AJ233" s="6">
        <f>VLOOKUP(C233,'8'!$B$10:$H$397,4,FALSE)</f>
        <v>38</v>
      </c>
      <c r="AK233" s="6">
        <f>VLOOKUP(AJ233,Баллы!$A$2:$B$101,2)+AL233/2</f>
        <v>68</v>
      </c>
      <c r="AL233" s="6">
        <f>VLOOKUP(C233,'8'!$B$10:$H$397,6,FALSE)</f>
        <v>30</v>
      </c>
      <c r="AM233" s="5"/>
      <c r="AN233" s="6"/>
      <c r="AO233" s="6"/>
      <c r="AP233" s="6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</row>
    <row r="234" spans="1:58" x14ac:dyDescent="0.3">
      <c r="A234" s="11">
        <f>IF(D234=0," ",RANK(D234,$D$3:$D$345,0))</f>
        <v>231</v>
      </c>
      <c r="B234" s="9">
        <v>232</v>
      </c>
      <c r="C234" s="22" t="s">
        <v>235</v>
      </c>
      <c r="D234" s="72">
        <f>I234+M234+Q234+U234+Y234+AC234+AG234+AK234+AO234+AS234+AW234+BA234+BE234</f>
        <v>68</v>
      </c>
      <c r="E234" s="13">
        <f>J234+N234+R234+V234+Z234+AD234+AH234+AL234+AP234+AT234+AX234+BB234+BF234</f>
        <v>20</v>
      </c>
      <c r="F234" s="13">
        <f>COUNTA(H234,L234,P234,T234,X234,AB234,AF234,AJ234,AN234,AR234,AV234,AZ234,BD234)</f>
        <v>1</v>
      </c>
      <c r="G234" s="6"/>
      <c r="H234" s="6"/>
      <c r="I234" s="6"/>
      <c r="J234" s="6"/>
      <c r="K234" s="5"/>
      <c r="L234" s="6"/>
      <c r="M234" s="6"/>
      <c r="N234" s="6"/>
      <c r="O234" s="5"/>
      <c r="P234" s="6"/>
      <c r="Q234" s="6"/>
      <c r="R234" s="6"/>
      <c r="S234" s="5">
        <f>VLOOKUP(C234,'4'!$B$10:$H$161,3,FALSE)</f>
        <v>9.4456018518518522E-2</v>
      </c>
      <c r="T234" s="6">
        <f>VLOOKUP(C234,'4'!$B$10:$H$161,4,FALSE)</f>
        <v>33</v>
      </c>
      <c r="U234" s="6">
        <f>VLOOKUP(T234,Баллы!$A$2:$B$101,2)+V234/2</f>
        <v>68</v>
      </c>
      <c r="V234" s="6">
        <f>VLOOKUP(C234,'4'!$B$10:$H$161,6,FALSE)</f>
        <v>20</v>
      </c>
      <c r="W234" s="8"/>
      <c r="X234" s="4"/>
      <c r="Y234" s="4"/>
      <c r="Z234" s="4"/>
      <c r="AA234" s="8"/>
      <c r="AB234" s="4"/>
      <c r="AC234" s="4"/>
      <c r="AD234" s="4"/>
      <c r="AE234" s="87"/>
      <c r="AF234" s="6"/>
      <c r="AG234" s="4"/>
      <c r="AH234" s="4"/>
      <c r="AI234" s="5"/>
      <c r="AJ234" s="6"/>
      <c r="AK234" s="6"/>
      <c r="AL234" s="6"/>
      <c r="AM234" s="5"/>
      <c r="AN234" s="6"/>
      <c r="AO234" s="6"/>
      <c r="AP234" s="6"/>
      <c r="AQ234" s="5"/>
      <c r="AR234" s="6"/>
      <c r="AS234" s="6"/>
      <c r="AT234" s="6"/>
      <c r="AU234" s="5"/>
      <c r="AV234" s="6"/>
      <c r="AW234" s="6"/>
      <c r="AX234" s="6"/>
      <c r="AY234" s="5"/>
      <c r="AZ234" s="6"/>
      <c r="BA234" s="6"/>
      <c r="BB234" s="6"/>
      <c r="BC234" s="5"/>
      <c r="BD234" s="6"/>
      <c r="BE234" s="6"/>
      <c r="BF234" s="6"/>
    </row>
    <row r="235" spans="1:58" x14ac:dyDescent="0.3">
      <c r="A235" s="11">
        <f>IF(D235=0," ",RANK(D235,$D$3:$D$345,0))</f>
        <v>231</v>
      </c>
      <c r="B235" s="9">
        <v>233</v>
      </c>
      <c r="C235" s="22" t="s">
        <v>190</v>
      </c>
      <c r="D235" s="72">
        <f>I235+M235+Q235+U235+Y235+AC235+AG235+AK235+AO235+AS235+AW235+BA235+BE235</f>
        <v>68</v>
      </c>
      <c r="E235" s="13">
        <f>J235+N235+R235+V235+Z235+AD235+AH235+AL235+AP235+AT235+AX235+BB235+BF235</f>
        <v>10</v>
      </c>
      <c r="F235" s="13">
        <f>COUNTA(H235,L235,P235,T235,X235,AB235,AF235,AJ235,AN235,AR235,AV235,AZ235,BD235)</f>
        <v>1</v>
      </c>
      <c r="G235" s="6"/>
      <c r="H235" s="6"/>
      <c r="I235" s="6"/>
      <c r="J235" s="6"/>
      <c r="K235" s="5"/>
      <c r="L235" s="6"/>
      <c r="M235" s="6"/>
      <c r="N235" s="6"/>
      <c r="O235" s="5"/>
      <c r="P235" s="6"/>
      <c r="Q235" s="6"/>
      <c r="R235" s="6"/>
      <c r="S235" s="5">
        <f>VLOOKUP(C235,'4'!$B$10:$H$161,3,FALSE)</f>
        <v>4.3078703703703702E-2</v>
      </c>
      <c r="T235" s="6">
        <f>VLOOKUP(C235,'4'!$B$10:$H$161,4,FALSE)</f>
        <v>28</v>
      </c>
      <c r="U235" s="6">
        <f>VLOOKUP(T235,Баллы!$A$2:$B$101,2)+V235/2</f>
        <v>68</v>
      </c>
      <c r="V235" s="6">
        <f>VLOOKUP(C235,'4'!$B$10:$H$161,6,FALSE)</f>
        <v>10</v>
      </c>
      <c r="W235" s="8"/>
      <c r="X235" s="4"/>
      <c r="Y235" s="4"/>
      <c r="Z235" s="4"/>
      <c r="AA235" s="8"/>
      <c r="AB235" s="4"/>
      <c r="AC235" s="4"/>
      <c r="AD235" s="4"/>
      <c r="AE235" s="87"/>
      <c r="AF235" s="6"/>
      <c r="AG235" s="4"/>
      <c r="AH235" s="4"/>
      <c r="AI235" s="5"/>
      <c r="AJ235" s="6"/>
      <c r="AK235" s="6"/>
      <c r="AL235" s="6"/>
      <c r="AM235" s="5"/>
      <c r="AN235" s="6"/>
      <c r="AO235" s="6"/>
      <c r="AP235" s="6"/>
      <c r="AQ235" s="5"/>
      <c r="AR235" s="6"/>
      <c r="AS235" s="6"/>
      <c r="AT235" s="6"/>
      <c r="AU235" s="5"/>
      <c r="AV235" s="6"/>
      <c r="AW235" s="6"/>
      <c r="AX235" s="6"/>
      <c r="AY235" s="5"/>
      <c r="AZ235" s="6"/>
      <c r="BA235" s="6"/>
      <c r="BB235" s="6"/>
      <c r="BC235" s="5"/>
      <c r="BD235" s="6"/>
      <c r="BE235" s="6"/>
      <c r="BF235" s="6"/>
    </row>
    <row r="236" spans="1:58" x14ac:dyDescent="0.3">
      <c r="A236" s="11">
        <f>IF(D236=0," ",RANK(D236,$D$3:$D$345,0))</f>
        <v>231</v>
      </c>
      <c r="B236" s="9">
        <v>233</v>
      </c>
      <c r="C236" s="159" t="s">
        <v>2090</v>
      </c>
      <c r="D236" s="72">
        <f>I236+M236+Q236+U236+Y236+AC236+AG236+AK236+AO236+AS236+AW236+BA236+BE236</f>
        <v>68</v>
      </c>
      <c r="E236" s="13">
        <f>J236+N236+R236+V236+Z236+AD236+AH236+AL236+AP236+AT236+AX236+BB236+BF236</f>
        <v>10</v>
      </c>
      <c r="F236" s="13">
        <f>COUNTA(H236,L236,P236,T236,X236,AB236,AF236,AJ236,AN236,AR236,AV236,AZ236,BD236)</f>
        <v>1</v>
      </c>
      <c r="G236" s="6"/>
      <c r="H236" s="6"/>
      <c r="I236" s="6"/>
      <c r="J236" s="6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87" t="str">
        <f>VLOOKUP(C236,'7'!$B$10:$H$126,3,FALSE)</f>
        <v>00:55:46</v>
      </c>
      <c r="AF236" s="6">
        <f>VLOOKUP(C236,'7'!$B$10:$H$126,4,FALSE)</f>
        <v>28</v>
      </c>
      <c r="AG236" s="4">
        <f>VLOOKUP(AF236,Баллы!$A$2:$B$101,2)+AH236/2</f>
        <v>68</v>
      </c>
      <c r="AH236" s="4">
        <f>VLOOKUP(C236,'7'!$B$10:$H$126,6,FALSE)</f>
        <v>10</v>
      </c>
      <c r="AI236" s="5"/>
      <c r="AJ236" s="6"/>
      <c r="AK236" s="6"/>
      <c r="AL236" s="6"/>
      <c r="AM236" s="5"/>
      <c r="AN236" s="6"/>
      <c r="AO236" s="6"/>
      <c r="AP236" s="6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</row>
    <row r="237" spans="1:58" x14ac:dyDescent="0.3">
      <c r="A237" s="11">
        <f>IF(D237=0," ",RANK(D237,$D$3:$D$345,0))</f>
        <v>235</v>
      </c>
      <c r="B237" s="9">
        <v>235</v>
      </c>
      <c r="C237" s="159" t="s">
        <v>2194</v>
      </c>
      <c r="D237" s="72">
        <f>I237+M237+Q237+U237+Y237+AC237+AG237+AK237+AO237+AS237+AW237+BA237+BE237</f>
        <v>67.5</v>
      </c>
      <c r="E237" s="13">
        <f>J237+N237+R237+V237+Z237+AD237+AH237+AL237+AP237+AT237+AX237+BB237+BF237</f>
        <v>7</v>
      </c>
      <c r="F237" s="13">
        <f>COUNTA(H237,L237,P237,T237,X237,AB237,AF237,AJ237,AN237,AR237,AV237,AZ237,BD237)</f>
        <v>1</v>
      </c>
      <c r="G237" s="6"/>
      <c r="H237" s="6"/>
      <c r="I237" s="6"/>
      <c r="J237" s="6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87"/>
      <c r="AF237" s="6"/>
      <c r="AG237" s="4"/>
      <c r="AH237" s="4"/>
      <c r="AI237" s="5" t="str">
        <f>VLOOKUP(C237,'8'!$B$10:$H$397,3,FALSE)</f>
        <v>00:52:08</v>
      </c>
      <c r="AJ237" s="6">
        <f>VLOOKUP(C237,'8'!$B$10:$H$397,4,FALSE)</f>
        <v>27</v>
      </c>
      <c r="AK237" s="6">
        <f>VLOOKUP(AJ237,Баллы!$A$2:$B$101,2)+AL237/2</f>
        <v>67.5</v>
      </c>
      <c r="AL237" s="6">
        <f>VLOOKUP(C237,'8'!$B$10:$H$397,6,FALSE)</f>
        <v>7</v>
      </c>
      <c r="AM237" s="5"/>
      <c r="AN237" s="6"/>
      <c r="AO237" s="6"/>
      <c r="AP237" s="6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</row>
    <row r="238" spans="1:58" x14ac:dyDescent="0.3">
      <c r="A238" s="11">
        <f>IF(D238=0," ",RANK(D238,$D$3:$D$345,0))</f>
        <v>236</v>
      </c>
      <c r="B238" s="9">
        <v>236</v>
      </c>
      <c r="C238" s="22" t="s">
        <v>191</v>
      </c>
      <c r="D238" s="72">
        <f>I238+M238+Q238+U238+Y238+AC238+AG238+AK238+AO238+AS238+AW238+BA238+BE238</f>
        <v>67</v>
      </c>
      <c r="E238" s="13">
        <f>J238+N238+R238+V238+Z238+AD238+AH238+AL238+AP238+AT238+AX238+BB238+BF238</f>
        <v>10</v>
      </c>
      <c r="F238" s="13">
        <f>COUNTA(H238,L238,P238,T238,X238,AB238,AF238,AJ238,AN238,AR238,AV238,AZ238,BD238)</f>
        <v>1</v>
      </c>
      <c r="G238" s="6"/>
      <c r="H238" s="6"/>
      <c r="I238" s="6"/>
      <c r="J238" s="6"/>
      <c r="K238" s="5"/>
      <c r="L238" s="6"/>
      <c r="M238" s="6"/>
      <c r="N238" s="6"/>
      <c r="O238" s="5"/>
      <c r="P238" s="6"/>
      <c r="Q238" s="6"/>
      <c r="R238" s="6"/>
      <c r="S238" s="5">
        <f>VLOOKUP(C238,'4'!$B$10:$H$161,3,FALSE)</f>
        <v>4.5081018518518513E-2</v>
      </c>
      <c r="T238" s="6">
        <f>VLOOKUP(C238,'4'!$B$10:$H$161,4,FALSE)</f>
        <v>29</v>
      </c>
      <c r="U238" s="6">
        <f>VLOOKUP(T238,Баллы!$A$2:$B$101,2)+V238/2</f>
        <v>67</v>
      </c>
      <c r="V238" s="6">
        <f>VLOOKUP(C238,'4'!$B$10:$H$161,6,FALSE)</f>
        <v>10</v>
      </c>
      <c r="W238" s="8"/>
      <c r="X238" s="4"/>
      <c r="Y238" s="4"/>
      <c r="Z238" s="4"/>
      <c r="AA238" s="8"/>
      <c r="AB238" s="4"/>
      <c r="AC238" s="4"/>
      <c r="AD238" s="4"/>
      <c r="AE238" s="87"/>
      <c r="AF238" s="6"/>
      <c r="AG238" s="4"/>
      <c r="AH238" s="4"/>
      <c r="AI238" s="5"/>
      <c r="AJ238" s="6"/>
      <c r="AK238" s="6"/>
      <c r="AL238" s="6"/>
      <c r="AM238" s="5"/>
      <c r="AN238" s="6"/>
      <c r="AO238" s="6"/>
      <c r="AP238" s="6"/>
      <c r="AQ238" s="5"/>
      <c r="AR238" s="6"/>
      <c r="AS238" s="6"/>
      <c r="AT238" s="6"/>
      <c r="AU238" s="5"/>
      <c r="AV238" s="6"/>
      <c r="AW238" s="6"/>
      <c r="AX238" s="6"/>
      <c r="AY238" s="5"/>
      <c r="AZ238" s="6"/>
      <c r="BA238" s="6"/>
      <c r="BB238" s="6"/>
      <c r="BC238" s="5"/>
      <c r="BD238" s="6"/>
      <c r="BE238" s="6"/>
      <c r="BF238" s="6"/>
    </row>
    <row r="239" spans="1:58" x14ac:dyDescent="0.3">
      <c r="A239" s="11">
        <f>IF(D239=0," ",RANK(D239,$D$3:$D$345,0))</f>
        <v>236</v>
      </c>
      <c r="B239" s="9">
        <v>236</v>
      </c>
      <c r="C239" s="159" t="s">
        <v>2091</v>
      </c>
      <c r="D239" s="72">
        <f>I239+M239+Q239+U239+Y239+AC239+AG239+AK239+AO239+AS239+AW239+BA239+BE239</f>
        <v>67</v>
      </c>
      <c r="E239" s="13">
        <f>J239+N239+R239+V239+Z239+AD239+AH239+AL239+AP239+AT239+AX239+BB239+BF239</f>
        <v>10</v>
      </c>
      <c r="F239" s="13">
        <f>COUNTA(H239,L239,P239,T239,X239,AB239,AF239,AJ239,AN239,AR239,AV239,AZ239,BD239)</f>
        <v>1</v>
      </c>
      <c r="G239" s="6"/>
      <c r="H239" s="6"/>
      <c r="I239" s="6"/>
      <c r="J239" s="6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87" t="str">
        <f>VLOOKUP(C239,'7'!$B$10:$H$126,3,FALSE)</f>
        <v>00:57:31</v>
      </c>
      <c r="AF239" s="6">
        <f>VLOOKUP(C239,'7'!$B$10:$H$126,4,FALSE)</f>
        <v>29</v>
      </c>
      <c r="AG239" s="4">
        <f>VLOOKUP(AF239,Баллы!$A$2:$B$101,2)+AH239/2</f>
        <v>67</v>
      </c>
      <c r="AH239" s="4">
        <f>VLOOKUP(C239,'7'!$B$10:$H$126,6,FALSE)</f>
        <v>10</v>
      </c>
      <c r="AI239" s="5"/>
      <c r="AJ239" s="6"/>
      <c r="AK239" s="6"/>
      <c r="AL239" s="6"/>
      <c r="AM239" s="5"/>
      <c r="AN239" s="6"/>
      <c r="AO239" s="6"/>
      <c r="AP239" s="6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</row>
    <row r="240" spans="1:58" x14ac:dyDescent="0.3">
      <c r="A240" s="11">
        <f>IF(D240=0," ",RANK(D240,$D$3:$D$345,0))</f>
        <v>238</v>
      </c>
      <c r="B240" s="9">
        <v>238</v>
      </c>
      <c r="C240" s="159" t="s">
        <v>2135</v>
      </c>
      <c r="D240" s="72">
        <f>I240+M240+Q240+U240+Y240+AC240+AG240+AK240+AO240+AS240+AW240+BA240+BE240</f>
        <v>66.5</v>
      </c>
      <c r="E240" s="13">
        <f>J240+N240+R240+V240+Z240+AD240+AH240+AL240+AP240+AT240+AX240+BB240+BF240</f>
        <v>15</v>
      </c>
      <c r="F240" s="13">
        <f>COUNTA(H240,L240,P240,T240,X240,AB240,AF240,AJ240,AN240,AR240,AV240,AZ240,BD240)</f>
        <v>1</v>
      </c>
      <c r="G240" s="6"/>
      <c r="H240" s="6"/>
      <c r="I240" s="6"/>
      <c r="J240" s="6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87"/>
      <c r="AF240" s="6"/>
      <c r="AG240" s="4"/>
      <c r="AH240" s="4"/>
      <c r="AI240" s="5" t="str">
        <f>VLOOKUP(C240,'8'!$B$10:$H$397,3,FALSE)</f>
        <v>01:23:11</v>
      </c>
      <c r="AJ240" s="6">
        <f>VLOOKUP(C240,'8'!$B$10:$H$397,4,FALSE)</f>
        <v>32</v>
      </c>
      <c r="AK240" s="6">
        <f>VLOOKUP(AJ240,Баллы!$A$2:$B$101,2)+AL240/2</f>
        <v>66.5</v>
      </c>
      <c r="AL240" s="6">
        <f>VLOOKUP(C240,'8'!$B$10:$H$397,6,FALSE)</f>
        <v>15</v>
      </c>
      <c r="AM240" s="5"/>
      <c r="AN240" s="6"/>
      <c r="AO240" s="6"/>
      <c r="AP240" s="6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</row>
    <row r="241" spans="1:58" x14ac:dyDescent="0.3">
      <c r="A241" s="11">
        <f>IF(D241=0," ",RANK(D241,$D$3:$D$345,0))</f>
        <v>238</v>
      </c>
      <c r="B241" s="9">
        <v>238</v>
      </c>
      <c r="C241" s="159" t="s">
        <v>2136</v>
      </c>
      <c r="D241" s="72">
        <f>I241+M241+Q241+U241+Y241+AC241+AG241+AK241+AO241+AS241+AW241+BA241+BE241</f>
        <v>66.5</v>
      </c>
      <c r="E241" s="13">
        <f>J241+N241+R241+V241+Z241+AD241+AH241+AL241+AP241+AT241+AX241+BB241+BF241</f>
        <v>15</v>
      </c>
      <c r="F241" s="13">
        <f>COUNTA(H241,L241,P241,T241,X241,AB241,AF241,AJ241,AN241,AR241,AV241,AZ241,BD241)</f>
        <v>1</v>
      </c>
      <c r="G241" s="6"/>
      <c r="H241" s="6"/>
      <c r="I241" s="6"/>
      <c r="J241" s="6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87"/>
      <c r="AF241" s="6"/>
      <c r="AG241" s="4"/>
      <c r="AH241" s="4"/>
      <c r="AI241" s="5" t="str">
        <f>VLOOKUP(C241,'8'!$B$10:$H$397,3,FALSE)</f>
        <v>01:23:11</v>
      </c>
      <c r="AJ241" s="6">
        <f>VLOOKUP(C241,'8'!$B$10:$H$397,4,FALSE)</f>
        <v>32</v>
      </c>
      <c r="AK241" s="6">
        <f>VLOOKUP(AJ241,Баллы!$A$2:$B$101,2)+AL241/2</f>
        <v>66.5</v>
      </c>
      <c r="AL241" s="6">
        <f>VLOOKUP(C241,'8'!$B$10:$H$397,6,FALSE)</f>
        <v>15</v>
      </c>
      <c r="AM241" s="5"/>
      <c r="AN241" s="6"/>
      <c r="AO241" s="6"/>
      <c r="AP241" s="6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</row>
    <row r="242" spans="1:58" x14ac:dyDescent="0.3">
      <c r="A242" s="11">
        <f>IF(D242=0," ",RANK(D242,$D$3:$D$345,0))</f>
        <v>238</v>
      </c>
      <c r="B242" s="9">
        <v>240</v>
      </c>
      <c r="C242" s="159" t="s">
        <v>2195</v>
      </c>
      <c r="D242" s="72">
        <f>I242+M242+Q242+U242+Y242+AC242+AG242+AK242+AO242+AS242+AW242+BA242+BE242</f>
        <v>66.5</v>
      </c>
      <c r="E242" s="13">
        <f>J242+N242+R242+V242+Z242+AD242+AH242+AL242+AP242+AT242+AX242+BB242+BF242</f>
        <v>7</v>
      </c>
      <c r="F242" s="13">
        <f>COUNTA(H242,L242,P242,T242,X242,AB242,AF242,AJ242,AN242,AR242,AV242,AZ242,BD242)</f>
        <v>1</v>
      </c>
      <c r="G242" s="6"/>
      <c r="H242" s="6"/>
      <c r="I242" s="6"/>
      <c r="J242" s="6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87"/>
      <c r="AF242" s="6"/>
      <c r="AG242" s="4"/>
      <c r="AH242" s="4"/>
      <c r="AI242" s="5" t="str">
        <f>VLOOKUP(C242,'8'!$B$10:$H$397,3,FALSE)</f>
        <v>00:52:26</v>
      </c>
      <c r="AJ242" s="6">
        <f>VLOOKUP(C242,'8'!$B$10:$H$397,4,FALSE)</f>
        <v>28</v>
      </c>
      <c r="AK242" s="6">
        <f>VLOOKUP(AJ242,Баллы!$A$2:$B$101,2)+AL242/2</f>
        <v>66.5</v>
      </c>
      <c r="AL242" s="6">
        <f>VLOOKUP(C242,'8'!$B$10:$H$397,6,FALSE)</f>
        <v>7</v>
      </c>
      <c r="AM242" s="5"/>
      <c r="AN242" s="6"/>
      <c r="AO242" s="6"/>
      <c r="AP242" s="6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</row>
    <row r="243" spans="1:58" x14ac:dyDescent="0.3">
      <c r="A243" s="11">
        <f>IF(D243=0," ",RANK(D243,$D$3:$D$345,0))</f>
        <v>241</v>
      </c>
      <c r="B243" s="9">
        <v>241</v>
      </c>
      <c r="C243" s="159" t="s">
        <v>2117</v>
      </c>
      <c r="D243" s="72">
        <f>I243+M243+Q243+U243+Y243+AC243+AG243+AK243+AO243+AS243+AW243+BA243+BE243</f>
        <v>66</v>
      </c>
      <c r="E243" s="13">
        <f>J243+N243+R243+V243+Z243+AD243+AH243+AL243+AP243+AT243+AX243+BB243+BF243</f>
        <v>30</v>
      </c>
      <c r="F243" s="13">
        <f>COUNTA(H243,L243,P243,T243,X243,AB243,AF243,AJ243,AN243,AR243,AV243,AZ243,BD243)</f>
        <v>1</v>
      </c>
      <c r="G243" s="6"/>
      <c r="H243" s="6"/>
      <c r="I243" s="6"/>
      <c r="J243" s="6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87"/>
      <c r="AF243" s="6"/>
      <c r="AG243" s="4"/>
      <c r="AH243" s="4"/>
      <c r="AI243" s="5" t="str">
        <f>VLOOKUP(C243,'8'!$B$10:$H$397,3,FALSE)</f>
        <v>03:53:02</v>
      </c>
      <c r="AJ243" s="6">
        <f>VLOOKUP(C243,'8'!$B$10:$H$397,4,FALSE)</f>
        <v>40</v>
      </c>
      <c r="AK243" s="6">
        <f>VLOOKUP(AJ243,Баллы!$A$2:$B$101,2)+AL243/2</f>
        <v>66</v>
      </c>
      <c r="AL243" s="6">
        <f>VLOOKUP(C243,'8'!$B$10:$H$397,6,FALSE)</f>
        <v>30</v>
      </c>
      <c r="AM243" s="5"/>
      <c r="AN243" s="6"/>
      <c r="AO243" s="6"/>
      <c r="AP243" s="6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</row>
    <row r="244" spans="1:58" x14ac:dyDescent="0.3">
      <c r="A244" s="11">
        <f>IF(D244=0," ",RANK(D244,$D$3:$D$345,0))</f>
        <v>241</v>
      </c>
      <c r="B244" s="9">
        <v>242</v>
      </c>
      <c r="C244" s="22" t="s">
        <v>192</v>
      </c>
      <c r="D244" s="72">
        <f>I244+M244+Q244+U244+Y244+AC244+AG244+AK244+AO244+AS244+AW244+BA244+BE244</f>
        <v>66</v>
      </c>
      <c r="E244" s="13">
        <f>J244+N244+R244+V244+Z244+AD244+AH244+AL244+AP244+AT244+AX244+BB244+BF244</f>
        <v>10</v>
      </c>
      <c r="F244" s="13">
        <f>COUNTA(H244,L244,P244,T244,X244,AB244,AF244,AJ244,AN244,AR244,AV244,AZ244,BD244)</f>
        <v>1</v>
      </c>
      <c r="G244" s="6"/>
      <c r="H244" s="6"/>
      <c r="I244" s="6"/>
      <c r="J244" s="6"/>
      <c r="K244" s="5"/>
      <c r="L244" s="6"/>
      <c r="M244" s="6"/>
      <c r="N244" s="6"/>
      <c r="O244" s="5"/>
      <c r="P244" s="6"/>
      <c r="Q244" s="6"/>
      <c r="R244" s="6"/>
      <c r="S244" s="5">
        <f>VLOOKUP(C244,'4'!$B$10:$H$161,3,FALSE)</f>
        <v>4.5138888888888888E-2</v>
      </c>
      <c r="T244" s="6">
        <f>VLOOKUP(C244,'4'!$B$10:$H$161,4,FALSE)</f>
        <v>30</v>
      </c>
      <c r="U244" s="6">
        <f>VLOOKUP(T244,Баллы!$A$2:$B$101,2)+V244/2</f>
        <v>66</v>
      </c>
      <c r="V244" s="6">
        <f>VLOOKUP(C244,'4'!$B$10:$H$161,6,FALSE)</f>
        <v>10</v>
      </c>
      <c r="W244" s="8"/>
      <c r="X244" s="4"/>
      <c r="Y244" s="4"/>
      <c r="Z244" s="4"/>
      <c r="AA244" s="8"/>
      <c r="AB244" s="4"/>
      <c r="AC244" s="4"/>
      <c r="AD244" s="4"/>
      <c r="AE244" s="87"/>
      <c r="AF244" s="6"/>
      <c r="AG244" s="4"/>
      <c r="AH244" s="4"/>
      <c r="AI244" s="5"/>
      <c r="AJ244" s="6"/>
      <c r="AK244" s="6"/>
      <c r="AL244" s="6"/>
      <c r="AM244" s="5"/>
      <c r="AN244" s="6"/>
      <c r="AO244" s="6"/>
      <c r="AP244" s="6"/>
      <c r="AQ244" s="5"/>
      <c r="AR244" s="6"/>
      <c r="AS244" s="6"/>
      <c r="AT244" s="6"/>
      <c r="AU244" s="5"/>
      <c r="AV244" s="6"/>
      <c r="AW244" s="6"/>
      <c r="AX244" s="6"/>
      <c r="AY244" s="5"/>
      <c r="AZ244" s="6"/>
      <c r="BA244" s="6"/>
      <c r="BB244" s="6"/>
      <c r="BC244" s="5"/>
      <c r="BD244" s="6"/>
      <c r="BE244" s="6"/>
      <c r="BF244" s="6"/>
    </row>
    <row r="245" spans="1:58" x14ac:dyDescent="0.3">
      <c r="A245" s="11">
        <f>IF(D245=0," ",RANK(D245,$D$3:$D$345,0))</f>
        <v>243</v>
      </c>
      <c r="B245" s="9">
        <v>243</v>
      </c>
      <c r="C245" s="159" t="s">
        <v>2196</v>
      </c>
      <c r="D245" s="72">
        <f>I245+M245+Q245+U245+Y245+AC245+AG245+AK245+AO245+AS245+AW245+BA245+BE245</f>
        <v>65.5</v>
      </c>
      <c r="E245" s="13">
        <f>J245+N245+R245+V245+Z245+AD245+AH245+AL245+AP245+AT245+AX245+BB245+BF245</f>
        <v>7</v>
      </c>
      <c r="F245" s="13">
        <f>COUNTA(H245,L245,P245,T245,X245,AB245,AF245,AJ245,AN245,AR245,AV245,AZ245,BD245)</f>
        <v>1</v>
      </c>
      <c r="G245" s="6"/>
      <c r="H245" s="6"/>
      <c r="I245" s="6"/>
      <c r="J245" s="6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87"/>
      <c r="AF245" s="6"/>
      <c r="AG245" s="4"/>
      <c r="AH245" s="4"/>
      <c r="AI245" s="5" t="str">
        <f>VLOOKUP(C245,'8'!$B$10:$H$397,3,FALSE)</f>
        <v>00:53:00</v>
      </c>
      <c r="AJ245" s="6">
        <f>VLOOKUP(C245,'8'!$B$10:$H$397,4,FALSE)</f>
        <v>29</v>
      </c>
      <c r="AK245" s="6">
        <f>VLOOKUP(AJ245,Баллы!$A$2:$B$101,2)+AL245/2</f>
        <v>65.5</v>
      </c>
      <c r="AL245" s="6">
        <f>VLOOKUP(C245,'8'!$B$10:$H$397,6,FALSE)</f>
        <v>7</v>
      </c>
      <c r="AM245" s="5"/>
      <c r="AN245" s="6"/>
      <c r="AO245" s="6"/>
      <c r="AP245" s="6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</row>
    <row r="246" spans="1:58" x14ac:dyDescent="0.3">
      <c r="A246" s="11">
        <f>IF(D246=0," ",RANK(D246,$D$3:$D$345,0))</f>
        <v>244</v>
      </c>
      <c r="B246" s="9">
        <v>244</v>
      </c>
      <c r="C246" s="12" t="s">
        <v>453</v>
      </c>
      <c r="D246" s="72">
        <f>I246+M246+Q246+U246+Y246+AC246+AG246+AK246+AO246+AS246+AW246+BA246+BE246</f>
        <v>65.25</v>
      </c>
      <c r="E246" s="13">
        <f>J246+N246+R246+V246+Z246+AD246+AH246+AL246+AP246+AT246+AX246+BB246+BF246</f>
        <v>26.5</v>
      </c>
      <c r="F246" s="13">
        <f>COUNTA(H246,L246,P246,T246,X246,AB246,AF246,AJ246,AN246,AR246,AV246,AZ246,BD246)</f>
        <v>1</v>
      </c>
      <c r="G246" s="6"/>
      <c r="H246" s="6"/>
      <c r="I246" s="6"/>
      <c r="J246" s="6"/>
      <c r="K246" s="5"/>
      <c r="L246" s="6"/>
      <c r="M246" s="6"/>
      <c r="N246" s="6"/>
      <c r="O246" s="5">
        <f>VLOOKUP(C246,'3'!$B$10:$G$298,3,FALSE)</f>
        <v>0.12282407407407407</v>
      </c>
      <c r="P246" s="6">
        <f>VLOOKUP(C246,'3'!$B$10:$G$298,4,FALSE)</f>
        <v>39</v>
      </c>
      <c r="Q246" s="6">
        <f>VLOOKUP(P246,Баллы!$A$2:$B$101,2)+R246/2</f>
        <v>65.25</v>
      </c>
      <c r="R246" s="6">
        <f>VLOOKUP(C246,'3'!$B$10:$G$298,5,FALSE)</f>
        <v>26.5</v>
      </c>
      <c r="S246" s="5"/>
      <c r="T246" s="6"/>
      <c r="U246" s="6"/>
      <c r="V246" s="6"/>
      <c r="W246" s="8"/>
      <c r="X246" s="4"/>
      <c r="Y246" s="4"/>
      <c r="Z246" s="4"/>
      <c r="AA246" s="8"/>
      <c r="AB246" s="4"/>
      <c r="AC246" s="4"/>
      <c r="AD246" s="4"/>
      <c r="AE246" s="87"/>
      <c r="AF246" s="6"/>
      <c r="AG246" s="4"/>
      <c r="AH246" s="4"/>
      <c r="AI246" s="5"/>
      <c r="AJ246" s="6"/>
      <c r="AK246" s="6"/>
      <c r="AL246" s="6"/>
      <c r="AM246" s="5"/>
      <c r="AN246" s="6"/>
      <c r="AO246" s="6"/>
      <c r="AP246" s="6"/>
      <c r="AQ246" s="5"/>
      <c r="AR246" s="6"/>
      <c r="AS246" s="6"/>
      <c r="AT246" s="6"/>
      <c r="AU246" s="5"/>
      <c r="AV246" s="6"/>
      <c r="AW246" s="6"/>
      <c r="AX246" s="6"/>
      <c r="AY246" s="5"/>
      <c r="AZ246" s="6"/>
      <c r="BA246" s="6"/>
      <c r="BB246" s="6"/>
      <c r="BC246" s="5"/>
      <c r="BD246" s="6"/>
      <c r="BE246" s="6"/>
      <c r="BF246" s="6"/>
    </row>
    <row r="247" spans="1:58" x14ac:dyDescent="0.3">
      <c r="A247" s="11">
        <f>IF(D247=0," ",RANK(D247,$D$3:$D$345,0))</f>
        <v>245</v>
      </c>
      <c r="B247" s="9">
        <v>245</v>
      </c>
      <c r="C247" s="22" t="s">
        <v>193</v>
      </c>
      <c r="D247" s="72">
        <f>I247+M247+Q247+U247+Y247+AC247+AG247+AK247+AO247+AS247+AW247+BA247+BE247</f>
        <v>65</v>
      </c>
      <c r="E247" s="13">
        <f>J247+N247+R247+V247+Z247+AD247+AH247+AL247+AP247+AT247+AX247+BB247+BF247</f>
        <v>10</v>
      </c>
      <c r="F247" s="13">
        <f>COUNTA(H247,L247,P247,T247,X247,AB247,AF247,AJ247,AN247,AR247,AV247,AZ247,BD247)</f>
        <v>1</v>
      </c>
      <c r="G247" s="6"/>
      <c r="H247" s="6"/>
      <c r="I247" s="6"/>
      <c r="J247" s="6"/>
      <c r="K247" s="5"/>
      <c r="L247" s="6"/>
      <c r="M247" s="6"/>
      <c r="N247" s="6"/>
      <c r="O247" s="5"/>
      <c r="P247" s="6"/>
      <c r="Q247" s="6"/>
      <c r="R247" s="6"/>
      <c r="S247" s="5">
        <f>VLOOKUP(C247,'4'!$B$10:$H$161,3,FALSE)</f>
        <v>4.6631944444444441E-2</v>
      </c>
      <c r="T247" s="6">
        <f>VLOOKUP(C247,'4'!$B$10:$H$161,4,FALSE)</f>
        <v>31</v>
      </c>
      <c r="U247" s="6">
        <f>VLOOKUP(T247,Баллы!$A$2:$B$101,2)+V247/2</f>
        <v>65</v>
      </c>
      <c r="V247" s="6">
        <f>VLOOKUP(C247,'4'!$B$10:$H$161,6,FALSE)</f>
        <v>10</v>
      </c>
      <c r="W247" s="8"/>
      <c r="X247" s="4"/>
      <c r="Y247" s="4"/>
      <c r="Z247" s="4"/>
      <c r="AA247" s="8"/>
      <c r="AB247" s="4"/>
      <c r="AC247" s="4"/>
      <c r="AD247" s="4"/>
      <c r="AE247" s="87"/>
      <c r="AF247" s="6"/>
      <c r="AG247" s="4"/>
      <c r="AH247" s="4"/>
      <c r="AI247" s="5"/>
      <c r="AJ247" s="6"/>
      <c r="AK247" s="6"/>
      <c r="AL247" s="6"/>
      <c r="AM247" s="5"/>
      <c r="AN247" s="6"/>
      <c r="AO247" s="6"/>
      <c r="AP247" s="6"/>
      <c r="AQ247" s="5"/>
      <c r="AR247" s="6"/>
      <c r="AS247" s="6"/>
      <c r="AT247" s="6"/>
      <c r="AU247" s="5"/>
      <c r="AV247" s="6"/>
      <c r="AW247" s="6"/>
      <c r="AX247" s="6"/>
      <c r="AY247" s="5"/>
      <c r="AZ247" s="6"/>
      <c r="BA247" s="6"/>
      <c r="BB247" s="6"/>
      <c r="BC247" s="5"/>
      <c r="BD247" s="6"/>
      <c r="BE247" s="6"/>
      <c r="BF247" s="6"/>
    </row>
    <row r="248" spans="1:58" x14ac:dyDescent="0.3">
      <c r="A248" s="11">
        <f>IF(D248=0," ",RANK(D248,$D$3:$D$345,0))</f>
        <v>245</v>
      </c>
      <c r="B248" s="9">
        <v>245</v>
      </c>
      <c r="C248" s="159" t="s">
        <v>2092</v>
      </c>
      <c r="D248" s="72">
        <f>I248+M248+Q248+U248+Y248+AC248+AG248+AK248+AO248+AS248+AW248+BA248+BE248</f>
        <v>65</v>
      </c>
      <c r="E248" s="13">
        <f>J248+N248+R248+V248+Z248+AD248+AH248+AL248+AP248+AT248+AX248+BB248+BF248</f>
        <v>10</v>
      </c>
      <c r="F248" s="13">
        <f>COUNTA(H248,L248,P248,T248,X248,AB248,AF248,AJ248,AN248,AR248,AV248,AZ248,BD248)</f>
        <v>1</v>
      </c>
      <c r="G248" s="6"/>
      <c r="H248" s="6"/>
      <c r="I248" s="6"/>
      <c r="J248" s="6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87" t="str">
        <f>VLOOKUP(C248,'7'!$B$10:$H$126,3,FALSE)</f>
        <v>01:02:02</v>
      </c>
      <c r="AF248" s="6">
        <f>VLOOKUP(C248,'7'!$B$10:$H$126,4,FALSE)</f>
        <v>31</v>
      </c>
      <c r="AG248" s="4">
        <f>VLOOKUP(AF248,Баллы!$A$2:$B$101,2)+AH248/2</f>
        <v>65</v>
      </c>
      <c r="AH248" s="4">
        <f>VLOOKUP(C248,'7'!$B$10:$H$126,6,FALSE)</f>
        <v>10</v>
      </c>
      <c r="AI248" s="5"/>
      <c r="AJ248" s="6"/>
      <c r="AK248" s="6"/>
      <c r="AL248" s="6"/>
      <c r="AM248" s="5"/>
      <c r="AN248" s="6"/>
      <c r="AO248" s="6"/>
      <c r="AP248" s="6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</row>
    <row r="249" spans="1:58" x14ac:dyDescent="0.3">
      <c r="A249" s="11">
        <f>IF(D249=0," ",RANK(D249,$D$3:$D$345,0))</f>
        <v>245</v>
      </c>
      <c r="B249" s="9">
        <v>245</v>
      </c>
      <c r="C249" s="159" t="s">
        <v>2093</v>
      </c>
      <c r="D249" s="72">
        <f>I249+M249+Q249+U249+Y249+AC249+AG249+AK249+AO249+AS249+AW249+BA249+BE249</f>
        <v>65</v>
      </c>
      <c r="E249" s="13">
        <f>J249+N249+R249+V249+Z249+AD249+AH249+AL249+AP249+AT249+AX249+BB249+BF249</f>
        <v>10</v>
      </c>
      <c r="F249" s="13">
        <f>COUNTA(H249,L249,P249,T249,X249,AB249,AF249,AJ249,AN249,AR249,AV249,AZ249,BD249)</f>
        <v>1</v>
      </c>
      <c r="G249" s="6"/>
      <c r="H249" s="6"/>
      <c r="I249" s="6"/>
      <c r="J249" s="6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87" t="str">
        <f>VLOOKUP(C249,'7'!$B$10:$H$126,3,FALSE)</f>
        <v>01:02:02</v>
      </c>
      <c r="AF249" s="6">
        <f>VLOOKUP(C249,'7'!$B$10:$H$126,4,FALSE)</f>
        <v>31</v>
      </c>
      <c r="AG249" s="4">
        <f>VLOOKUP(AF249,Баллы!$A$2:$B$101,2)+AH249/2</f>
        <v>65</v>
      </c>
      <c r="AH249" s="4">
        <f>VLOOKUP(C249,'7'!$B$10:$H$126,6,FALSE)</f>
        <v>10</v>
      </c>
      <c r="AI249" s="5"/>
      <c r="AJ249" s="6"/>
      <c r="AK249" s="6"/>
      <c r="AL249" s="6"/>
      <c r="AM249" s="5"/>
      <c r="AN249" s="6"/>
      <c r="AO249" s="6"/>
      <c r="AP249" s="6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</row>
    <row r="250" spans="1:58" x14ac:dyDescent="0.3">
      <c r="A250" s="11">
        <f>IF(D250=0," ",RANK(D250,$D$3:$D$345,0))</f>
        <v>248</v>
      </c>
      <c r="B250" s="9">
        <v>248</v>
      </c>
      <c r="C250" s="12" t="s">
        <v>406</v>
      </c>
      <c r="D250" s="72">
        <f>I250+M250+Q250+U250+Y250+AC250+AG250+AK250+AO250+AS250+AW250+BA250+BE250</f>
        <v>64.75</v>
      </c>
      <c r="E250" s="13">
        <f>J250+N250+R250+V250+Z250+AD250+AH250+AL250+AP250+AT250+AX250+BB250+BF250</f>
        <v>9.5</v>
      </c>
      <c r="F250" s="13">
        <f>COUNTA(H250,L250,P250,T250,X250,AB250,AF250,AJ250,AN250,AR250,AV250,AZ250,BD250)</f>
        <v>1</v>
      </c>
      <c r="G250" s="6"/>
      <c r="H250" s="6"/>
      <c r="I250" s="6"/>
      <c r="J250" s="6"/>
      <c r="K250" s="5"/>
      <c r="L250" s="6"/>
      <c r="M250" s="6"/>
      <c r="N250" s="6"/>
      <c r="O250" s="5">
        <f>VLOOKUP(C250,'3'!$B$10:$G$298,3,FALSE)</f>
        <v>4.5821759259259263E-2</v>
      </c>
      <c r="P250" s="6">
        <f>VLOOKUP(C250,'3'!$B$10:$G$298,4,FALSE)</f>
        <v>31</v>
      </c>
      <c r="Q250" s="6">
        <f>VLOOKUP(P250,Баллы!$A$2:$B$101,2)+R250/2</f>
        <v>64.75</v>
      </c>
      <c r="R250" s="6">
        <f>VLOOKUP(C250,'3'!$B$10:$G$298,5,FALSE)</f>
        <v>9.5</v>
      </c>
      <c r="S250" s="5"/>
      <c r="T250" s="6"/>
      <c r="U250" s="6"/>
      <c r="V250" s="6"/>
      <c r="W250" s="8"/>
      <c r="X250" s="4"/>
      <c r="Y250" s="4"/>
      <c r="Z250" s="4"/>
      <c r="AA250" s="8"/>
      <c r="AB250" s="4"/>
      <c r="AC250" s="4"/>
      <c r="AD250" s="4"/>
      <c r="AE250" s="87"/>
      <c r="AF250" s="6"/>
      <c r="AG250" s="4"/>
      <c r="AH250" s="4"/>
      <c r="AI250" s="5"/>
      <c r="AJ250" s="6"/>
      <c r="AK250" s="6"/>
      <c r="AL250" s="6"/>
      <c r="AM250" s="5"/>
      <c r="AN250" s="6"/>
      <c r="AO250" s="6"/>
      <c r="AP250" s="6"/>
      <c r="AQ250" s="5"/>
      <c r="AR250" s="6"/>
      <c r="AS250" s="6"/>
      <c r="AT250" s="6"/>
      <c r="AU250" s="5"/>
      <c r="AV250" s="6"/>
      <c r="AW250" s="6"/>
      <c r="AX250" s="6"/>
      <c r="AY250" s="5"/>
      <c r="AZ250" s="6"/>
      <c r="BA250" s="6"/>
      <c r="BB250" s="6"/>
      <c r="BC250" s="5"/>
      <c r="BD250" s="6"/>
      <c r="BE250" s="6"/>
      <c r="BF250" s="6"/>
    </row>
    <row r="251" spans="1:58" x14ac:dyDescent="0.3">
      <c r="A251" s="11">
        <f>IF(D251=0," ",RANK(D251,$D$3:$D$345,0))</f>
        <v>249</v>
      </c>
      <c r="B251" s="9">
        <v>249</v>
      </c>
      <c r="C251" s="159" t="s">
        <v>2137</v>
      </c>
      <c r="D251" s="72">
        <f>I251+M251+Q251+U251+Y251+AC251+AG251+AK251+AO251+AS251+AW251+BA251+BE251</f>
        <v>64.5</v>
      </c>
      <c r="E251" s="13">
        <f>J251+N251+R251+V251+Z251+AD251+AH251+AL251+AP251+AT251+AX251+BB251+BF251</f>
        <v>15</v>
      </c>
      <c r="F251" s="13">
        <f>COUNTA(H251,L251,P251,T251,X251,AB251,AF251,AJ251,AN251,AR251,AV251,AZ251,BD251)</f>
        <v>1</v>
      </c>
      <c r="G251" s="6"/>
      <c r="H251" s="6"/>
      <c r="I251" s="6"/>
      <c r="J251" s="6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87"/>
      <c r="AF251" s="6"/>
      <c r="AG251" s="4"/>
      <c r="AH251" s="4"/>
      <c r="AI251" s="5" t="str">
        <f>VLOOKUP(C251,'8'!$B$10:$H$397,3,FALSE)</f>
        <v>01:23:59</v>
      </c>
      <c r="AJ251" s="6">
        <f>VLOOKUP(C251,'8'!$B$10:$H$397,4,FALSE)</f>
        <v>34</v>
      </c>
      <c r="AK251" s="6">
        <f>VLOOKUP(AJ251,Баллы!$A$2:$B$101,2)+AL251/2</f>
        <v>64.5</v>
      </c>
      <c r="AL251" s="6">
        <f>VLOOKUP(C251,'8'!$B$10:$H$397,6,FALSE)</f>
        <v>15</v>
      </c>
      <c r="AM251" s="5"/>
      <c r="AN251" s="6"/>
      <c r="AO251" s="6"/>
      <c r="AP251" s="6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</row>
    <row r="252" spans="1:58" x14ac:dyDescent="0.3">
      <c r="A252" s="11">
        <f>IF(D252=0," ",RANK(D252,$D$3:$D$345,0))</f>
        <v>249</v>
      </c>
      <c r="B252" s="9">
        <v>250</v>
      </c>
      <c r="C252" s="159" t="s">
        <v>2197</v>
      </c>
      <c r="D252" s="72">
        <f>I252+M252+Q252+U252+Y252+AC252+AG252+AK252+AO252+AS252+AW252+BA252+BE252</f>
        <v>64.5</v>
      </c>
      <c r="E252" s="13">
        <f>J252+N252+R252+V252+Z252+AD252+AH252+AL252+AP252+AT252+AX252+BB252+BF252</f>
        <v>7</v>
      </c>
      <c r="F252" s="13">
        <f>COUNTA(H252,L252,P252,T252,X252,AB252,AF252,AJ252,AN252,AR252,AV252,AZ252,BD252)</f>
        <v>1</v>
      </c>
      <c r="G252" s="6"/>
      <c r="H252" s="6"/>
      <c r="I252" s="6"/>
      <c r="J252" s="6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87"/>
      <c r="AF252" s="6"/>
      <c r="AG252" s="4"/>
      <c r="AH252" s="4"/>
      <c r="AI252" s="5" t="str">
        <f>VLOOKUP(C252,'8'!$B$10:$H$397,3,FALSE)</f>
        <v>00:53:25</v>
      </c>
      <c r="AJ252" s="6">
        <f>VLOOKUP(C252,'8'!$B$10:$H$397,4,FALSE)</f>
        <v>30</v>
      </c>
      <c r="AK252" s="6">
        <f>VLOOKUP(AJ252,Баллы!$A$2:$B$101,2)+AL252/2</f>
        <v>64.5</v>
      </c>
      <c r="AL252" s="6">
        <f>VLOOKUP(C252,'8'!$B$10:$H$397,6,FALSE)</f>
        <v>7</v>
      </c>
      <c r="AM252" s="5"/>
      <c r="AN252" s="6"/>
      <c r="AO252" s="6"/>
      <c r="AP252" s="6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</row>
    <row r="253" spans="1:58" x14ac:dyDescent="0.3">
      <c r="A253" s="11">
        <f>IF(D253=0," ",RANK(D253,$D$3:$D$345,0))</f>
        <v>251</v>
      </c>
      <c r="B253" s="9">
        <v>251</v>
      </c>
      <c r="C253" s="12" t="s">
        <v>454</v>
      </c>
      <c r="D253" s="72">
        <f>I253+M253+Q253+U253+Y253+AC253+AG253+AK253+AO253+AS253+AW253+BA253+BE253</f>
        <v>64.25</v>
      </c>
      <c r="E253" s="13">
        <f>J253+N253+R253+V253+Z253+AD253+AH253+AL253+AP253+AT253+AX253+BB253+BF253</f>
        <v>26.5</v>
      </c>
      <c r="F253" s="13">
        <f>COUNTA(H253,L253,P253,T253,X253,AB253,AF253,AJ253,AN253,AR253,AV253,AZ253,BD253)</f>
        <v>1</v>
      </c>
      <c r="G253" s="6"/>
      <c r="H253" s="6"/>
      <c r="I253" s="6"/>
      <c r="J253" s="6"/>
      <c r="K253" s="5"/>
      <c r="L253" s="6"/>
      <c r="M253" s="6"/>
      <c r="N253" s="6"/>
      <c r="O253" s="5">
        <f>VLOOKUP(C253,'3'!$B$10:$G$298,3,FALSE)</f>
        <v>0.12282407407407407</v>
      </c>
      <c r="P253" s="6">
        <f>VLOOKUP(C253,'3'!$B$10:$G$298,4,FALSE)</f>
        <v>40</v>
      </c>
      <c r="Q253" s="6">
        <f>VLOOKUP(P253,Баллы!$A$2:$B$101,2)+R253/2</f>
        <v>64.25</v>
      </c>
      <c r="R253" s="6">
        <f>VLOOKUP(C253,'3'!$B$10:$G$298,5,FALSE)</f>
        <v>26.5</v>
      </c>
      <c r="S253" s="5"/>
      <c r="T253" s="6"/>
      <c r="U253" s="6"/>
      <c r="V253" s="6"/>
      <c r="W253" s="8"/>
      <c r="X253" s="4"/>
      <c r="Y253" s="4"/>
      <c r="Z253" s="4"/>
      <c r="AA253" s="8"/>
      <c r="AB253" s="4"/>
      <c r="AC253" s="4"/>
      <c r="AD253" s="4"/>
      <c r="AE253" s="87"/>
      <c r="AF253" s="6"/>
      <c r="AG253" s="4"/>
      <c r="AH253" s="4"/>
      <c r="AI253" s="5"/>
      <c r="AJ253" s="6"/>
      <c r="AK253" s="6"/>
      <c r="AL253" s="6"/>
      <c r="AM253" s="5"/>
      <c r="AN253" s="6"/>
      <c r="AO253" s="6"/>
      <c r="AP253" s="6"/>
      <c r="AQ253" s="5"/>
      <c r="AR253" s="6"/>
      <c r="AS253" s="6"/>
      <c r="AT253" s="6"/>
      <c r="AU253" s="5"/>
      <c r="AV253" s="6"/>
      <c r="AW253" s="6"/>
      <c r="AX253" s="6"/>
      <c r="AY253" s="5"/>
      <c r="AZ253" s="6"/>
      <c r="BA253" s="6"/>
      <c r="BB253" s="6"/>
      <c r="BC253" s="5"/>
      <c r="BD253" s="6"/>
      <c r="BE253" s="6"/>
      <c r="BF253" s="6"/>
    </row>
    <row r="254" spans="1:58" x14ac:dyDescent="0.3">
      <c r="A254" s="11">
        <f>IF(D254=0," ",RANK(D254,$D$3:$D$345,0))</f>
        <v>252</v>
      </c>
      <c r="B254" s="9">
        <v>252</v>
      </c>
      <c r="C254" s="22" t="s">
        <v>194</v>
      </c>
      <c r="D254" s="72">
        <f>I254+M254+Q254+U254+Y254+AC254+AG254+AK254+AO254+AS254+AW254+BA254+BE254</f>
        <v>64</v>
      </c>
      <c r="E254" s="13">
        <f>J254+N254+R254+V254+Z254+AD254+AH254+AL254+AP254+AT254+AX254+BB254+BF254</f>
        <v>10</v>
      </c>
      <c r="F254" s="13">
        <f>COUNTA(H254,L254,P254,T254,X254,AB254,AF254,AJ254,AN254,AR254,AV254,AZ254,BD254)</f>
        <v>1</v>
      </c>
      <c r="G254" s="6"/>
      <c r="H254" s="6"/>
      <c r="I254" s="6"/>
      <c r="J254" s="6"/>
      <c r="K254" s="5"/>
      <c r="L254" s="6"/>
      <c r="M254" s="6"/>
      <c r="N254" s="6"/>
      <c r="O254" s="5"/>
      <c r="P254" s="6"/>
      <c r="Q254" s="6"/>
      <c r="R254" s="6"/>
      <c r="S254" s="5">
        <f>VLOOKUP(C254,'4'!$B$10:$H$161,3,FALSE)</f>
        <v>5.0462962962962959E-2</v>
      </c>
      <c r="T254" s="6">
        <f>VLOOKUP(C254,'4'!$B$10:$H$161,4,FALSE)</f>
        <v>32</v>
      </c>
      <c r="U254" s="6">
        <f>VLOOKUP(T254,Баллы!$A$2:$B$101,2)+V254/2</f>
        <v>64</v>
      </c>
      <c r="V254" s="6">
        <f>VLOOKUP(C254,'4'!$B$10:$H$161,6,FALSE)</f>
        <v>10</v>
      </c>
      <c r="W254" s="8"/>
      <c r="X254" s="4"/>
      <c r="Y254" s="4"/>
      <c r="Z254" s="4"/>
      <c r="AA254" s="8"/>
      <c r="AB254" s="4"/>
      <c r="AC254" s="4"/>
      <c r="AD254" s="4"/>
      <c r="AE254" s="87"/>
      <c r="AF254" s="6"/>
      <c r="AG254" s="4"/>
      <c r="AH254" s="4"/>
      <c r="AI254" s="5"/>
      <c r="AJ254" s="6"/>
      <c r="AK254" s="6"/>
      <c r="AL254" s="6"/>
      <c r="AM254" s="5"/>
      <c r="AN254" s="6"/>
      <c r="AO254" s="6"/>
      <c r="AP254" s="6"/>
      <c r="AQ254" s="5"/>
      <c r="AR254" s="6"/>
      <c r="AS254" s="6"/>
      <c r="AT254" s="6"/>
      <c r="AU254" s="5"/>
      <c r="AV254" s="6"/>
      <c r="AW254" s="6"/>
      <c r="AX254" s="6"/>
      <c r="AY254" s="5"/>
      <c r="AZ254" s="6"/>
      <c r="BA254" s="6"/>
      <c r="BB254" s="6"/>
      <c r="BC254" s="5"/>
      <c r="BD254" s="6"/>
      <c r="BE254" s="6"/>
      <c r="BF254" s="6"/>
    </row>
    <row r="255" spans="1:58" x14ac:dyDescent="0.3">
      <c r="A255" s="11">
        <f>IF(D255=0," ",RANK(D255,$D$3:$D$345,0))</f>
        <v>253</v>
      </c>
      <c r="B255" s="9">
        <v>253</v>
      </c>
      <c r="C255" s="12" t="s">
        <v>407</v>
      </c>
      <c r="D255" s="72">
        <f>I255+M255+Q255+U255+Y255+AC255+AG255+AK255+AO255+AS255+AW255+BA255+BE255</f>
        <v>63.75</v>
      </c>
      <c r="E255" s="13">
        <f>J255+N255+R255+V255+Z255+AD255+AH255+AL255+AP255+AT255+AX255+BB255+BF255</f>
        <v>9.5</v>
      </c>
      <c r="F255" s="13">
        <f>COUNTA(H255,L255,P255,T255,X255,AB255,AF255,AJ255,AN255,AR255,AV255,AZ255,BD255)</f>
        <v>1</v>
      </c>
      <c r="G255" s="6"/>
      <c r="H255" s="6"/>
      <c r="I255" s="6"/>
      <c r="J255" s="6"/>
      <c r="K255" s="5"/>
      <c r="L255" s="6"/>
      <c r="M255" s="6"/>
      <c r="N255" s="6"/>
      <c r="O255" s="5">
        <f>VLOOKUP(C255,'3'!$B$10:$G$298,3,FALSE)</f>
        <v>4.7685185185185185E-2</v>
      </c>
      <c r="P255" s="6">
        <f>VLOOKUP(C255,'3'!$B$10:$G$298,4,FALSE)</f>
        <v>32</v>
      </c>
      <c r="Q255" s="6">
        <f>VLOOKUP(P255,Баллы!$A$2:$B$101,2)+R255/2</f>
        <v>63.75</v>
      </c>
      <c r="R255" s="6">
        <f>VLOOKUP(C255,'3'!$B$10:$G$298,5,FALSE)</f>
        <v>9.5</v>
      </c>
      <c r="S255" s="5"/>
      <c r="T255" s="6"/>
      <c r="U255" s="6"/>
      <c r="V255" s="6"/>
      <c r="W255" s="8"/>
      <c r="X255" s="4"/>
      <c r="Y255" s="4"/>
      <c r="Z255" s="4"/>
      <c r="AA255" s="8"/>
      <c r="AB255" s="4"/>
      <c r="AC255" s="4"/>
      <c r="AD255" s="4"/>
      <c r="AE255" s="87"/>
      <c r="AF255" s="6"/>
      <c r="AG255" s="4"/>
      <c r="AH255" s="4"/>
      <c r="AI255" s="5"/>
      <c r="AJ255" s="6"/>
      <c r="AK255" s="6"/>
      <c r="AL255" s="6"/>
      <c r="AM255" s="5"/>
      <c r="AN255" s="6"/>
      <c r="AO255" s="6"/>
      <c r="AP255" s="6"/>
      <c r="AQ255" s="5"/>
      <c r="AR255" s="6"/>
      <c r="AS255" s="6"/>
      <c r="AT255" s="6"/>
      <c r="AU255" s="5"/>
      <c r="AV255" s="6"/>
      <c r="AW255" s="6"/>
      <c r="AX255" s="6"/>
      <c r="AY255" s="5"/>
      <c r="AZ255" s="6"/>
      <c r="BA255" s="6"/>
      <c r="BB255" s="6"/>
      <c r="BC255" s="5"/>
      <c r="BD255" s="6"/>
      <c r="BE255" s="6"/>
      <c r="BF255" s="6"/>
    </row>
    <row r="256" spans="1:58" x14ac:dyDescent="0.3">
      <c r="A256" s="11">
        <f>IF(D256=0," ",RANK(D256,$D$3:$D$345,0))</f>
        <v>254</v>
      </c>
      <c r="B256" s="9">
        <v>254</v>
      </c>
      <c r="C256" s="159" t="s">
        <v>2198</v>
      </c>
      <c r="D256" s="72">
        <f>I256+M256+Q256+U256+Y256+AC256+AG256+AK256+AO256+AS256+AW256+BA256+BE256</f>
        <v>63.5</v>
      </c>
      <c r="E256" s="13">
        <f>J256+N256+R256+V256+Z256+AD256+AH256+AL256+AP256+AT256+AX256+BB256+BF256</f>
        <v>7</v>
      </c>
      <c r="F256" s="13">
        <f>COUNTA(H256,L256,P256,T256,X256,AB256,AF256,AJ256,AN256,AR256,AV256,AZ256,BD256)</f>
        <v>1</v>
      </c>
      <c r="G256" s="6"/>
      <c r="H256" s="6"/>
      <c r="I256" s="6"/>
      <c r="J256" s="6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87"/>
      <c r="AF256" s="6"/>
      <c r="AG256" s="4"/>
      <c r="AH256" s="4"/>
      <c r="AI256" s="5" t="str">
        <f>VLOOKUP(C256,'8'!$B$10:$H$397,3,FALSE)</f>
        <v>00:53:38</v>
      </c>
      <c r="AJ256" s="6">
        <f>VLOOKUP(C256,'8'!$B$10:$H$397,4,FALSE)</f>
        <v>31</v>
      </c>
      <c r="AK256" s="6">
        <f>VLOOKUP(AJ256,Баллы!$A$2:$B$101,2)+AL256/2</f>
        <v>63.5</v>
      </c>
      <c r="AL256" s="6">
        <f>VLOOKUP(C256,'8'!$B$10:$H$397,6,FALSE)</f>
        <v>7</v>
      </c>
      <c r="AM256" s="5"/>
      <c r="AN256" s="6"/>
      <c r="AO256" s="6"/>
      <c r="AP256" s="6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</row>
    <row r="257" spans="1:58" x14ac:dyDescent="0.3">
      <c r="A257" s="11">
        <f>IF(D257=0," ",RANK(D257,$D$3:$D$345,0))</f>
        <v>255</v>
      </c>
      <c r="B257" s="9">
        <v>255</v>
      </c>
      <c r="C257" s="159" t="s">
        <v>2118</v>
      </c>
      <c r="D257" s="72">
        <f>I257+M257+Q257+U257+Y257+AC257+AG257+AK257+AO257+AS257+AW257+BA257+BE257</f>
        <v>63</v>
      </c>
      <c r="E257" s="13">
        <f>J257+N257+R257+V257+Z257+AD257+AH257+AL257+AP257+AT257+AX257+BB257+BF257</f>
        <v>30</v>
      </c>
      <c r="F257" s="13">
        <f>COUNTA(H257,L257,P257,T257,X257,AB257,AF257,AJ257,AN257,AR257,AV257,AZ257,BD257)</f>
        <v>1</v>
      </c>
      <c r="G257" s="6"/>
      <c r="H257" s="6"/>
      <c r="I257" s="6"/>
      <c r="J257" s="6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87"/>
      <c r="AF257" s="6"/>
      <c r="AG257" s="4"/>
      <c r="AH257" s="4"/>
      <c r="AI257" s="5" t="str">
        <f>VLOOKUP(C257,'8'!$B$10:$H$397,3,FALSE)</f>
        <v>04:09:29</v>
      </c>
      <c r="AJ257" s="6">
        <f>VLOOKUP(C257,'8'!$B$10:$H$397,4,FALSE)</f>
        <v>43</v>
      </c>
      <c r="AK257" s="6">
        <f>VLOOKUP(AJ257,Баллы!$A$2:$B$101,2)+AL257/2</f>
        <v>63</v>
      </c>
      <c r="AL257" s="6">
        <f>VLOOKUP(C257,'8'!$B$10:$H$397,6,FALSE)</f>
        <v>30</v>
      </c>
      <c r="AM257" s="5"/>
      <c r="AN257" s="6"/>
      <c r="AO257" s="6"/>
      <c r="AP257" s="6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</row>
    <row r="258" spans="1:58" x14ac:dyDescent="0.3">
      <c r="A258" s="11">
        <f>IF(D258=0," ",RANK(D258,$D$3:$D$345,0))</f>
        <v>255</v>
      </c>
      <c r="B258" s="9">
        <v>256</v>
      </c>
      <c r="C258" s="22" t="s">
        <v>195</v>
      </c>
      <c r="D258" s="72">
        <f>I258+M258+Q258+U258+Y258+AC258+AG258+AK258+AO258+AS258+AW258+BA258+BE258</f>
        <v>63</v>
      </c>
      <c r="E258" s="13">
        <f>J258+N258+R258+V258+Z258+AD258+AH258+AL258+AP258+AT258+AX258+BB258+BF258</f>
        <v>10</v>
      </c>
      <c r="F258" s="13">
        <f>COUNTA(H258,L258,P258,T258,X258,AB258,AF258,AJ258,AN258,AR258,AV258,AZ258,BD258)</f>
        <v>1</v>
      </c>
      <c r="G258" s="6"/>
      <c r="H258" s="6"/>
      <c r="I258" s="6"/>
      <c r="J258" s="6"/>
      <c r="K258" s="5"/>
      <c r="L258" s="6"/>
      <c r="M258" s="6"/>
      <c r="N258" s="6"/>
      <c r="O258" s="5"/>
      <c r="P258" s="6"/>
      <c r="Q258" s="6"/>
      <c r="R258" s="6"/>
      <c r="S258" s="5">
        <f>VLOOKUP(C258,'4'!$B$10:$H$161,3,FALSE)</f>
        <v>5.1203703703703703E-2</v>
      </c>
      <c r="T258" s="6">
        <f>VLOOKUP(C258,'4'!$B$10:$H$161,4,FALSE)</f>
        <v>33</v>
      </c>
      <c r="U258" s="6">
        <f>VLOOKUP(T258,Баллы!$A$2:$B$101,2)+V258/2</f>
        <v>63</v>
      </c>
      <c r="V258" s="6">
        <f>VLOOKUP(C258,'4'!$B$10:$H$161,6,FALSE)</f>
        <v>10</v>
      </c>
      <c r="W258" s="8"/>
      <c r="X258" s="4"/>
      <c r="Y258" s="4"/>
      <c r="Z258" s="4"/>
      <c r="AA258" s="8"/>
      <c r="AB258" s="4"/>
      <c r="AC258" s="4"/>
      <c r="AD258" s="4"/>
      <c r="AE258" s="87"/>
      <c r="AF258" s="6"/>
      <c r="AG258" s="4"/>
      <c r="AH258" s="4"/>
      <c r="AI258" s="5"/>
      <c r="AJ258" s="6"/>
      <c r="AK258" s="6"/>
      <c r="AL258" s="6"/>
      <c r="AM258" s="5"/>
      <c r="AN258" s="6"/>
      <c r="AO258" s="6"/>
      <c r="AP258" s="6"/>
      <c r="AQ258" s="5"/>
      <c r="AR258" s="6"/>
      <c r="AS258" s="6"/>
      <c r="AT258" s="6"/>
      <c r="AU258" s="5"/>
      <c r="AV258" s="6"/>
      <c r="AW258" s="6"/>
      <c r="AX258" s="6"/>
      <c r="AY258" s="5"/>
      <c r="AZ258" s="6"/>
      <c r="BA258" s="6"/>
      <c r="BB258" s="6"/>
      <c r="BC258" s="5"/>
      <c r="BD258" s="6"/>
      <c r="BE258" s="6"/>
      <c r="BF258" s="6"/>
    </row>
    <row r="259" spans="1:58" x14ac:dyDescent="0.3">
      <c r="A259" s="11">
        <f>IF(D259=0," ",RANK(D259,$D$3:$D$345,0))</f>
        <v>255</v>
      </c>
      <c r="B259" s="9">
        <v>256</v>
      </c>
      <c r="C259" s="159" t="s">
        <v>2094</v>
      </c>
      <c r="D259" s="72">
        <f>I259+M259+Q259+U259+Y259+AC259+AG259+AK259+AO259+AS259+AW259+BA259+BE259</f>
        <v>63</v>
      </c>
      <c r="E259" s="13">
        <f>J259+N259+R259+V259+Z259+AD259+AH259+AL259+AP259+AT259+AX259+BB259+BF259</f>
        <v>10</v>
      </c>
      <c r="F259" s="13">
        <f>COUNTA(H259,L259,P259,T259,X259,AB259,AF259,AJ259,AN259,AR259,AV259,AZ259,BD259)</f>
        <v>1</v>
      </c>
      <c r="G259" s="6"/>
      <c r="H259" s="6"/>
      <c r="I259" s="6"/>
      <c r="J259" s="6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87" t="str">
        <f>VLOOKUP(C259,'7'!$B$10:$H$126,3,FALSE)</f>
        <v>01:02:11</v>
      </c>
      <c r="AF259" s="6">
        <f>VLOOKUP(C259,'7'!$B$10:$H$126,4,FALSE)</f>
        <v>33</v>
      </c>
      <c r="AG259" s="4">
        <f>VLOOKUP(AF259,Баллы!$A$2:$B$101,2)+AH259/2</f>
        <v>63</v>
      </c>
      <c r="AH259" s="4">
        <f>VLOOKUP(C259,'7'!$B$10:$H$126,6,FALSE)</f>
        <v>10</v>
      </c>
      <c r="AI259" s="5"/>
      <c r="AJ259" s="6"/>
      <c r="AK259" s="6"/>
      <c r="AL259" s="6"/>
      <c r="AM259" s="5"/>
      <c r="AN259" s="6"/>
      <c r="AO259" s="6"/>
      <c r="AP259" s="6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</row>
    <row r="260" spans="1:58" x14ac:dyDescent="0.3">
      <c r="A260" s="11">
        <f>IF(D260=0," ",RANK(D260,$D$3:$D$345,0))</f>
        <v>258</v>
      </c>
      <c r="B260" s="9">
        <v>258</v>
      </c>
      <c r="C260" s="159" t="s">
        <v>2138</v>
      </c>
      <c r="D260" s="72">
        <f>I260+M260+Q260+U260+Y260+AC260+AG260+AK260+AO260+AS260+AW260+BA260+BE260</f>
        <v>62.5</v>
      </c>
      <c r="E260" s="13">
        <f>J260+N260+R260+V260+Z260+AD260+AH260+AL260+AP260+AT260+AX260+BB260+BF260</f>
        <v>15</v>
      </c>
      <c r="F260" s="13">
        <f>COUNTA(H260,L260,P260,T260,X260,AB260,AF260,AJ260,AN260,AR260,AV260,AZ260,BD260)</f>
        <v>1</v>
      </c>
      <c r="G260" s="6"/>
      <c r="H260" s="6"/>
      <c r="I260" s="6"/>
      <c r="J260" s="6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87"/>
      <c r="AF260" s="6"/>
      <c r="AG260" s="4"/>
      <c r="AH260" s="4"/>
      <c r="AI260" s="5" t="str">
        <f>VLOOKUP(C260,'8'!$B$10:$H$397,3,FALSE)</f>
        <v>01:24:33</v>
      </c>
      <c r="AJ260" s="6">
        <f>VLOOKUP(C260,'8'!$B$10:$H$397,4,FALSE)</f>
        <v>36</v>
      </c>
      <c r="AK260" s="6">
        <f>VLOOKUP(AJ260,Баллы!$A$2:$B$101,2)+AL260/2</f>
        <v>62.5</v>
      </c>
      <c r="AL260" s="6">
        <f>VLOOKUP(C260,'8'!$B$10:$H$397,6,FALSE)</f>
        <v>15</v>
      </c>
      <c r="AM260" s="5"/>
      <c r="AN260" s="6"/>
      <c r="AO260" s="6"/>
      <c r="AP260" s="6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</row>
    <row r="261" spans="1:58" x14ac:dyDescent="0.3">
      <c r="A261" s="11">
        <f>IF(D261=0," ",RANK(D261,$D$3:$D$345,0))</f>
        <v>259</v>
      </c>
      <c r="B261" s="9">
        <v>259</v>
      </c>
      <c r="C261" s="159" t="s">
        <v>2119</v>
      </c>
      <c r="D261" s="72">
        <f>I261+M261+Q261+U261+Y261+AC261+AG261+AK261+AO261+AS261+AW261+BA261+BE261</f>
        <v>62</v>
      </c>
      <c r="E261" s="13">
        <f>J261+N261+R261+V261+Z261+AD261+AH261+AL261+AP261+AT261+AX261+BB261+BF261</f>
        <v>30</v>
      </c>
      <c r="F261" s="13">
        <f>COUNTA(H261,L261,P261,T261,X261,AB261,AF261,AJ261,AN261,AR261,AV261,AZ261,BD261)</f>
        <v>1</v>
      </c>
      <c r="G261" s="6"/>
      <c r="H261" s="6"/>
      <c r="I261" s="6"/>
      <c r="J261" s="6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87"/>
      <c r="AF261" s="6"/>
      <c r="AG261" s="4"/>
      <c r="AH261" s="4"/>
      <c r="AI261" s="5" t="str">
        <f>VLOOKUP(C261,'8'!$B$10:$H$397,3,FALSE)</f>
        <v>04:15:39</v>
      </c>
      <c r="AJ261" s="6">
        <f>VLOOKUP(C261,'8'!$B$10:$H$397,4,FALSE)</f>
        <v>44</v>
      </c>
      <c r="AK261" s="6">
        <f>VLOOKUP(AJ261,Баллы!$A$2:$B$101,2)+AL261/2</f>
        <v>62</v>
      </c>
      <c r="AL261" s="6">
        <f>VLOOKUP(C261,'8'!$B$10:$H$397,6,FALSE)</f>
        <v>30</v>
      </c>
      <c r="AM261" s="5"/>
      <c r="AN261" s="6"/>
      <c r="AO261" s="6"/>
      <c r="AP261" s="6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</row>
    <row r="262" spans="1:58" x14ac:dyDescent="0.3">
      <c r="A262" s="11">
        <f>IF(D262=0," ",RANK(D262,$D$3:$D$345,0))</f>
        <v>259</v>
      </c>
      <c r="B262" s="9">
        <v>260</v>
      </c>
      <c r="C262" s="22" t="s">
        <v>196</v>
      </c>
      <c r="D262" s="72">
        <f>I262+M262+Q262+U262+Y262+AC262+AG262+AK262+AO262+AS262+AW262+BA262+BE262</f>
        <v>62</v>
      </c>
      <c r="E262" s="13">
        <f>J262+N262+R262+V262+Z262+AD262+AH262+AL262+AP262+AT262+AX262+BB262+BF262</f>
        <v>10</v>
      </c>
      <c r="F262" s="13">
        <f>COUNTA(H262,L262,P262,T262,X262,AB262,AF262,AJ262,AN262,AR262,AV262,AZ262,BD262)</f>
        <v>1</v>
      </c>
      <c r="G262" s="6"/>
      <c r="H262" s="6"/>
      <c r="I262" s="6"/>
      <c r="J262" s="6"/>
      <c r="K262" s="5"/>
      <c r="L262" s="6"/>
      <c r="M262" s="6"/>
      <c r="N262" s="6"/>
      <c r="O262" s="5"/>
      <c r="P262" s="6"/>
      <c r="Q262" s="6"/>
      <c r="R262" s="6"/>
      <c r="S262" s="5">
        <f>VLOOKUP(C262,'4'!$B$10:$H$161,3,FALSE)</f>
        <v>5.347222222222222E-2</v>
      </c>
      <c r="T262" s="6">
        <f>VLOOKUP(C262,'4'!$B$10:$H$161,4,FALSE)</f>
        <v>34</v>
      </c>
      <c r="U262" s="6">
        <f>VLOOKUP(T262,Баллы!$A$2:$B$101,2)+V262/2</f>
        <v>62</v>
      </c>
      <c r="V262" s="6">
        <f>VLOOKUP(C262,'4'!$B$10:$H$161,6,FALSE)</f>
        <v>10</v>
      </c>
      <c r="W262" s="8"/>
      <c r="X262" s="4"/>
      <c r="Y262" s="4"/>
      <c r="Z262" s="4"/>
      <c r="AA262" s="8"/>
      <c r="AB262" s="4"/>
      <c r="AC262" s="4"/>
      <c r="AD262" s="4"/>
      <c r="AE262" s="87"/>
      <c r="AF262" s="6"/>
      <c r="AG262" s="4"/>
      <c r="AH262" s="4"/>
      <c r="AI262" s="5"/>
      <c r="AJ262" s="6"/>
      <c r="AK262" s="6"/>
      <c r="AL262" s="6"/>
      <c r="AM262" s="5"/>
      <c r="AN262" s="6"/>
      <c r="AO262" s="6"/>
      <c r="AP262" s="6"/>
      <c r="AQ262" s="5"/>
      <c r="AR262" s="6"/>
      <c r="AS262" s="6"/>
      <c r="AT262" s="6"/>
      <c r="AU262" s="5"/>
      <c r="AV262" s="6"/>
      <c r="AW262" s="6"/>
      <c r="AX262" s="6"/>
      <c r="AY262" s="5"/>
      <c r="AZ262" s="6"/>
      <c r="BA262" s="6"/>
      <c r="BB262" s="6"/>
      <c r="BC262" s="5"/>
      <c r="BD262" s="6"/>
      <c r="BE262" s="6"/>
      <c r="BF262" s="6"/>
    </row>
    <row r="263" spans="1:58" x14ac:dyDescent="0.3">
      <c r="A263" s="11">
        <f>IF(D263=0," ",RANK(D263,$D$3:$D$345,0))</f>
        <v>259</v>
      </c>
      <c r="B263" s="9">
        <v>260</v>
      </c>
      <c r="C263" s="159" t="s">
        <v>2095</v>
      </c>
      <c r="D263" s="72">
        <f>I263+M263+Q263+U263+Y263+AC263+AG263+AK263+AO263+AS263+AW263+BA263+BE263</f>
        <v>62</v>
      </c>
      <c r="E263" s="13">
        <f>J263+N263+R263+V263+Z263+AD263+AH263+AL263+AP263+AT263+AX263+BB263+BF263</f>
        <v>10</v>
      </c>
      <c r="F263" s="13">
        <f>COUNTA(H263,L263,P263,T263,X263,AB263,AF263,AJ263,AN263,AR263,AV263,AZ263,BD263)</f>
        <v>1</v>
      </c>
      <c r="G263" s="6"/>
      <c r="H263" s="6"/>
      <c r="I263" s="6"/>
      <c r="J263" s="6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87" t="str">
        <f>VLOOKUP(C263,'7'!$B$10:$H$126,3,FALSE)</f>
        <v>01:02:13</v>
      </c>
      <c r="AF263" s="6">
        <f>VLOOKUP(C263,'7'!$B$10:$H$126,4,FALSE)</f>
        <v>34</v>
      </c>
      <c r="AG263" s="4">
        <f>VLOOKUP(AF263,Баллы!$A$2:$B$101,2)+AH263/2</f>
        <v>62</v>
      </c>
      <c r="AH263" s="4">
        <f>VLOOKUP(C263,'7'!$B$10:$H$126,6,FALSE)</f>
        <v>10</v>
      </c>
      <c r="AI263" s="5"/>
      <c r="AJ263" s="6"/>
      <c r="AK263" s="6"/>
      <c r="AL263" s="6"/>
      <c r="AM263" s="5"/>
      <c r="AN263" s="6"/>
      <c r="AO263" s="6"/>
      <c r="AP263" s="6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</row>
    <row r="264" spans="1:58" x14ac:dyDescent="0.3">
      <c r="A264" s="11">
        <f>IF(D264=0," ",RANK(D264,$D$3:$D$345,0))</f>
        <v>262</v>
      </c>
      <c r="B264" s="9">
        <v>262</v>
      </c>
      <c r="C264" s="12" t="s">
        <v>579</v>
      </c>
      <c r="D264" s="72">
        <f>I264+M264+Q264+U264+Y264+AC264+AG264+AK264+AO264+AS264+AW264+BA264+BE264</f>
        <v>61.25</v>
      </c>
      <c r="E264" s="13">
        <f>J264+N264+R264+V264+Z264+AD264+AH264+AL264+AP264+AT264+AX264+BB264+BF264</f>
        <v>26.5</v>
      </c>
      <c r="F264" s="13">
        <f>COUNTA(H264,L264,P264,T264,X264,AB264,AF264,AJ264,AN264,AR264,AV264,AZ264,BD264)</f>
        <v>1</v>
      </c>
      <c r="G264" s="6"/>
      <c r="H264" s="6"/>
      <c r="I264" s="6"/>
      <c r="J264" s="6"/>
      <c r="K264" s="5"/>
      <c r="L264" s="6"/>
      <c r="M264" s="6"/>
      <c r="N264" s="6"/>
      <c r="O264" s="5">
        <f>VLOOKUP(C264,'3'!$B$10:$G$298,3,FALSE)</f>
        <v>0.1254861111111111</v>
      </c>
      <c r="P264" s="6">
        <f>VLOOKUP(C264,'3'!$B$10:$G$298,4,FALSE)</f>
        <v>43</v>
      </c>
      <c r="Q264" s="6">
        <f>VLOOKUP(P264,Баллы!$A$2:$B$101,2)+R264/2</f>
        <v>61.25</v>
      </c>
      <c r="R264" s="6">
        <f>VLOOKUP(C264,'3'!$B$10:$G$298,5,FALSE)</f>
        <v>26.5</v>
      </c>
      <c r="S264" s="5"/>
      <c r="T264" s="6"/>
      <c r="U264" s="6"/>
      <c r="V264" s="6"/>
      <c r="W264" s="8"/>
      <c r="X264" s="4"/>
      <c r="Y264" s="4"/>
      <c r="Z264" s="4"/>
      <c r="AA264" s="8"/>
      <c r="AB264" s="4"/>
      <c r="AC264" s="4"/>
      <c r="AD264" s="4"/>
      <c r="AE264" s="87"/>
      <c r="AF264" s="6"/>
      <c r="AG264" s="4"/>
      <c r="AH264" s="4"/>
      <c r="AI264" s="5"/>
      <c r="AJ264" s="6"/>
      <c r="AK264" s="6"/>
      <c r="AL264" s="6"/>
      <c r="AM264" s="5"/>
      <c r="AN264" s="6"/>
      <c r="AO264" s="6"/>
      <c r="AP264" s="6"/>
      <c r="AQ264" s="5"/>
      <c r="AR264" s="6"/>
      <c r="AS264" s="6"/>
      <c r="AT264" s="6"/>
      <c r="AU264" s="5"/>
      <c r="AV264" s="6"/>
      <c r="AW264" s="6"/>
      <c r="AX264" s="6"/>
      <c r="AY264" s="5"/>
      <c r="AZ264" s="6"/>
      <c r="BA264" s="6"/>
      <c r="BB264" s="6"/>
      <c r="BC264" s="5"/>
      <c r="BD264" s="6"/>
      <c r="BE264" s="6"/>
      <c r="BF264" s="6"/>
    </row>
    <row r="265" spans="1:58" x14ac:dyDescent="0.3">
      <c r="A265" s="11">
        <f>IF(D265=0," ",RANK(D265,$D$3:$D$345,0))</f>
        <v>263</v>
      </c>
      <c r="B265" s="9">
        <v>263</v>
      </c>
      <c r="C265" s="159" t="s">
        <v>2120</v>
      </c>
      <c r="D265" s="72">
        <f>I265+M265+Q265+U265+Y265+AC265+AG265+AK265+AO265+AS265+AW265+BA265+BE265</f>
        <v>61</v>
      </c>
      <c r="E265" s="13">
        <f>J265+N265+R265+V265+Z265+AD265+AH265+AL265+AP265+AT265+AX265+BB265+BF265</f>
        <v>30</v>
      </c>
      <c r="F265" s="13">
        <f>COUNTA(H265,L265,P265,T265,X265,AB265,AF265,AJ265,AN265,AR265,AV265,AZ265,BD265)</f>
        <v>1</v>
      </c>
      <c r="G265" s="6"/>
      <c r="H265" s="6"/>
      <c r="I265" s="6"/>
      <c r="J265" s="6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87"/>
      <c r="AF265" s="6"/>
      <c r="AG265" s="4"/>
      <c r="AH265" s="4"/>
      <c r="AI265" s="5" t="str">
        <f>VLOOKUP(C265,'8'!$B$10:$H$397,3,FALSE)</f>
        <v>04:29:22</v>
      </c>
      <c r="AJ265" s="6">
        <f>VLOOKUP(C265,'8'!$B$10:$H$397,4,FALSE)</f>
        <v>45</v>
      </c>
      <c r="AK265" s="6">
        <f>VLOOKUP(AJ265,Баллы!$A$2:$B$101,2)+AL265/2</f>
        <v>61</v>
      </c>
      <c r="AL265" s="6">
        <f>VLOOKUP(C265,'8'!$B$10:$H$397,6,FALSE)</f>
        <v>30</v>
      </c>
      <c r="AM265" s="5"/>
      <c r="AN265" s="6"/>
      <c r="AO265" s="6"/>
      <c r="AP265" s="6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</row>
    <row r="266" spans="1:58" x14ac:dyDescent="0.3">
      <c r="A266" s="11">
        <f>IF(D266=0," ",RANK(D266,$D$3:$D$345,0))</f>
        <v>263</v>
      </c>
      <c r="B266" s="9">
        <v>264</v>
      </c>
      <c r="C266" s="22" t="s">
        <v>197</v>
      </c>
      <c r="D266" s="72">
        <f>I266+M266+Q266+U266+Y266+AC266+AG266+AK266+AO266+AS266+AW266+BA266+BE266</f>
        <v>61</v>
      </c>
      <c r="E266" s="13">
        <f>J266+N266+R266+V266+Z266+AD266+AH266+AL266+AP266+AT266+AX266+BB266+BF266</f>
        <v>10</v>
      </c>
      <c r="F266" s="13">
        <f>COUNTA(H266,L266,P266,T266,X266,AB266,AF266,AJ266,AN266,AR266,AV266,AZ266,BD266)</f>
        <v>1</v>
      </c>
      <c r="G266" s="6"/>
      <c r="H266" s="6"/>
      <c r="I266" s="6"/>
      <c r="J266" s="6"/>
      <c r="K266" s="5"/>
      <c r="L266" s="6"/>
      <c r="M266" s="6"/>
      <c r="N266" s="6"/>
      <c r="O266" s="5"/>
      <c r="P266" s="6"/>
      <c r="Q266" s="6"/>
      <c r="R266" s="6"/>
      <c r="S266" s="5">
        <f>VLOOKUP(C266,'4'!$B$10:$H$161,3,FALSE)</f>
        <v>5.512731481481481E-2</v>
      </c>
      <c r="T266" s="6">
        <f>VLOOKUP(C266,'4'!$B$10:$H$161,4,FALSE)</f>
        <v>35</v>
      </c>
      <c r="U266" s="6">
        <f>VLOOKUP(T266,Баллы!$A$2:$B$101,2)+V266/2</f>
        <v>61</v>
      </c>
      <c r="V266" s="6">
        <f>VLOOKUP(C266,'4'!$B$10:$H$161,6,FALSE)</f>
        <v>10</v>
      </c>
      <c r="W266" s="8"/>
      <c r="X266" s="4"/>
      <c r="Y266" s="4"/>
      <c r="Z266" s="4"/>
      <c r="AA266" s="8"/>
      <c r="AB266" s="4"/>
      <c r="AC266" s="4"/>
      <c r="AD266" s="4"/>
      <c r="AE266" s="87"/>
      <c r="AF266" s="6"/>
      <c r="AG266" s="4"/>
      <c r="AH266" s="4"/>
      <c r="AI266" s="5"/>
      <c r="AJ266" s="6"/>
      <c r="AK266" s="6"/>
      <c r="AL266" s="6"/>
      <c r="AM266" s="5"/>
      <c r="AN266" s="6"/>
      <c r="AO266" s="6"/>
      <c r="AP266" s="6"/>
      <c r="AQ266" s="5"/>
      <c r="AR266" s="6"/>
      <c r="AS266" s="6"/>
      <c r="AT266" s="6"/>
      <c r="AU266" s="5"/>
      <c r="AV266" s="6"/>
      <c r="AW266" s="6"/>
      <c r="AX266" s="6"/>
      <c r="AY266" s="5"/>
      <c r="AZ266" s="6"/>
      <c r="BA266" s="6"/>
      <c r="BB266" s="6"/>
      <c r="BC266" s="5"/>
      <c r="BD266" s="6"/>
      <c r="BE266" s="6"/>
      <c r="BF266" s="6"/>
    </row>
    <row r="267" spans="1:58" x14ac:dyDescent="0.3">
      <c r="A267" s="11">
        <f>IF(D267=0," ",RANK(D267,$D$3:$D$345,0))</f>
        <v>263</v>
      </c>
      <c r="B267" s="9">
        <v>264</v>
      </c>
      <c r="C267" s="159" t="s">
        <v>2096</v>
      </c>
      <c r="D267" s="72">
        <f>I267+M267+Q267+U267+Y267+AC267+AG267+AK267+AO267+AS267+AW267+BA267+BE267</f>
        <v>61</v>
      </c>
      <c r="E267" s="13">
        <f>J267+N267+R267+V267+Z267+AD267+AH267+AL267+AP267+AT267+AX267+BB267+BF267</f>
        <v>10</v>
      </c>
      <c r="F267" s="13">
        <f>COUNTA(H267,L267,P267,T267,X267,AB267,AF267,AJ267,AN267,AR267,AV267,AZ267,BD267)</f>
        <v>1</v>
      </c>
      <c r="G267" s="6"/>
      <c r="H267" s="6"/>
      <c r="I267" s="6"/>
      <c r="J267" s="6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87" t="str">
        <f>VLOOKUP(C267,'7'!$B$10:$H$126,3,FALSE)</f>
        <v>01:02:25</v>
      </c>
      <c r="AF267" s="6">
        <f>VLOOKUP(C267,'7'!$B$10:$H$126,4,FALSE)</f>
        <v>35</v>
      </c>
      <c r="AG267" s="4">
        <f>VLOOKUP(AF267,Баллы!$A$2:$B$101,2)+AH267/2</f>
        <v>61</v>
      </c>
      <c r="AH267" s="4">
        <f>VLOOKUP(C267,'7'!$B$10:$H$126,6,FALSE)</f>
        <v>10</v>
      </c>
      <c r="AI267" s="5"/>
      <c r="AJ267" s="6"/>
      <c r="AK267" s="6"/>
      <c r="AL267" s="6"/>
      <c r="AM267" s="5"/>
      <c r="AN267" s="6"/>
      <c r="AO267" s="6"/>
      <c r="AP267" s="6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</row>
    <row r="268" spans="1:58" x14ac:dyDescent="0.3">
      <c r="A268" s="11">
        <f>IF(D268=0," ",RANK(D268,$D$3:$D$345,0))</f>
        <v>266</v>
      </c>
      <c r="B268" s="9">
        <v>266</v>
      </c>
      <c r="C268" s="159" t="s">
        <v>2139</v>
      </c>
      <c r="D268" s="72">
        <f>I268+M268+Q268+U268+Y268+AC268+AG268+AK268+AO268+AS268+AW268+BA268+BE268</f>
        <v>60.5</v>
      </c>
      <c r="E268" s="13">
        <f>J268+N268+R268+V268+Z268+AD268+AH268+AL268+AP268+AT268+AX268+BB268+BF268</f>
        <v>15</v>
      </c>
      <c r="F268" s="13">
        <f>COUNTA(H268,L268,P268,T268,X268,AB268,AF268,AJ268,AN268,AR268,AV268,AZ268,BD268)</f>
        <v>1</v>
      </c>
      <c r="G268" s="6"/>
      <c r="H268" s="6"/>
      <c r="I268" s="6"/>
      <c r="J268" s="6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87"/>
      <c r="AF268" s="6"/>
      <c r="AG268" s="4"/>
      <c r="AH268" s="4"/>
      <c r="AI268" s="5" t="str">
        <f>VLOOKUP(C268,'8'!$B$10:$H$397,3,FALSE)</f>
        <v>01:25:05</v>
      </c>
      <c r="AJ268" s="6">
        <f>VLOOKUP(C268,'8'!$B$10:$H$397,4,FALSE)</f>
        <v>38</v>
      </c>
      <c r="AK268" s="6">
        <f>VLOOKUP(AJ268,Баллы!$A$2:$B$101,2)+AL268/2</f>
        <v>60.5</v>
      </c>
      <c r="AL268" s="6">
        <f>VLOOKUP(C268,'8'!$B$10:$H$397,6,FALSE)</f>
        <v>15</v>
      </c>
      <c r="AM268" s="5"/>
      <c r="AN268" s="6"/>
      <c r="AO268" s="6"/>
      <c r="AP268" s="6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</row>
    <row r="269" spans="1:58" x14ac:dyDescent="0.3">
      <c r="A269" s="11">
        <f>IF(D269=0," ",RANK(D269,$D$3:$D$345,0))</f>
        <v>267</v>
      </c>
      <c r="B269" s="9">
        <v>267</v>
      </c>
      <c r="C269" s="159" t="s">
        <v>2121</v>
      </c>
      <c r="D269" s="72">
        <f>I269+M269+Q269+U269+Y269+AC269+AG269+AK269+AO269+AS269+AW269+BA269+BE269</f>
        <v>60</v>
      </c>
      <c r="E269" s="13">
        <f>J269+N269+R269+V269+Z269+AD269+AH269+AL269+AP269+AT269+AX269+BB269+BF269</f>
        <v>30</v>
      </c>
      <c r="F269" s="13">
        <f>COUNTA(H269,L269,P269,T269,X269,AB269,AF269,AJ269,AN269,AR269,AV269,AZ269,BD269)</f>
        <v>1</v>
      </c>
      <c r="G269" s="6"/>
      <c r="H269" s="6"/>
      <c r="I269" s="6"/>
      <c r="J269" s="6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87"/>
      <c r="AF269" s="6"/>
      <c r="AG269" s="4"/>
      <c r="AH269" s="4"/>
      <c r="AI269" s="5" t="str">
        <f>VLOOKUP(C269,'8'!$B$10:$H$397,3,FALSE)</f>
        <v>04:42:31</v>
      </c>
      <c r="AJ269" s="6">
        <f>VLOOKUP(C269,'8'!$B$10:$H$397,4,FALSE)</f>
        <v>46</v>
      </c>
      <c r="AK269" s="6">
        <f>VLOOKUP(AJ269,Баллы!$A$2:$B$101,2)+AL269/2</f>
        <v>60</v>
      </c>
      <c r="AL269" s="6">
        <f>VLOOKUP(C269,'8'!$B$10:$H$397,6,FALSE)</f>
        <v>30</v>
      </c>
      <c r="AM269" s="5"/>
      <c r="AN269" s="6"/>
      <c r="AO269" s="6"/>
      <c r="AP269" s="6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</row>
    <row r="270" spans="1:58" x14ac:dyDescent="0.3">
      <c r="A270" s="11">
        <f>IF(D270=0," ",RANK(D270,$D$3:$D$345,0))</f>
        <v>267</v>
      </c>
      <c r="B270" s="9">
        <v>268</v>
      </c>
      <c r="C270" s="22" t="s">
        <v>198</v>
      </c>
      <c r="D270" s="72">
        <f>I270+M270+Q270+U270+Y270+AC270+AG270+AK270+AO270+AS270+AW270+BA270+BE270</f>
        <v>60</v>
      </c>
      <c r="E270" s="13">
        <f>J270+N270+R270+V270+Z270+AD270+AH270+AL270+AP270+AT270+AX270+BB270+BF270</f>
        <v>10</v>
      </c>
      <c r="F270" s="13">
        <f>COUNTA(H270,L270,P270,T270,X270,AB270,AF270,AJ270,AN270,AR270,AV270,AZ270,BD270)</f>
        <v>1</v>
      </c>
      <c r="G270" s="6"/>
      <c r="H270" s="6"/>
      <c r="I270" s="6"/>
      <c r="J270" s="6"/>
      <c r="K270" s="5"/>
      <c r="L270" s="6"/>
      <c r="M270" s="6"/>
      <c r="N270" s="6"/>
      <c r="O270" s="5"/>
      <c r="P270" s="6"/>
      <c r="Q270" s="6"/>
      <c r="R270" s="6"/>
      <c r="S270" s="5">
        <f>VLOOKUP(C270,'4'!$B$10:$H$161,3,FALSE)</f>
        <v>7.5995370370370366E-2</v>
      </c>
      <c r="T270" s="6">
        <f>VLOOKUP(C270,'4'!$B$10:$H$161,4,FALSE)</f>
        <v>36</v>
      </c>
      <c r="U270" s="6">
        <f>VLOOKUP(T270,Баллы!$A$2:$B$101,2)+V270/2</f>
        <v>60</v>
      </c>
      <c r="V270" s="6">
        <f>VLOOKUP(C270,'4'!$B$10:$H$161,6,FALSE)</f>
        <v>10</v>
      </c>
      <c r="W270" s="8"/>
      <c r="X270" s="4"/>
      <c r="Y270" s="4"/>
      <c r="Z270" s="4"/>
      <c r="AA270" s="8"/>
      <c r="AB270" s="4"/>
      <c r="AC270" s="4"/>
      <c r="AD270" s="4"/>
      <c r="AE270" s="87"/>
      <c r="AF270" s="6"/>
      <c r="AG270" s="4"/>
      <c r="AH270" s="4"/>
      <c r="AI270" s="5"/>
      <c r="AJ270" s="6"/>
      <c r="AK270" s="6"/>
      <c r="AL270" s="6"/>
      <c r="AM270" s="5"/>
      <c r="AN270" s="6"/>
      <c r="AO270" s="6"/>
      <c r="AP270" s="6"/>
      <c r="AQ270" s="5"/>
      <c r="AR270" s="6"/>
      <c r="AS270" s="6"/>
      <c r="AT270" s="6"/>
      <c r="AU270" s="5"/>
      <c r="AV270" s="6"/>
      <c r="AW270" s="6"/>
      <c r="AX270" s="6"/>
      <c r="AY270" s="5"/>
      <c r="AZ270" s="6"/>
      <c r="BA270" s="6"/>
      <c r="BB270" s="6"/>
      <c r="BC270" s="5"/>
      <c r="BD270" s="6"/>
      <c r="BE270" s="6"/>
      <c r="BF270" s="6"/>
    </row>
    <row r="271" spans="1:58" x14ac:dyDescent="0.3">
      <c r="A271" s="11">
        <f>IF(D271=0," ",RANK(D271,$D$3:$D$345,0))</f>
        <v>267</v>
      </c>
      <c r="B271" s="9">
        <v>268</v>
      </c>
      <c r="C271" s="159" t="s">
        <v>2097</v>
      </c>
      <c r="D271" s="72">
        <f>I271+M271+Q271+U271+Y271+AC271+AG271+AK271+AO271+AS271+AW271+BA271+BE271</f>
        <v>60</v>
      </c>
      <c r="E271" s="13">
        <f>J271+N271+R271+V271+Z271+AD271+AH271+AL271+AP271+AT271+AX271+BB271+BF271</f>
        <v>10</v>
      </c>
      <c r="F271" s="13">
        <f>COUNTA(H271,L271,P271,T271,X271,AB271,AF271,AJ271,AN271,AR271,AV271,AZ271,BD271)</f>
        <v>1</v>
      </c>
      <c r="G271" s="6"/>
      <c r="H271" s="6"/>
      <c r="I271" s="6"/>
      <c r="J271" s="6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87" t="str">
        <f>VLOOKUP(C271,'7'!$B$10:$H$126,3,FALSE)</f>
        <v>01:02:39</v>
      </c>
      <c r="AF271" s="6">
        <f>VLOOKUP(C271,'7'!$B$10:$H$126,4,FALSE)</f>
        <v>36</v>
      </c>
      <c r="AG271" s="4">
        <f>VLOOKUP(AF271,Баллы!$A$2:$B$101,2)+AH271/2</f>
        <v>60</v>
      </c>
      <c r="AH271" s="4">
        <f>VLOOKUP(C271,'7'!$B$10:$H$126,6,FALSE)</f>
        <v>10</v>
      </c>
      <c r="AI271" s="5"/>
      <c r="AJ271" s="6"/>
      <c r="AK271" s="6"/>
      <c r="AL271" s="6"/>
      <c r="AM271" s="5"/>
      <c r="AN271" s="6"/>
      <c r="AO271" s="6"/>
      <c r="AP271" s="6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</row>
    <row r="272" spans="1:58" x14ac:dyDescent="0.3">
      <c r="A272" s="11">
        <f>IF(D272=0," ",RANK(D272,$D$3:$D$345,0))</f>
        <v>270</v>
      </c>
      <c r="B272" s="9">
        <v>270</v>
      </c>
      <c r="C272" s="12" t="s">
        <v>409</v>
      </c>
      <c r="D272" s="72">
        <f>I272+M272+Q272+U272+Y272+AC272+AG272+AK272+AO272+AS272+AW272+BA272+BE272</f>
        <v>59.75</v>
      </c>
      <c r="E272" s="13">
        <f>J272+N272+R272+V272+Z272+AD272+AH272+AL272+AP272+AT272+AX272+BB272+BF272</f>
        <v>9.5</v>
      </c>
      <c r="F272" s="13">
        <f>COUNTA(H272,L272,P272,T272,X272,AB272,AF272,AJ272,AN272,AR272,AV272,AZ272,BD272)</f>
        <v>1</v>
      </c>
      <c r="G272" s="6"/>
      <c r="H272" s="6"/>
      <c r="I272" s="6"/>
      <c r="J272" s="6"/>
      <c r="K272" s="5"/>
      <c r="L272" s="6"/>
      <c r="M272" s="6"/>
      <c r="N272" s="6"/>
      <c r="O272" s="5">
        <f>VLOOKUP(C272,'3'!$B$10:$G$298,3,FALSE)</f>
        <v>5.903935185185185E-2</v>
      </c>
      <c r="P272" s="6">
        <f>VLOOKUP(C272,'3'!$B$10:$G$298,4,FALSE)</f>
        <v>36</v>
      </c>
      <c r="Q272" s="6">
        <f>VLOOKUP(P272,Баллы!$A$2:$B$101,2)+R272/2</f>
        <v>59.75</v>
      </c>
      <c r="R272" s="6">
        <f>VLOOKUP(C272,'3'!$B$10:$G$298,5,FALSE)</f>
        <v>9.5</v>
      </c>
      <c r="S272" s="5"/>
      <c r="T272" s="6"/>
      <c r="U272" s="6"/>
      <c r="V272" s="6"/>
      <c r="W272" s="8"/>
      <c r="X272" s="4"/>
      <c r="Y272" s="4"/>
      <c r="Z272" s="4"/>
      <c r="AA272" s="8"/>
      <c r="AB272" s="4"/>
      <c r="AC272" s="4"/>
      <c r="AD272" s="4"/>
      <c r="AE272" s="87"/>
      <c r="AF272" s="6"/>
      <c r="AG272" s="4"/>
      <c r="AH272" s="4"/>
      <c r="AI272" s="5"/>
      <c r="AJ272" s="6"/>
      <c r="AK272" s="6"/>
      <c r="AL272" s="6"/>
      <c r="AM272" s="5"/>
      <c r="AN272" s="6"/>
      <c r="AO272" s="6"/>
      <c r="AP272" s="6"/>
      <c r="AQ272" s="5"/>
      <c r="AR272" s="6"/>
      <c r="AS272" s="6"/>
      <c r="AT272" s="6"/>
      <c r="AU272" s="5"/>
      <c r="AV272" s="6"/>
      <c r="AW272" s="6"/>
      <c r="AX272" s="6"/>
      <c r="AY272" s="5"/>
      <c r="AZ272" s="6"/>
      <c r="BA272" s="6"/>
      <c r="BB272" s="6"/>
      <c r="BC272" s="5"/>
      <c r="BD272" s="6"/>
      <c r="BE272" s="6"/>
      <c r="BF272" s="6"/>
    </row>
    <row r="273" spans="1:58" x14ac:dyDescent="0.3">
      <c r="A273" s="11">
        <f>IF(D273=0," ",RANK(D273,$D$3:$D$345,0))</f>
        <v>271</v>
      </c>
      <c r="B273" s="9">
        <v>271</v>
      </c>
      <c r="C273" s="159" t="s">
        <v>2199</v>
      </c>
      <c r="D273" s="72">
        <f>I273+M273+Q273+U273+Y273+AC273+AG273+AK273+AO273+AS273+AW273+BA273+BE273</f>
        <v>59.5</v>
      </c>
      <c r="E273" s="13">
        <f>J273+N273+R273+V273+Z273+AD273+AH273+AL273+AP273+AT273+AX273+BB273+BF273</f>
        <v>7</v>
      </c>
      <c r="F273" s="13">
        <f>COUNTA(H273,L273,P273,T273,X273,AB273,AF273,AJ273,AN273,AR273,AV273,AZ273,BD273)</f>
        <v>1</v>
      </c>
      <c r="G273" s="6"/>
      <c r="H273" s="6"/>
      <c r="I273" s="6"/>
      <c r="J273" s="6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87"/>
      <c r="AF273" s="6"/>
      <c r="AG273" s="4"/>
      <c r="AH273" s="4"/>
      <c r="AI273" s="5" t="str">
        <f>VLOOKUP(C273,'8'!$B$10:$H$397,3,FALSE)</f>
        <v>00:55:47</v>
      </c>
      <c r="AJ273" s="6">
        <f>VLOOKUP(C273,'8'!$B$10:$H$397,4,FALSE)</f>
        <v>35</v>
      </c>
      <c r="AK273" s="6">
        <f>VLOOKUP(AJ273,Баллы!$A$2:$B$101,2)+AL273/2</f>
        <v>59.5</v>
      </c>
      <c r="AL273" s="6">
        <f>VLOOKUP(C273,'8'!$B$10:$H$397,6,FALSE)</f>
        <v>7</v>
      </c>
      <c r="AM273" s="5"/>
      <c r="AN273" s="6"/>
      <c r="AO273" s="6"/>
      <c r="AP273" s="6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</row>
    <row r="274" spans="1:58" x14ac:dyDescent="0.3">
      <c r="A274" s="11">
        <f>IF(D274=0," ",RANK(D274,$D$3:$D$345,0))</f>
        <v>272</v>
      </c>
      <c r="B274" s="9">
        <v>272</v>
      </c>
      <c r="C274" s="22" t="s">
        <v>199</v>
      </c>
      <c r="D274" s="72">
        <f>I274+M274+Q274+U274+Y274+AC274+AG274+AK274+AO274+AS274+AW274+BA274+BE274</f>
        <v>59</v>
      </c>
      <c r="E274" s="13">
        <f>J274+N274+R274+V274+Z274+AD274+AH274+AL274+AP274+AT274+AX274+BB274+BF274</f>
        <v>10</v>
      </c>
      <c r="F274" s="13">
        <f>COUNTA(H274,L274,P274,T274,X274,AB274,AF274,AJ274,AN274,AR274,AV274,AZ274,BD274)</f>
        <v>1</v>
      </c>
      <c r="G274" s="6"/>
      <c r="H274" s="6"/>
      <c r="I274" s="6"/>
      <c r="J274" s="6"/>
      <c r="K274" s="5"/>
      <c r="L274" s="6"/>
      <c r="M274" s="6"/>
      <c r="N274" s="6"/>
      <c r="O274" s="5"/>
      <c r="P274" s="6"/>
      <c r="Q274" s="6"/>
      <c r="R274" s="6"/>
      <c r="S274" s="5">
        <f>VLOOKUP(C274,'4'!$B$10:$H$161,3,FALSE)</f>
        <v>7.6018518518518527E-2</v>
      </c>
      <c r="T274" s="6">
        <f>VLOOKUP(C274,'4'!$B$10:$H$161,4,FALSE)</f>
        <v>37</v>
      </c>
      <c r="U274" s="6">
        <f>VLOOKUP(T274,Баллы!$A$2:$B$101,2)+V274/2</f>
        <v>59</v>
      </c>
      <c r="V274" s="6">
        <f>VLOOKUP(C274,'4'!$B$10:$H$161,6,FALSE)</f>
        <v>10</v>
      </c>
      <c r="W274" s="8"/>
      <c r="X274" s="4"/>
      <c r="Y274" s="4"/>
      <c r="Z274" s="4"/>
      <c r="AA274" s="8"/>
      <c r="AB274" s="4"/>
      <c r="AC274" s="4"/>
      <c r="AD274" s="4"/>
      <c r="AE274" s="87"/>
      <c r="AF274" s="6"/>
      <c r="AG274" s="4"/>
      <c r="AH274" s="4"/>
      <c r="AI274" s="5"/>
      <c r="AJ274" s="6"/>
      <c r="AK274" s="6"/>
      <c r="AL274" s="6"/>
      <c r="AM274" s="5"/>
      <c r="AN274" s="6"/>
      <c r="AO274" s="6"/>
      <c r="AP274" s="6"/>
      <c r="AQ274" s="5"/>
      <c r="AR274" s="6"/>
      <c r="AS274" s="6"/>
      <c r="AT274" s="6"/>
      <c r="AU274" s="5"/>
      <c r="AV274" s="6"/>
      <c r="AW274" s="6"/>
      <c r="AX274" s="6"/>
      <c r="AY274" s="5"/>
      <c r="AZ274" s="6"/>
      <c r="BA274" s="6"/>
      <c r="BB274" s="6"/>
      <c r="BC274" s="5"/>
      <c r="BD274" s="6"/>
      <c r="BE274" s="6"/>
      <c r="BF274" s="6"/>
    </row>
    <row r="275" spans="1:58" x14ac:dyDescent="0.3">
      <c r="A275" s="11">
        <f>IF(D275=0," ",RANK(D275,$D$3:$D$345,0))</f>
        <v>272</v>
      </c>
      <c r="B275" s="9">
        <v>272</v>
      </c>
      <c r="C275" s="159" t="s">
        <v>2098</v>
      </c>
      <c r="D275" s="72">
        <f>I275+M275+Q275+U275+Y275+AC275+AG275+AK275+AO275+AS275+AW275+BA275+BE275</f>
        <v>59</v>
      </c>
      <c r="E275" s="13">
        <f>J275+N275+R275+V275+Z275+AD275+AH275+AL275+AP275+AT275+AX275+BB275+BF275</f>
        <v>10</v>
      </c>
      <c r="F275" s="13">
        <f>COUNTA(H275,L275,P275,T275,X275,AB275,AF275,AJ275,AN275,AR275,AV275,AZ275,BD275)</f>
        <v>1</v>
      </c>
      <c r="G275" s="6"/>
      <c r="H275" s="6"/>
      <c r="I275" s="6"/>
      <c r="J275" s="6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87" t="str">
        <f>VLOOKUP(C275,'7'!$B$10:$H$126,3,FALSE)</f>
        <v>01:03:01</v>
      </c>
      <c r="AF275" s="6">
        <f>VLOOKUP(C275,'7'!$B$10:$H$126,4,FALSE)</f>
        <v>37</v>
      </c>
      <c r="AG275" s="4">
        <f>VLOOKUP(AF275,Баллы!$A$2:$B$101,2)+AH275/2</f>
        <v>59</v>
      </c>
      <c r="AH275" s="4">
        <f>VLOOKUP(C275,'7'!$B$10:$H$126,6,FALSE)</f>
        <v>10</v>
      </c>
      <c r="AI275" s="5"/>
      <c r="AJ275" s="6"/>
      <c r="AK275" s="6"/>
      <c r="AL275" s="6"/>
      <c r="AM275" s="5"/>
      <c r="AN275" s="6"/>
      <c r="AO275" s="6"/>
      <c r="AP275" s="6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</row>
    <row r="276" spans="1:58" x14ac:dyDescent="0.3">
      <c r="A276" s="11">
        <f>IF(D276=0," ",RANK(D276,$D$3:$D$345,0))</f>
        <v>274</v>
      </c>
      <c r="B276" s="9">
        <v>274</v>
      </c>
      <c r="C276" s="12" t="s">
        <v>410</v>
      </c>
      <c r="D276" s="72">
        <f>I276+M276+Q276+U276+Y276+AC276+AG276+AK276+AO276+AS276+AW276+BA276+BE276</f>
        <v>58.75</v>
      </c>
      <c r="E276" s="13">
        <f>J276+N276+R276+V276+Z276+AD276+AH276+AL276+AP276+AT276+AX276+BB276+BF276</f>
        <v>9.5</v>
      </c>
      <c r="F276" s="13">
        <f>COUNTA(H276,L276,P276,T276,X276,AB276,AF276,AJ276,AN276,AR276,AV276,AZ276,BD276)</f>
        <v>1</v>
      </c>
      <c r="G276" s="6"/>
      <c r="H276" s="6"/>
      <c r="I276" s="6"/>
      <c r="J276" s="6"/>
      <c r="K276" s="5"/>
      <c r="L276" s="6"/>
      <c r="M276" s="6"/>
      <c r="N276" s="6"/>
      <c r="O276" s="5">
        <f>VLOOKUP(C276,'3'!$B$10:$G$298,3,FALSE)</f>
        <v>5.903935185185185E-2</v>
      </c>
      <c r="P276" s="6">
        <f>VLOOKUP(C276,'3'!$B$10:$G$298,4,FALSE)</f>
        <v>37</v>
      </c>
      <c r="Q276" s="6">
        <f>VLOOKUP(P276,Баллы!$A$2:$B$101,2)+R276/2</f>
        <v>58.75</v>
      </c>
      <c r="R276" s="6">
        <f>VLOOKUP(C276,'3'!$B$10:$G$298,5,FALSE)</f>
        <v>9.5</v>
      </c>
      <c r="S276" s="5"/>
      <c r="T276" s="6"/>
      <c r="U276" s="6"/>
      <c r="V276" s="6"/>
      <c r="W276" s="8"/>
      <c r="X276" s="4"/>
      <c r="Y276" s="4"/>
      <c r="Z276" s="4"/>
      <c r="AA276" s="8"/>
      <c r="AB276" s="4"/>
      <c r="AC276" s="4"/>
      <c r="AD276" s="4"/>
      <c r="AE276" s="87"/>
      <c r="AF276" s="6"/>
      <c r="AG276" s="4"/>
      <c r="AH276" s="4"/>
      <c r="AI276" s="5"/>
      <c r="AJ276" s="6"/>
      <c r="AK276" s="6"/>
      <c r="AL276" s="6"/>
      <c r="AM276" s="5"/>
      <c r="AN276" s="6"/>
      <c r="AO276" s="6"/>
      <c r="AP276" s="6"/>
      <c r="AQ276" s="5"/>
      <c r="AR276" s="6"/>
      <c r="AS276" s="6"/>
      <c r="AT276" s="6"/>
      <c r="AU276" s="5"/>
      <c r="AV276" s="6"/>
      <c r="AW276" s="6"/>
      <c r="AX276" s="6"/>
      <c r="AY276" s="5"/>
      <c r="AZ276" s="6"/>
      <c r="BA276" s="6"/>
      <c r="BB276" s="6"/>
      <c r="BC276" s="5"/>
      <c r="BD276" s="6"/>
      <c r="BE276" s="6"/>
      <c r="BF276" s="6"/>
    </row>
    <row r="277" spans="1:58" x14ac:dyDescent="0.3">
      <c r="A277" s="11">
        <f>IF(D277=0," ",RANK(D277,$D$3:$D$345,0))</f>
        <v>275</v>
      </c>
      <c r="B277" s="9">
        <v>275</v>
      </c>
      <c r="C277" s="159" t="s">
        <v>2140</v>
      </c>
      <c r="D277" s="72">
        <f>I277+M277+Q277+U277+Y277+AC277+AG277+AK277+AO277+AS277+AW277+BA277+BE277</f>
        <v>58.5</v>
      </c>
      <c r="E277" s="13">
        <f>J277+N277+R277+V277+Z277+AD277+AH277+AL277+AP277+AT277+AX277+BB277+BF277</f>
        <v>15</v>
      </c>
      <c r="F277" s="13">
        <f>COUNTA(H277,L277,P277,T277,X277,AB277,AF277,AJ277,AN277,AR277,AV277,AZ277,BD277)</f>
        <v>1</v>
      </c>
      <c r="G277" s="6"/>
      <c r="H277" s="6"/>
      <c r="I277" s="6"/>
      <c r="J277" s="6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87"/>
      <c r="AF277" s="6"/>
      <c r="AG277" s="4"/>
      <c r="AH277" s="4"/>
      <c r="AI277" s="5" t="str">
        <f>VLOOKUP(C277,'8'!$B$10:$H$397,3,FALSE)</f>
        <v>01:25:26</v>
      </c>
      <c r="AJ277" s="6">
        <f>VLOOKUP(C277,'8'!$B$10:$H$397,4,FALSE)</f>
        <v>40</v>
      </c>
      <c r="AK277" s="6">
        <f>VLOOKUP(AJ277,Баллы!$A$2:$B$101,2)+AL277/2</f>
        <v>58.5</v>
      </c>
      <c r="AL277" s="6">
        <f>VLOOKUP(C277,'8'!$B$10:$H$397,6,FALSE)</f>
        <v>15</v>
      </c>
      <c r="AM277" s="5"/>
      <c r="AN277" s="6"/>
      <c r="AO277" s="6"/>
      <c r="AP277" s="6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</row>
    <row r="278" spans="1:58" x14ac:dyDescent="0.3">
      <c r="A278" s="11">
        <f>IF(D278=0," ",RANK(D278,$D$3:$D$345,0))</f>
        <v>276</v>
      </c>
      <c r="B278" s="9">
        <v>276</v>
      </c>
      <c r="C278" s="159" t="s">
        <v>2141</v>
      </c>
      <c r="D278" s="72">
        <f>I278+M278+Q278+U278+Y278+AC278+AG278+AK278+AO278+AS278+AW278+BA278+BE278</f>
        <v>57.5</v>
      </c>
      <c r="E278" s="13">
        <f>J278+N278+R278+V278+Z278+AD278+AH278+AL278+AP278+AT278+AX278+BB278+BF278</f>
        <v>15</v>
      </c>
      <c r="F278" s="13">
        <f>COUNTA(H278,L278,P278,T278,X278,AB278,AF278,AJ278,AN278,AR278,AV278,AZ278,BD278)</f>
        <v>1</v>
      </c>
      <c r="G278" s="6"/>
      <c r="H278" s="6"/>
      <c r="I278" s="6"/>
      <c r="J278" s="6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87"/>
      <c r="AF278" s="6"/>
      <c r="AG278" s="4"/>
      <c r="AH278" s="4"/>
      <c r="AI278" s="5" t="str">
        <f>VLOOKUP(C278,'8'!$B$10:$H$397,3,FALSE)</f>
        <v>01:25:35</v>
      </c>
      <c r="AJ278" s="6">
        <f>VLOOKUP(C278,'8'!$B$10:$H$397,4,FALSE)</f>
        <v>41</v>
      </c>
      <c r="AK278" s="6">
        <f>VLOOKUP(AJ278,Баллы!$A$2:$B$101,2)+AL278/2</f>
        <v>57.5</v>
      </c>
      <c r="AL278" s="6">
        <f>VLOOKUP(C278,'8'!$B$10:$H$397,6,FALSE)</f>
        <v>15</v>
      </c>
      <c r="AM278" s="5"/>
      <c r="AN278" s="6"/>
      <c r="AO278" s="6"/>
      <c r="AP278" s="6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</row>
    <row r="279" spans="1:58" x14ac:dyDescent="0.3">
      <c r="A279" s="11">
        <f>IF(D279=0," ",RANK(D279,$D$3:$D$345,0))</f>
        <v>276</v>
      </c>
      <c r="B279" s="9">
        <v>277</v>
      </c>
      <c r="C279" s="159" t="s">
        <v>2200</v>
      </c>
      <c r="D279" s="72">
        <f>I279+M279+Q279+U279+Y279+AC279+AG279+AK279+AO279+AS279+AW279+BA279+BE279</f>
        <v>57.5</v>
      </c>
      <c r="E279" s="13">
        <f>J279+N279+R279+V279+Z279+AD279+AH279+AL279+AP279+AT279+AX279+BB279+BF279</f>
        <v>7</v>
      </c>
      <c r="F279" s="13">
        <f>COUNTA(H279,L279,P279,T279,X279,AB279,AF279,AJ279,AN279,AR279,AV279,AZ279,BD279)</f>
        <v>1</v>
      </c>
      <c r="G279" s="6"/>
      <c r="H279" s="6"/>
      <c r="I279" s="6"/>
      <c r="J279" s="6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87"/>
      <c r="AF279" s="6"/>
      <c r="AG279" s="4"/>
      <c r="AH279" s="4"/>
      <c r="AI279" s="5" t="str">
        <f>VLOOKUP(C279,'8'!$B$10:$H$397,3,FALSE)</f>
        <v>00:58:11</v>
      </c>
      <c r="AJ279" s="6">
        <f>VLOOKUP(C279,'8'!$B$10:$H$397,4,FALSE)</f>
        <v>37</v>
      </c>
      <c r="AK279" s="6">
        <f>VLOOKUP(AJ279,Баллы!$A$2:$B$101,2)+AL279/2</f>
        <v>57.5</v>
      </c>
      <c r="AL279" s="6">
        <f>VLOOKUP(C279,'8'!$B$10:$H$397,6,FALSE)</f>
        <v>7</v>
      </c>
      <c r="AM279" s="5"/>
      <c r="AN279" s="6"/>
      <c r="AO279" s="6"/>
      <c r="AP279" s="6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</row>
    <row r="280" spans="1:58" x14ac:dyDescent="0.3">
      <c r="A280" s="11">
        <f>IF(D280=0," ",RANK(D280,$D$3:$D$345,0))</f>
        <v>278</v>
      </c>
      <c r="B280" s="9">
        <v>278</v>
      </c>
      <c r="C280" s="12" t="s">
        <v>460</v>
      </c>
      <c r="D280" s="72">
        <f>I280+M280+Q280+U280+Y280+AC280+AG280+AK280+AO280+AS280+AW280+BA280+BE280</f>
        <v>57.25</v>
      </c>
      <c r="E280" s="13">
        <f>J280+N280+R280+V280+Z280+AD280+AH280+AL280+AP280+AT280+AX280+BB280+BF280</f>
        <v>26.5</v>
      </c>
      <c r="F280" s="13">
        <f>COUNTA(H280,L280,P280,T280,X280,AB280,AF280,AJ280,AN280,AR280,AV280,AZ280,BD280)</f>
        <v>1</v>
      </c>
      <c r="G280" s="6"/>
      <c r="H280" s="6"/>
      <c r="I280" s="6"/>
      <c r="J280" s="6"/>
      <c r="K280" s="5"/>
      <c r="L280" s="6"/>
      <c r="M280" s="6"/>
      <c r="N280" s="6"/>
      <c r="O280" s="5">
        <f>VLOOKUP(C280,'3'!$B$10:$G$298,3,FALSE)</f>
        <v>0.12854166666666667</v>
      </c>
      <c r="P280" s="6">
        <f>VLOOKUP(C280,'3'!$B$10:$G$298,4,FALSE)</f>
        <v>47</v>
      </c>
      <c r="Q280" s="6">
        <f>VLOOKUP(P280,Баллы!$A$2:$B$101,2)+R280/2</f>
        <v>57.25</v>
      </c>
      <c r="R280" s="6">
        <f>VLOOKUP(C280,'3'!$B$10:$G$298,5,FALSE)</f>
        <v>26.5</v>
      </c>
      <c r="S280" s="5"/>
      <c r="T280" s="6"/>
      <c r="U280" s="6"/>
      <c r="V280" s="6"/>
      <c r="W280" s="8"/>
      <c r="X280" s="4"/>
      <c r="Y280" s="4"/>
      <c r="Z280" s="4"/>
      <c r="AA280" s="8"/>
      <c r="AB280" s="4"/>
      <c r="AC280" s="4"/>
      <c r="AD280" s="4"/>
      <c r="AE280" s="87"/>
      <c r="AF280" s="6"/>
      <c r="AG280" s="4"/>
      <c r="AH280" s="4"/>
      <c r="AI280" s="5"/>
      <c r="AJ280" s="6"/>
      <c r="AK280" s="6"/>
      <c r="AL280" s="6"/>
      <c r="AM280" s="5"/>
      <c r="AN280" s="6"/>
      <c r="AO280" s="6"/>
      <c r="AP280" s="6"/>
      <c r="AQ280" s="5"/>
      <c r="AR280" s="6"/>
      <c r="AS280" s="6"/>
      <c r="AT280" s="6"/>
      <c r="AU280" s="5"/>
      <c r="AV280" s="6"/>
      <c r="AW280" s="6"/>
      <c r="AX280" s="6"/>
      <c r="AY280" s="5"/>
      <c r="AZ280" s="6"/>
      <c r="BA280" s="6"/>
      <c r="BB280" s="6"/>
      <c r="BC280" s="5"/>
      <c r="BD280" s="6"/>
      <c r="BE280" s="6"/>
      <c r="BF280" s="6"/>
    </row>
    <row r="281" spans="1:58" x14ac:dyDescent="0.3">
      <c r="A281" s="11">
        <f>IF(D281=0," ",RANK(D281,$D$3:$D$345,0))</f>
        <v>279</v>
      </c>
      <c r="B281" s="9">
        <v>279</v>
      </c>
      <c r="C281" s="159" t="s">
        <v>2142</v>
      </c>
      <c r="D281" s="72">
        <f>I281+M281+Q281+U281+Y281+AC281+AG281+AK281+AO281+AS281+AW281+BA281+BE281</f>
        <v>56.5</v>
      </c>
      <c r="E281" s="13">
        <f>J281+N281+R281+V281+Z281+AD281+AH281+AL281+AP281+AT281+AX281+BB281+BF281</f>
        <v>15</v>
      </c>
      <c r="F281" s="13">
        <f>COUNTA(H281,L281,P281,T281,X281,AB281,AF281,AJ281,AN281,AR281,AV281,AZ281,BD281)</f>
        <v>1</v>
      </c>
      <c r="G281" s="6"/>
      <c r="H281" s="6"/>
      <c r="I281" s="6"/>
      <c r="J281" s="6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87"/>
      <c r="AF281" s="6"/>
      <c r="AG281" s="4"/>
      <c r="AH281" s="4"/>
      <c r="AI281" s="5" t="str">
        <f>VLOOKUP(C281,'8'!$B$10:$H$397,3,FALSE)</f>
        <v>01:26:08</v>
      </c>
      <c r="AJ281" s="6">
        <f>VLOOKUP(C281,'8'!$B$10:$H$397,4,FALSE)</f>
        <v>42</v>
      </c>
      <c r="AK281" s="6">
        <f>VLOOKUP(AJ281,Баллы!$A$2:$B$101,2)+AL281/2</f>
        <v>56.5</v>
      </c>
      <c r="AL281" s="6">
        <f>VLOOKUP(C281,'8'!$B$10:$H$397,6,FALSE)</f>
        <v>15</v>
      </c>
      <c r="AM281" s="5"/>
      <c r="AN281" s="6"/>
      <c r="AO281" s="6"/>
      <c r="AP281" s="6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</row>
    <row r="282" spans="1:58" x14ac:dyDescent="0.3">
      <c r="A282" s="11">
        <f>IF(D282=0," ",RANK(D282,$D$3:$D$345,0))</f>
        <v>280</v>
      </c>
      <c r="B282" s="9">
        <v>280</v>
      </c>
      <c r="C282" s="12" t="s">
        <v>462</v>
      </c>
      <c r="D282" s="72">
        <f>I282+M282+Q282+U282+Y282+AC282+AG282+AK282+AO282+AS282+AW282+BA282+BE282</f>
        <v>55.25</v>
      </c>
      <c r="E282" s="13">
        <f>J282+N282+R282+V282+Z282+AD282+AH282+AL282+AP282+AT282+AX282+BB282+BF282</f>
        <v>26.5</v>
      </c>
      <c r="F282" s="13">
        <f>COUNTA(H282,L282,P282,T282,X282,AB282,AF282,AJ282,AN282,AR282,AV282,AZ282,BD282)</f>
        <v>1</v>
      </c>
      <c r="G282" s="6"/>
      <c r="H282" s="6"/>
      <c r="I282" s="6"/>
      <c r="J282" s="6"/>
      <c r="K282" s="5"/>
      <c r="L282" s="6"/>
      <c r="M282" s="6"/>
      <c r="N282" s="6"/>
      <c r="O282" s="5">
        <f>VLOOKUP(C282,'3'!$B$10:$G$298,3,FALSE)</f>
        <v>0.12942129629629631</v>
      </c>
      <c r="P282" s="6">
        <f>VLOOKUP(C282,'3'!$B$10:$G$298,4,FALSE)</f>
        <v>49</v>
      </c>
      <c r="Q282" s="6">
        <f>VLOOKUP(P282,Баллы!$A$2:$B$101,2)+R282/2</f>
        <v>55.25</v>
      </c>
      <c r="R282" s="6">
        <f>VLOOKUP(C282,'3'!$B$10:$G$298,5,FALSE)</f>
        <v>26.5</v>
      </c>
      <c r="S282" s="5"/>
      <c r="T282" s="6"/>
      <c r="U282" s="6"/>
      <c r="V282" s="6"/>
      <c r="W282" s="8"/>
      <c r="X282" s="4"/>
      <c r="Y282" s="4"/>
      <c r="Z282" s="4"/>
      <c r="AA282" s="8"/>
      <c r="AB282" s="4"/>
      <c r="AC282" s="4"/>
      <c r="AD282" s="4"/>
      <c r="AE282" s="87"/>
      <c r="AF282" s="6"/>
      <c r="AG282" s="4"/>
      <c r="AH282" s="4"/>
      <c r="AI282" s="5"/>
      <c r="AJ282" s="6"/>
      <c r="AK282" s="6"/>
      <c r="AL282" s="6"/>
      <c r="AM282" s="5"/>
      <c r="AN282" s="6"/>
      <c r="AO282" s="6"/>
      <c r="AP282" s="6"/>
      <c r="AQ282" s="5"/>
      <c r="AR282" s="6"/>
      <c r="AS282" s="6"/>
      <c r="AT282" s="6"/>
      <c r="AU282" s="5"/>
      <c r="AV282" s="6"/>
      <c r="AW282" s="6"/>
      <c r="AX282" s="6"/>
      <c r="AY282" s="5"/>
      <c r="AZ282" s="6"/>
      <c r="BA282" s="6"/>
      <c r="BB282" s="6"/>
      <c r="BC282" s="5"/>
      <c r="BD282" s="6"/>
      <c r="BE282" s="6"/>
      <c r="BF282" s="6"/>
    </row>
    <row r="283" spans="1:58" x14ac:dyDescent="0.3">
      <c r="A283" s="11">
        <f>IF(D283=0," ",RANK(D283,$D$3:$D$345,0))</f>
        <v>281</v>
      </c>
      <c r="B283" s="9">
        <v>281</v>
      </c>
      <c r="C283" s="159" t="s">
        <v>2143</v>
      </c>
      <c r="D283" s="72">
        <f>I283+M283+Q283+U283+Y283+AC283+AG283+AK283+AO283+AS283+AW283+BA283+BE283</f>
        <v>52.5</v>
      </c>
      <c r="E283" s="13">
        <f>J283+N283+R283+V283+Z283+AD283+AH283+AL283+AP283+AT283+AX283+BB283+BF283</f>
        <v>15</v>
      </c>
      <c r="F283" s="13">
        <f>COUNTA(H283,L283,P283,T283,X283,AB283,AF283,AJ283,AN283,AR283,AV283,AZ283,BD283)</f>
        <v>1</v>
      </c>
      <c r="G283" s="6"/>
      <c r="H283" s="6"/>
      <c r="I283" s="6"/>
      <c r="J283" s="6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87"/>
      <c r="AF283" s="6"/>
      <c r="AG283" s="4"/>
      <c r="AH283" s="4"/>
      <c r="AI283" s="5" t="str">
        <f>VLOOKUP(C283,'8'!$B$10:$H$397,3,FALSE)</f>
        <v>01:28:17</v>
      </c>
      <c r="AJ283" s="6">
        <f>VLOOKUP(C283,'8'!$B$10:$H$397,4,FALSE)</f>
        <v>46</v>
      </c>
      <c r="AK283" s="6">
        <f>VLOOKUP(AJ283,Баллы!$A$2:$B$101,2)+AL283/2</f>
        <v>52.5</v>
      </c>
      <c r="AL283" s="6">
        <f>VLOOKUP(C283,'8'!$B$10:$H$397,6,FALSE)</f>
        <v>15</v>
      </c>
      <c r="AM283" s="5"/>
      <c r="AN283" s="6"/>
      <c r="AO283" s="6"/>
      <c r="AP283" s="6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</row>
    <row r="284" spans="1:58" x14ac:dyDescent="0.3">
      <c r="A284" s="11">
        <f>IF(D284=0," ",RANK(D284,$D$3:$D$345,0))</f>
        <v>281</v>
      </c>
      <c r="B284" s="9">
        <v>282</v>
      </c>
      <c r="C284" s="159" t="s">
        <v>2201</v>
      </c>
      <c r="D284" s="72">
        <f>I284+M284+Q284+U284+Y284+AC284+AG284+AK284+AO284+AS284+AW284+BA284+BE284</f>
        <v>52.5</v>
      </c>
      <c r="E284" s="13">
        <f>J284+N284+R284+V284+Z284+AD284+AH284+AL284+AP284+AT284+AX284+BB284+BF284</f>
        <v>7</v>
      </c>
      <c r="F284" s="13">
        <f>COUNTA(H284,L284,P284,T284,X284,AB284,AF284,AJ284,AN284,AR284,AV284,AZ284,BD284)</f>
        <v>1</v>
      </c>
      <c r="G284" s="6"/>
      <c r="H284" s="6"/>
      <c r="I284" s="6"/>
      <c r="J284" s="6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87"/>
      <c r="AF284" s="6"/>
      <c r="AG284" s="4"/>
      <c r="AH284" s="4"/>
      <c r="AI284" s="5" t="str">
        <f>VLOOKUP(C284,'8'!$B$10:$H$397,3,FALSE)</f>
        <v>01:02:47</v>
      </c>
      <c r="AJ284" s="6">
        <f>VLOOKUP(C284,'8'!$B$10:$H$397,4,FALSE)</f>
        <v>42</v>
      </c>
      <c r="AK284" s="6">
        <f>VLOOKUP(AJ284,Баллы!$A$2:$B$101,2)+AL284/2</f>
        <v>52.5</v>
      </c>
      <c r="AL284" s="6">
        <f>VLOOKUP(C284,'8'!$B$10:$H$397,6,FALSE)</f>
        <v>7</v>
      </c>
      <c r="AM284" s="5"/>
      <c r="AN284" s="6"/>
      <c r="AO284" s="6"/>
      <c r="AP284" s="6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</row>
    <row r="285" spans="1:58" x14ac:dyDescent="0.3">
      <c r="A285" s="11">
        <f>IF(D285=0," ",RANK(D285,$D$3:$D$345,0))</f>
        <v>283</v>
      </c>
      <c r="B285" s="9">
        <v>283</v>
      </c>
      <c r="C285" s="12" t="s">
        <v>43</v>
      </c>
      <c r="D285" s="72">
        <f>I285+M285+Q285+U285+Y285+AC285+AG285+AK285+AO285+AS285+AW285+BA285+BE285</f>
        <v>52.25</v>
      </c>
      <c r="E285" s="13">
        <f>J285+N285+R285+V285+Z285+AD285+AH285+AL285+AP285+AT285+AX285+BB285+BF285</f>
        <v>26.5</v>
      </c>
      <c r="F285" s="13">
        <f>COUNTA(H285,L285,P285,T285,X285,AB285,AF285,AJ285,AN285,AR285,AV285,AZ285,BD285)</f>
        <v>1</v>
      </c>
      <c r="G285" s="6"/>
      <c r="H285" s="6"/>
      <c r="I285" s="6"/>
      <c r="J285" s="6"/>
      <c r="K285" s="5"/>
      <c r="L285" s="6"/>
      <c r="M285" s="6"/>
      <c r="N285" s="6"/>
      <c r="O285" s="5">
        <f>VLOOKUP(C285,'3'!$B$10:$G$298,3,FALSE)</f>
        <v>0.13094907407407408</v>
      </c>
      <c r="P285" s="6">
        <f>VLOOKUP(C285,'3'!$B$10:$G$298,4,FALSE)</f>
        <v>52</v>
      </c>
      <c r="Q285" s="6">
        <f>VLOOKUP(P285,Баллы!$A$2:$B$101,2)+R285/2</f>
        <v>52.25</v>
      </c>
      <c r="R285" s="6">
        <f>VLOOKUP(C285,'3'!$B$10:$G$298,5,FALSE)</f>
        <v>26.5</v>
      </c>
      <c r="S285" s="5"/>
      <c r="T285" s="6"/>
      <c r="U285" s="6"/>
      <c r="V285" s="6"/>
      <c r="W285" s="8"/>
      <c r="X285" s="4"/>
      <c r="Y285" s="4"/>
      <c r="Z285" s="4"/>
      <c r="AA285" s="8"/>
      <c r="AB285" s="4"/>
      <c r="AC285" s="4"/>
      <c r="AD285" s="4"/>
      <c r="AE285" s="87"/>
      <c r="AF285" s="6"/>
      <c r="AG285" s="4"/>
      <c r="AH285" s="4"/>
      <c r="AI285" s="5"/>
      <c r="AJ285" s="6"/>
      <c r="AK285" s="6"/>
      <c r="AL285" s="6"/>
      <c r="AM285" s="5"/>
      <c r="AN285" s="6"/>
      <c r="AO285" s="6"/>
      <c r="AP285" s="6"/>
      <c r="AQ285" s="5"/>
      <c r="AR285" s="6"/>
      <c r="AS285" s="6"/>
      <c r="AT285" s="6"/>
      <c r="AU285" s="5"/>
      <c r="AV285" s="6"/>
      <c r="AW285" s="6"/>
      <c r="AX285" s="6"/>
      <c r="AY285" s="5"/>
      <c r="AZ285" s="6"/>
      <c r="BA285" s="6"/>
      <c r="BB285" s="6"/>
      <c r="BC285" s="5"/>
      <c r="BD285" s="6"/>
      <c r="BE285" s="6"/>
      <c r="BF285" s="6"/>
    </row>
    <row r="286" spans="1:58" x14ac:dyDescent="0.3">
      <c r="A286" s="11">
        <f>IF(D286=0," ",RANK(D286,$D$3:$D$345,0))</f>
        <v>284</v>
      </c>
      <c r="B286" s="9">
        <v>284</v>
      </c>
      <c r="C286" s="159" t="s">
        <v>2144</v>
      </c>
      <c r="D286" s="72">
        <f>I286+M286+Q286+U286+Y286+AC286+AG286+AK286+AO286+AS286+AW286+BA286+BE286</f>
        <v>51.5</v>
      </c>
      <c r="E286" s="13">
        <f>J286+N286+R286+V286+Z286+AD286+AH286+AL286+AP286+AT286+AX286+BB286+BF286</f>
        <v>15</v>
      </c>
      <c r="F286" s="13">
        <f>COUNTA(H286,L286,P286,T286,X286,AB286,AF286,AJ286,AN286,AR286,AV286,AZ286,BD286)</f>
        <v>1</v>
      </c>
      <c r="G286" s="6"/>
      <c r="H286" s="6"/>
      <c r="I286" s="6"/>
      <c r="J286" s="6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87"/>
      <c r="AF286" s="6"/>
      <c r="AG286" s="4"/>
      <c r="AH286" s="4"/>
      <c r="AI286" s="5" t="str">
        <f>VLOOKUP(C286,'8'!$B$10:$H$397,3,FALSE)</f>
        <v>01:29:05</v>
      </c>
      <c r="AJ286" s="6">
        <f>VLOOKUP(C286,'8'!$B$10:$H$397,4,FALSE)</f>
        <v>47</v>
      </c>
      <c r="AK286" s="6">
        <f>VLOOKUP(AJ286,Баллы!$A$2:$B$101,2)+AL286/2</f>
        <v>51.5</v>
      </c>
      <c r="AL286" s="6">
        <f>VLOOKUP(C286,'8'!$B$10:$H$397,6,FALSE)</f>
        <v>15</v>
      </c>
      <c r="AM286" s="5"/>
      <c r="AN286" s="6"/>
      <c r="AO286" s="6"/>
      <c r="AP286" s="6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</row>
    <row r="287" spans="1:58" x14ac:dyDescent="0.3">
      <c r="A287" s="11">
        <f>IF(D287=0," ",RANK(D287,$D$3:$D$345,0))</f>
        <v>284</v>
      </c>
      <c r="B287" s="9">
        <v>285</v>
      </c>
      <c r="C287" s="159" t="s">
        <v>2202</v>
      </c>
      <c r="D287" s="72">
        <f>I287+M287+Q287+U287+Y287+AC287+AG287+AK287+AO287+AS287+AW287+BA287+BE287</f>
        <v>51.5</v>
      </c>
      <c r="E287" s="13">
        <f>J287+N287+R287+V287+Z287+AD287+AH287+AL287+AP287+AT287+AX287+BB287+BF287</f>
        <v>7</v>
      </c>
      <c r="F287" s="13">
        <f>COUNTA(H287,L287,P287,T287,X287,AB287,AF287,AJ287,AN287,AR287,AV287,AZ287,BD287)</f>
        <v>1</v>
      </c>
      <c r="G287" s="6"/>
      <c r="H287" s="6"/>
      <c r="I287" s="6"/>
      <c r="J287" s="6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87"/>
      <c r="AF287" s="6"/>
      <c r="AG287" s="4"/>
      <c r="AH287" s="4"/>
      <c r="AI287" s="5" t="str">
        <f>VLOOKUP(C287,'8'!$B$10:$H$397,3,FALSE)</f>
        <v>01:04:07</v>
      </c>
      <c r="AJ287" s="6">
        <f>VLOOKUP(C287,'8'!$B$10:$H$397,4,FALSE)</f>
        <v>43</v>
      </c>
      <c r="AK287" s="6">
        <f>VLOOKUP(AJ287,Баллы!$A$2:$B$101,2)+AL287/2</f>
        <v>51.5</v>
      </c>
      <c r="AL287" s="6">
        <f>VLOOKUP(C287,'8'!$B$10:$H$397,6,FALSE)</f>
        <v>7</v>
      </c>
      <c r="AM287" s="5"/>
      <c r="AN287" s="6"/>
      <c r="AO287" s="6"/>
      <c r="AP287" s="6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</row>
    <row r="288" spans="1:58" x14ac:dyDescent="0.3">
      <c r="A288" s="11">
        <f>IF(D288=0," ",RANK(D288,$D$3:$D$345,0))</f>
        <v>286</v>
      </c>
      <c r="B288" s="9">
        <v>286</v>
      </c>
      <c r="C288" s="159" t="s">
        <v>2209</v>
      </c>
      <c r="D288" s="72">
        <f>I288+M288+Q288+U288+Y288+AC288+AG288+AK288+AO288+AS288+AW288+BA288+BE288</f>
        <v>50.5</v>
      </c>
      <c r="E288" s="13">
        <f>J288+N288+R288+V288+Z288+AD288+AH288+AL288+AP288+AT288+AX288+BB288+BF288</f>
        <v>15</v>
      </c>
      <c r="F288" s="13">
        <f>COUNTA(H288,L288,P288,T288,X288,AB288,AF288,AJ288,AN288,AR288,AV288,AZ288,BD288)</f>
        <v>1</v>
      </c>
      <c r="G288" s="6"/>
      <c r="H288" s="6"/>
      <c r="I288" s="6"/>
      <c r="J288" s="6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87"/>
      <c r="AF288" s="6"/>
      <c r="AG288" s="4"/>
      <c r="AH288" s="4"/>
      <c r="AI288" s="5" t="str">
        <f>VLOOKUP(C288,'8'!$B$10:$H$397,3,FALSE)</f>
        <v>01:29:48</v>
      </c>
      <c r="AJ288" s="6">
        <f>VLOOKUP(C288,'8'!$B$10:$H$397,4,FALSE)</f>
        <v>48</v>
      </c>
      <c r="AK288" s="6">
        <f>VLOOKUP(AJ288,Баллы!$A$2:$B$101,2)+AL288/2</f>
        <v>50.5</v>
      </c>
      <c r="AL288" s="6">
        <f>VLOOKUP(C288,'8'!$B$10:$H$397,6,FALSE)</f>
        <v>15</v>
      </c>
      <c r="AM288" s="5"/>
      <c r="AN288" s="6"/>
      <c r="AO288" s="6"/>
      <c r="AP288" s="6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</row>
    <row r="289" spans="1:58" x14ac:dyDescent="0.3">
      <c r="A289" s="11">
        <f>IF(D289=0," ",RANK(D289,$D$3:$D$345,0))</f>
        <v>286</v>
      </c>
      <c r="B289" s="9">
        <v>287</v>
      </c>
      <c r="C289" s="159" t="s">
        <v>2203</v>
      </c>
      <c r="D289" s="72">
        <f>I289+M289+Q289+U289+Y289+AC289+AG289+AK289+AO289+AS289+AW289+BA289+BE289</f>
        <v>50.5</v>
      </c>
      <c r="E289" s="13">
        <f>J289+N289+R289+V289+Z289+AD289+AH289+AL289+AP289+AT289+AX289+BB289+BF289</f>
        <v>7</v>
      </c>
      <c r="F289" s="13">
        <f>COUNTA(H289,L289,P289,T289,X289,AB289,AF289,AJ289,AN289,AR289,AV289,AZ289,BD289)</f>
        <v>1</v>
      </c>
      <c r="G289" s="6"/>
      <c r="H289" s="6"/>
      <c r="I289" s="6"/>
      <c r="J289" s="6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87"/>
      <c r="AF289" s="6"/>
      <c r="AG289" s="4"/>
      <c r="AH289" s="4"/>
      <c r="AI289" s="5" t="str">
        <f>VLOOKUP(C289,'8'!$B$10:$H$397,3,FALSE)</f>
        <v>01:05:54</v>
      </c>
      <c r="AJ289" s="6">
        <f>VLOOKUP(C289,'8'!$B$10:$H$397,4,FALSE)</f>
        <v>44</v>
      </c>
      <c r="AK289" s="6">
        <f>VLOOKUP(AJ289,Баллы!$A$2:$B$101,2)+AL289/2</f>
        <v>50.5</v>
      </c>
      <c r="AL289" s="6">
        <f>VLOOKUP(C289,'8'!$B$10:$H$397,6,FALSE)</f>
        <v>7</v>
      </c>
      <c r="AM289" s="5"/>
      <c r="AN289" s="6"/>
      <c r="AO289" s="6"/>
      <c r="AP289" s="6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</row>
    <row r="290" spans="1:58" x14ac:dyDescent="0.3">
      <c r="A290" s="11">
        <f>IF(D290=0," ",RANK(D290,$D$3:$D$345,0))</f>
        <v>288</v>
      </c>
      <c r="B290" s="9">
        <v>288</v>
      </c>
      <c r="C290" s="12" t="s">
        <v>466</v>
      </c>
      <c r="D290" s="72">
        <f>I290+M290+Q290+U290+Y290+AC290+AG290+AK290+AO290+AS290+AW290+BA290+BE290</f>
        <v>50.25</v>
      </c>
      <c r="E290" s="13">
        <f>J290+N290+R290+V290+Z290+AD290+AH290+AL290+AP290+AT290+AX290+BB290+BF290</f>
        <v>26.5</v>
      </c>
      <c r="F290" s="13">
        <f>COUNTA(H290,L290,P290,T290,X290,AB290,AF290,AJ290,AN290,AR290,AV290,AZ290,BD290)</f>
        <v>1</v>
      </c>
      <c r="G290" s="6"/>
      <c r="H290" s="6"/>
      <c r="I290" s="6"/>
      <c r="J290" s="6"/>
      <c r="K290" s="5"/>
      <c r="L290" s="6"/>
      <c r="M290" s="6"/>
      <c r="N290" s="6"/>
      <c r="O290" s="5">
        <f>VLOOKUP(C290,'3'!$B$10:$G$298,3,FALSE)</f>
        <v>0.13137731481481482</v>
      </c>
      <c r="P290" s="6">
        <f>VLOOKUP(C290,'3'!$B$10:$G$298,4,FALSE)</f>
        <v>54</v>
      </c>
      <c r="Q290" s="6">
        <f>VLOOKUP(P290,Баллы!$A$2:$B$101,2)+R290/2</f>
        <v>50.25</v>
      </c>
      <c r="R290" s="6">
        <f>VLOOKUP(C290,'3'!$B$10:$G$298,5,FALSE)</f>
        <v>26.5</v>
      </c>
      <c r="S290" s="5"/>
      <c r="T290" s="6"/>
      <c r="U290" s="6"/>
      <c r="V290" s="6"/>
      <c r="W290" s="8"/>
      <c r="X290" s="4"/>
      <c r="Y290" s="4"/>
      <c r="Z290" s="4"/>
      <c r="AA290" s="8"/>
      <c r="AB290" s="4"/>
      <c r="AC290" s="4"/>
      <c r="AD290" s="4"/>
      <c r="AE290" s="87"/>
      <c r="AF290" s="6"/>
      <c r="AG290" s="4"/>
      <c r="AH290" s="4"/>
      <c r="AI290" s="5"/>
      <c r="AJ290" s="6"/>
      <c r="AK290" s="6"/>
      <c r="AL290" s="6"/>
      <c r="AM290" s="5"/>
      <c r="AN290" s="6"/>
      <c r="AO290" s="6"/>
      <c r="AP290" s="6"/>
      <c r="AQ290" s="5"/>
      <c r="AR290" s="6"/>
      <c r="AS290" s="6"/>
      <c r="AT290" s="6"/>
      <c r="AU290" s="5"/>
      <c r="AV290" s="6"/>
      <c r="AW290" s="6"/>
      <c r="AX290" s="6"/>
      <c r="AY290" s="5"/>
      <c r="AZ290" s="6"/>
      <c r="BA290" s="6"/>
      <c r="BB290" s="6"/>
      <c r="BC290" s="5"/>
      <c r="BD290" s="6"/>
      <c r="BE290" s="6"/>
      <c r="BF290" s="6"/>
    </row>
    <row r="291" spans="1:58" x14ac:dyDescent="0.3">
      <c r="A291" s="11">
        <f>IF(D291=0," ",RANK(D291,$D$3:$D$345,0))</f>
        <v>289</v>
      </c>
      <c r="B291" s="9">
        <v>289</v>
      </c>
      <c r="C291" s="159" t="s">
        <v>2101</v>
      </c>
      <c r="D291" s="72">
        <f>I291+M291+Q291+U291+Y291+AC291+AG291+AK291+AO291+AS291+AW291+BA291+BE291</f>
        <v>50</v>
      </c>
      <c r="E291" s="13">
        <f>J291+N291+R291+V291+Z291+AD291+AH291+AL291+AP291+AT291+AX291+BB291+BF291</f>
        <v>10</v>
      </c>
      <c r="F291" s="13">
        <f>COUNTA(H291,L291,P291,T291,X291,AB291,AF291,AJ291,AN291,AR291,AV291,AZ291,BD291)</f>
        <v>1</v>
      </c>
      <c r="G291" s="6"/>
      <c r="H291" s="6"/>
      <c r="I291" s="6"/>
      <c r="J291" s="6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87" t="str">
        <f>VLOOKUP(C291,'7'!$B$10:$H$126,3,FALSE)</f>
        <v>01:08:05</v>
      </c>
      <c r="AF291" s="6">
        <f>VLOOKUP(C291,'7'!$B$10:$H$126,4,FALSE)</f>
        <v>46</v>
      </c>
      <c r="AG291" s="4">
        <f>VLOOKUP(AF291,Баллы!$A$2:$B$101,2)+AH291/2</f>
        <v>50</v>
      </c>
      <c r="AH291" s="4">
        <f>VLOOKUP(C291,'7'!$B$10:$H$126,6,FALSE)</f>
        <v>10</v>
      </c>
      <c r="AI291" s="5"/>
      <c r="AJ291" s="6"/>
      <c r="AK291" s="6"/>
      <c r="AL291" s="6"/>
      <c r="AM291" s="5"/>
      <c r="AN291" s="6"/>
      <c r="AO291" s="6"/>
      <c r="AP291" s="6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</row>
    <row r="292" spans="1:58" x14ac:dyDescent="0.3">
      <c r="A292" s="11">
        <f>IF(D292=0," ",RANK(D292,$D$3:$D$345,0))</f>
        <v>290</v>
      </c>
      <c r="B292" s="9">
        <v>290</v>
      </c>
      <c r="C292" s="159" t="s">
        <v>2145</v>
      </c>
      <c r="D292" s="72">
        <f>I292+M292+Q292+U292+Y292+AC292+AG292+AK292+AO292+AS292+AW292+BA292+BE292</f>
        <v>49.5</v>
      </c>
      <c r="E292" s="13">
        <f>J292+N292+R292+V292+Z292+AD292+AH292+AL292+AP292+AT292+AX292+BB292+BF292</f>
        <v>15</v>
      </c>
      <c r="F292" s="13">
        <f>COUNTA(H292,L292,P292,T292,X292,AB292,AF292,AJ292,AN292,AR292,AV292,AZ292,BD292)</f>
        <v>1</v>
      </c>
      <c r="G292" s="6"/>
      <c r="H292" s="6"/>
      <c r="I292" s="6"/>
      <c r="J292" s="6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87"/>
      <c r="AF292" s="6"/>
      <c r="AG292" s="4"/>
      <c r="AH292" s="4"/>
      <c r="AI292" s="5" t="str">
        <f>VLOOKUP(C292,'8'!$B$10:$H$397,3,FALSE)</f>
        <v>01:30:49</v>
      </c>
      <c r="AJ292" s="6">
        <f>VLOOKUP(C292,'8'!$B$10:$H$397,4,FALSE)</f>
        <v>49</v>
      </c>
      <c r="AK292" s="6">
        <f>VLOOKUP(AJ292,Баллы!$A$2:$B$101,2)+AL292/2</f>
        <v>49.5</v>
      </c>
      <c r="AL292" s="6">
        <f>VLOOKUP(C292,'8'!$B$10:$H$397,6,FALSE)</f>
        <v>15</v>
      </c>
      <c r="AM292" s="5"/>
      <c r="AN292" s="6"/>
      <c r="AO292" s="6"/>
      <c r="AP292" s="6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</row>
    <row r="293" spans="1:58" x14ac:dyDescent="0.3">
      <c r="A293" s="11">
        <f>IF(D293=0," ",RANK(D293,$D$3:$D$345,0))</f>
        <v>290</v>
      </c>
      <c r="B293" s="9">
        <v>291</v>
      </c>
      <c r="C293" s="159" t="s">
        <v>2204</v>
      </c>
      <c r="D293" s="72">
        <f>I293+M293+Q293+U293+Y293+AC293+AG293+AK293+AO293+AS293+AW293+BA293+BE293</f>
        <v>49.5</v>
      </c>
      <c r="E293" s="13">
        <f>J293+N293+R293+V293+Z293+AD293+AH293+AL293+AP293+AT293+AX293+BB293+BF293</f>
        <v>7</v>
      </c>
      <c r="F293" s="13">
        <f>COUNTA(H293,L293,P293,T293,X293,AB293,AF293,AJ293,AN293,AR293,AV293,AZ293,BD293)</f>
        <v>1</v>
      </c>
      <c r="G293" s="6"/>
      <c r="H293" s="6"/>
      <c r="I293" s="6"/>
      <c r="J293" s="6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87"/>
      <c r="AF293" s="6"/>
      <c r="AG293" s="4"/>
      <c r="AH293" s="4"/>
      <c r="AI293" s="5" t="str">
        <f>VLOOKUP(C293,'8'!$B$10:$H$397,3,FALSE)</f>
        <v>01:06:10</v>
      </c>
      <c r="AJ293" s="6">
        <f>VLOOKUP(C293,'8'!$B$10:$H$397,4,FALSE)</f>
        <v>45</v>
      </c>
      <c r="AK293" s="6">
        <f>VLOOKUP(AJ293,Баллы!$A$2:$B$101,2)+AL293/2</f>
        <v>49.5</v>
      </c>
      <c r="AL293" s="6">
        <f>VLOOKUP(C293,'8'!$B$10:$H$397,6,FALSE)</f>
        <v>7</v>
      </c>
      <c r="AM293" s="5"/>
      <c r="AN293" s="6"/>
      <c r="AO293" s="6"/>
      <c r="AP293" s="6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</row>
    <row r="294" spans="1:58" x14ac:dyDescent="0.3">
      <c r="A294" s="11">
        <f>IF(D294=0," ",RANK(D294,$D$3:$D$345,0))</f>
        <v>292</v>
      </c>
      <c r="B294" s="9">
        <v>292</v>
      </c>
      <c r="C294" s="12" t="s">
        <v>467</v>
      </c>
      <c r="D294" s="72">
        <f>I294+M294+Q294+U294+Y294+AC294+AG294+AK294+AO294+AS294+AW294+BA294+BE294</f>
        <v>49.25</v>
      </c>
      <c r="E294" s="13">
        <f>J294+N294+R294+V294+Z294+AD294+AH294+AL294+AP294+AT294+AX294+BB294+BF294</f>
        <v>26.5</v>
      </c>
      <c r="F294" s="13">
        <f>COUNTA(H294,L294,P294,T294,X294,AB294,AF294,AJ294,AN294,AR294,AV294,AZ294,BD294)</f>
        <v>1</v>
      </c>
      <c r="G294" s="6"/>
      <c r="H294" s="6"/>
      <c r="I294" s="6"/>
      <c r="J294" s="6"/>
      <c r="K294" s="5"/>
      <c r="L294" s="6"/>
      <c r="M294" s="6"/>
      <c r="N294" s="6"/>
      <c r="O294" s="5">
        <f>VLOOKUP(C294,'3'!$B$10:$G$298,3,FALSE)</f>
        <v>0.13356481481481483</v>
      </c>
      <c r="P294" s="6">
        <f>VLOOKUP(C294,'3'!$B$10:$G$298,4,FALSE)</f>
        <v>55</v>
      </c>
      <c r="Q294" s="6">
        <f>VLOOKUP(P294,Баллы!$A$2:$B$101,2)+R294/2</f>
        <v>49.25</v>
      </c>
      <c r="R294" s="6">
        <f>VLOOKUP(C294,'3'!$B$10:$G$298,5,FALSE)</f>
        <v>26.5</v>
      </c>
      <c r="S294" s="5"/>
      <c r="T294" s="6"/>
      <c r="U294" s="6"/>
      <c r="V294" s="6"/>
      <c r="W294" s="8"/>
      <c r="X294" s="4"/>
      <c r="Y294" s="4"/>
      <c r="Z294" s="4"/>
      <c r="AA294" s="8"/>
      <c r="AB294" s="4"/>
      <c r="AC294" s="4"/>
      <c r="AD294" s="4"/>
      <c r="AE294" s="87"/>
      <c r="AF294" s="6"/>
      <c r="AG294" s="4"/>
      <c r="AH294" s="4"/>
      <c r="AI294" s="5"/>
      <c r="AJ294" s="6"/>
      <c r="AK294" s="6"/>
      <c r="AL294" s="6"/>
      <c r="AM294" s="5"/>
      <c r="AN294" s="6"/>
      <c r="AO294" s="6"/>
      <c r="AP294" s="6"/>
      <c r="AQ294" s="5"/>
      <c r="AR294" s="6"/>
      <c r="AS294" s="6"/>
      <c r="AT294" s="6"/>
      <c r="AU294" s="5"/>
      <c r="AV294" s="6"/>
      <c r="AW294" s="6"/>
      <c r="AX294" s="6"/>
      <c r="AY294" s="5"/>
      <c r="AZ294" s="6"/>
      <c r="BA294" s="6"/>
      <c r="BB294" s="6"/>
      <c r="BC294" s="5"/>
      <c r="BD294" s="6"/>
      <c r="BE294" s="6"/>
      <c r="BF294" s="6"/>
    </row>
    <row r="295" spans="1:58" x14ac:dyDescent="0.3">
      <c r="A295" s="11">
        <f>IF(D295=0," ",RANK(D295,$D$3:$D$345,0))</f>
        <v>293</v>
      </c>
      <c r="B295" s="9">
        <v>293</v>
      </c>
      <c r="C295" s="159" t="s">
        <v>2205</v>
      </c>
      <c r="D295" s="72">
        <f>I295+M295+Q295+U295+Y295+AC295+AG295+AK295+AO295+AS295+AW295+BA295+BE295</f>
        <v>48.5</v>
      </c>
      <c r="E295" s="13">
        <f>J295+N295+R295+V295+Z295+AD295+AH295+AL295+AP295+AT295+AX295+BB295+BF295</f>
        <v>7</v>
      </c>
      <c r="F295" s="13">
        <f>COUNTA(H295,L295,P295,T295,X295,AB295,AF295,AJ295,AN295,AR295,AV295,AZ295,BD295)</f>
        <v>1</v>
      </c>
      <c r="G295" s="6"/>
      <c r="H295" s="6"/>
      <c r="I295" s="6"/>
      <c r="J295" s="6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87"/>
      <c r="AF295" s="6"/>
      <c r="AG295" s="4"/>
      <c r="AH295" s="4"/>
      <c r="AI295" s="5" t="str">
        <f>VLOOKUP(C295,'8'!$B$10:$H$397,3,FALSE)</f>
        <v>01:07:19</v>
      </c>
      <c r="AJ295" s="6">
        <f>VLOOKUP(C295,'8'!$B$10:$H$397,4,FALSE)</f>
        <v>46</v>
      </c>
      <c r="AK295" s="6">
        <f>VLOOKUP(AJ295,Баллы!$A$2:$B$101,2)+AL295/2</f>
        <v>48.5</v>
      </c>
      <c r="AL295" s="6">
        <f>VLOOKUP(C295,'8'!$B$10:$H$397,6,FALSE)</f>
        <v>7</v>
      </c>
      <c r="AM295" s="5"/>
      <c r="AN295" s="6"/>
      <c r="AO295" s="6"/>
      <c r="AP295" s="6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</row>
    <row r="296" spans="1:58" x14ac:dyDescent="0.3">
      <c r="A296" s="11">
        <f>IF(D296=0," ",RANK(D296,$D$3:$D$345,0))</f>
        <v>294</v>
      </c>
      <c r="B296" s="9">
        <v>294</v>
      </c>
      <c r="C296" s="159" t="s">
        <v>2146</v>
      </c>
      <c r="D296" s="72">
        <f>I296+M296+Q296+U296+Y296+AC296+AG296+AK296+AO296+AS296+AW296+BA296+BE296</f>
        <v>47.5</v>
      </c>
      <c r="E296" s="13">
        <f>J296+N296+R296+V296+Z296+AD296+AH296+AL296+AP296+AT296+AX296+BB296+BF296</f>
        <v>15</v>
      </c>
      <c r="F296" s="13">
        <f>COUNTA(H296,L296,P296,T296,X296,AB296,AF296,AJ296,AN296,AR296,AV296,AZ296,BD296)</f>
        <v>1</v>
      </c>
      <c r="G296" s="6"/>
      <c r="H296" s="6"/>
      <c r="I296" s="6"/>
      <c r="J296" s="6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87"/>
      <c r="AF296" s="6"/>
      <c r="AG296" s="4"/>
      <c r="AH296" s="4"/>
      <c r="AI296" s="5" t="str">
        <f>VLOOKUP(C296,'8'!$B$10:$H$397,3,FALSE)</f>
        <v>01:31:16</v>
      </c>
      <c r="AJ296" s="6">
        <f>VLOOKUP(C296,'8'!$B$10:$H$397,4,FALSE)</f>
        <v>51</v>
      </c>
      <c r="AK296" s="6">
        <f>VLOOKUP(AJ296,Баллы!$A$2:$B$101,2)+AL296/2</f>
        <v>47.5</v>
      </c>
      <c r="AL296" s="6">
        <f>VLOOKUP(C296,'8'!$B$10:$H$397,6,FALSE)</f>
        <v>15</v>
      </c>
      <c r="AM296" s="5"/>
      <c r="AN296" s="6"/>
      <c r="AO296" s="6"/>
      <c r="AP296" s="6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</row>
    <row r="297" spans="1:58" x14ac:dyDescent="0.3">
      <c r="A297" s="11">
        <f>IF(D297=0," ",RANK(D297,$D$3:$D$345,0))</f>
        <v>294</v>
      </c>
      <c r="B297" s="9">
        <v>295</v>
      </c>
      <c r="C297" s="159" t="s">
        <v>2206</v>
      </c>
      <c r="D297" s="72">
        <f>I297+M297+Q297+U297+Y297+AC297+AG297+AK297+AO297+AS297+AW297+BA297+BE297</f>
        <v>47.5</v>
      </c>
      <c r="E297" s="13">
        <f>J297+N297+R297+V297+Z297+AD297+AH297+AL297+AP297+AT297+AX297+BB297+BF297</f>
        <v>7</v>
      </c>
      <c r="F297" s="13">
        <f>COUNTA(H297,L297,P297,T297,X297,AB297,AF297,AJ297,AN297,AR297,AV297,AZ297,BD297)</f>
        <v>1</v>
      </c>
      <c r="G297" s="6"/>
      <c r="H297" s="6"/>
      <c r="I297" s="6"/>
      <c r="J297" s="6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87"/>
      <c r="AF297" s="6"/>
      <c r="AG297" s="4"/>
      <c r="AH297" s="4"/>
      <c r="AI297" s="5" t="str">
        <f>VLOOKUP(C297,'8'!$B$10:$H$397,3,FALSE)</f>
        <v>01:08:02</v>
      </c>
      <c r="AJ297" s="6">
        <f>VLOOKUP(C297,'8'!$B$10:$H$397,4,FALSE)</f>
        <v>47</v>
      </c>
      <c r="AK297" s="6">
        <f>VLOOKUP(AJ297,Баллы!$A$2:$B$101,2)+AL297/2</f>
        <v>47.5</v>
      </c>
      <c r="AL297" s="6">
        <f>VLOOKUP(C297,'8'!$B$10:$H$397,6,FALSE)</f>
        <v>7</v>
      </c>
      <c r="AM297" s="5"/>
      <c r="AN297" s="6"/>
      <c r="AO297" s="6"/>
      <c r="AP297" s="6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</row>
    <row r="298" spans="1:58" x14ac:dyDescent="0.3">
      <c r="A298" s="11">
        <f>IF(D298=0," ",RANK(D298,$D$3:$D$345,0))</f>
        <v>296</v>
      </c>
      <c r="B298" s="9">
        <v>296</v>
      </c>
      <c r="C298" s="12" t="s">
        <v>469</v>
      </c>
      <c r="D298" s="72">
        <f>I298+M298+Q298+U298+Y298+AC298+AG298+AK298+AO298+AS298+AW298+BA298+BE298</f>
        <v>47.25</v>
      </c>
      <c r="E298" s="13">
        <f>J298+N298+R298+V298+Z298+AD298+AH298+AL298+AP298+AT298+AX298+BB298+BF298</f>
        <v>26.5</v>
      </c>
      <c r="F298" s="13">
        <f>COUNTA(H298,L298,P298,T298,X298,AB298,AF298,AJ298,AN298,AR298,AV298,AZ298,BD298)</f>
        <v>1</v>
      </c>
      <c r="G298" s="6"/>
      <c r="H298" s="6"/>
      <c r="I298" s="6"/>
      <c r="J298" s="6"/>
      <c r="K298" s="5"/>
      <c r="L298" s="6"/>
      <c r="M298" s="6"/>
      <c r="N298" s="6"/>
      <c r="O298" s="5">
        <f>VLOOKUP(C298,'3'!$B$10:$G$298,3,FALSE)</f>
        <v>0.13434027777777777</v>
      </c>
      <c r="P298" s="6">
        <f>VLOOKUP(C298,'3'!$B$10:$G$298,4,FALSE)</f>
        <v>57</v>
      </c>
      <c r="Q298" s="6">
        <f>VLOOKUP(P298,Баллы!$A$2:$B$101,2)+R298/2</f>
        <v>47.25</v>
      </c>
      <c r="R298" s="6">
        <f>VLOOKUP(C298,'3'!$B$10:$G$298,5,FALSE)</f>
        <v>26.5</v>
      </c>
      <c r="S298" s="5"/>
      <c r="T298" s="6"/>
      <c r="U298" s="6"/>
      <c r="V298" s="6"/>
      <c r="W298" s="8"/>
      <c r="X298" s="4"/>
      <c r="Y298" s="4"/>
      <c r="Z298" s="4"/>
      <c r="AA298" s="8"/>
      <c r="AB298" s="4"/>
      <c r="AC298" s="4"/>
      <c r="AD298" s="4"/>
      <c r="AE298" s="87"/>
      <c r="AF298" s="6"/>
      <c r="AG298" s="4"/>
      <c r="AH298" s="4"/>
      <c r="AI298" s="5"/>
      <c r="AJ298" s="6"/>
      <c r="AK298" s="6"/>
      <c r="AL298" s="6"/>
      <c r="AM298" s="5"/>
      <c r="AN298" s="6"/>
      <c r="AO298" s="6"/>
      <c r="AP298" s="6"/>
      <c r="AQ298" s="5"/>
      <c r="AR298" s="6"/>
      <c r="AS298" s="6"/>
      <c r="AT298" s="6"/>
      <c r="AU298" s="5"/>
      <c r="AV298" s="6"/>
      <c r="AW298" s="6"/>
      <c r="AX298" s="6"/>
      <c r="AY298" s="5"/>
      <c r="AZ298" s="6"/>
      <c r="BA298" s="6"/>
      <c r="BB298" s="6"/>
      <c r="BC298" s="5"/>
      <c r="BD298" s="6"/>
      <c r="BE298" s="6"/>
      <c r="BF298" s="6"/>
    </row>
    <row r="299" spans="1:58" x14ac:dyDescent="0.3">
      <c r="A299" s="11">
        <f>IF(D299=0," ",RANK(D299,$D$3:$D$345,0))</f>
        <v>297</v>
      </c>
      <c r="B299" s="9">
        <v>297</v>
      </c>
      <c r="C299" s="159" t="s">
        <v>2147</v>
      </c>
      <c r="D299" s="72">
        <f>I299+M299+Q299+U299+Y299+AC299+AG299+AK299+AO299+AS299+AW299+BA299+BE299</f>
        <v>46.5</v>
      </c>
      <c r="E299" s="13">
        <f>J299+N299+R299+V299+Z299+AD299+AH299+AL299+AP299+AT299+AX299+BB299+BF299</f>
        <v>15</v>
      </c>
      <c r="F299" s="13">
        <f>COUNTA(H299,L299,P299,T299,X299,AB299,AF299,AJ299,AN299,AR299,AV299,AZ299,BD299)</f>
        <v>1</v>
      </c>
      <c r="G299" s="6"/>
      <c r="H299" s="6"/>
      <c r="I299" s="6"/>
      <c r="J299" s="6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87"/>
      <c r="AF299" s="6"/>
      <c r="AG299" s="4"/>
      <c r="AH299" s="4"/>
      <c r="AI299" s="5" t="str">
        <f>VLOOKUP(C299,'8'!$B$10:$H$397,3,FALSE)</f>
        <v>01:31:56</v>
      </c>
      <c r="AJ299" s="6">
        <f>VLOOKUP(C299,'8'!$B$10:$H$397,4,FALSE)</f>
        <v>52</v>
      </c>
      <c r="AK299" s="6">
        <f>VLOOKUP(AJ299,Баллы!$A$2:$B$101,2)+AL299/2</f>
        <v>46.5</v>
      </c>
      <c r="AL299" s="6">
        <f>VLOOKUP(C299,'8'!$B$10:$H$397,6,FALSE)</f>
        <v>15</v>
      </c>
      <c r="AM299" s="5"/>
      <c r="AN299" s="6"/>
      <c r="AO299" s="6"/>
      <c r="AP299" s="6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</row>
    <row r="300" spans="1:58" x14ac:dyDescent="0.3">
      <c r="A300" s="11">
        <f>IF(D300=0," ",RANK(D300,$D$3:$D$345,0))</f>
        <v>297</v>
      </c>
      <c r="B300" s="9">
        <v>298</v>
      </c>
      <c r="C300" s="159" t="s">
        <v>2207</v>
      </c>
      <c r="D300" s="72">
        <f>I300+M300+Q300+U300+Y300+AC300+AG300+AK300+AO300+AS300+AW300+BA300+BE300</f>
        <v>46.5</v>
      </c>
      <c r="E300" s="13">
        <f>J300+N300+R300+V300+Z300+AD300+AH300+AL300+AP300+AT300+AX300+BB300+BF300</f>
        <v>7</v>
      </c>
      <c r="F300" s="13">
        <f>COUNTA(H300,L300,P300,T300,X300,AB300,AF300,AJ300,AN300,AR300,AV300,AZ300,BD300)</f>
        <v>1</v>
      </c>
      <c r="G300" s="6"/>
      <c r="H300" s="6"/>
      <c r="I300" s="6"/>
      <c r="J300" s="6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87"/>
      <c r="AF300" s="6"/>
      <c r="AG300" s="4"/>
      <c r="AH300" s="4"/>
      <c r="AI300" s="5" t="str">
        <f>VLOOKUP(C300,'8'!$B$10:$H$397,3,FALSE)</f>
        <v>01:09:07</v>
      </c>
      <c r="AJ300" s="6">
        <f>VLOOKUP(C300,'8'!$B$10:$H$397,4,FALSE)</f>
        <v>48</v>
      </c>
      <c r="AK300" s="6">
        <f>VLOOKUP(AJ300,Баллы!$A$2:$B$101,2)+AL300/2</f>
        <v>46.5</v>
      </c>
      <c r="AL300" s="6">
        <f>VLOOKUP(C300,'8'!$B$10:$H$397,6,FALSE)</f>
        <v>7</v>
      </c>
      <c r="AM300" s="5"/>
      <c r="AN300" s="6"/>
      <c r="AO300" s="6"/>
      <c r="AP300" s="6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</row>
    <row r="301" spans="1:58" x14ac:dyDescent="0.3">
      <c r="A301" s="11">
        <f>IF(D301=0," ",RANK(D301,$D$3:$D$345,0))</f>
        <v>299</v>
      </c>
      <c r="B301" s="9">
        <v>299</v>
      </c>
      <c r="C301" s="159" t="s">
        <v>2208</v>
      </c>
      <c r="D301" s="72">
        <f>I301+M301+Q301+U301+Y301+AC301+AG301+AK301+AO301+AS301+AW301+BA301+BE301</f>
        <v>45.5</v>
      </c>
      <c r="E301" s="13">
        <f>J301+N301+R301+V301+Z301+AD301+AH301+AL301+AP301+AT301+AX301+BB301+BF301</f>
        <v>7</v>
      </c>
      <c r="F301" s="13">
        <f>COUNTA(H301,L301,P301,T301,X301,AB301,AF301,AJ301,AN301,AR301,AV301,AZ301,BD301)</f>
        <v>1</v>
      </c>
      <c r="G301" s="6"/>
      <c r="H301" s="6"/>
      <c r="I301" s="6"/>
      <c r="J301" s="6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87"/>
      <c r="AF301" s="6"/>
      <c r="AG301" s="4"/>
      <c r="AH301" s="4"/>
      <c r="AI301" s="5" t="str">
        <f>VLOOKUP(C301,'8'!$B$10:$H$397,3,FALSE)</f>
        <v>01:24:15</v>
      </c>
      <c r="AJ301" s="6">
        <f>VLOOKUP(C301,'8'!$B$10:$H$397,4,FALSE)</f>
        <v>49</v>
      </c>
      <c r="AK301" s="6">
        <f>VLOOKUP(AJ301,Баллы!$A$2:$B$101,2)+AL301/2</f>
        <v>45.5</v>
      </c>
      <c r="AL301" s="6">
        <f>VLOOKUP(C301,'8'!$B$10:$H$397,6,FALSE)</f>
        <v>7</v>
      </c>
      <c r="AM301" s="5"/>
      <c r="AN301" s="6"/>
      <c r="AO301" s="6"/>
      <c r="AP301" s="6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</row>
    <row r="302" spans="1:58" x14ac:dyDescent="0.3">
      <c r="A302" s="11">
        <f>IF(D302=0," ",RANK(D302,$D$3:$D$345,0))</f>
        <v>300</v>
      </c>
      <c r="B302" s="9">
        <v>300</v>
      </c>
      <c r="C302" s="159" t="s">
        <v>2102</v>
      </c>
      <c r="D302" s="72">
        <f>I302+M302+Q302+U302+Y302+AC302+AG302+AK302+AO302+AS302+AW302+BA302+BE302</f>
        <v>45</v>
      </c>
      <c r="E302" s="13">
        <f>J302+N302+R302+V302+Z302+AD302+AH302+AL302+AP302+AT302+AX302+BB302+BF302</f>
        <v>10</v>
      </c>
      <c r="F302" s="13">
        <f>COUNTA(H302,L302,P302,T302,X302,AB302,AF302,AJ302,AN302,AR302,AV302,AZ302,BD302)</f>
        <v>1</v>
      </c>
      <c r="G302" s="6"/>
      <c r="H302" s="6"/>
      <c r="I302" s="6"/>
      <c r="J302" s="6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87" t="str">
        <f>VLOOKUP(C302,'7'!$B$10:$H$126,3,FALSE)</f>
        <v>01:11:38</v>
      </c>
      <c r="AF302" s="6">
        <f>VLOOKUP(C302,'7'!$B$10:$H$126,4,FALSE)</f>
        <v>51</v>
      </c>
      <c r="AG302" s="4">
        <f>VLOOKUP(AF302,Баллы!$A$2:$B$101,2)+AH302/2</f>
        <v>45</v>
      </c>
      <c r="AH302" s="4">
        <f>VLOOKUP(C302,'7'!$B$10:$H$126,6,FALSE)</f>
        <v>10</v>
      </c>
      <c r="AI302" s="5"/>
      <c r="AJ302" s="6"/>
      <c r="AK302" s="6"/>
      <c r="AL302" s="6"/>
      <c r="AM302" s="5"/>
      <c r="AN302" s="6"/>
      <c r="AO302" s="6"/>
      <c r="AP302" s="6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</row>
    <row r="303" spans="1:58" x14ac:dyDescent="0.3">
      <c r="A303" s="11">
        <f>IF(D303=0," ",RANK(D303,$D$3:$D$345,0))</f>
        <v>301</v>
      </c>
      <c r="B303" s="9">
        <v>301</v>
      </c>
      <c r="C303" s="159" t="s">
        <v>2148</v>
      </c>
      <c r="D303" s="72">
        <f>I303+M303+Q303+U303+Y303+AC303+AG303+AK303+AO303+AS303+AW303+BA303+BE303</f>
        <v>44.5</v>
      </c>
      <c r="E303" s="13">
        <f>J303+N303+R303+V303+Z303+AD303+AH303+AL303+AP303+AT303+AX303+BB303+BF303</f>
        <v>15</v>
      </c>
      <c r="F303" s="13">
        <f>COUNTA(H303,L303,P303,T303,X303,AB303,AF303,AJ303,AN303,AR303,AV303,AZ303,BD303)</f>
        <v>1</v>
      </c>
      <c r="G303" s="6"/>
      <c r="H303" s="6"/>
      <c r="I303" s="6"/>
      <c r="J303" s="6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87"/>
      <c r="AF303" s="6"/>
      <c r="AG303" s="4"/>
      <c r="AH303" s="4"/>
      <c r="AI303" s="5" t="str">
        <f>VLOOKUP(C303,'8'!$B$10:$H$397,3,FALSE)</f>
        <v>01:33:43</v>
      </c>
      <c r="AJ303" s="6">
        <f>VLOOKUP(C303,'8'!$B$10:$H$397,4,FALSE)</f>
        <v>54</v>
      </c>
      <c r="AK303" s="6">
        <f>VLOOKUP(AJ303,Баллы!$A$2:$B$101,2)+AL303/2</f>
        <v>44.5</v>
      </c>
      <c r="AL303" s="6">
        <f>VLOOKUP(C303,'8'!$B$10:$H$397,6,FALSE)</f>
        <v>15</v>
      </c>
      <c r="AM303" s="5"/>
      <c r="AN303" s="6"/>
      <c r="AO303" s="6"/>
      <c r="AP303" s="6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</row>
    <row r="304" spans="1:58" x14ac:dyDescent="0.3">
      <c r="A304" s="11">
        <f>IF(D304=0," ",RANK(D304,$D$3:$D$345,0))</f>
        <v>302</v>
      </c>
      <c r="B304" s="9">
        <v>302</v>
      </c>
      <c r="C304" s="12" t="s">
        <v>471</v>
      </c>
      <c r="D304" s="72">
        <f>I304+M304+Q304+U304+Y304+AC304+AG304+AK304+AO304+AS304+AW304+BA304+BE304</f>
        <v>44.25</v>
      </c>
      <c r="E304" s="13">
        <f>J304+N304+R304+V304+Z304+AD304+AH304+AL304+AP304+AT304+AX304+BB304+BF304</f>
        <v>26.5</v>
      </c>
      <c r="F304" s="13">
        <f>COUNTA(H304,L304,P304,T304,X304,AB304,AF304,AJ304,AN304,AR304,AV304,AZ304,BD304)</f>
        <v>1</v>
      </c>
      <c r="G304" s="6"/>
      <c r="H304" s="6"/>
      <c r="I304" s="6"/>
      <c r="J304" s="6"/>
      <c r="K304" s="5"/>
      <c r="L304" s="6"/>
      <c r="M304" s="6"/>
      <c r="N304" s="6"/>
      <c r="O304" s="5">
        <f>VLOOKUP(C304,'3'!$B$10:$G$298,3,FALSE)</f>
        <v>0.14408564814814814</v>
      </c>
      <c r="P304" s="6">
        <f>VLOOKUP(C304,'3'!$B$10:$G$298,4,FALSE)</f>
        <v>60</v>
      </c>
      <c r="Q304" s="6">
        <f>VLOOKUP(P304,Баллы!$A$2:$B$101,2)+R304/2</f>
        <v>44.25</v>
      </c>
      <c r="R304" s="6">
        <f>VLOOKUP(C304,'3'!$B$10:$G$298,5,FALSE)</f>
        <v>26.5</v>
      </c>
      <c r="S304" s="5"/>
      <c r="T304" s="6"/>
      <c r="U304" s="6"/>
      <c r="V304" s="6"/>
      <c r="W304" s="8"/>
      <c r="X304" s="4"/>
      <c r="Y304" s="4"/>
      <c r="Z304" s="4"/>
      <c r="AA304" s="8"/>
      <c r="AB304" s="4"/>
      <c r="AC304" s="4"/>
      <c r="AD304" s="4"/>
      <c r="AE304" s="87"/>
      <c r="AF304" s="6"/>
      <c r="AG304" s="4"/>
      <c r="AH304" s="4"/>
      <c r="AI304" s="5"/>
      <c r="AJ304" s="6"/>
      <c r="AK304" s="6"/>
      <c r="AL304" s="6"/>
      <c r="AM304" s="5"/>
      <c r="AN304" s="6"/>
      <c r="AO304" s="6"/>
      <c r="AP304" s="6"/>
      <c r="AQ304" s="5"/>
      <c r="AR304" s="6"/>
      <c r="AS304" s="6"/>
      <c r="AT304" s="6"/>
      <c r="AU304" s="5"/>
      <c r="AV304" s="6"/>
      <c r="AW304" s="6"/>
      <c r="AX304" s="6"/>
      <c r="AY304" s="5"/>
      <c r="AZ304" s="6"/>
      <c r="BA304" s="6"/>
      <c r="BB304" s="6"/>
      <c r="BC304" s="5"/>
      <c r="BD304" s="6"/>
      <c r="BE304" s="6"/>
      <c r="BF304" s="6"/>
    </row>
    <row r="305" spans="1:58" x14ac:dyDescent="0.3">
      <c r="A305" s="11">
        <f>IF(D305=0," ",RANK(D305,$D$3:$D$345,0))</f>
        <v>303</v>
      </c>
      <c r="B305" s="9">
        <v>303</v>
      </c>
      <c r="C305" s="159" t="s">
        <v>2149</v>
      </c>
      <c r="D305" s="72">
        <f>I305+M305+Q305+U305+Y305+AC305+AG305+AK305+AO305+AS305+AW305+BA305+BE305</f>
        <v>43.5</v>
      </c>
      <c r="E305" s="13">
        <f>J305+N305+R305+V305+Z305+AD305+AH305+AL305+AP305+AT305+AX305+BB305+BF305</f>
        <v>15</v>
      </c>
      <c r="F305" s="13">
        <f>COUNTA(H305,L305,P305,T305,X305,AB305,AF305,AJ305,AN305,AR305,AV305,AZ305,BD305)</f>
        <v>1</v>
      </c>
      <c r="G305" s="6"/>
      <c r="H305" s="6"/>
      <c r="I305" s="6"/>
      <c r="J305" s="6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87"/>
      <c r="AF305" s="6"/>
      <c r="AG305" s="4"/>
      <c r="AH305" s="4"/>
      <c r="AI305" s="5" t="str">
        <f>VLOOKUP(C305,'8'!$B$10:$H$397,3,FALSE)</f>
        <v>01:33:50</v>
      </c>
      <c r="AJ305" s="6">
        <f>VLOOKUP(C305,'8'!$B$10:$H$397,4,FALSE)</f>
        <v>55</v>
      </c>
      <c r="AK305" s="6">
        <f>VLOOKUP(AJ305,Баллы!$A$2:$B$101,2)+AL305/2</f>
        <v>43.5</v>
      </c>
      <c r="AL305" s="6">
        <f>VLOOKUP(C305,'8'!$B$10:$H$397,6,FALSE)</f>
        <v>15</v>
      </c>
      <c r="AM305" s="5"/>
      <c r="AN305" s="6"/>
      <c r="AO305" s="6"/>
      <c r="AP305" s="6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</row>
    <row r="306" spans="1:58" x14ac:dyDescent="0.3">
      <c r="A306" s="11">
        <f>IF(D306=0," ",RANK(D306,$D$3:$D$345,0))</f>
        <v>304</v>
      </c>
      <c r="B306" s="9">
        <v>304</v>
      </c>
      <c r="C306" s="12" t="s">
        <v>472</v>
      </c>
      <c r="D306" s="72">
        <f>I306+M306+Q306+U306+Y306+AC306+AG306+AK306+AO306+AS306+AW306+BA306+BE306</f>
        <v>43.25</v>
      </c>
      <c r="E306" s="13">
        <f>J306+N306+R306+V306+Z306+AD306+AH306+AL306+AP306+AT306+AX306+BB306+BF306</f>
        <v>26.5</v>
      </c>
      <c r="F306" s="13">
        <f>COUNTA(H306,L306,P306,T306,X306,AB306,AF306,AJ306,AN306,AR306,AV306,AZ306,BD306)</f>
        <v>1</v>
      </c>
      <c r="G306" s="6"/>
      <c r="H306" s="6"/>
      <c r="I306" s="6"/>
      <c r="J306" s="6"/>
      <c r="K306" s="5"/>
      <c r="L306" s="6"/>
      <c r="M306" s="6"/>
      <c r="N306" s="6"/>
      <c r="O306" s="5">
        <f>VLOOKUP(C306,'3'!$B$10:$G$298,3,FALSE)</f>
        <v>0.14530092592592592</v>
      </c>
      <c r="P306" s="6">
        <f>VLOOKUP(C306,'3'!$B$10:$G$298,4,FALSE)</f>
        <v>61</v>
      </c>
      <c r="Q306" s="6">
        <f>VLOOKUP(P306,Баллы!$A$2:$B$101,2)+R306/2</f>
        <v>43.25</v>
      </c>
      <c r="R306" s="6">
        <f>VLOOKUP(C306,'3'!$B$10:$G$298,5,FALSE)</f>
        <v>26.5</v>
      </c>
      <c r="S306" s="5"/>
      <c r="T306" s="6"/>
      <c r="U306" s="6"/>
      <c r="V306" s="6"/>
      <c r="W306" s="8"/>
      <c r="X306" s="4"/>
      <c r="Y306" s="4"/>
      <c r="Z306" s="4"/>
      <c r="AA306" s="8"/>
      <c r="AB306" s="4"/>
      <c r="AC306" s="4"/>
      <c r="AD306" s="4"/>
      <c r="AE306" s="87"/>
      <c r="AF306" s="6"/>
      <c r="AG306" s="4"/>
      <c r="AH306" s="4"/>
      <c r="AI306" s="5"/>
      <c r="AJ306" s="6"/>
      <c r="AK306" s="6"/>
      <c r="AL306" s="6"/>
      <c r="AM306" s="5"/>
      <c r="AN306" s="6"/>
      <c r="AO306" s="6"/>
      <c r="AP306" s="6"/>
      <c r="AQ306" s="5"/>
      <c r="AR306" s="6"/>
      <c r="AS306" s="6"/>
      <c r="AT306" s="6"/>
      <c r="AU306" s="5"/>
      <c r="AV306" s="6"/>
      <c r="AW306" s="6"/>
      <c r="AX306" s="6"/>
      <c r="AY306" s="5"/>
      <c r="AZ306" s="6"/>
      <c r="BA306" s="6"/>
      <c r="BB306" s="6"/>
      <c r="BC306" s="5"/>
      <c r="BD306" s="6"/>
      <c r="BE306" s="6"/>
      <c r="BF306" s="6"/>
    </row>
    <row r="307" spans="1:58" x14ac:dyDescent="0.3">
      <c r="A307" s="11">
        <f>IF(D307=0," ",RANK(D307,$D$3:$D$345,0))</f>
        <v>305</v>
      </c>
      <c r="B307" s="9">
        <v>305</v>
      </c>
      <c r="C307" s="12" t="s">
        <v>473</v>
      </c>
      <c r="D307" s="72">
        <f>I307+M307+Q307+U307+Y307+AC307+AG307+AK307+AO307+AS307+AW307+BA307+BE307</f>
        <v>42.25</v>
      </c>
      <c r="E307" s="13">
        <f>J307+N307+R307+V307+Z307+AD307+AH307+AL307+AP307+AT307+AX307+BB307+BF307</f>
        <v>26.5</v>
      </c>
      <c r="F307" s="13">
        <f>COUNTA(H307,L307,P307,T307,X307,AB307,AF307,AJ307,AN307,AR307,AV307,AZ307,BD307)</f>
        <v>1</v>
      </c>
      <c r="G307" s="6"/>
      <c r="H307" s="6"/>
      <c r="I307" s="6"/>
      <c r="J307" s="6"/>
      <c r="K307" s="5"/>
      <c r="L307" s="6"/>
      <c r="M307" s="6"/>
      <c r="N307" s="6"/>
      <c r="O307" s="5">
        <f>VLOOKUP(C307,'3'!$B$10:$G$298,3,FALSE)</f>
        <v>0.14532407407407408</v>
      </c>
      <c r="P307" s="6">
        <f>VLOOKUP(C307,'3'!$B$10:$G$298,4,FALSE)</f>
        <v>62</v>
      </c>
      <c r="Q307" s="6">
        <f>VLOOKUP(P307,Баллы!$A$2:$B$101,2)+R307/2</f>
        <v>42.25</v>
      </c>
      <c r="R307" s="6">
        <f>VLOOKUP(C307,'3'!$B$10:$G$298,5,FALSE)</f>
        <v>26.5</v>
      </c>
      <c r="S307" s="5"/>
      <c r="T307" s="6"/>
      <c r="U307" s="6"/>
      <c r="V307" s="6"/>
      <c r="W307" s="8"/>
      <c r="X307" s="4"/>
      <c r="Y307" s="4"/>
      <c r="Z307" s="4"/>
      <c r="AA307" s="8"/>
      <c r="AB307" s="4"/>
      <c r="AC307" s="4"/>
      <c r="AD307" s="4"/>
      <c r="AE307" s="87"/>
      <c r="AF307" s="6"/>
      <c r="AG307" s="4"/>
      <c r="AH307" s="4"/>
      <c r="AI307" s="5"/>
      <c r="AJ307" s="6"/>
      <c r="AK307" s="6"/>
      <c r="AL307" s="6"/>
      <c r="AM307" s="5"/>
      <c r="AN307" s="6"/>
      <c r="AO307" s="6"/>
      <c r="AP307" s="6"/>
      <c r="AQ307" s="5"/>
      <c r="AR307" s="6"/>
      <c r="AS307" s="6"/>
      <c r="AT307" s="6"/>
      <c r="AU307" s="5"/>
      <c r="AV307" s="6"/>
      <c r="AW307" s="6"/>
      <c r="AX307" s="6"/>
      <c r="AY307" s="5"/>
      <c r="AZ307" s="6"/>
      <c r="BA307" s="6"/>
      <c r="BB307" s="6"/>
      <c r="BC307" s="5"/>
      <c r="BD307" s="6"/>
      <c r="BE307" s="6"/>
      <c r="BF307" s="6"/>
    </row>
    <row r="308" spans="1:58" x14ac:dyDescent="0.3">
      <c r="A308" s="11">
        <f>IF(D308=0," ",RANK(D308,$D$3:$D$345,0))</f>
        <v>306</v>
      </c>
      <c r="B308" s="9">
        <v>306</v>
      </c>
      <c r="C308" s="159" t="s">
        <v>2103</v>
      </c>
      <c r="D308" s="72">
        <f>I308+M308+Q308+U308+Y308+AC308+AG308+AK308+AO308+AS308+AW308+BA308+BE308</f>
        <v>42</v>
      </c>
      <c r="E308" s="13">
        <f>J308+N308+R308+V308+Z308+AD308+AH308+AL308+AP308+AT308+AX308+BB308+BF308</f>
        <v>10</v>
      </c>
      <c r="F308" s="13">
        <f>COUNTA(H308,L308,P308,T308,X308,AB308,AF308,AJ308,AN308,AR308,AV308,AZ308,BD308)</f>
        <v>1</v>
      </c>
      <c r="G308" s="6"/>
      <c r="H308" s="6"/>
      <c r="I308" s="6"/>
      <c r="J308" s="6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87" t="str">
        <f>VLOOKUP(C308,'7'!$B$10:$H$126,3,FALSE)</f>
        <v>01:12:39</v>
      </c>
      <c r="AF308" s="6">
        <f>VLOOKUP(C308,'7'!$B$10:$H$126,4,FALSE)</f>
        <v>54</v>
      </c>
      <c r="AG308" s="4">
        <f>VLOOKUP(AF308,Баллы!$A$2:$B$101,2)+AH308/2</f>
        <v>42</v>
      </c>
      <c r="AH308" s="4">
        <f>VLOOKUP(C308,'7'!$B$10:$H$126,6,FALSE)</f>
        <v>10</v>
      </c>
      <c r="AI308" s="5"/>
      <c r="AJ308" s="6"/>
      <c r="AK308" s="6"/>
      <c r="AL308" s="6"/>
      <c r="AM308" s="5"/>
      <c r="AN308" s="6"/>
      <c r="AO308" s="6"/>
      <c r="AP308" s="6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</row>
    <row r="309" spans="1:58" x14ac:dyDescent="0.3">
      <c r="A309" s="11">
        <f>IF(D309=0," ",RANK(D309,$D$3:$D$345,0))</f>
        <v>306</v>
      </c>
      <c r="B309" s="9">
        <v>306</v>
      </c>
      <c r="C309" s="159" t="s">
        <v>2104</v>
      </c>
      <c r="D309" s="72">
        <f>I309+M309+Q309+U309+Y309+AC309+AG309+AK309+AO309+AS309+AW309+BA309+BE309</f>
        <v>42</v>
      </c>
      <c r="E309" s="13">
        <f>J309+N309+R309+V309+Z309+AD309+AH309+AL309+AP309+AT309+AX309+BB309+BF309</f>
        <v>10</v>
      </c>
      <c r="F309" s="13">
        <f>COUNTA(H309,L309,P309,T309,X309,AB309,AF309,AJ309,AN309,AR309,AV309,AZ309,BD309)</f>
        <v>1</v>
      </c>
      <c r="G309" s="6"/>
      <c r="H309" s="6"/>
      <c r="I309" s="6"/>
      <c r="J309" s="6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87" t="str">
        <f>VLOOKUP(C309,'7'!$B$10:$H$126,3,FALSE)</f>
        <v>01:12:39</v>
      </c>
      <c r="AF309" s="6">
        <f>VLOOKUP(C309,'7'!$B$10:$H$126,4,FALSE)</f>
        <v>54</v>
      </c>
      <c r="AG309" s="4">
        <f>VLOOKUP(AF309,Баллы!$A$2:$B$101,2)+AH309/2</f>
        <v>42</v>
      </c>
      <c r="AH309" s="4">
        <f>VLOOKUP(C309,'7'!$B$10:$H$126,6,FALSE)</f>
        <v>10</v>
      </c>
      <c r="AI309" s="5"/>
      <c r="AJ309" s="6"/>
      <c r="AK309" s="6"/>
      <c r="AL309" s="6"/>
      <c r="AM309" s="5"/>
      <c r="AN309" s="6"/>
      <c r="AO309" s="6"/>
      <c r="AP309" s="6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</row>
    <row r="310" spans="1:58" x14ac:dyDescent="0.3">
      <c r="A310" s="11">
        <f>IF(D310=0," ",RANK(D310,$D$3:$D$345,0))</f>
        <v>308</v>
      </c>
      <c r="B310" s="9">
        <v>308</v>
      </c>
      <c r="C310" s="159" t="s">
        <v>2150</v>
      </c>
      <c r="D310" s="72">
        <f>I310+M310+Q310+U310+Y310+AC310+AG310+AK310+AO310+AS310+AW310+BA310+BE310</f>
        <v>41.5</v>
      </c>
      <c r="E310" s="13">
        <f>J310+N310+R310+V310+Z310+AD310+AH310+AL310+AP310+AT310+AX310+BB310+BF310</f>
        <v>15</v>
      </c>
      <c r="F310" s="13">
        <f>COUNTA(H310,L310,P310,T310,X310,AB310,AF310,AJ310,AN310,AR310,AV310,AZ310,BD310)</f>
        <v>1</v>
      </c>
      <c r="G310" s="6"/>
      <c r="H310" s="6"/>
      <c r="I310" s="6"/>
      <c r="J310" s="6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87"/>
      <c r="AF310" s="6"/>
      <c r="AG310" s="4"/>
      <c r="AH310" s="4"/>
      <c r="AI310" s="5" t="str">
        <f>VLOOKUP(C310,'8'!$B$10:$H$397,3,FALSE)</f>
        <v>01:34:44</v>
      </c>
      <c r="AJ310" s="6">
        <f>VLOOKUP(C310,'8'!$B$10:$H$397,4,FALSE)</f>
        <v>57</v>
      </c>
      <c r="AK310" s="6">
        <f>VLOOKUP(AJ310,Баллы!$A$2:$B$101,2)+AL310/2</f>
        <v>41.5</v>
      </c>
      <c r="AL310" s="6">
        <f>VLOOKUP(C310,'8'!$B$10:$H$397,6,FALSE)</f>
        <v>15</v>
      </c>
      <c r="AM310" s="5"/>
      <c r="AN310" s="6"/>
      <c r="AO310" s="6"/>
      <c r="AP310" s="6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</row>
    <row r="311" spans="1:58" x14ac:dyDescent="0.3">
      <c r="A311" s="11">
        <f>IF(D311=0," ",RANK(D311,$D$3:$D$345,0))</f>
        <v>309</v>
      </c>
      <c r="B311" s="9">
        <v>309</v>
      </c>
      <c r="C311" s="159" t="s">
        <v>2151</v>
      </c>
      <c r="D311" s="72">
        <f>I311+M311+Q311+U311+Y311+AC311+AG311+AK311+AO311+AS311+AW311+BA311+BE311</f>
        <v>40.5</v>
      </c>
      <c r="E311" s="13">
        <f>J311+N311+R311+V311+Z311+AD311+AH311+AL311+AP311+AT311+AX311+BB311+BF311</f>
        <v>15</v>
      </c>
      <c r="F311" s="13">
        <f>COUNTA(H311,L311,P311,T311,X311,AB311,AF311,AJ311,AN311,AR311,AV311,AZ311,BD311)</f>
        <v>1</v>
      </c>
      <c r="G311" s="6"/>
      <c r="H311" s="6"/>
      <c r="I311" s="6"/>
      <c r="J311" s="6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87"/>
      <c r="AF311" s="6"/>
      <c r="AG311" s="4"/>
      <c r="AH311" s="4"/>
      <c r="AI311" s="5" t="str">
        <f>VLOOKUP(C311,'8'!$B$10:$H$397,3,FALSE)</f>
        <v>01:35:01</v>
      </c>
      <c r="AJ311" s="6">
        <f>VLOOKUP(C311,'8'!$B$10:$H$397,4,FALSE)</f>
        <v>58</v>
      </c>
      <c r="AK311" s="6">
        <f>VLOOKUP(AJ311,Баллы!$A$2:$B$101,2)+AL311/2</f>
        <v>40.5</v>
      </c>
      <c r="AL311" s="6">
        <f>VLOOKUP(C311,'8'!$B$10:$H$397,6,FALSE)</f>
        <v>15</v>
      </c>
      <c r="AM311" s="5"/>
      <c r="AN311" s="6"/>
      <c r="AO311" s="6"/>
      <c r="AP311" s="6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</row>
    <row r="312" spans="1:58" x14ac:dyDescent="0.3">
      <c r="A312" s="11">
        <f>IF(D312=0," ",RANK(D312,$D$3:$D$345,0))</f>
        <v>310</v>
      </c>
      <c r="B312" s="9">
        <v>310</v>
      </c>
      <c r="C312" s="159" t="s">
        <v>2152</v>
      </c>
      <c r="D312" s="72">
        <f>I312+M312+Q312+U312+Y312+AC312+AG312+AK312+AO312+AS312+AW312+BA312+BE312</f>
        <v>38.5</v>
      </c>
      <c r="E312" s="13">
        <f>J312+N312+R312+V312+Z312+AD312+AH312+AL312+AP312+AT312+AX312+BB312+BF312</f>
        <v>15</v>
      </c>
      <c r="F312" s="13">
        <f>COUNTA(H312,L312,P312,T312,X312,AB312,AF312,AJ312,AN312,AR312,AV312,AZ312,BD312)</f>
        <v>1</v>
      </c>
      <c r="G312" s="6"/>
      <c r="H312" s="6"/>
      <c r="I312" s="6"/>
      <c r="J312" s="6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87"/>
      <c r="AF312" s="6"/>
      <c r="AG312" s="4"/>
      <c r="AH312" s="4"/>
      <c r="AI312" s="5" t="str">
        <f>VLOOKUP(C312,'8'!$B$10:$H$397,3,FALSE)</f>
        <v>01:35:59</v>
      </c>
      <c r="AJ312" s="6">
        <f>VLOOKUP(C312,'8'!$B$10:$H$397,4,FALSE)</f>
        <v>60</v>
      </c>
      <c r="AK312" s="6">
        <f>VLOOKUP(AJ312,Баллы!$A$2:$B$101,2)+AL312/2</f>
        <v>38.5</v>
      </c>
      <c r="AL312" s="6">
        <f>VLOOKUP(C312,'8'!$B$10:$H$397,6,FALSE)</f>
        <v>15</v>
      </c>
      <c r="AM312" s="5"/>
      <c r="AN312" s="6"/>
      <c r="AO312" s="6"/>
      <c r="AP312" s="6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</row>
    <row r="313" spans="1:58" x14ac:dyDescent="0.3">
      <c r="A313" s="11">
        <f>IF(D313=0," ",RANK(D313,$D$3:$D$345,0))</f>
        <v>311</v>
      </c>
      <c r="B313" s="9">
        <v>311</v>
      </c>
      <c r="C313" s="12" t="s">
        <v>475</v>
      </c>
      <c r="D313" s="72">
        <f>I313+M313+Q313+U313+Y313+AC313+AG313+AK313+AO313+AS313+AW313+BA313+BE313</f>
        <v>38.25</v>
      </c>
      <c r="E313" s="13">
        <f>J313+N313+R313+V313+Z313+AD313+AH313+AL313+AP313+AT313+AX313+BB313+BF313</f>
        <v>26.5</v>
      </c>
      <c r="F313" s="13">
        <f>COUNTA(H313,L313,P313,T313,X313,AB313,AF313,AJ313,AN313,AR313,AV313,AZ313,BD313)</f>
        <v>1</v>
      </c>
      <c r="G313" s="6"/>
      <c r="H313" s="6"/>
      <c r="I313" s="6"/>
      <c r="J313" s="6"/>
      <c r="K313" s="5"/>
      <c r="L313" s="6"/>
      <c r="M313" s="6"/>
      <c r="N313" s="6"/>
      <c r="O313" s="5">
        <f>VLOOKUP(C313,'3'!$B$10:$G$298,3,FALSE)</f>
        <v>0.15439814814814815</v>
      </c>
      <c r="P313" s="6">
        <f>VLOOKUP(C313,'3'!$B$10:$G$298,4,FALSE)</f>
        <v>66</v>
      </c>
      <c r="Q313" s="6">
        <f>VLOOKUP(P313,Баллы!$A$2:$B$101,2)+R313/2</f>
        <v>38.25</v>
      </c>
      <c r="R313" s="6">
        <f>VLOOKUP(C313,'3'!$B$10:$G$298,5,FALSE)</f>
        <v>26.5</v>
      </c>
      <c r="S313" s="5"/>
      <c r="T313" s="6"/>
      <c r="U313" s="6"/>
      <c r="V313" s="6"/>
      <c r="W313" s="8"/>
      <c r="X313" s="4"/>
      <c r="Y313" s="4"/>
      <c r="Z313" s="4"/>
      <c r="AA313" s="8"/>
      <c r="AB313" s="4"/>
      <c r="AC313" s="4"/>
      <c r="AD313" s="4"/>
      <c r="AE313" s="87"/>
      <c r="AF313" s="6"/>
      <c r="AG313" s="4"/>
      <c r="AH313" s="4"/>
      <c r="AI313" s="5"/>
      <c r="AJ313" s="6"/>
      <c r="AK313" s="6"/>
      <c r="AL313" s="6"/>
      <c r="AM313" s="5"/>
      <c r="AN313" s="6"/>
      <c r="AO313" s="6"/>
      <c r="AP313" s="6"/>
      <c r="AQ313" s="5"/>
      <c r="AR313" s="6"/>
      <c r="AS313" s="6"/>
      <c r="AT313" s="6"/>
      <c r="AU313" s="5"/>
      <c r="AV313" s="6"/>
      <c r="AW313" s="6"/>
      <c r="AX313" s="6"/>
      <c r="AY313" s="5"/>
      <c r="AZ313" s="6"/>
      <c r="BA313" s="6"/>
      <c r="BB313" s="6"/>
      <c r="BC313" s="5"/>
      <c r="BD313" s="6"/>
      <c r="BE313" s="6"/>
      <c r="BF313" s="6"/>
    </row>
    <row r="314" spans="1:58" x14ac:dyDescent="0.3">
      <c r="A314" s="11">
        <f>IF(D314=0," ",RANK(D314,$D$3:$D$345,0))</f>
        <v>312</v>
      </c>
      <c r="B314" s="9">
        <v>312</v>
      </c>
      <c r="C314" s="159" t="s">
        <v>2153</v>
      </c>
      <c r="D314" s="72">
        <f>I314+M314+Q314+U314+Y314+AC314+AG314+AK314+AO314+AS314+AW314+BA314+BE314</f>
        <v>36.5</v>
      </c>
      <c r="E314" s="13">
        <f>J314+N314+R314+V314+Z314+AD314+AH314+AL314+AP314+AT314+AX314+BB314+BF314</f>
        <v>15</v>
      </c>
      <c r="F314" s="13">
        <f>COUNTA(H314,L314,P314,T314,X314,AB314,AF314,AJ314,AN314,AR314,AV314,AZ314,BD314)</f>
        <v>1</v>
      </c>
      <c r="G314" s="6"/>
      <c r="H314" s="6"/>
      <c r="I314" s="6"/>
      <c r="J314" s="6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87"/>
      <c r="AF314" s="6"/>
      <c r="AG314" s="4"/>
      <c r="AH314" s="4"/>
      <c r="AI314" s="5" t="str">
        <f>VLOOKUP(C314,'8'!$B$10:$H$397,3,FALSE)</f>
        <v>01:36:54</v>
      </c>
      <c r="AJ314" s="6">
        <f>VLOOKUP(C314,'8'!$B$10:$H$397,4,FALSE)</f>
        <v>62</v>
      </c>
      <c r="AK314" s="6">
        <f>VLOOKUP(AJ314,Баллы!$A$2:$B$101,2)+AL314/2</f>
        <v>36.5</v>
      </c>
      <c r="AL314" s="6">
        <f>VLOOKUP(C314,'8'!$B$10:$H$397,6,FALSE)</f>
        <v>15</v>
      </c>
      <c r="AM314" s="5"/>
      <c r="AN314" s="6"/>
      <c r="AO314" s="6"/>
      <c r="AP314" s="6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</row>
    <row r="315" spans="1:58" x14ac:dyDescent="0.3">
      <c r="A315" s="11">
        <f>IF(D315=0," ",RANK(D315,$D$3:$D$345,0))</f>
        <v>313</v>
      </c>
      <c r="B315" s="9">
        <v>313</v>
      </c>
      <c r="C315" s="159" t="s">
        <v>2154</v>
      </c>
      <c r="D315" s="72">
        <f>I315+M315+Q315+U315+Y315+AC315+AG315+AK315+AO315+AS315+AW315+BA315+BE315</f>
        <v>35.5</v>
      </c>
      <c r="E315" s="13">
        <f>J315+N315+R315+V315+Z315+AD315+AH315+AL315+AP315+AT315+AX315+BB315+BF315</f>
        <v>15</v>
      </c>
      <c r="F315" s="13">
        <f>COUNTA(H315,L315,P315,T315,X315,AB315,AF315,AJ315,AN315,AR315,AV315,AZ315,BD315)</f>
        <v>1</v>
      </c>
      <c r="G315" s="6"/>
      <c r="H315" s="6"/>
      <c r="I315" s="6"/>
      <c r="J315" s="6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87"/>
      <c r="AF315" s="6"/>
      <c r="AG315" s="4"/>
      <c r="AH315" s="4"/>
      <c r="AI315" s="5" t="str">
        <f>VLOOKUP(C315,'8'!$B$10:$H$397,3,FALSE)</f>
        <v>01:36:59</v>
      </c>
      <c r="AJ315" s="6">
        <f>VLOOKUP(C315,'8'!$B$10:$H$397,4,FALSE)</f>
        <v>63</v>
      </c>
      <c r="AK315" s="6">
        <f>VLOOKUP(AJ315,Баллы!$A$2:$B$101,2)+AL315/2</f>
        <v>35.5</v>
      </c>
      <c r="AL315" s="6">
        <f>VLOOKUP(C315,'8'!$B$10:$H$397,6,FALSE)</f>
        <v>15</v>
      </c>
      <c r="AM315" s="5"/>
      <c r="AN315" s="6"/>
      <c r="AO315" s="6"/>
      <c r="AP315" s="6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</row>
    <row r="316" spans="1:58" x14ac:dyDescent="0.3">
      <c r="A316" s="11">
        <f>IF(D316=0," ",RANK(D316,$D$3:$D$345,0))</f>
        <v>314</v>
      </c>
      <c r="B316" s="9">
        <v>314</v>
      </c>
      <c r="C316" s="12" t="s">
        <v>476</v>
      </c>
      <c r="D316" s="72">
        <f>I316+M316+Q316+U316+Y316+AC316+AG316+AK316+AO316+AS316+AW316+BA316+BE316</f>
        <v>35.25</v>
      </c>
      <c r="E316" s="13">
        <f>J316+N316+R316+V316+Z316+AD316+AH316+AL316+AP316+AT316+AX316+BB316+BF316</f>
        <v>26.5</v>
      </c>
      <c r="F316" s="13">
        <f>COUNTA(H316,L316,P316,T316,X316,AB316,AF316,AJ316,AN316,AR316,AV316,AZ316,BD316)</f>
        <v>1</v>
      </c>
      <c r="G316" s="6"/>
      <c r="H316" s="6"/>
      <c r="I316" s="6"/>
      <c r="J316" s="6"/>
      <c r="K316" s="5"/>
      <c r="L316" s="6"/>
      <c r="M316" s="6"/>
      <c r="N316" s="6"/>
      <c r="O316" s="5">
        <f>VLOOKUP(C316,'3'!$B$10:$G$298,3,FALSE)</f>
        <v>0.16</v>
      </c>
      <c r="P316" s="6">
        <f>VLOOKUP(C316,'3'!$B$10:$G$298,4,FALSE)</f>
        <v>69</v>
      </c>
      <c r="Q316" s="6">
        <f>VLOOKUP(P316,Баллы!$A$2:$B$101,2)+R316/2</f>
        <v>35.25</v>
      </c>
      <c r="R316" s="6">
        <f>VLOOKUP(C316,'3'!$B$10:$G$298,5,FALSE)</f>
        <v>26.5</v>
      </c>
      <c r="S316" s="5"/>
      <c r="T316" s="6"/>
      <c r="U316" s="6"/>
      <c r="V316" s="6"/>
      <c r="W316" s="8"/>
      <c r="X316" s="4"/>
      <c r="Y316" s="4"/>
      <c r="Z316" s="4"/>
      <c r="AA316" s="8"/>
      <c r="AB316" s="4"/>
      <c r="AC316" s="4"/>
      <c r="AD316" s="4"/>
      <c r="AE316" s="87"/>
      <c r="AF316" s="6"/>
      <c r="AG316" s="4"/>
      <c r="AH316" s="4"/>
      <c r="AI316" s="5"/>
      <c r="AJ316" s="6"/>
      <c r="AK316" s="6"/>
      <c r="AL316" s="6"/>
      <c r="AM316" s="5"/>
      <c r="AN316" s="6"/>
      <c r="AO316" s="6"/>
      <c r="AP316" s="6"/>
      <c r="AQ316" s="5"/>
      <c r="AR316" s="6"/>
      <c r="AS316" s="6"/>
      <c r="AT316" s="6"/>
      <c r="AU316" s="5"/>
      <c r="AV316" s="6"/>
      <c r="AW316" s="6"/>
      <c r="AX316" s="6"/>
      <c r="AY316" s="5"/>
      <c r="AZ316" s="6"/>
      <c r="BA316" s="6"/>
      <c r="BB316" s="6"/>
      <c r="BC316" s="5"/>
      <c r="BD316" s="6"/>
      <c r="BE316" s="6"/>
      <c r="BF316" s="6"/>
    </row>
    <row r="317" spans="1:58" x14ac:dyDescent="0.3">
      <c r="A317" s="11">
        <f>IF(D317=0," ",RANK(D317,$D$3:$D$345,0))</f>
        <v>315</v>
      </c>
      <c r="B317" s="9">
        <v>315</v>
      </c>
      <c r="C317" s="159" t="s">
        <v>2105</v>
      </c>
      <c r="D317" s="72">
        <f>I317+M317+Q317+U317+Y317+AC317+AG317+AK317+AO317+AS317+AW317+BA317+BE317</f>
        <v>35</v>
      </c>
      <c r="E317" s="13">
        <f>J317+N317+R317+V317+Z317+AD317+AH317+AL317+AP317+AT317+AX317+BB317+BF317</f>
        <v>10</v>
      </c>
      <c r="F317" s="13">
        <f>COUNTA(H317,L317,P317,T317,X317,AB317,AF317,AJ317,AN317,AR317,AV317,AZ317,BD317)</f>
        <v>1</v>
      </c>
      <c r="G317" s="6"/>
      <c r="H317" s="6"/>
      <c r="I317" s="6"/>
      <c r="J317" s="6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87" t="str">
        <f>VLOOKUP(C317,'7'!$B$10:$H$126,3,FALSE)</f>
        <v>01:17:47</v>
      </c>
      <c r="AF317" s="6">
        <f>VLOOKUP(C317,'7'!$B$10:$H$126,4,FALSE)</f>
        <v>61</v>
      </c>
      <c r="AG317" s="4">
        <f>VLOOKUP(AF317,Баллы!$A$2:$B$101,2)+AH317/2</f>
        <v>35</v>
      </c>
      <c r="AH317" s="4">
        <f>VLOOKUP(C317,'7'!$B$10:$H$126,6,FALSE)</f>
        <v>10</v>
      </c>
      <c r="AI317" s="5"/>
      <c r="AJ317" s="6"/>
      <c r="AK317" s="6"/>
      <c r="AL317" s="6"/>
      <c r="AM317" s="5"/>
      <c r="AN317" s="6"/>
      <c r="AO317" s="6"/>
      <c r="AP317" s="6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</row>
    <row r="318" spans="1:58" x14ac:dyDescent="0.3">
      <c r="A318" s="11">
        <f>IF(D318=0," ",RANK(D318,$D$3:$D$345,0))</f>
        <v>316</v>
      </c>
      <c r="B318" s="9">
        <v>316</v>
      </c>
      <c r="C318" s="159" t="s">
        <v>2155</v>
      </c>
      <c r="D318" s="72">
        <f>I318+M318+Q318+U318+Y318+AC318+AG318+AK318+AO318+AS318+AW318+BA318+BE318</f>
        <v>34.5</v>
      </c>
      <c r="E318" s="13">
        <f>J318+N318+R318+V318+Z318+AD318+AH318+AL318+AP318+AT318+AX318+BB318+BF318</f>
        <v>15</v>
      </c>
      <c r="F318" s="13">
        <f>COUNTA(H318,L318,P318,T318,X318,AB318,AF318,AJ318,AN318,AR318,AV318,AZ318,BD318)</f>
        <v>1</v>
      </c>
      <c r="G318" s="6"/>
      <c r="H318" s="6"/>
      <c r="I318" s="6"/>
      <c r="J318" s="6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87"/>
      <c r="AF318" s="6"/>
      <c r="AG318" s="4"/>
      <c r="AH318" s="4"/>
      <c r="AI318" s="5" t="str">
        <f>VLOOKUP(C318,'8'!$B$10:$H$397,3,FALSE)</f>
        <v>01:37:10</v>
      </c>
      <c r="AJ318" s="6">
        <f>VLOOKUP(C318,'8'!$B$10:$H$397,4,FALSE)</f>
        <v>64</v>
      </c>
      <c r="AK318" s="6">
        <f>VLOOKUP(AJ318,Баллы!$A$2:$B$101,2)+AL318/2</f>
        <v>34.5</v>
      </c>
      <c r="AL318" s="6">
        <f>VLOOKUP(C318,'8'!$B$10:$H$397,6,FALSE)</f>
        <v>15</v>
      </c>
      <c r="AM318" s="5"/>
      <c r="AN318" s="6"/>
      <c r="AO318" s="6"/>
      <c r="AP318" s="6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</row>
    <row r="319" spans="1:58" x14ac:dyDescent="0.3">
      <c r="A319" s="11">
        <f>IF(D319=0," ",RANK(D319,$D$3:$D$345,0))</f>
        <v>317</v>
      </c>
      <c r="B319" s="9">
        <v>317</v>
      </c>
      <c r="C319" s="12" t="s">
        <v>477</v>
      </c>
      <c r="D319" s="72">
        <f>I319+M319+Q319+U319+Y319+AC319+AG319+AK319+AO319+AS319+AW319+BA319+BE319</f>
        <v>34.25</v>
      </c>
      <c r="E319" s="13">
        <f>J319+N319+R319+V319+Z319+AD319+AH319+AL319+AP319+AT319+AX319+BB319+BF319</f>
        <v>26.5</v>
      </c>
      <c r="F319" s="13">
        <f>COUNTA(H319,L319,P319,T319,X319,AB319,AF319,AJ319,AN319,AR319,AV319,AZ319,BD319)</f>
        <v>1</v>
      </c>
      <c r="G319" s="6"/>
      <c r="H319" s="6"/>
      <c r="I319" s="6"/>
      <c r="J319" s="6"/>
      <c r="K319" s="5"/>
      <c r="L319" s="6"/>
      <c r="M319" s="6"/>
      <c r="N319" s="6"/>
      <c r="O319" s="5">
        <f>VLOOKUP(C319,'3'!$B$10:$G$298,3,FALSE)</f>
        <v>0.16001157407407407</v>
      </c>
      <c r="P319" s="6">
        <f>VLOOKUP(C319,'3'!$B$10:$G$298,4,FALSE)</f>
        <v>70</v>
      </c>
      <c r="Q319" s="6">
        <f>VLOOKUP(P319,Баллы!$A$2:$B$101,2)+R319/2</f>
        <v>34.25</v>
      </c>
      <c r="R319" s="6">
        <f>VLOOKUP(C319,'3'!$B$10:$G$298,5,FALSE)</f>
        <v>26.5</v>
      </c>
      <c r="S319" s="5"/>
      <c r="T319" s="6"/>
      <c r="U319" s="6"/>
      <c r="V319" s="6"/>
      <c r="W319" s="8"/>
      <c r="X319" s="4"/>
      <c r="Y319" s="4"/>
      <c r="Z319" s="4"/>
      <c r="AA319" s="8"/>
      <c r="AB319" s="4"/>
      <c r="AC319" s="4"/>
      <c r="AD319" s="4"/>
      <c r="AE319" s="87"/>
      <c r="AF319" s="6"/>
      <c r="AG319" s="4"/>
      <c r="AH319" s="4"/>
      <c r="AI319" s="5"/>
      <c r="AJ319" s="6"/>
      <c r="AK319" s="6"/>
      <c r="AL319" s="6"/>
      <c r="AM319" s="5"/>
      <c r="AN319" s="6"/>
      <c r="AO319" s="6"/>
      <c r="AP319" s="6"/>
      <c r="AQ319" s="5"/>
      <c r="AR319" s="6"/>
      <c r="AS319" s="6"/>
      <c r="AT319" s="6"/>
      <c r="AU319" s="5"/>
      <c r="AV319" s="6"/>
      <c r="AW319" s="6"/>
      <c r="AX319" s="6"/>
      <c r="AY319" s="5"/>
      <c r="AZ319" s="6"/>
      <c r="BA319" s="6"/>
      <c r="BB319" s="6"/>
      <c r="BC319" s="5"/>
      <c r="BD319" s="6"/>
      <c r="BE319" s="6"/>
      <c r="BF319" s="6"/>
    </row>
    <row r="320" spans="1:58" x14ac:dyDescent="0.3">
      <c r="A320" s="11">
        <f>IF(D320=0," ",RANK(D320,$D$3:$D$345,0))</f>
        <v>318</v>
      </c>
      <c r="B320" s="9">
        <v>318</v>
      </c>
      <c r="C320" s="159" t="s">
        <v>2106</v>
      </c>
      <c r="D320" s="72">
        <f>I320+M320+Q320+U320+Y320+AC320+AG320+AK320+AO320+AS320+AW320+BA320+BE320</f>
        <v>34</v>
      </c>
      <c r="E320" s="13">
        <f>J320+N320+R320+V320+Z320+AD320+AH320+AL320+AP320+AT320+AX320+BB320+BF320</f>
        <v>10</v>
      </c>
      <c r="F320" s="13">
        <f>COUNTA(H320,L320,P320,T320,X320,AB320,AF320,AJ320,AN320,AR320,AV320,AZ320,BD320)</f>
        <v>1</v>
      </c>
      <c r="G320" s="6"/>
      <c r="H320" s="6"/>
      <c r="I320" s="6"/>
      <c r="J320" s="6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87" t="str">
        <f>VLOOKUP(C320,'7'!$B$10:$H$126,3,FALSE)</f>
        <v>01:18:52</v>
      </c>
      <c r="AF320" s="6">
        <f>VLOOKUP(C320,'7'!$B$10:$H$126,4,FALSE)</f>
        <v>62</v>
      </c>
      <c r="AG320" s="4">
        <f>VLOOKUP(AF320,Баллы!$A$2:$B$101,2)+AH320/2</f>
        <v>34</v>
      </c>
      <c r="AH320" s="4">
        <f>VLOOKUP(C320,'7'!$B$10:$H$126,6,FALSE)</f>
        <v>10</v>
      </c>
      <c r="AI320" s="5"/>
      <c r="AJ320" s="6"/>
      <c r="AK320" s="6"/>
      <c r="AL320" s="6"/>
      <c r="AM320" s="5"/>
      <c r="AN320" s="6"/>
      <c r="AO320" s="6"/>
      <c r="AP320" s="6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</row>
    <row r="321" spans="1:58" x14ac:dyDescent="0.3">
      <c r="A321" s="11">
        <f>IF(D321=0," ",RANK(D321,$D$3:$D$345,0))</f>
        <v>319</v>
      </c>
      <c r="B321" s="9">
        <v>319</v>
      </c>
      <c r="C321" s="12" t="s">
        <v>478</v>
      </c>
      <c r="D321" s="72">
        <f>I321+M321+Q321+U321+Y321+AC321+AG321+AK321+AO321+AS321+AW321+BA321+BE321</f>
        <v>33.25</v>
      </c>
      <c r="E321" s="13">
        <f>J321+N321+R321+V321+Z321+AD321+AH321+AL321+AP321+AT321+AX321+BB321+BF321</f>
        <v>26.5</v>
      </c>
      <c r="F321" s="13">
        <f>COUNTA(H321,L321,P321,T321,X321,AB321,AF321,AJ321,AN321,AR321,AV321,AZ321,BD321)</f>
        <v>1</v>
      </c>
      <c r="G321" s="6"/>
      <c r="H321" s="6"/>
      <c r="I321" s="6"/>
      <c r="J321" s="6"/>
      <c r="K321" s="5"/>
      <c r="L321" s="6"/>
      <c r="M321" s="6"/>
      <c r="N321" s="6"/>
      <c r="O321" s="5">
        <f>VLOOKUP(C321,'3'!$B$10:$G$298,3,FALSE)</f>
        <v>0.16503472222222224</v>
      </c>
      <c r="P321" s="6">
        <f>VLOOKUP(C321,'3'!$B$10:$G$298,4,FALSE)</f>
        <v>71</v>
      </c>
      <c r="Q321" s="6">
        <f>VLOOKUP(P321,Баллы!$A$2:$B$101,2)+R321/2</f>
        <v>33.25</v>
      </c>
      <c r="R321" s="6">
        <f>VLOOKUP(C321,'3'!$B$10:$G$298,5,FALSE)</f>
        <v>26.5</v>
      </c>
      <c r="S321" s="5"/>
      <c r="T321" s="6"/>
      <c r="U321" s="6"/>
      <c r="V321" s="6"/>
      <c r="W321" s="8"/>
      <c r="X321" s="4"/>
      <c r="Y321" s="4"/>
      <c r="Z321" s="4"/>
      <c r="AA321" s="8"/>
      <c r="AB321" s="4"/>
      <c r="AC321" s="4"/>
      <c r="AD321" s="4"/>
      <c r="AE321" s="87"/>
      <c r="AF321" s="6"/>
      <c r="AG321" s="4"/>
      <c r="AH321" s="4"/>
      <c r="AI321" s="5"/>
      <c r="AJ321" s="6"/>
      <c r="AK321" s="6"/>
      <c r="AL321" s="6"/>
      <c r="AM321" s="5"/>
      <c r="AN321" s="6"/>
      <c r="AO321" s="6"/>
      <c r="AP321" s="6"/>
      <c r="AQ321" s="5"/>
      <c r="AR321" s="6"/>
      <c r="AS321" s="6"/>
      <c r="AT321" s="6"/>
      <c r="AU321" s="5"/>
      <c r="AV321" s="6"/>
      <c r="AW321" s="6"/>
      <c r="AX321" s="6"/>
      <c r="AY321" s="5"/>
      <c r="AZ321" s="6"/>
      <c r="BA321" s="6"/>
      <c r="BB321" s="6"/>
      <c r="BC321" s="5"/>
      <c r="BD321" s="6"/>
      <c r="BE321" s="6"/>
      <c r="BF321" s="6"/>
    </row>
    <row r="322" spans="1:58" x14ac:dyDescent="0.3">
      <c r="A322" s="11">
        <f>IF(D322=0," ",RANK(D322,$D$3:$D$345,0))</f>
        <v>320</v>
      </c>
      <c r="B322" s="9">
        <v>320</v>
      </c>
      <c r="C322" s="159" t="s">
        <v>2107</v>
      </c>
      <c r="D322" s="72">
        <f>I322+M322+Q322+U322+Y322+AC322+AG322+AK322+AO322+AS322+AW322+BA322+BE322</f>
        <v>33</v>
      </c>
      <c r="E322" s="13">
        <f>J322+N322+R322+V322+Z322+AD322+AH322+AL322+AP322+AT322+AX322+BB322+BF322</f>
        <v>10</v>
      </c>
      <c r="F322" s="13">
        <f>COUNTA(H322,L322,P322,T322,X322,AB322,AF322,AJ322,AN322,AR322,AV322,AZ322,BD322)</f>
        <v>1</v>
      </c>
      <c r="G322" s="6"/>
      <c r="H322" s="6"/>
      <c r="I322" s="6"/>
      <c r="J322" s="6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87" t="str">
        <f>VLOOKUP(C322,'7'!$B$10:$H$126,3,FALSE)</f>
        <v>01:22:35</v>
      </c>
      <c r="AF322" s="6">
        <f>VLOOKUP(C322,'7'!$B$10:$H$126,4,FALSE)</f>
        <v>63</v>
      </c>
      <c r="AG322" s="4">
        <f>VLOOKUP(AF322,Баллы!$A$2:$B$101,2)+AH322/2</f>
        <v>33</v>
      </c>
      <c r="AH322" s="4">
        <f>VLOOKUP(C322,'7'!$B$10:$H$126,6,FALSE)</f>
        <v>10</v>
      </c>
      <c r="AI322" s="5"/>
      <c r="AJ322" s="6"/>
      <c r="AK322" s="6"/>
      <c r="AL322" s="6"/>
      <c r="AM322" s="5"/>
      <c r="AN322" s="6"/>
      <c r="AO322" s="6"/>
      <c r="AP322" s="6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</row>
    <row r="323" spans="1:58" x14ac:dyDescent="0.3">
      <c r="A323" s="11">
        <f>IF(D323=0," ",RANK(D323,$D$3:$D$345,0))</f>
        <v>321</v>
      </c>
      <c r="B323" s="9">
        <v>321</v>
      </c>
      <c r="C323" s="159" t="s">
        <v>2156</v>
      </c>
      <c r="D323" s="72">
        <f>I323+M323+Q323+U323+Y323+AC323+AG323+AK323+AO323+AS323+AW323+BA323+BE323</f>
        <v>32.5</v>
      </c>
      <c r="E323" s="13">
        <f>J323+N323+R323+V323+Z323+AD323+AH323+AL323+AP323+AT323+AX323+BB323+BF323</f>
        <v>15</v>
      </c>
      <c r="F323" s="13">
        <f>COUNTA(H323,L323,P323,T323,X323,AB323,AF323,AJ323,AN323,AR323,AV323,AZ323,BD323)</f>
        <v>1</v>
      </c>
      <c r="G323" s="6"/>
      <c r="H323" s="6"/>
      <c r="I323" s="6"/>
      <c r="J323" s="6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87"/>
      <c r="AF323" s="6"/>
      <c r="AG323" s="4"/>
      <c r="AH323" s="4"/>
      <c r="AI323" s="5" t="str">
        <f>VLOOKUP(C323,'8'!$B$10:$H$397,3,FALSE)</f>
        <v>01:38:41</v>
      </c>
      <c r="AJ323" s="6">
        <f>VLOOKUP(C323,'8'!$B$10:$H$397,4,FALSE)</f>
        <v>66</v>
      </c>
      <c r="AK323" s="6">
        <f>VLOOKUP(AJ323,Баллы!$A$2:$B$101,2)+AL323/2</f>
        <v>32.5</v>
      </c>
      <c r="AL323" s="6">
        <f>VLOOKUP(C323,'8'!$B$10:$H$397,6,FALSE)</f>
        <v>15</v>
      </c>
      <c r="AM323" s="5"/>
      <c r="AN323" s="6"/>
      <c r="AO323" s="6"/>
      <c r="AP323" s="6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</row>
    <row r="324" spans="1:58" x14ac:dyDescent="0.3">
      <c r="A324" s="11">
        <f>IF(D324=0," ",RANK(D324,$D$3:$D$345,0))</f>
        <v>322</v>
      </c>
      <c r="B324" s="9">
        <v>322</v>
      </c>
      <c r="C324" s="12" t="s">
        <v>479</v>
      </c>
      <c r="D324" s="72">
        <f>I324+M324+Q324+U324+Y324+AC324+AG324+AK324+AO324+AS324+AW324+BA324+BE324</f>
        <v>32.25</v>
      </c>
      <c r="E324" s="13">
        <f>J324+N324+R324+V324+Z324+AD324+AH324+AL324+AP324+AT324+AX324+BB324+BF324</f>
        <v>26.5</v>
      </c>
      <c r="F324" s="13">
        <f>COUNTA(H324,L324,P324,T324,X324,AB324,AF324,AJ324,AN324,AR324,AV324,AZ324,BD324)</f>
        <v>1</v>
      </c>
      <c r="G324" s="6"/>
      <c r="H324" s="6"/>
      <c r="I324" s="6"/>
      <c r="J324" s="6"/>
      <c r="K324" s="5"/>
      <c r="L324" s="6"/>
      <c r="M324" s="6"/>
      <c r="N324" s="6"/>
      <c r="O324" s="5">
        <f>VLOOKUP(C324,'3'!$B$10:$G$298,3,FALSE)</f>
        <v>0.1761689814814815</v>
      </c>
      <c r="P324" s="6">
        <f>VLOOKUP(C324,'3'!$B$10:$G$298,4,FALSE)</f>
        <v>72</v>
      </c>
      <c r="Q324" s="6">
        <f>VLOOKUP(P324,Баллы!$A$2:$B$101,2)+R324/2</f>
        <v>32.25</v>
      </c>
      <c r="R324" s="6">
        <f>VLOOKUP(C324,'3'!$B$10:$G$298,5,FALSE)</f>
        <v>26.5</v>
      </c>
      <c r="S324" s="5"/>
      <c r="T324" s="6"/>
      <c r="U324" s="6"/>
      <c r="V324" s="6"/>
      <c r="W324" s="8"/>
      <c r="X324" s="4"/>
      <c r="Y324" s="4"/>
      <c r="Z324" s="4"/>
      <c r="AA324" s="8"/>
      <c r="AB324" s="4"/>
      <c r="AC324" s="4"/>
      <c r="AD324" s="4"/>
      <c r="AE324" s="87"/>
      <c r="AF324" s="6"/>
      <c r="AG324" s="4"/>
      <c r="AH324" s="4"/>
      <c r="AI324" s="5"/>
      <c r="AJ324" s="6"/>
      <c r="AK324" s="6"/>
      <c r="AL324" s="6"/>
      <c r="AM324" s="5"/>
      <c r="AN324" s="6"/>
      <c r="AO324" s="6"/>
      <c r="AP324" s="6"/>
      <c r="AQ324" s="5"/>
      <c r="AR324" s="6"/>
      <c r="AS324" s="6"/>
      <c r="AT324" s="6"/>
      <c r="AU324" s="5"/>
      <c r="AV324" s="6"/>
      <c r="AW324" s="6"/>
      <c r="AX324" s="6"/>
      <c r="AY324" s="5"/>
      <c r="AZ324" s="6"/>
      <c r="BA324" s="6"/>
      <c r="BB324" s="6"/>
      <c r="BC324" s="5"/>
      <c r="BD324" s="6"/>
      <c r="BE324" s="6"/>
      <c r="BF324" s="6"/>
    </row>
    <row r="325" spans="1:58" x14ac:dyDescent="0.3">
      <c r="A325" s="11">
        <f>IF(D325=0," ",RANK(D325,$D$3:$D$345,0))</f>
        <v>323</v>
      </c>
      <c r="B325" s="9">
        <v>323</v>
      </c>
      <c r="C325" s="159" t="s">
        <v>2157</v>
      </c>
      <c r="D325" s="72">
        <f>I325+M325+Q325+U325+Y325+AC325+AG325+AK325+AO325+AS325+AW325+BA325+BE325</f>
        <v>31.5</v>
      </c>
      <c r="E325" s="13">
        <f>J325+N325+R325+V325+Z325+AD325+AH325+AL325+AP325+AT325+AX325+BB325+BF325</f>
        <v>15</v>
      </c>
      <c r="F325" s="13">
        <f>COUNTA(H325,L325,P325,T325,X325,AB325,AF325,AJ325,AN325,AR325,AV325,AZ325,BD325)</f>
        <v>1</v>
      </c>
      <c r="G325" s="6"/>
      <c r="H325" s="6"/>
      <c r="I325" s="6"/>
      <c r="J325" s="6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87"/>
      <c r="AF325" s="6"/>
      <c r="AG325" s="4"/>
      <c r="AH325" s="4"/>
      <c r="AI325" s="5" t="str">
        <f>VLOOKUP(C325,'8'!$B$10:$H$397,3,FALSE)</f>
        <v>01:38:47</v>
      </c>
      <c r="AJ325" s="6">
        <f>VLOOKUP(C325,'8'!$B$10:$H$397,4,FALSE)</f>
        <v>67</v>
      </c>
      <c r="AK325" s="6">
        <f>VLOOKUP(AJ325,Баллы!$A$2:$B$101,2)+AL325/2</f>
        <v>31.5</v>
      </c>
      <c r="AL325" s="6">
        <f>VLOOKUP(C325,'8'!$B$10:$H$397,6,FALSE)</f>
        <v>15</v>
      </c>
      <c r="AM325" s="5"/>
      <c r="AN325" s="6"/>
      <c r="AO325" s="6"/>
      <c r="AP325" s="6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</row>
    <row r="326" spans="1:58" x14ac:dyDescent="0.3">
      <c r="A326" s="11">
        <f>IF(D326=0," ",RANK(D326,$D$3:$D$345,0))</f>
        <v>324</v>
      </c>
      <c r="B326" s="9">
        <v>324</v>
      </c>
      <c r="C326" s="159" t="s">
        <v>2158</v>
      </c>
      <c r="D326" s="72">
        <f>I326+M326+Q326+U326+Y326+AC326+AG326+AK326+AO326+AS326+AW326+BA326+BE326</f>
        <v>30.5</v>
      </c>
      <c r="E326" s="13">
        <f>J326+N326+R326+V326+Z326+AD326+AH326+AL326+AP326+AT326+AX326+BB326+BF326</f>
        <v>15</v>
      </c>
      <c r="F326" s="13">
        <f>COUNTA(H326,L326,P326,T326,X326,AB326,AF326,AJ326,AN326,AR326,AV326,AZ326,BD326)</f>
        <v>1</v>
      </c>
      <c r="G326" s="6"/>
      <c r="H326" s="6"/>
      <c r="I326" s="6"/>
      <c r="J326" s="6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87"/>
      <c r="AF326" s="6"/>
      <c r="AG326" s="4"/>
      <c r="AH326" s="4"/>
      <c r="AI326" s="5" t="str">
        <f>VLOOKUP(C326,'8'!$B$10:$H$397,3,FALSE)</f>
        <v>01:39:12</v>
      </c>
      <c r="AJ326" s="6">
        <f>VLOOKUP(C326,'8'!$B$10:$H$397,4,FALSE)</f>
        <v>68</v>
      </c>
      <c r="AK326" s="6">
        <f>VLOOKUP(AJ326,Баллы!$A$2:$B$101,2)+AL326/2</f>
        <v>30.5</v>
      </c>
      <c r="AL326" s="6">
        <f>VLOOKUP(C326,'8'!$B$10:$H$397,6,FALSE)</f>
        <v>15</v>
      </c>
      <c r="AM326" s="5"/>
      <c r="AN326" s="6"/>
      <c r="AO326" s="6"/>
      <c r="AP326" s="6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</row>
    <row r="327" spans="1:58" x14ac:dyDescent="0.3">
      <c r="A327" s="11">
        <f>IF(D327=0," ",RANK(D327,$D$3:$D$345,0))</f>
        <v>325</v>
      </c>
      <c r="B327" s="9">
        <v>325</v>
      </c>
      <c r="C327" s="12" t="s">
        <v>481</v>
      </c>
      <c r="D327" s="72">
        <f>I327+M327+Q327+U327+Y327+AC327+AG327+AK327+AO327+AS327+AW327+BA327+BE327</f>
        <v>30.25</v>
      </c>
      <c r="E327" s="13">
        <f>J327+N327+R327+V327+Z327+AD327+AH327+AL327+AP327+AT327+AX327+BB327+BF327</f>
        <v>26.5</v>
      </c>
      <c r="F327" s="13">
        <f>COUNTA(H327,L327,P327,T327,X327,AB327,AF327,AJ327,AN327,AR327,AV327,AZ327,BD327)</f>
        <v>1</v>
      </c>
      <c r="G327" s="6"/>
      <c r="H327" s="6"/>
      <c r="I327" s="6"/>
      <c r="J327" s="6"/>
      <c r="K327" s="5"/>
      <c r="L327" s="6"/>
      <c r="M327" s="6"/>
      <c r="N327" s="6"/>
      <c r="O327" s="5">
        <f>VLOOKUP(C327,'3'!$B$10:$G$298,3,FALSE)</f>
        <v>0.18244212962962961</v>
      </c>
      <c r="P327" s="6">
        <f>VLOOKUP(C327,'3'!$B$10:$G$298,4,FALSE)</f>
        <v>74</v>
      </c>
      <c r="Q327" s="6">
        <f>VLOOKUP(P327,Баллы!$A$2:$B$101,2)+R327/2</f>
        <v>30.25</v>
      </c>
      <c r="R327" s="6">
        <f>VLOOKUP(C327,'3'!$B$10:$G$298,5,FALSE)</f>
        <v>26.5</v>
      </c>
      <c r="S327" s="5"/>
      <c r="T327" s="6"/>
      <c r="U327" s="6"/>
      <c r="V327" s="6"/>
      <c r="W327" s="8"/>
      <c r="X327" s="4"/>
      <c r="Y327" s="4"/>
      <c r="Z327" s="4"/>
      <c r="AA327" s="8"/>
      <c r="AB327" s="4"/>
      <c r="AC327" s="4"/>
      <c r="AD327" s="4"/>
      <c r="AE327" s="87"/>
      <c r="AF327" s="6"/>
      <c r="AG327" s="4"/>
      <c r="AH327" s="4"/>
      <c r="AI327" s="5"/>
      <c r="AJ327" s="6"/>
      <c r="AK327" s="6"/>
      <c r="AL327" s="6"/>
      <c r="AM327" s="5"/>
      <c r="AN327" s="6"/>
      <c r="AO327" s="6"/>
      <c r="AP327" s="6"/>
      <c r="AQ327" s="5"/>
      <c r="AR327" s="6"/>
      <c r="AS327" s="6"/>
      <c r="AT327" s="6"/>
      <c r="AU327" s="5"/>
      <c r="AV327" s="6"/>
      <c r="AW327" s="6"/>
      <c r="AX327" s="6"/>
      <c r="AY327" s="5"/>
      <c r="AZ327" s="6"/>
      <c r="BA327" s="6"/>
      <c r="BB327" s="6"/>
      <c r="BC327" s="5"/>
      <c r="BD327" s="6"/>
      <c r="BE327" s="6"/>
      <c r="BF327" s="6"/>
    </row>
    <row r="328" spans="1:58" x14ac:dyDescent="0.3">
      <c r="A328" s="11">
        <f>IF(D328=0," ",RANK(D328,$D$3:$D$345,0))</f>
        <v>326</v>
      </c>
      <c r="B328" s="9">
        <v>326</v>
      </c>
      <c r="C328" s="159" t="s">
        <v>2159</v>
      </c>
      <c r="D328" s="72">
        <f>I328+M328+Q328+U328+Y328+AC328+AG328+AK328+AO328+AS328+AW328+BA328+BE328</f>
        <v>29.5</v>
      </c>
      <c r="E328" s="13">
        <f>J328+N328+R328+V328+Z328+AD328+AH328+AL328+AP328+AT328+AX328+BB328+BF328</f>
        <v>15</v>
      </c>
      <c r="F328" s="13">
        <f>COUNTA(H328,L328,P328,T328,X328,AB328,AF328,AJ328,AN328,AR328,AV328,AZ328,BD328)</f>
        <v>1</v>
      </c>
      <c r="G328" s="6"/>
      <c r="H328" s="6"/>
      <c r="I328" s="6"/>
      <c r="J328" s="6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87"/>
      <c r="AF328" s="6"/>
      <c r="AG328" s="4"/>
      <c r="AH328" s="4"/>
      <c r="AI328" s="5" t="str">
        <f>VLOOKUP(C328,'8'!$B$10:$H$397,3,FALSE)</f>
        <v>01:40:11</v>
      </c>
      <c r="AJ328" s="6">
        <f>VLOOKUP(C328,'8'!$B$10:$H$397,4,FALSE)</f>
        <v>69</v>
      </c>
      <c r="AK328" s="6">
        <f>VLOOKUP(AJ328,Баллы!$A$2:$B$101,2)+AL328/2</f>
        <v>29.5</v>
      </c>
      <c r="AL328" s="6">
        <f>VLOOKUP(C328,'8'!$B$10:$H$397,6,FALSE)</f>
        <v>15</v>
      </c>
      <c r="AM328" s="5"/>
      <c r="AN328" s="6"/>
      <c r="AO328" s="6"/>
      <c r="AP328" s="6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</row>
    <row r="329" spans="1:58" x14ac:dyDescent="0.3">
      <c r="A329" s="11">
        <f>IF(D329=0," ",RANK(D329,$D$3:$D$345,0))</f>
        <v>327</v>
      </c>
      <c r="B329" s="9">
        <v>327</v>
      </c>
      <c r="C329" s="12" t="s">
        <v>482</v>
      </c>
      <c r="D329" s="72">
        <f>I329+M329+Q329+U329+Y329+AC329+AG329+AK329+AO329+AS329+AW329+BA329+BE329</f>
        <v>29.25</v>
      </c>
      <c r="E329" s="13">
        <f>J329+N329+R329+V329+Z329+AD329+AH329+AL329+AP329+AT329+AX329+BB329+BF329</f>
        <v>26.5</v>
      </c>
      <c r="F329" s="13">
        <f>COUNTA(H329,L329,P329,T329,X329,AB329,AF329,AJ329,AN329,AR329,AV329,AZ329,BD329)</f>
        <v>1</v>
      </c>
      <c r="G329" s="6"/>
      <c r="H329" s="6"/>
      <c r="I329" s="6"/>
      <c r="J329" s="6"/>
      <c r="K329" s="5"/>
      <c r="L329" s="6"/>
      <c r="M329" s="6"/>
      <c r="N329" s="6"/>
      <c r="O329" s="5">
        <f>VLOOKUP(C329,'3'!$B$10:$G$298,3,FALSE)</f>
        <v>0.19760416666666666</v>
      </c>
      <c r="P329" s="6">
        <f>VLOOKUP(C329,'3'!$B$10:$G$298,4,FALSE)</f>
        <v>75</v>
      </c>
      <c r="Q329" s="6">
        <f>VLOOKUP(P329,Баллы!$A$2:$B$101,2)+R329/2</f>
        <v>29.25</v>
      </c>
      <c r="R329" s="6">
        <f>VLOOKUP(C329,'3'!$B$10:$G$298,5,FALSE)</f>
        <v>26.5</v>
      </c>
      <c r="S329" s="5"/>
      <c r="T329" s="6"/>
      <c r="U329" s="6"/>
      <c r="V329" s="6"/>
      <c r="W329" s="8"/>
      <c r="X329" s="4"/>
      <c r="Y329" s="4"/>
      <c r="Z329" s="4"/>
      <c r="AA329" s="8"/>
      <c r="AB329" s="4"/>
      <c r="AC329" s="4"/>
      <c r="AD329" s="4"/>
      <c r="AE329" s="87"/>
      <c r="AF329" s="6"/>
      <c r="AG329" s="4"/>
      <c r="AH329" s="4"/>
      <c r="AI329" s="5"/>
      <c r="AJ329" s="6"/>
      <c r="AK329" s="6"/>
      <c r="AL329" s="6"/>
      <c r="AM329" s="5"/>
      <c r="AN329" s="6"/>
      <c r="AO329" s="6"/>
      <c r="AP329" s="6"/>
      <c r="AQ329" s="5"/>
      <c r="AR329" s="6"/>
      <c r="AS329" s="6"/>
      <c r="AT329" s="6"/>
      <c r="AU329" s="5"/>
      <c r="AV329" s="6"/>
      <c r="AW329" s="6"/>
      <c r="AX329" s="6"/>
      <c r="AY329" s="5"/>
      <c r="AZ329" s="6"/>
      <c r="BA329" s="6"/>
      <c r="BB329" s="6"/>
      <c r="BC329" s="5"/>
      <c r="BD329" s="6"/>
      <c r="BE329" s="6"/>
      <c r="BF329" s="6"/>
    </row>
    <row r="330" spans="1:58" x14ac:dyDescent="0.3">
      <c r="A330" s="11">
        <f>IF(D330=0," ",RANK(D330,$D$3:$D$345,0))</f>
        <v>328</v>
      </c>
      <c r="B330" s="9">
        <v>328</v>
      </c>
      <c r="C330" s="159" t="s">
        <v>2160</v>
      </c>
      <c r="D330" s="72">
        <f>I330+M330+Q330+U330+Y330+AC330+AG330+AK330+AO330+AS330+AW330+BA330+BE330</f>
        <v>25.5</v>
      </c>
      <c r="E330" s="13">
        <f>J330+N330+R330+V330+Z330+AD330+AH330+AL330+AP330+AT330+AX330+BB330+BF330</f>
        <v>15</v>
      </c>
      <c r="F330" s="13">
        <f>COUNTA(H330,L330,P330,T330,X330,AB330,AF330,AJ330,AN330,AR330,AV330,AZ330,BD330)</f>
        <v>1</v>
      </c>
      <c r="G330" s="6"/>
      <c r="H330" s="6"/>
      <c r="I330" s="6"/>
      <c r="J330" s="6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87"/>
      <c r="AF330" s="6"/>
      <c r="AG330" s="4"/>
      <c r="AH330" s="4"/>
      <c r="AI330" s="5" t="str">
        <f>VLOOKUP(C330,'8'!$B$10:$H$397,3,FALSE)</f>
        <v>01:41:34</v>
      </c>
      <c r="AJ330" s="6">
        <f>VLOOKUP(C330,'8'!$B$10:$H$397,4,FALSE)</f>
        <v>73</v>
      </c>
      <c r="AK330" s="6">
        <f>VLOOKUP(AJ330,Баллы!$A$2:$B$101,2)+AL330/2</f>
        <v>25.5</v>
      </c>
      <c r="AL330" s="6">
        <f>VLOOKUP(C330,'8'!$B$10:$H$397,6,FALSE)</f>
        <v>15</v>
      </c>
      <c r="AM330" s="5"/>
      <c r="AN330" s="6"/>
      <c r="AO330" s="6"/>
      <c r="AP330" s="6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</row>
    <row r="331" spans="1:58" x14ac:dyDescent="0.3">
      <c r="A331" s="11">
        <f>IF(D331=0," ",RANK(D331,$D$3:$D$345,0))</f>
        <v>329</v>
      </c>
      <c r="B331" s="9">
        <v>329</v>
      </c>
      <c r="C331" s="159" t="s">
        <v>2161</v>
      </c>
      <c r="D331" s="72">
        <f>I331+M331+Q331+U331+Y331+AC331+AG331+AK331+AO331+AS331+AW331+BA331+BE331</f>
        <v>24.5</v>
      </c>
      <c r="E331" s="13">
        <f>J331+N331+R331+V331+Z331+AD331+AH331+AL331+AP331+AT331+AX331+BB331+BF331</f>
        <v>15</v>
      </c>
      <c r="F331" s="13">
        <f>COUNTA(H331,L331,P331,T331,X331,AB331,AF331,AJ331,AN331,AR331,AV331,AZ331,BD331)</f>
        <v>1</v>
      </c>
      <c r="G331" s="6"/>
      <c r="H331" s="6"/>
      <c r="I331" s="6"/>
      <c r="J331" s="6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87"/>
      <c r="AF331" s="6"/>
      <c r="AG331" s="4"/>
      <c r="AH331" s="4"/>
      <c r="AI331" s="5" t="str">
        <f>VLOOKUP(C331,'8'!$B$10:$H$397,3,FALSE)</f>
        <v>01:42:21</v>
      </c>
      <c r="AJ331" s="6">
        <f>VLOOKUP(C331,'8'!$B$10:$H$397,4,FALSE)</f>
        <v>74</v>
      </c>
      <c r="AK331" s="6">
        <f>VLOOKUP(AJ331,Баллы!$A$2:$B$101,2)+AL331/2</f>
        <v>24.5</v>
      </c>
      <c r="AL331" s="6">
        <f>VLOOKUP(C331,'8'!$B$10:$H$397,6,FALSE)</f>
        <v>15</v>
      </c>
      <c r="AM331" s="5"/>
      <c r="AN331" s="6"/>
      <c r="AO331" s="6"/>
      <c r="AP331" s="6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</row>
    <row r="332" spans="1:58" x14ac:dyDescent="0.3">
      <c r="A332" s="11">
        <f>IF(D332=0," ",RANK(D332,$D$3:$D$345,0))</f>
        <v>330</v>
      </c>
      <c r="B332" s="9">
        <v>330</v>
      </c>
      <c r="C332" s="159" t="s">
        <v>2162</v>
      </c>
      <c r="D332" s="72">
        <f>I332+M332+Q332+U332+Y332+AC332+AG332+AK332+AO332+AS332+AW332+BA332+BE332</f>
        <v>23.5</v>
      </c>
      <c r="E332" s="13">
        <f>J332+N332+R332+V332+Z332+AD332+AH332+AL332+AP332+AT332+AX332+BB332+BF332</f>
        <v>15</v>
      </c>
      <c r="F332" s="13">
        <f>COUNTA(H332,L332,P332,T332,X332,AB332,AF332,AJ332,AN332,AR332,AV332,AZ332,BD332)</f>
        <v>1</v>
      </c>
      <c r="G332" s="6"/>
      <c r="H332" s="6"/>
      <c r="I332" s="6"/>
      <c r="J332" s="6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87"/>
      <c r="AF332" s="6"/>
      <c r="AG332" s="4"/>
      <c r="AH332" s="4"/>
      <c r="AI332" s="5" t="str">
        <f>VLOOKUP(C332,'8'!$B$10:$H$397,3,FALSE)</f>
        <v>01:42:55</v>
      </c>
      <c r="AJ332" s="6">
        <f>VLOOKUP(C332,'8'!$B$10:$H$397,4,FALSE)</f>
        <v>75</v>
      </c>
      <c r="AK332" s="6">
        <f>VLOOKUP(AJ332,Баллы!$A$2:$B$101,2)+AL332/2</f>
        <v>23.5</v>
      </c>
      <c r="AL332" s="6">
        <f>VLOOKUP(C332,'8'!$B$10:$H$397,6,FALSE)</f>
        <v>15</v>
      </c>
      <c r="AM332" s="5"/>
      <c r="AN332" s="6"/>
      <c r="AO332" s="6"/>
      <c r="AP332" s="6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</row>
    <row r="333" spans="1:58" x14ac:dyDescent="0.3">
      <c r="A333" s="11">
        <f>IF(D333=0," ",RANK(D333,$D$3:$D$345,0))</f>
        <v>331</v>
      </c>
      <c r="B333" s="9">
        <v>331</v>
      </c>
      <c r="C333" s="159" t="s">
        <v>2163</v>
      </c>
      <c r="D333" s="72">
        <f>I333+M333+Q333+U333+Y333+AC333+AG333+AK333+AO333+AS333+AW333+BA333+BE333</f>
        <v>20.5</v>
      </c>
      <c r="E333" s="13">
        <f>J333+N333+R333+V333+Z333+AD333+AH333+AL333+AP333+AT333+AX333+BB333+BF333</f>
        <v>15</v>
      </c>
      <c r="F333" s="13">
        <f>COUNTA(H333,L333,P333,T333,X333,AB333,AF333,AJ333,AN333,AR333,AV333,AZ333,BD333)</f>
        <v>1</v>
      </c>
      <c r="G333" s="6"/>
      <c r="H333" s="6"/>
      <c r="I333" s="6"/>
      <c r="J333" s="6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87"/>
      <c r="AF333" s="6"/>
      <c r="AG333" s="4"/>
      <c r="AH333" s="4"/>
      <c r="AI333" s="5" t="str">
        <f>VLOOKUP(C333,'8'!$B$10:$H$397,3,FALSE)</f>
        <v>01:45:24</v>
      </c>
      <c r="AJ333" s="6">
        <f>VLOOKUP(C333,'8'!$B$10:$H$397,4,FALSE)</f>
        <v>78</v>
      </c>
      <c r="AK333" s="6">
        <f>VLOOKUP(AJ333,Баллы!$A$2:$B$101,2)+AL333/2</f>
        <v>20.5</v>
      </c>
      <c r="AL333" s="6">
        <f>VLOOKUP(C333,'8'!$B$10:$H$397,6,FALSE)</f>
        <v>15</v>
      </c>
      <c r="AM333" s="5"/>
      <c r="AN333" s="6"/>
      <c r="AO333" s="6"/>
      <c r="AP333" s="6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</row>
    <row r="334" spans="1:58" x14ac:dyDescent="0.3">
      <c r="A334" s="11">
        <f>IF(D334=0," ",RANK(D334,$D$3:$D$345,0))</f>
        <v>332</v>
      </c>
      <c r="B334" s="9">
        <v>332</v>
      </c>
      <c r="C334" s="159" t="s">
        <v>2164</v>
      </c>
      <c r="D334" s="72">
        <f>I334+M334+Q334+U334+Y334+AC334+AG334+AK334+AO334+AS334+AW334+BA334+BE334</f>
        <v>18.5</v>
      </c>
      <c r="E334" s="13">
        <f>J334+N334+R334+V334+Z334+AD334+AH334+AL334+AP334+AT334+AX334+BB334+BF334</f>
        <v>15</v>
      </c>
      <c r="F334" s="13">
        <f>COUNTA(H334,L334,P334,T334,X334,AB334,AF334,AJ334,AN334,AR334,AV334,AZ334,BD334)</f>
        <v>1</v>
      </c>
      <c r="G334" s="6"/>
      <c r="H334" s="6"/>
      <c r="I334" s="6"/>
      <c r="J334" s="6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87"/>
      <c r="AF334" s="6"/>
      <c r="AG334" s="4"/>
      <c r="AH334" s="4"/>
      <c r="AI334" s="5" t="str">
        <f>VLOOKUP(C334,'8'!$B$10:$H$397,3,FALSE)</f>
        <v>01:45:45</v>
      </c>
      <c r="AJ334" s="6">
        <f>VLOOKUP(C334,'8'!$B$10:$H$397,4,FALSE)</f>
        <v>80</v>
      </c>
      <c r="AK334" s="6">
        <f>VLOOKUP(AJ334,Баллы!$A$2:$B$101,2)+AL334/2</f>
        <v>18.5</v>
      </c>
      <c r="AL334" s="6">
        <f>VLOOKUP(C334,'8'!$B$10:$H$397,6,FALSE)</f>
        <v>15</v>
      </c>
      <c r="AM334" s="5"/>
      <c r="AN334" s="6"/>
      <c r="AO334" s="6"/>
      <c r="AP334" s="6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</row>
    <row r="335" spans="1:58" x14ac:dyDescent="0.3">
      <c r="A335" s="11">
        <f>IF(D335=0," ",RANK(D335,$D$3:$D$345,0))</f>
        <v>333</v>
      </c>
      <c r="B335" s="9">
        <v>333</v>
      </c>
      <c r="C335" s="159" t="s">
        <v>2165</v>
      </c>
      <c r="D335" s="72">
        <f>I335+M335+Q335+U335+Y335+AC335+AG335+AK335+AO335+AS335+AW335+BA335+BE335</f>
        <v>17.5</v>
      </c>
      <c r="E335" s="13">
        <f>J335+N335+R335+V335+Z335+AD335+AH335+AL335+AP335+AT335+AX335+BB335+BF335</f>
        <v>15</v>
      </c>
      <c r="F335" s="13">
        <f>COUNTA(H335,L335,P335,T335,X335,AB335,AF335,AJ335,AN335,AR335,AV335,AZ335,BD335)</f>
        <v>1</v>
      </c>
      <c r="G335" s="6"/>
      <c r="H335" s="6"/>
      <c r="I335" s="6"/>
      <c r="J335" s="6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87"/>
      <c r="AF335" s="6"/>
      <c r="AG335" s="4"/>
      <c r="AH335" s="4"/>
      <c r="AI335" s="5" t="str">
        <f>VLOOKUP(C335,'8'!$B$10:$H$397,3,FALSE)</f>
        <v>01:46:20</v>
      </c>
      <c r="AJ335" s="6">
        <f>VLOOKUP(C335,'8'!$B$10:$H$397,4,FALSE)</f>
        <v>81</v>
      </c>
      <c r="AK335" s="6">
        <f>VLOOKUP(AJ335,Баллы!$A$2:$B$101,2)+AL335/2</f>
        <v>17.5</v>
      </c>
      <c r="AL335" s="6">
        <f>VLOOKUP(C335,'8'!$B$10:$H$397,6,FALSE)</f>
        <v>15</v>
      </c>
      <c r="AM335" s="5"/>
      <c r="AN335" s="6"/>
      <c r="AO335" s="6"/>
      <c r="AP335" s="6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</row>
    <row r="336" spans="1:58" x14ac:dyDescent="0.3">
      <c r="A336" s="11">
        <f>IF(D336=0," ",RANK(D336,$D$3:$D$345,0))</f>
        <v>333</v>
      </c>
      <c r="B336" s="9">
        <v>333</v>
      </c>
      <c r="C336" s="159" t="s">
        <v>2166</v>
      </c>
      <c r="D336" s="72">
        <f>I336+M336+Q336+U336+Y336+AC336+AG336+AK336+AO336+AS336+AW336+BA336+BE336</f>
        <v>17.5</v>
      </c>
      <c r="E336" s="13">
        <f>J336+N336+R336+V336+Z336+AD336+AH336+AL336+AP336+AT336+AX336+BB336+BF336</f>
        <v>15</v>
      </c>
      <c r="F336" s="13">
        <f>COUNTA(H336,L336,P336,T336,X336,AB336,AF336,AJ336,AN336,AR336,AV336,AZ336,BD336)</f>
        <v>1</v>
      </c>
      <c r="G336" s="6"/>
      <c r="H336" s="6"/>
      <c r="I336" s="6"/>
      <c r="J336" s="6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87"/>
      <c r="AF336" s="6"/>
      <c r="AG336" s="4"/>
      <c r="AH336" s="4"/>
      <c r="AI336" s="5" t="str">
        <f>VLOOKUP(C336,'8'!$B$10:$H$397,3,FALSE)</f>
        <v>01:46:20</v>
      </c>
      <c r="AJ336" s="6">
        <f>VLOOKUP(C336,'8'!$B$10:$H$397,4,FALSE)</f>
        <v>81</v>
      </c>
      <c r="AK336" s="6">
        <f>VLOOKUP(AJ336,Баллы!$A$2:$B$101,2)+AL336/2</f>
        <v>17.5</v>
      </c>
      <c r="AL336" s="6">
        <f>VLOOKUP(C336,'8'!$B$10:$H$397,6,FALSE)</f>
        <v>15</v>
      </c>
      <c r="AM336" s="5"/>
      <c r="AN336" s="6"/>
      <c r="AO336" s="6"/>
      <c r="AP336" s="6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</row>
    <row r="337" spans="1:58" x14ac:dyDescent="0.3">
      <c r="A337" s="11">
        <f>IF(D337=0," ",RANK(D337,$D$3:$D$345,0))</f>
        <v>335</v>
      </c>
      <c r="B337" s="9">
        <v>335</v>
      </c>
      <c r="C337" s="159" t="s">
        <v>620</v>
      </c>
      <c r="D337" s="72">
        <f>I337+M337+Q337+U337+Y337+AC337+AG337+AK337+AO337+AS337+AW337+BA337+BE337</f>
        <v>14.5</v>
      </c>
      <c r="E337" s="13">
        <f>J337+N337+R337+V337+Z337+AD337+AH337+AL337+AP337+AT337+AX337+BB337+BF337</f>
        <v>15</v>
      </c>
      <c r="F337" s="13">
        <f>COUNTA(H337,L337,P337,T337,X337,AB337,AF337,AJ337,AN337,AR337,AV337,AZ337,BD337)</f>
        <v>1</v>
      </c>
      <c r="G337" s="6"/>
      <c r="H337" s="6"/>
      <c r="I337" s="6"/>
      <c r="J337" s="6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87"/>
      <c r="AF337" s="6"/>
      <c r="AG337" s="4"/>
      <c r="AH337" s="4"/>
      <c r="AI337" s="5" t="str">
        <f>VLOOKUP(C337,'8'!$B$10:$H$397,3,FALSE)</f>
        <v>01:50:44</v>
      </c>
      <c r="AJ337" s="6">
        <f>VLOOKUP(C337,'8'!$B$10:$H$397,4,FALSE)</f>
        <v>84</v>
      </c>
      <c r="AK337" s="6">
        <f>VLOOKUP(AJ337,Баллы!$A$2:$B$101,2)+AL337/2</f>
        <v>14.5</v>
      </c>
      <c r="AL337" s="6">
        <f>VLOOKUP(C337,'8'!$B$10:$H$397,6,FALSE)</f>
        <v>15</v>
      </c>
      <c r="AM337" s="5"/>
      <c r="AN337" s="6"/>
      <c r="AO337" s="6"/>
      <c r="AP337" s="6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</row>
    <row r="338" spans="1:58" x14ac:dyDescent="0.3">
      <c r="A338" s="11">
        <f>IF(D338=0," ",RANK(D338,$D$3:$D$345,0))</f>
        <v>336</v>
      </c>
      <c r="B338" s="9">
        <v>336</v>
      </c>
      <c r="C338" s="159" t="s">
        <v>2167</v>
      </c>
      <c r="D338" s="72">
        <f>I338+M338+Q338+U338+Y338+AC338+AG338+AK338+AO338+AS338+AW338+BA338+BE338</f>
        <v>12.5</v>
      </c>
      <c r="E338" s="13">
        <f>J338+N338+R338+V338+Z338+AD338+AH338+AL338+AP338+AT338+AX338+BB338+BF338</f>
        <v>15</v>
      </c>
      <c r="F338" s="13">
        <f>COUNTA(H338,L338,P338,T338,X338,AB338,AF338,AJ338,AN338,AR338,AV338,AZ338,BD338)</f>
        <v>1</v>
      </c>
      <c r="G338" s="6"/>
      <c r="H338" s="6"/>
      <c r="I338" s="6"/>
      <c r="J338" s="6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87"/>
      <c r="AF338" s="6"/>
      <c r="AG338" s="4"/>
      <c r="AH338" s="4"/>
      <c r="AI338" s="5" t="str">
        <f>VLOOKUP(C338,'8'!$B$10:$H$397,3,FALSE)</f>
        <v>01:55:07</v>
      </c>
      <c r="AJ338" s="6">
        <f>VLOOKUP(C338,'8'!$B$10:$H$397,4,FALSE)</f>
        <v>86</v>
      </c>
      <c r="AK338" s="6">
        <f>VLOOKUP(AJ338,Баллы!$A$2:$B$101,2)+AL338/2</f>
        <v>12.5</v>
      </c>
      <c r="AL338" s="6">
        <f>VLOOKUP(C338,'8'!$B$10:$H$397,6,FALSE)</f>
        <v>15</v>
      </c>
      <c r="AM338" s="5"/>
      <c r="AN338" s="6"/>
      <c r="AO338" s="6"/>
      <c r="AP338" s="6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</row>
    <row r="339" spans="1:58" x14ac:dyDescent="0.3">
      <c r="A339" s="11">
        <f>IF(D339=0," ",RANK(D339,$D$3:$D$345,0))</f>
        <v>337</v>
      </c>
      <c r="B339" s="9">
        <v>337</v>
      </c>
      <c r="C339" s="159" t="s">
        <v>2168</v>
      </c>
      <c r="D339" s="72">
        <f>I339+M339+Q339+U339+Y339+AC339+AG339+AK339+AO339+AS339+AW339+BA339+BE339</f>
        <v>11.5</v>
      </c>
      <c r="E339" s="13">
        <f>J339+N339+R339+V339+Z339+AD339+AH339+AL339+AP339+AT339+AX339+BB339+BF339</f>
        <v>15</v>
      </c>
      <c r="F339" s="13">
        <f>COUNTA(H339,L339,P339,T339,X339,AB339,AF339,AJ339,AN339,AR339,AV339,AZ339,BD339)</f>
        <v>1</v>
      </c>
      <c r="G339" s="6"/>
      <c r="H339" s="6"/>
      <c r="I339" s="6"/>
      <c r="J339" s="6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87"/>
      <c r="AF339" s="6"/>
      <c r="AG339" s="4"/>
      <c r="AH339" s="4"/>
      <c r="AI339" s="5" t="str">
        <f>VLOOKUP(C339,'8'!$B$10:$H$397,3,FALSE)</f>
        <v>01:55:38</v>
      </c>
      <c r="AJ339" s="6">
        <f>VLOOKUP(C339,'8'!$B$10:$H$397,4,FALSE)</f>
        <v>87</v>
      </c>
      <c r="AK339" s="6">
        <f>VLOOKUP(AJ339,Баллы!$A$2:$B$101,2)+AL339/2</f>
        <v>11.5</v>
      </c>
      <c r="AL339" s="6">
        <f>VLOOKUP(C339,'8'!$B$10:$H$397,6,FALSE)</f>
        <v>15</v>
      </c>
      <c r="AM339" s="5"/>
      <c r="AN339" s="6"/>
      <c r="AO339" s="6"/>
      <c r="AP339" s="6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</row>
    <row r="340" spans="1:58" x14ac:dyDescent="0.3">
      <c r="A340" s="11">
        <f>IF(D340=0," ",RANK(D340,$D$3:$D$345,0))</f>
        <v>337</v>
      </c>
      <c r="B340" s="9">
        <v>337</v>
      </c>
      <c r="C340" s="159" t="s">
        <v>2174</v>
      </c>
      <c r="D340" s="72">
        <f>I340+M340+Q340+U340+Y340+AC340+AG340+AK340+AO340+AS340+AW340+BA340+BE340</f>
        <v>11.5</v>
      </c>
      <c r="E340" s="13">
        <f>J340+N340+R340+V340+Z340+AD340+AH340+AL340+AP340+AT340+AX340+BB340+BF340</f>
        <v>15</v>
      </c>
      <c r="F340" s="13">
        <f>COUNTA(H340,L340,P340,T340,X340,AB340,AF340,AJ340,AN340,AR340,AV340,AZ340,BD340)</f>
        <v>1</v>
      </c>
      <c r="G340" s="6"/>
      <c r="H340" s="6"/>
      <c r="I340" s="6"/>
      <c r="J340" s="6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87"/>
      <c r="AF340" s="6"/>
      <c r="AG340" s="4"/>
      <c r="AH340" s="4"/>
      <c r="AI340" s="5" t="str">
        <f>VLOOKUP(C340,'8'!$B$10:$H$397,3,FALSE)</f>
        <v>01:55:39</v>
      </c>
      <c r="AJ340" s="6">
        <f>VLOOKUP(C340,'8'!$B$10:$H$397,4,FALSE)</f>
        <v>87</v>
      </c>
      <c r="AK340" s="6">
        <f>VLOOKUP(AJ340,Баллы!$A$2:$B$101,2)+AL340/2</f>
        <v>11.5</v>
      </c>
      <c r="AL340" s="6">
        <f>VLOOKUP(C340,'8'!$B$10:$H$397,6,FALSE)</f>
        <v>15</v>
      </c>
      <c r="AM340" s="5"/>
      <c r="AN340" s="6"/>
      <c r="AO340" s="6"/>
      <c r="AP340" s="6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</row>
    <row r="341" spans="1:58" x14ac:dyDescent="0.3">
      <c r="A341" s="11">
        <f>IF(D341=0," ",RANK(D341,$D$3:$D$345,0))</f>
        <v>339</v>
      </c>
      <c r="B341" s="9">
        <v>339</v>
      </c>
      <c r="C341" s="159" t="s">
        <v>2169</v>
      </c>
      <c r="D341" s="72">
        <f>I341+M341+Q341+U341+Y341+AC341+AG341+AK341+AO341+AS341+AW341+BA341+BE341</f>
        <v>10.5</v>
      </c>
      <c r="E341" s="13">
        <f>J341+N341+R341+V341+Z341+AD341+AH341+AL341+AP341+AT341+AX341+BB341+BF341</f>
        <v>15</v>
      </c>
      <c r="F341" s="13">
        <f>COUNTA(H341,L341,P341,T341,X341,AB341,AF341,AJ341,AN341,AR341,AV341,AZ341,BD341)</f>
        <v>1</v>
      </c>
      <c r="G341" s="6"/>
      <c r="H341" s="6"/>
      <c r="I341" s="6"/>
      <c r="J341" s="6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87"/>
      <c r="AF341" s="6"/>
      <c r="AG341" s="4"/>
      <c r="AH341" s="4"/>
      <c r="AI341" s="5" t="str">
        <f>VLOOKUP(C341,'8'!$B$10:$H$397,3,FALSE)</f>
        <v>01:56:18</v>
      </c>
      <c r="AJ341" s="6">
        <f>VLOOKUP(C341,'8'!$B$10:$H$397,4,FALSE)</f>
        <v>88</v>
      </c>
      <c r="AK341" s="6">
        <f>VLOOKUP(AJ341,Баллы!$A$2:$B$101,2)+AL341/2</f>
        <v>10.5</v>
      </c>
      <c r="AL341" s="6">
        <f>VLOOKUP(C341,'8'!$B$10:$H$397,6,FALSE)</f>
        <v>15</v>
      </c>
      <c r="AM341" s="5"/>
      <c r="AN341" s="6"/>
      <c r="AO341" s="6"/>
      <c r="AP341" s="6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</row>
    <row r="342" spans="1:58" x14ac:dyDescent="0.3">
      <c r="A342" s="11">
        <f>IF(D342=0," ",RANK(D342,$D$3:$D$345,0))</f>
        <v>340</v>
      </c>
      <c r="B342" s="9">
        <v>340</v>
      </c>
      <c r="C342" s="159" t="s">
        <v>2170</v>
      </c>
      <c r="D342" s="72">
        <f>I342+M342+Q342+U342+Y342+AC342+AG342+AK342+AO342+AS342+AW342+BA342+BE342</f>
        <v>9.5</v>
      </c>
      <c r="E342" s="13">
        <f>J342+N342+R342+V342+Z342+AD342+AH342+AL342+AP342+AT342+AX342+BB342+BF342</f>
        <v>15</v>
      </c>
      <c r="F342" s="13">
        <f>COUNTA(H342,L342,P342,T342,X342,AB342,AF342,AJ342,AN342,AR342,AV342,AZ342,BD342)</f>
        <v>1</v>
      </c>
      <c r="G342" s="6"/>
      <c r="H342" s="6"/>
      <c r="I342" s="6"/>
      <c r="J342" s="6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87"/>
      <c r="AF342" s="6"/>
      <c r="AG342" s="4"/>
      <c r="AH342" s="4"/>
      <c r="AI342" s="5" t="str">
        <f>VLOOKUP(C342,'8'!$B$10:$H$397,3,FALSE)</f>
        <v>01:56:19</v>
      </c>
      <c r="AJ342" s="6">
        <f>VLOOKUP(C342,'8'!$B$10:$H$397,4,FALSE)</f>
        <v>89</v>
      </c>
      <c r="AK342" s="6">
        <f>VLOOKUP(AJ342,Баллы!$A$2:$B$101,2)+AL342/2</f>
        <v>9.5</v>
      </c>
      <c r="AL342" s="6">
        <f>VLOOKUP(C342,'8'!$B$10:$H$397,6,FALSE)</f>
        <v>15</v>
      </c>
      <c r="AM342" s="5"/>
      <c r="AN342" s="6"/>
      <c r="AO342" s="6"/>
      <c r="AP342" s="6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</row>
    <row r="343" spans="1:58" x14ac:dyDescent="0.3">
      <c r="A343" s="11">
        <f>IF(D343=0," ",RANK(D343,$D$3:$D$345,0))</f>
        <v>341</v>
      </c>
      <c r="B343" s="9">
        <v>341</v>
      </c>
      <c r="C343" s="159" t="s">
        <v>2171</v>
      </c>
      <c r="D343" s="72">
        <f>I343+M343+Q343+U343+Y343+AC343+AG343+AK343+AO343+AS343+AW343+BA343+BE343</f>
        <v>8.5</v>
      </c>
      <c r="E343" s="13">
        <f>J343+N343+R343+V343+Z343+AD343+AH343+AL343+AP343+AT343+AX343+BB343+BF343</f>
        <v>15</v>
      </c>
      <c r="F343" s="13">
        <f>COUNTA(H343,L343,P343,T343,X343,AB343,AF343,AJ343,AN343,AR343,AV343,AZ343,BD343)</f>
        <v>1</v>
      </c>
      <c r="G343" s="6"/>
      <c r="H343" s="6"/>
      <c r="I343" s="6"/>
      <c r="J343" s="6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87"/>
      <c r="AF343" s="6"/>
      <c r="AG343" s="4"/>
      <c r="AH343" s="4"/>
      <c r="AI343" s="5" t="str">
        <f>VLOOKUP(C343,'8'!$B$10:$H$397,3,FALSE)</f>
        <v>01:56:51</v>
      </c>
      <c r="AJ343" s="6">
        <f>VLOOKUP(C343,'8'!$B$10:$H$397,4,FALSE)</f>
        <v>91</v>
      </c>
      <c r="AK343" s="6">
        <f>VLOOKUP(AJ343,Баллы!$A$2:$B$101,2)+AL343/2</f>
        <v>8.5</v>
      </c>
      <c r="AL343" s="6">
        <f>VLOOKUP(C343,'8'!$B$10:$H$397,6,FALSE)</f>
        <v>15</v>
      </c>
      <c r="AM343" s="5"/>
      <c r="AN343" s="6"/>
      <c r="AO343" s="6"/>
      <c r="AP343" s="6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</row>
    <row r="344" spans="1:58" x14ac:dyDescent="0.3">
      <c r="A344" s="11">
        <f>IF(D344=0," ",RANK(D344,$D$3:$D$345,0))</f>
        <v>341</v>
      </c>
      <c r="B344" s="9">
        <v>341</v>
      </c>
      <c r="C344" s="159" t="s">
        <v>2172</v>
      </c>
      <c r="D344" s="72">
        <f>I344+M344+Q344+U344+Y344+AC344+AG344+AK344+AO344+AS344+AW344+BA344+BE344</f>
        <v>8.5</v>
      </c>
      <c r="E344" s="13">
        <f>J344+N344+R344+V344+Z344+AD344+AH344+AL344+AP344+AT344+AX344+BB344+BF344</f>
        <v>15</v>
      </c>
      <c r="F344" s="13">
        <f>COUNTA(H344,L344,P344,T344,X344,AB344,AF344,AJ344,AN344,AR344,AV344,AZ344,BD344)</f>
        <v>1</v>
      </c>
      <c r="G344" s="6"/>
      <c r="H344" s="6"/>
      <c r="I344" s="6"/>
      <c r="J344" s="6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87"/>
      <c r="AF344" s="6"/>
      <c r="AG344" s="4"/>
      <c r="AH344" s="4"/>
      <c r="AI344" s="5" t="str">
        <f>VLOOKUP(C344,'8'!$B$10:$H$397,3,FALSE)</f>
        <v>01:58:00</v>
      </c>
      <c r="AJ344" s="6">
        <f>VLOOKUP(C344,'8'!$B$10:$H$397,4,FALSE)</f>
        <v>92</v>
      </c>
      <c r="AK344" s="6">
        <f>VLOOKUP(AJ344,Баллы!$A$2:$B$101,2)+AL344/2</f>
        <v>8.5</v>
      </c>
      <c r="AL344" s="6">
        <f>VLOOKUP(C344,'8'!$B$10:$H$397,6,FALSE)</f>
        <v>15</v>
      </c>
      <c r="AM344" s="5"/>
      <c r="AN344" s="6"/>
      <c r="AO344" s="6"/>
      <c r="AP344" s="6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</row>
    <row r="345" spans="1:58" x14ac:dyDescent="0.3">
      <c r="A345" s="11">
        <f>IF(D345=0," ",RANK(D345,$D$3:$D$345,0))</f>
        <v>341</v>
      </c>
      <c r="B345" s="9">
        <v>341</v>
      </c>
      <c r="C345" s="159" t="s">
        <v>2173</v>
      </c>
      <c r="D345" s="72">
        <f>I345+M345+Q345+U345+Y345+AC345+AG345+AK345+AO345+AS345+AW345+BA345+BE345</f>
        <v>8.5</v>
      </c>
      <c r="E345" s="13">
        <f>J345+N345+R345+V345+Z345+AD345+AH345+AL345+AP345+AT345+AX345+BB345+BF345</f>
        <v>15</v>
      </c>
      <c r="F345" s="13">
        <f>COUNTA(H345,L345,P345,T345,X345,AB345,AF345,AJ345,AN345,AR345,AV345,AZ345,BD345)</f>
        <v>1</v>
      </c>
      <c r="G345" s="6"/>
      <c r="H345" s="6"/>
      <c r="I345" s="6"/>
      <c r="J345" s="6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87"/>
      <c r="AF345" s="6"/>
      <c r="AG345" s="4"/>
      <c r="AH345" s="4"/>
      <c r="AI345" s="5" t="str">
        <f>VLOOKUP(C345,'8'!$B$10:$H$397,3,FALSE)</f>
        <v>02:05:07</v>
      </c>
      <c r="AJ345" s="6">
        <f>VLOOKUP(C345,'8'!$B$10:$H$397,4,FALSE)</f>
        <v>93</v>
      </c>
      <c r="AK345" s="6">
        <f>VLOOKUP(AJ345,Баллы!$A$2:$B$101,2)+AL345/2</f>
        <v>8.5</v>
      </c>
      <c r="AL345" s="6">
        <f>VLOOKUP(C345,'8'!$B$10:$H$397,6,FALSE)</f>
        <v>15</v>
      </c>
      <c r="AM345" s="5"/>
      <c r="AN345" s="6"/>
      <c r="AO345" s="6"/>
      <c r="AP345" s="6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</row>
  </sheetData>
  <autoFilter ref="A2:BF345"/>
  <sortState ref="A3:BF345">
    <sortCondition ref="B3:B345"/>
  </sortState>
  <mergeCells count="19">
    <mergeCell ref="G1:J1"/>
    <mergeCell ref="K1:N1"/>
    <mergeCell ref="A1:A2"/>
    <mergeCell ref="D1:D2"/>
    <mergeCell ref="F1:F2"/>
    <mergeCell ref="E1:E2"/>
    <mergeCell ref="B1:B2"/>
    <mergeCell ref="C1:C2"/>
    <mergeCell ref="BC1:BF1"/>
    <mergeCell ref="AY1:BB1"/>
    <mergeCell ref="O1:R1"/>
    <mergeCell ref="AU1:AX1"/>
    <mergeCell ref="AE1:AH1"/>
    <mergeCell ref="AI1:AL1"/>
    <mergeCell ref="AQ1:AT1"/>
    <mergeCell ref="AM1:AP1"/>
    <mergeCell ref="S1:V1"/>
    <mergeCell ref="W1:Z1"/>
    <mergeCell ref="AA1:AD1"/>
  </mergeCells>
  <phoneticPr fontId="0" type="noConversion"/>
  <conditionalFormatting sqref="C346:C1048576 C1:C2">
    <cfRule type="duplicateValues" dxfId="23" priority="87"/>
  </conditionalFormatting>
  <conditionalFormatting sqref="B346:B1048576 B1:B2">
    <cfRule type="duplicateValues" dxfId="22" priority="77"/>
  </conditionalFormatting>
  <conditionalFormatting sqref="B346:B1048576">
    <cfRule type="duplicateValues" dxfId="21" priority="75"/>
  </conditionalFormatting>
  <conditionalFormatting sqref="C346:C1048576">
    <cfRule type="duplicateValues" dxfId="20" priority="42"/>
  </conditionalFormatting>
  <conditionalFormatting sqref="B1:B2 B346:B1048576">
    <cfRule type="duplicateValues" dxfId="19" priority="13"/>
  </conditionalFormatting>
  <conditionalFormatting sqref="C346:C1048576 C1:C2">
    <cfRule type="duplicateValues" dxfId="18" priority="12"/>
  </conditionalFormatting>
  <conditionalFormatting sqref="C346:C1048576 C1:C2">
    <cfRule type="duplicateValues" dxfId="17" priority="7"/>
  </conditionalFormatting>
  <conditionalFormatting sqref="B1:B2 B346:B1048576">
    <cfRule type="duplicateValues" dxfId="16" priority="6"/>
    <cfRule type="duplicateValues" dxfId="15" priority="1"/>
  </conditionalFormatting>
  <conditionalFormatting sqref="C1:C2 C346:C1048576">
    <cfRule type="duplicateValues" dxfId="14" priority="2"/>
  </conditionalFormatting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5"/>
  <sheetViews>
    <sheetView topLeftCell="A36" workbookViewId="0">
      <selection activeCell="B65" sqref="B65"/>
    </sheetView>
  </sheetViews>
  <sheetFormatPr defaultRowHeight="14.4" x14ac:dyDescent="0.3"/>
  <cols>
    <col min="1" max="1" width="8.88671875" style="1"/>
    <col min="2" max="2" width="24.21875" style="1" customWidth="1"/>
    <col min="3" max="3" width="8.88671875" style="1"/>
    <col min="4" max="4" width="9.88671875" style="1" customWidth="1"/>
    <col min="5" max="16384" width="8.88671875" style="1"/>
  </cols>
  <sheetData>
    <row r="2" spans="1:8" ht="15" customHeight="1" x14ac:dyDescent="0.3">
      <c r="A2" s="33" t="s">
        <v>88</v>
      </c>
      <c r="B2" s="1" t="s">
        <v>89</v>
      </c>
    </row>
    <row r="3" spans="1:8" ht="15" customHeight="1" x14ac:dyDescent="0.3">
      <c r="A3" s="33" t="s">
        <v>90</v>
      </c>
      <c r="B3" s="1" t="s">
        <v>91</v>
      </c>
    </row>
    <row r="4" spans="1:8" ht="15" customHeight="1" x14ac:dyDescent="0.3">
      <c r="A4" s="34"/>
    </row>
    <row r="5" spans="1:8" ht="15" customHeight="1" x14ac:dyDescent="0.3">
      <c r="A5" s="33" t="s">
        <v>36</v>
      </c>
      <c r="B5" s="1" t="s">
        <v>37</v>
      </c>
    </row>
    <row r="7" spans="1:8" x14ac:dyDescent="0.3">
      <c r="A7" s="49" t="s">
        <v>74</v>
      </c>
      <c r="B7" s="1" t="s">
        <v>25</v>
      </c>
    </row>
    <row r="9" spans="1:8" x14ac:dyDescent="0.3">
      <c r="A9" s="27" t="s">
        <v>18</v>
      </c>
      <c r="B9" s="1" t="s">
        <v>19</v>
      </c>
      <c r="C9" s="1" t="s">
        <v>20</v>
      </c>
      <c r="D9" s="1" t="s">
        <v>92</v>
      </c>
      <c r="E9" s="1" t="s">
        <v>93</v>
      </c>
      <c r="F9" s="1" t="s">
        <v>94</v>
      </c>
    </row>
    <row r="10" spans="1:8" x14ac:dyDescent="0.3">
      <c r="A10" s="28">
        <v>1</v>
      </c>
      <c r="B10" s="1" t="s">
        <v>65</v>
      </c>
      <c r="C10" s="1">
        <v>1998</v>
      </c>
      <c r="D10" s="21">
        <v>3.005787037037037E-2</v>
      </c>
      <c r="E10" s="1">
        <v>1</v>
      </c>
      <c r="F10" s="1" t="s">
        <v>46</v>
      </c>
      <c r="G10" s="1">
        <v>11</v>
      </c>
      <c r="H10" s="1">
        <f>2022-C10</f>
        <v>24</v>
      </c>
    </row>
    <row r="11" spans="1:8" x14ac:dyDescent="0.3">
      <c r="A11" s="28">
        <v>2</v>
      </c>
      <c r="B11" s="1" t="s">
        <v>33</v>
      </c>
      <c r="C11" s="1">
        <v>1986</v>
      </c>
      <c r="D11" s="21">
        <v>3.2025462962962964E-2</v>
      </c>
      <c r="E11" s="1">
        <v>2</v>
      </c>
      <c r="F11" s="1" t="s">
        <v>46</v>
      </c>
      <c r="G11" s="1">
        <v>11</v>
      </c>
      <c r="H11" s="1">
        <f t="shared" ref="H11:H25" si="0">2022-C11</f>
        <v>36</v>
      </c>
    </row>
    <row r="12" spans="1:8" x14ac:dyDescent="0.3">
      <c r="A12" s="28">
        <v>3</v>
      </c>
      <c r="B12" s="1" t="s">
        <v>35</v>
      </c>
      <c r="C12" s="1">
        <v>1990</v>
      </c>
      <c r="D12" s="21">
        <v>3.4166666666666672E-2</v>
      </c>
      <c r="E12" s="1">
        <v>3</v>
      </c>
      <c r="F12" s="1" t="s">
        <v>46</v>
      </c>
      <c r="G12" s="1">
        <v>11</v>
      </c>
      <c r="H12" s="1">
        <f t="shared" si="0"/>
        <v>32</v>
      </c>
    </row>
    <row r="13" spans="1:8" x14ac:dyDescent="0.3">
      <c r="A13" s="28">
        <v>4</v>
      </c>
      <c r="B13" s="1" t="s">
        <v>96</v>
      </c>
      <c r="C13" s="1">
        <v>1983</v>
      </c>
      <c r="D13" s="21">
        <v>3.6828703703703704E-2</v>
      </c>
      <c r="E13" s="1">
        <v>4</v>
      </c>
      <c r="F13" s="1" t="s">
        <v>47</v>
      </c>
      <c r="G13" s="1">
        <v>11</v>
      </c>
      <c r="H13" s="1">
        <f t="shared" si="0"/>
        <v>39</v>
      </c>
    </row>
    <row r="14" spans="1:8" x14ac:dyDescent="0.3">
      <c r="A14" s="28">
        <v>5</v>
      </c>
      <c r="B14" s="1" t="s">
        <v>40</v>
      </c>
      <c r="C14" s="1">
        <v>1991</v>
      </c>
      <c r="D14" s="21">
        <v>3.6840277777777777E-2</v>
      </c>
      <c r="E14" s="1">
        <v>5</v>
      </c>
      <c r="F14" s="1" t="s">
        <v>46</v>
      </c>
      <c r="G14" s="1">
        <v>11</v>
      </c>
      <c r="H14" s="1">
        <f t="shared" si="0"/>
        <v>31</v>
      </c>
    </row>
    <row r="15" spans="1:8" x14ac:dyDescent="0.3">
      <c r="A15" s="28">
        <v>6</v>
      </c>
      <c r="B15" s="1" t="s">
        <v>71</v>
      </c>
      <c r="C15" s="1">
        <v>1969</v>
      </c>
      <c r="D15" s="21">
        <v>3.7210648148148152E-2</v>
      </c>
      <c r="E15" s="1">
        <v>6</v>
      </c>
      <c r="F15" s="1" t="s">
        <v>48</v>
      </c>
      <c r="G15" s="1">
        <v>11</v>
      </c>
      <c r="H15" s="1">
        <f t="shared" si="0"/>
        <v>53</v>
      </c>
    </row>
    <row r="16" spans="1:8" x14ac:dyDescent="0.3">
      <c r="A16" s="28">
        <v>7</v>
      </c>
      <c r="B16" s="1" t="s">
        <v>39</v>
      </c>
      <c r="C16" s="1">
        <v>1988</v>
      </c>
      <c r="D16" s="21">
        <v>3.7280092592592594E-2</v>
      </c>
      <c r="E16" s="1">
        <v>7</v>
      </c>
      <c r="F16" s="1" t="s">
        <v>46</v>
      </c>
      <c r="G16" s="1">
        <v>11</v>
      </c>
      <c r="H16" s="1">
        <f t="shared" si="0"/>
        <v>34</v>
      </c>
    </row>
    <row r="17" spans="1:8" x14ac:dyDescent="0.3">
      <c r="A17" s="28">
        <v>8</v>
      </c>
      <c r="B17" s="1" t="s">
        <v>63</v>
      </c>
      <c r="C17" s="1">
        <v>1988</v>
      </c>
      <c r="D17" s="21">
        <v>3.9305555555555559E-2</v>
      </c>
      <c r="E17" s="1">
        <v>8</v>
      </c>
      <c r="F17" s="1" t="s">
        <v>46</v>
      </c>
      <c r="G17" s="1">
        <v>11</v>
      </c>
      <c r="H17" s="1">
        <f t="shared" si="0"/>
        <v>34</v>
      </c>
    </row>
    <row r="18" spans="1:8" x14ac:dyDescent="0.3">
      <c r="A18" s="28">
        <v>9</v>
      </c>
      <c r="B18" s="1" t="s">
        <v>38</v>
      </c>
      <c r="C18" s="1">
        <v>1992</v>
      </c>
      <c r="D18" s="21">
        <v>4.1643518518518517E-2</v>
      </c>
      <c r="E18" s="1">
        <v>9</v>
      </c>
      <c r="F18" s="1" t="s">
        <v>46</v>
      </c>
      <c r="G18" s="1">
        <v>11</v>
      </c>
      <c r="H18" s="1">
        <f t="shared" si="0"/>
        <v>30</v>
      </c>
    </row>
    <row r="19" spans="1:8" x14ac:dyDescent="0.3">
      <c r="A19" s="28">
        <v>10</v>
      </c>
      <c r="B19" s="1" t="s">
        <v>34</v>
      </c>
      <c r="C19" s="1">
        <v>1974</v>
      </c>
      <c r="D19" s="21">
        <v>4.2534722222222217E-2</v>
      </c>
      <c r="E19" s="1">
        <v>10</v>
      </c>
      <c r="F19" s="1" t="s">
        <v>47</v>
      </c>
      <c r="G19" s="1">
        <v>11</v>
      </c>
      <c r="H19" s="1">
        <f t="shared" si="0"/>
        <v>48</v>
      </c>
    </row>
    <row r="20" spans="1:8" x14ac:dyDescent="0.3">
      <c r="A20" s="28">
        <v>11</v>
      </c>
      <c r="B20" s="1" t="s">
        <v>41</v>
      </c>
      <c r="C20" s="1">
        <v>1997</v>
      </c>
      <c r="D20" s="21">
        <v>4.2546296296296297E-2</v>
      </c>
      <c r="E20" s="1">
        <v>11</v>
      </c>
      <c r="F20" s="1" t="s">
        <v>46</v>
      </c>
      <c r="G20" s="1">
        <v>11</v>
      </c>
      <c r="H20" s="1">
        <f t="shared" si="0"/>
        <v>25</v>
      </c>
    </row>
    <row r="21" spans="1:8" x14ac:dyDescent="0.3">
      <c r="A21" s="28">
        <v>12</v>
      </c>
      <c r="B21" s="1" t="s">
        <v>60</v>
      </c>
      <c r="C21" s="1">
        <v>1971</v>
      </c>
      <c r="D21" s="21">
        <v>4.553240740740741E-2</v>
      </c>
      <c r="E21" s="1">
        <v>12</v>
      </c>
      <c r="F21" s="1" t="s">
        <v>48</v>
      </c>
      <c r="G21" s="1">
        <v>11</v>
      </c>
      <c r="H21" s="1">
        <f t="shared" si="0"/>
        <v>51</v>
      </c>
    </row>
    <row r="22" spans="1:8" x14ac:dyDescent="0.3">
      <c r="A22" s="28">
        <v>13</v>
      </c>
      <c r="B22" s="1" t="s">
        <v>54</v>
      </c>
      <c r="C22" s="1">
        <v>1976</v>
      </c>
      <c r="D22" s="21">
        <v>4.8055555555555553E-2</v>
      </c>
      <c r="E22" s="1">
        <v>13</v>
      </c>
      <c r="F22" s="1" t="s">
        <v>47</v>
      </c>
      <c r="G22" s="1">
        <v>11</v>
      </c>
      <c r="H22" s="1">
        <f t="shared" si="0"/>
        <v>46</v>
      </c>
    </row>
    <row r="23" spans="1:8" x14ac:dyDescent="0.3">
      <c r="A23" s="28">
        <v>14</v>
      </c>
      <c r="B23" s="1" t="s">
        <v>97</v>
      </c>
      <c r="C23" s="1">
        <v>1978</v>
      </c>
      <c r="D23" s="21">
        <v>4.8206018518518523E-2</v>
      </c>
      <c r="E23" s="1">
        <v>14</v>
      </c>
      <c r="F23" s="1" t="s">
        <v>47</v>
      </c>
      <c r="G23" s="1">
        <v>11</v>
      </c>
      <c r="H23" s="1">
        <f t="shared" si="0"/>
        <v>44</v>
      </c>
    </row>
    <row r="24" spans="1:8" x14ac:dyDescent="0.3">
      <c r="A24" s="28">
        <v>15</v>
      </c>
      <c r="B24" s="1" t="s">
        <v>0</v>
      </c>
      <c r="C24" s="1">
        <v>1979</v>
      </c>
      <c r="D24" s="21">
        <v>5.0972222222222224E-2</v>
      </c>
      <c r="E24" s="1">
        <v>15</v>
      </c>
      <c r="F24" s="1" t="s">
        <v>47</v>
      </c>
      <c r="G24" s="1">
        <v>11</v>
      </c>
      <c r="H24" s="1">
        <f t="shared" si="0"/>
        <v>43</v>
      </c>
    </row>
    <row r="25" spans="1:8" x14ac:dyDescent="0.3">
      <c r="A25" s="28">
        <v>16</v>
      </c>
      <c r="B25" s="1" t="s">
        <v>26</v>
      </c>
      <c r="C25" s="1">
        <v>1988</v>
      </c>
      <c r="D25" s="21">
        <v>5.1180555555555556E-2</v>
      </c>
      <c r="E25" s="1">
        <v>16</v>
      </c>
      <c r="F25" s="1" t="s">
        <v>46</v>
      </c>
      <c r="G25" s="1">
        <v>11</v>
      </c>
      <c r="H25" s="1">
        <f t="shared" si="0"/>
        <v>34</v>
      </c>
    </row>
    <row r="26" spans="1:8" x14ac:dyDescent="0.3">
      <c r="A26" s="28">
        <v>17</v>
      </c>
      <c r="B26" s="1" t="s">
        <v>61</v>
      </c>
      <c r="C26" s="1">
        <v>1982</v>
      </c>
      <c r="D26" s="1" t="s">
        <v>95</v>
      </c>
      <c r="F26" s="1" t="s">
        <v>47</v>
      </c>
    </row>
    <row r="27" spans="1:8" x14ac:dyDescent="0.3">
      <c r="A27" s="28">
        <v>18</v>
      </c>
      <c r="B27" s="1" t="s">
        <v>43</v>
      </c>
      <c r="C27" s="1">
        <v>1986</v>
      </c>
      <c r="D27" s="1" t="s">
        <v>95</v>
      </c>
      <c r="F27" s="1" t="s">
        <v>46</v>
      </c>
    </row>
    <row r="28" spans="1:8" x14ac:dyDescent="0.3">
      <c r="A28" s="28">
        <v>19</v>
      </c>
      <c r="B28" s="1" t="s">
        <v>98</v>
      </c>
      <c r="C28" s="1">
        <v>1988</v>
      </c>
      <c r="D28" s="1" t="s">
        <v>95</v>
      </c>
      <c r="F28" s="1" t="s">
        <v>46</v>
      </c>
    </row>
    <row r="29" spans="1:8" x14ac:dyDescent="0.3">
      <c r="A29" s="28">
        <v>20</v>
      </c>
      <c r="B29" s="1" t="s">
        <v>99</v>
      </c>
      <c r="C29" s="1">
        <v>1995</v>
      </c>
      <c r="D29" s="1" t="s">
        <v>95</v>
      </c>
      <c r="F29" s="1" t="s">
        <v>46</v>
      </c>
    </row>
    <row r="30" spans="1:8" x14ac:dyDescent="0.3">
      <c r="A30" s="28">
        <v>21</v>
      </c>
      <c r="B30" s="1" t="s">
        <v>100</v>
      </c>
      <c r="C30" s="1">
        <v>1980</v>
      </c>
      <c r="D30" s="1" t="s">
        <v>95</v>
      </c>
      <c r="F30" s="1" t="s">
        <v>47</v>
      </c>
    </row>
    <row r="32" spans="1:8" x14ac:dyDescent="0.3">
      <c r="A32" s="49" t="s">
        <v>74</v>
      </c>
      <c r="B32" s="1" t="s">
        <v>24</v>
      </c>
    </row>
    <row r="34" spans="1:8" x14ac:dyDescent="0.3">
      <c r="A34" s="27" t="s">
        <v>18</v>
      </c>
      <c r="B34" s="1" t="s">
        <v>19</v>
      </c>
      <c r="C34" s="1" t="s">
        <v>20</v>
      </c>
      <c r="D34" s="1" t="s">
        <v>92</v>
      </c>
      <c r="E34" s="1" t="s">
        <v>93</v>
      </c>
      <c r="F34" s="1" t="s">
        <v>94</v>
      </c>
    </row>
    <row r="35" spans="1:8" x14ac:dyDescent="0.3">
      <c r="A35" s="28">
        <v>1</v>
      </c>
      <c r="B35" s="1" t="s">
        <v>73</v>
      </c>
      <c r="C35" s="1">
        <v>1986</v>
      </c>
      <c r="D35" s="21">
        <v>4.2511574074074077E-2</v>
      </c>
      <c r="E35" s="1">
        <v>1</v>
      </c>
      <c r="F35" s="1" t="s">
        <v>49</v>
      </c>
      <c r="G35" s="1">
        <v>11</v>
      </c>
      <c r="H35" s="1">
        <f>2022-C35</f>
        <v>36</v>
      </c>
    </row>
    <row r="36" spans="1:8" x14ac:dyDescent="0.3">
      <c r="A36" s="28">
        <v>2</v>
      </c>
      <c r="B36" s="1" t="s">
        <v>101</v>
      </c>
      <c r="C36" s="1">
        <v>1986</v>
      </c>
      <c r="D36" s="21">
        <v>4.3564814814814813E-2</v>
      </c>
      <c r="E36" s="1">
        <v>2</v>
      </c>
      <c r="F36" s="1" t="s">
        <v>49</v>
      </c>
      <c r="G36" s="1">
        <v>11</v>
      </c>
      <c r="H36" s="1">
        <f>2022-C36</f>
        <v>36</v>
      </c>
    </row>
    <row r="37" spans="1:8" x14ac:dyDescent="0.3">
      <c r="A37" s="28">
        <v>3</v>
      </c>
      <c r="B37" s="1" t="s">
        <v>102</v>
      </c>
      <c r="C37" s="1">
        <v>1972</v>
      </c>
      <c r="D37" s="21">
        <v>4.4016203703703703E-2</v>
      </c>
      <c r="E37" s="1">
        <v>3</v>
      </c>
      <c r="F37" s="1" t="s">
        <v>50</v>
      </c>
      <c r="G37" s="1">
        <v>11</v>
      </c>
      <c r="H37" s="1">
        <f t="shared" ref="H37:H40" si="1">2022-C37</f>
        <v>50</v>
      </c>
    </row>
    <row r="38" spans="1:8" x14ac:dyDescent="0.3">
      <c r="A38" s="28">
        <v>4</v>
      </c>
      <c r="B38" s="1" t="s">
        <v>103</v>
      </c>
      <c r="C38" s="1">
        <v>1976</v>
      </c>
      <c r="D38" s="21">
        <v>6.2048611111111117E-2</v>
      </c>
      <c r="E38" s="1">
        <v>4</v>
      </c>
      <c r="F38" s="1" t="s">
        <v>51</v>
      </c>
      <c r="G38" s="1">
        <v>11</v>
      </c>
      <c r="H38" s="1">
        <f t="shared" si="1"/>
        <v>46</v>
      </c>
    </row>
    <row r="39" spans="1:8" x14ac:dyDescent="0.3">
      <c r="A39" s="28">
        <v>5</v>
      </c>
      <c r="B39" s="1" t="s">
        <v>67</v>
      </c>
      <c r="C39" s="1">
        <v>1982</v>
      </c>
      <c r="D39" s="21">
        <v>8.4768518518518521E-2</v>
      </c>
      <c r="E39" s="1">
        <v>5</v>
      </c>
      <c r="F39" s="1" t="s">
        <v>51</v>
      </c>
      <c r="G39" s="1">
        <v>11</v>
      </c>
      <c r="H39" s="1">
        <f t="shared" si="1"/>
        <v>40</v>
      </c>
    </row>
    <row r="40" spans="1:8" x14ac:dyDescent="0.3">
      <c r="A40" s="28">
        <v>6</v>
      </c>
      <c r="B40" s="1" t="s">
        <v>68</v>
      </c>
      <c r="C40" s="1">
        <v>1990</v>
      </c>
      <c r="D40" s="21">
        <v>8.4780092592592601E-2</v>
      </c>
      <c r="E40" s="1">
        <v>6</v>
      </c>
      <c r="F40" s="1" t="s">
        <v>49</v>
      </c>
      <c r="G40" s="1">
        <v>11</v>
      </c>
      <c r="H40" s="1">
        <f t="shared" si="1"/>
        <v>32</v>
      </c>
    </row>
    <row r="41" spans="1:8" x14ac:dyDescent="0.3">
      <c r="A41" s="28">
        <v>7</v>
      </c>
      <c r="B41" s="1" t="s">
        <v>104</v>
      </c>
      <c r="C41" s="1">
        <v>2000</v>
      </c>
      <c r="D41" s="1" t="s">
        <v>95</v>
      </c>
      <c r="F41" s="1" t="s">
        <v>49</v>
      </c>
    </row>
    <row r="42" spans="1:8" x14ac:dyDescent="0.3">
      <c r="A42" s="28">
        <v>8</v>
      </c>
      <c r="B42" s="1" t="s">
        <v>29</v>
      </c>
      <c r="C42" s="1">
        <v>1987</v>
      </c>
      <c r="D42" s="1" t="s">
        <v>95</v>
      </c>
      <c r="F42" s="1" t="s">
        <v>49</v>
      </c>
    </row>
    <row r="44" spans="1:8" x14ac:dyDescent="0.3">
      <c r="A44" s="49" t="s">
        <v>105</v>
      </c>
      <c r="B44" s="1" t="s">
        <v>25</v>
      </c>
    </row>
    <row r="46" spans="1:8" x14ac:dyDescent="0.3">
      <c r="A46" s="27" t="s">
        <v>18</v>
      </c>
      <c r="B46" s="1" t="s">
        <v>19</v>
      </c>
      <c r="C46" s="1" t="s">
        <v>20</v>
      </c>
      <c r="D46" s="1" t="s">
        <v>92</v>
      </c>
      <c r="E46" s="1" t="s">
        <v>93</v>
      </c>
      <c r="F46" s="1" t="s">
        <v>94</v>
      </c>
    </row>
    <row r="47" spans="1:8" x14ac:dyDescent="0.3">
      <c r="A47" s="28">
        <v>1</v>
      </c>
      <c r="B47" s="1" t="s">
        <v>106</v>
      </c>
      <c r="C47" s="1">
        <v>2003</v>
      </c>
      <c r="D47" s="21">
        <v>8.1782407407407401E-2</v>
      </c>
      <c r="E47" s="1">
        <v>1</v>
      </c>
      <c r="F47" s="1" t="s">
        <v>107</v>
      </c>
      <c r="G47" s="1">
        <v>25</v>
      </c>
      <c r="H47" s="1">
        <f>2022-C47</f>
        <v>19</v>
      </c>
    </row>
    <row r="48" spans="1:8" x14ac:dyDescent="0.3">
      <c r="A48" s="28">
        <v>2</v>
      </c>
      <c r="B48" s="1" t="s">
        <v>108</v>
      </c>
      <c r="C48" s="1">
        <v>1994</v>
      </c>
      <c r="D48" s="21">
        <v>8.5000000000000006E-2</v>
      </c>
      <c r="E48" s="1">
        <v>2</v>
      </c>
      <c r="F48" s="1" t="s">
        <v>107</v>
      </c>
      <c r="G48" s="1">
        <v>25</v>
      </c>
      <c r="H48" s="1">
        <f>2022-C48</f>
        <v>28</v>
      </c>
    </row>
    <row r="49" spans="1:8" x14ac:dyDescent="0.3">
      <c r="A49" s="28">
        <v>3</v>
      </c>
      <c r="B49" s="1" t="s">
        <v>132</v>
      </c>
      <c r="C49" s="1">
        <v>1990</v>
      </c>
      <c r="D49" s="21">
        <v>8.7361111111111112E-2</v>
      </c>
      <c r="E49" s="1">
        <v>3</v>
      </c>
      <c r="F49" s="1" t="s">
        <v>107</v>
      </c>
      <c r="G49" s="1">
        <v>25</v>
      </c>
      <c r="H49" s="1">
        <f t="shared" ref="H49:H57" si="2">2022-C49</f>
        <v>32</v>
      </c>
    </row>
    <row r="50" spans="1:8" x14ac:dyDescent="0.3">
      <c r="A50" s="28">
        <v>4</v>
      </c>
      <c r="B50" s="1" t="s">
        <v>72</v>
      </c>
      <c r="C50" s="1">
        <v>1985</v>
      </c>
      <c r="D50" s="21">
        <v>8.9872685185185194E-2</v>
      </c>
      <c r="E50" s="1">
        <v>4</v>
      </c>
      <c r="F50" s="1" t="s">
        <v>107</v>
      </c>
      <c r="G50" s="1">
        <v>25</v>
      </c>
      <c r="H50" s="1">
        <f t="shared" si="2"/>
        <v>37</v>
      </c>
    </row>
    <row r="51" spans="1:8" x14ac:dyDescent="0.3">
      <c r="A51" s="28">
        <v>5</v>
      </c>
      <c r="B51" s="1" t="s">
        <v>44</v>
      </c>
      <c r="C51" s="1">
        <v>1986</v>
      </c>
      <c r="D51" s="21">
        <v>9.6932870370370364E-2</v>
      </c>
      <c r="E51" s="1">
        <v>5</v>
      </c>
      <c r="F51" s="1" t="s">
        <v>107</v>
      </c>
      <c r="G51" s="1">
        <v>25</v>
      </c>
      <c r="H51" s="1">
        <f t="shared" si="2"/>
        <v>36</v>
      </c>
    </row>
    <row r="52" spans="1:8" x14ac:dyDescent="0.3">
      <c r="A52" s="28">
        <v>6</v>
      </c>
      <c r="B52" s="1" t="s">
        <v>109</v>
      </c>
      <c r="C52" s="1">
        <v>1980</v>
      </c>
      <c r="D52" s="21">
        <v>0.10540509259259261</v>
      </c>
      <c r="E52" s="1">
        <v>6</v>
      </c>
      <c r="F52" s="1" t="s">
        <v>110</v>
      </c>
      <c r="G52" s="1">
        <v>25</v>
      </c>
      <c r="H52" s="1">
        <f t="shared" si="2"/>
        <v>42</v>
      </c>
    </row>
    <row r="53" spans="1:8" x14ac:dyDescent="0.3">
      <c r="A53" s="28">
        <v>7</v>
      </c>
      <c r="B53" s="1" t="s">
        <v>64</v>
      </c>
      <c r="C53" s="1">
        <v>1994</v>
      </c>
      <c r="D53" s="21">
        <v>0.11043981481481481</v>
      </c>
      <c r="E53" s="1">
        <v>7</v>
      </c>
      <c r="F53" s="1" t="s">
        <v>107</v>
      </c>
      <c r="G53" s="1">
        <v>25</v>
      </c>
      <c r="H53" s="1">
        <f t="shared" si="2"/>
        <v>28</v>
      </c>
    </row>
    <row r="54" spans="1:8" x14ac:dyDescent="0.3">
      <c r="A54" s="28">
        <v>8</v>
      </c>
      <c r="B54" s="1" t="s">
        <v>27</v>
      </c>
      <c r="C54" s="1">
        <v>1975</v>
      </c>
      <c r="D54" s="21">
        <v>0.11487268518518519</v>
      </c>
      <c r="E54" s="1">
        <v>8</v>
      </c>
      <c r="F54" s="1" t="s">
        <v>110</v>
      </c>
      <c r="G54" s="1">
        <v>25</v>
      </c>
      <c r="H54" s="1">
        <f t="shared" si="2"/>
        <v>47</v>
      </c>
    </row>
    <row r="55" spans="1:8" x14ac:dyDescent="0.3">
      <c r="A55" s="28">
        <v>9</v>
      </c>
      <c r="B55" s="1" t="s">
        <v>45</v>
      </c>
      <c r="C55" s="1">
        <v>1972</v>
      </c>
      <c r="D55" s="21">
        <v>0.11488425925925926</v>
      </c>
      <c r="E55" s="1">
        <v>9</v>
      </c>
      <c r="F55" s="1" t="s">
        <v>111</v>
      </c>
      <c r="G55" s="1">
        <v>25</v>
      </c>
      <c r="H55" s="1">
        <f t="shared" si="2"/>
        <v>50</v>
      </c>
    </row>
    <row r="56" spans="1:8" x14ac:dyDescent="0.3">
      <c r="A56" s="28">
        <v>10</v>
      </c>
      <c r="B56" s="1" t="s">
        <v>42</v>
      </c>
      <c r="C56" s="1">
        <v>1976</v>
      </c>
      <c r="D56" s="21">
        <v>0.14837962962962961</v>
      </c>
      <c r="E56" s="1">
        <v>10</v>
      </c>
      <c r="F56" s="1" t="s">
        <v>110</v>
      </c>
      <c r="G56" s="1">
        <v>25</v>
      </c>
      <c r="H56" s="1">
        <f t="shared" si="2"/>
        <v>46</v>
      </c>
    </row>
    <row r="57" spans="1:8" x14ac:dyDescent="0.3">
      <c r="A57" s="28">
        <v>11</v>
      </c>
      <c r="B57" s="1" t="s">
        <v>23</v>
      </c>
      <c r="C57" s="1">
        <v>1966</v>
      </c>
      <c r="D57" s="21">
        <v>0.16063657407407408</v>
      </c>
      <c r="E57" s="1">
        <v>11</v>
      </c>
      <c r="F57" s="1" t="s">
        <v>111</v>
      </c>
      <c r="G57" s="1">
        <v>25</v>
      </c>
      <c r="H57" s="1">
        <f t="shared" si="2"/>
        <v>56</v>
      </c>
    </row>
    <row r="58" spans="1:8" x14ac:dyDescent="0.3">
      <c r="A58" s="28">
        <v>12</v>
      </c>
      <c r="B58" s="1" t="s">
        <v>32</v>
      </c>
      <c r="C58" s="1">
        <v>1990</v>
      </c>
      <c r="D58" s="1" t="s">
        <v>95</v>
      </c>
      <c r="F58" s="1" t="s">
        <v>107</v>
      </c>
    </row>
    <row r="59" spans="1:8" x14ac:dyDescent="0.3">
      <c r="A59" s="28">
        <v>13</v>
      </c>
      <c r="B59" s="1" t="s">
        <v>112</v>
      </c>
      <c r="C59" s="1">
        <v>1990</v>
      </c>
      <c r="D59" s="1" t="s">
        <v>95</v>
      </c>
      <c r="F59" s="1" t="s">
        <v>107</v>
      </c>
    </row>
    <row r="61" spans="1:8" x14ac:dyDescent="0.3">
      <c r="A61" s="49" t="s">
        <v>105</v>
      </c>
      <c r="B61" s="1" t="s">
        <v>24</v>
      </c>
    </row>
    <row r="63" spans="1:8" x14ac:dyDescent="0.3">
      <c r="A63" s="27" t="s">
        <v>18</v>
      </c>
      <c r="B63" s="1" t="s">
        <v>19</v>
      </c>
      <c r="C63" s="1" t="s">
        <v>20</v>
      </c>
      <c r="D63" s="1" t="s">
        <v>92</v>
      </c>
      <c r="E63" s="1" t="s">
        <v>93</v>
      </c>
      <c r="F63" s="1" t="s">
        <v>94</v>
      </c>
    </row>
    <row r="64" spans="1:8" x14ac:dyDescent="0.3">
      <c r="A64" s="28">
        <v>1</v>
      </c>
      <c r="B64" s="1" t="s">
        <v>113</v>
      </c>
      <c r="C64" s="1">
        <v>1975</v>
      </c>
      <c r="D64" s="21">
        <v>0.10413194444444444</v>
      </c>
      <c r="E64" s="1">
        <v>1</v>
      </c>
      <c r="F64" s="1" t="s">
        <v>114</v>
      </c>
      <c r="G64" s="1">
        <v>25</v>
      </c>
      <c r="H64" s="1">
        <f>2022-C64</f>
        <v>47</v>
      </c>
    </row>
    <row r="65" spans="1:8" x14ac:dyDescent="0.3">
      <c r="A65" s="28">
        <v>2</v>
      </c>
      <c r="B65" s="1" t="s">
        <v>115</v>
      </c>
      <c r="C65" s="1">
        <v>2001</v>
      </c>
      <c r="D65" s="21">
        <v>0.11138888888888888</v>
      </c>
      <c r="E65" s="1">
        <v>2</v>
      </c>
      <c r="F65" s="1" t="s">
        <v>116</v>
      </c>
      <c r="G65" s="1">
        <v>25</v>
      </c>
      <c r="H65" s="1">
        <f>2022-C65</f>
        <v>21</v>
      </c>
    </row>
    <row r="66" spans="1:8" x14ac:dyDescent="0.3">
      <c r="A66" s="28">
        <v>3</v>
      </c>
      <c r="B66" s="1" t="s">
        <v>62</v>
      </c>
      <c r="C66" s="1">
        <v>1983</v>
      </c>
      <c r="D66" s="21">
        <v>0.12167824074074074</v>
      </c>
      <c r="E66" s="1">
        <v>3</v>
      </c>
      <c r="F66" s="1" t="s">
        <v>114</v>
      </c>
      <c r="G66" s="1">
        <v>25</v>
      </c>
      <c r="H66" s="1">
        <f t="shared" ref="H66" si="3">2022-C66</f>
        <v>39</v>
      </c>
    </row>
    <row r="67" spans="1:8" x14ac:dyDescent="0.3">
      <c r="A67" s="28">
        <v>4</v>
      </c>
      <c r="B67" s="1" t="s">
        <v>31</v>
      </c>
      <c r="C67" s="1">
        <v>1988</v>
      </c>
      <c r="D67" s="1" t="s">
        <v>95</v>
      </c>
      <c r="F67" s="1" t="s">
        <v>116</v>
      </c>
    </row>
    <row r="69" spans="1:8" x14ac:dyDescent="0.3">
      <c r="A69" s="49" t="s">
        <v>52</v>
      </c>
    </row>
    <row r="71" spans="1:8" x14ac:dyDescent="0.3">
      <c r="A71" s="27" t="s">
        <v>18</v>
      </c>
      <c r="B71" s="1" t="s">
        <v>19</v>
      </c>
      <c r="C71" s="1" t="s">
        <v>20</v>
      </c>
      <c r="D71" s="1" t="s">
        <v>92</v>
      </c>
      <c r="E71" s="1" t="s">
        <v>93</v>
      </c>
      <c r="F71" s="1" t="s">
        <v>94</v>
      </c>
    </row>
    <row r="72" spans="1:8" x14ac:dyDescent="0.3">
      <c r="A72" s="28">
        <v>1</v>
      </c>
      <c r="B72" s="1" t="s">
        <v>57</v>
      </c>
      <c r="C72" s="1">
        <v>2008</v>
      </c>
      <c r="D72" s="21">
        <v>9.5833333333333343E-3</v>
      </c>
      <c r="E72" s="1">
        <v>1</v>
      </c>
      <c r="F72" s="1" t="s">
        <v>52</v>
      </c>
      <c r="G72" s="1">
        <v>3</v>
      </c>
      <c r="H72" s="1">
        <f>2022-C72</f>
        <v>14</v>
      </c>
    </row>
    <row r="73" spans="1:8" x14ac:dyDescent="0.3">
      <c r="A73" s="28">
        <v>2</v>
      </c>
      <c r="B73" s="1" t="s">
        <v>117</v>
      </c>
      <c r="C73" s="1">
        <v>2009</v>
      </c>
      <c r="D73" s="21">
        <v>9.9768518518518531E-3</v>
      </c>
      <c r="E73" s="1">
        <v>2</v>
      </c>
      <c r="F73" s="1" t="s">
        <v>52</v>
      </c>
      <c r="G73" s="1">
        <v>3</v>
      </c>
      <c r="H73" s="1">
        <f>2022-C73</f>
        <v>13</v>
      </c>
    </row>
    <row r="74" spans="1:8" x14ac:dyDescent="0.3">
      <c r="A74" s="28">
        <v>3</v>
      </c>
      <c r="B74" s="1" t="s">
        <v>58</v>
      </c>
      <c r="C74" s="1">
        <v>2008</v>
      </c>
      <c r="D74" s="21">
        <v>1.019675925925926E-2</v>
      </c>
      <c r="E74" s="1">
        <v>3</v>
      </c>
      <c r="F74" s="1" t="s">
        <v>52</v>
      </c>
      <c r="G74" s="1">
        <v>3</v>
      </c>
      <c r="H74" s="1">
        <f t="shared" ref="H74" si="4">2022-C74</f>
        <v>14</v>
      </c>
    </row>
    <row r="75" spans="1:8" x14ac:dyDescent="0.3">
      <c r="A75" s="28">
        <v>4</v>
      </c>
      <c r="B75" s="1" t="s">
        <v>59</v>
      </c>
      <c r="C75" s="1">
        <v>2006</v>
      </c>
      <c r="D75" s="21">
        <v>1.0983796296296297E-2</v>
      </c>
      <c r="E75" s="1">
        <v>4</v>
      </c>
      <c r="F75" s="1" t="s">
        <v>52</v>
      </c>
      <c r="G75" s="1">
        <v>3</v>
      </c>
      <c r="H75" s="1">
        <f>2022-C75</f>
        <v>16</v>
      </c>
    </row>
    <row r="76" spans="1:8" x14ac:dyDescent="0.3">
      <c r="A76" s="28">
        <v>5</v>
      </c>
      <c r="B76" s="1" t="s">
        <v>118</v>
      </c>
      <c r="C76" s="1">
        <v>2009</v>
      </c>
      <c r="D76" s="21">
        <v>1.1006944444444444E-2</v>
      </c>
      <c r="E76" s="1">
        <v>5</v>
      </c>
      <c r="F76" s="1" t="s">
        <v>52</v>
      </c>
      <c r="G76" s="1">
        <v>3</v>
      </c>
      <c r="H76" s="1">
        <f>2022-C76</f>
        <v>13</v>
      </c>
    </row>
    <row r="77" spans="1:8" x14ac:dyDescent="0.3">
      <c r="A77" s="28">
        <v>6</v>
      </c>
      <c r="B77" s="1" t="s">
        <v>119</v>
      </c>
      <c r="C77" s="1">
        <v>2008</v>
      </c>
      <c r="D77" s="21">
        <v>1.3136574074074077E-2</v>
      </c>
      <c r="E77" s="1">
        <v>6</v>
      </c>
      <c r="F77" s="1" t="s">
        <v>52</v>
      </c>
      <c r="G77" s="1">
        <v>3</v>
      </c>
      <c r="H77" s="1">
        <f t="shared" ref="H77" si="5">2022-C77</f>
        <v>14</v>
      </c>
    </row>
    <row r="79" spans="1:8" x14ac:dyDescent="0.3">
      <c r="A79" s="49" t="s">
        <v>30</v>
      </c>
    </row>
    <row r="81" spans="1:8" x14ac:dyDescent="0.3">
      <c r="A81" s="27" t="s">
        <v>18</v>
      </c>
      <c r="B81" s="1" t="s">
        <v>19</v>
      </c>
      <c r="C81" s="1" t="s">
        <v>20</v>
      </c>
      <c r="D81" s="1" t="s">
        <v>92</v>
      </c>
      <c r="E81" s="1" t="s">
        <v>93</v>
      </c>
      <c r="F81" s="1" t="s">
        <v>94</v>
      </c>
    </row>
    <row r="82" spans="1:8" x14ac:dyDescent="0.3">
      <c r="A82" s="28">
        <v>1</v>
      </c>
      <c r="B82" s="1" t="s">
        <v>120</v>
      </c>
      <c r="C82" s="1">
        <v>2006</v>
      </c>
      <c r="D82" s="21">
        <v>7.789351851851852E-3</v>
      </c>
      <c r="E82" s="1">
        <v>1</v>
      </c>
      <c r="F82" s="1" t="s">
        <v>30</v>
      </c>
      <c r="G82" s="1">
        <v>3</v>
      </c>
      <c r="H82" s="1">
        <f>2022-C82</f>
        <v>16</v>
      </c>
    </row>
    <row r="83" spans="1:8" x14ac:dyDescent="0.3">
      <c r="A83" s="28">
        <v>2</v>
      </c>
      <c r="B83" s="1" t="s">
        <v>22</v>
      </c>
      <c r="C83" s="1">
        <v>2007</v>
      </c>
      <c r="D83" s="21">
        <v>7.9745370370370369E-3</v>
      </c>
      <c r="E83" s="1">
        <v>2</v>
      </c>
      <c r="F83" s="1" t="s">
        <v>30</v>
      </c>
      <c r="G83" s="1">
        <v>3</v>
      </c>
      <c r="H83" s="1">
        <f>2022-C83</f>
        <v>15</v>
      </c>
    </row>
    <row r="84" spans="1:8" x14ac:dyDescent="0.3">
      <c r="A84" s="28">
        <v>3</v>
      </c>
      <c r="B84" s="1" t="s">
        <v>121</v>
      </c>
      <c r="C84" s="1">
        <v>2008</v>
      </c>
      <c r="D84" s="21">
        <v>8.5300925925925926E-3</v>
      </c>
      <c r="E84" s="1">
        <v>3</v>
      </c>
      <c r="F84" s="1" t="s">
        <v>30</v>
      </c>
      <c r="G84" s="1">
        <v>3</v>
      </c>
      <c r="H84" s="1">
        <f t="shared" ref="H84" si="6">2022-C84</f>
        <v>14</v>
      </c>
    </row>
    <row r="85" spans="1:8" x14ac:dyDescent="0.3">
      <c r="A85" s="28">
        <v>4</v>
      </c>
      <c r="B85" s="1" t="s">
        <v>75</v>
      </c>
      <c r="C85" s="1">
        <v>2007</v>
      </c>
      <c r="D85" s="21">
        <v>9.3171296296296283E-3</v>
      </c>
      <c r="E85" s="1">
        <v>4</v>
      </c>
      <c r="F85" s="1" t="s">
        <v>30</v>
      </c>
      <c r="G85" s="1">
        <v>3</v>
      </c>
      <c r="H85" s="1">
        <f>2022-C85</f>
        <v>15</v>
      </c>
    </row>
    <row r="86" spans="1:8" x14ac:dyDescent="0.3">
      <c r="A86" s="28">
        <v>5</v>
      </c>
      <c r="B86" s="1" t="s">
        <v>122</v>
      </c>
      <c r="C86" s="1">
        <v>2008</v>
      </c>
      <c r="D86" s="21">
        <v>9.3287037037037036E-3</v>
      </c>
      <c r="E86" s="1">
        <v>5</v>
      </c>
      <c r="F86" s="1" t="s">
        <v>30</v>
      </c>
      <c r="G86" s="1">
        <v>3</v>
      </c>
      <c r="H86" s="1">
        <f>2022-C86</f>
        <v>14</v>
      </c>
    </row>
    <row r="87" spans="1:8" x14ac:dyDescent="0.3">
      <c r="A87" s="28">
        <v>6</v>
      </c>
      <c r="B87" s="1" t="s">
        <v>70</v>
      </c>
      <c r="C87" s="1">
        <v>2006</v>
      </c>
      <c r="D87" s="21">
        <v>1.0972222222222223E-2</v>
      </c>
      <c r="E87" s="1">
        <v>6</v>
      </c>
      <c r="F87" s="1" t="s">
        <v>30</v>
      </c>
      <c r="G87" s="1">
        <v>3</v>
      </c>
      <c r="H87" s="1">
        <f t="shared" ref="H87" si="7">2022-C87</f>
        <v>16</v>
      </c>
    </row>
    <row r="88" spans="1:8" x14ac:dyDescent="0.3">
      <c r="A88" s="28">
        <v>7</v>
      </c>
      <c r="B88" s="1" t="s">
        <v>123</v>
      </c>
      <c r="C88" s="1">
        <v>2009</v>
      </c>
      <c r="D88" s="21">
        <v>1.1180555555555556E-2</v>
      </c>
      <c r="E88" s="1">
        <v>7</v>
      </c>
      <c r="F88" s="1" t="s">
        <v>30</v>
      </c>
      <c r="G88" s="1">
        <v>3</v>
      </c>
      <c r="H88" s="1">
        <f>2022-C88</f>
        <v>13</v>
      </c>
    </row>
    <row r="90" spans="1:8" x14ac:dyDescent="0.3">
      <c r="A90" s="49" t="s">
        <v>28</v>
      </c>
      <c r="B90" s="1" t="s">
        <v>25</v>
      </c>
    </row>
    <row r="92" spans="1:8" x14ac:dyDescent="0.3">
      <c r="A92" s="27" t="s">
        <v>18</v>
      </c>
      <c r="B92" s="1" t="s">
        <v>19</v>
      </c>
      <c r="C92" s="1" t="s">
        <v>20</v>
      </c>
      <c r="D92" s="1" t="s">
        <v>92</v>
      </c>
      <c r="E92" s="1" t="s">
        <v>93</v>
      </c>
      <c r="F92" s="1" t="s">
        <v>94</v>
      </c>
    </row>
    <row r="93" spans="1:8" x14ac:dyDescent="0.3">
      <c r="A93" s="28">
        <v>1</v>
      </c>
      <c r="B93" s="1" t="s">
        <v>124</v>
      </c>
      <c r="C93" s="1">
        <v>1992</v>
      </c>
      <c r="D93" s="21">
        <v>9.7222222222222224E-3</v>
      </c>
      <c r="E93" s="1">
        <v>1</v>
      </c>
      <c r="F93" s="1" t="s">
        <v>69</v>
      </c>
    </row>
    <row r="94" spans="1:8" x14ac:dyDescent="0.3">
      <c r="A94" s="28">
        <v>2</v>
      </c>
      <c r="B94" s="1" t="s">
        <v>125</v>
      </c>
      <c r="C94" s="1">
        <v>1982</v>
      </c>
      <c r="D94" s="1" t="s">
        <v>95</v>
      </c>
      <c r="F94" s="1" t="s">
        <v>69</v>
      </c>
    </row>
    <row r="96" spans="1:8" x14ac:dyDescent="0.3">
      <c r="A96" s="49" t="s">
        <v>28</v>
      </c>
      <c r="B96" s="1" t="s">
        <v>24</v>
      </c>
    </row>
    <row r="98" spans="1:6" x14ac:dyDescent="0.3">
      <c r="A98" s="27" t="s">
        <v>18</v>
      </c>
      <c r="B98" s="1" t="s">
        <v>19</v>
      </c>
      <c r="C98" s="1" t="s">
        <v>20</v>
      </c>
      <c r="D98" s="1" t="s">
        <v>92</v>
      </c>
      <c r="E98" s="1" t="s">
        <v>93</v>
      </c>
      <c r="F98" s="1" t="s">
        <v>94</v>
      </c>
    </row>
    <row r="99" spans="1:6" x14ac:dyDescent="0.3">
      <c r="A99" s="28">
        <v>1</v>
      </c>
      <c r="B99" s="1" t="s">
        <v>56</v>
      </c>
      <c r="C99" s="1">
        <v>1982</v>
      </c>
      <c r="D99" s="21">
        <v>1.699074074074074E-2</v>
      </c>
      <c r="E99" s="1">
        <v>1</v>
      </c>
      <c r="F99" s="1" t="s">
        <v>66</v>
      </c>
    </row>
    <row r="100" spans="1:6" x14ac:dyDescent="0.3">
      <c r="A100" s="28">
        <v>2</v>
      </c>
      <c r="B100" s="1" t="s">
        <v>55</v>
      </c>
      <c r="C100" s="1">
        <v>1983</v>
      </c>
      <c r="D100" s="21">
        <v>1.7002314814814814E-2</v>
      </c>
      <c r="E100" s="1">
        <v>2</v>
      </c>
      <c r="F100" s="1" t="s">
        <v>66</v>
      </c>
    </row>
    <row r="101" spans="1:6" x14ac:dyDescent="0.3">
      <c r="A101" s="28">
        <v>3</v>
      </c>
      <c r="B101" s="1" t="s">
        <v>126</v>
      </c>
      <c r="C101" s="1">
        <v>1981</v>
      </c>
      <c r="D101" s="21">
        <v>1.758101851851852E-2</v>
      </c>
      <c r="E101" s="1">
        <v>3</v>
      </c>
      <c r="F101" s="1" t="s">
        <v>66</v>
      </c>
    </row>
    <row r="102" spans="1:6" x14ac:dyDescent="0.3">
      <c r="A102" s="28">
        <v>4</v>
      </c>
      <c r="B102" s="1" t="s">
        <v>127</v>
      </c>
      <c r="C102" s="1">
        <v>1996</v>
      </c>
      <c r="D102" s="1" t="s">
        <v>95</v>
      </c>
      <c r="F102" s="1" t="s">
        <v>66</v>
      </c>
    </row>
    <row r="104" spans="1:6" x14ac:dyDescent="0.3">
      <c r="A104" s="28" t="s">
        <v>128</v>
      </c>
      <c r="B104" s="1" t="s">
        <v>129</v>
      </c>
    </row>
    <row r="105" spans="1:6" x14ac:dyDescent="0.3">
      <c r="A105" s="28" t="s">
        <v>128</v>
      </c>
      <c r="B105" s="1" t="s">
        <v>130</v>
      </c>
      <c r="C105" s="1" t="s">
        <v>131</v>
      </c>
    </row>
  </sheetData>
  <autoFilter ref="A9:H105"/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79"/>
  <sheetViews>
    <sheetView topLeftCell="A2" workbookViewId="0">
      <selection activeCell="B65" sqref="B65"/>
    </sheetView>
  </sheetViews>
  <sheetFormatPr defaultRowHeight="13.8" x14ac:dyDescent="0.3"/>
  <cols>
    <col min="3" max="3" width="24.33203125" style="73" customWidth="1"/>
  </cols>
  <sheetData>
    <row r="2" spans="1:8" ht="22.8" x14ac:dyDescent="0.25">
      <c r="A2" s="96" t="s">
        <v>505</v>
      </c>
      <c r="B2" s="96"/>
      <c r="C2" s="96"/>
      <c r="D2" s="96"/>
      <c r="E2" s="96"/>
      <c r="F2" s="96"/>
    </row>
    <row r="3" spans="1:8" ht="22.8" x14ac:dyDescent="0.25">
      <c r="A3" s="96" t="s">
        <v>506</v>
      </c>
      <c r="B3" s="96"/>
      <c r="C3" s="96"/>
      <c r="D3" s="96"/>
      <c r="E3" s="96"/>
      <c r="F3" s="96"/>
    </row>
    <row r="4" spans="1:8" ht="22.8" x14ac:dyDescent="0.25">
      <c r="A4" s="96" t="s">
        <v>507</v>
      </c>
      <c r="B4" s="96"/>
      <c r="C4" s="96"/>
      <c r="D4" s="96"/>
      <c r="E4" s="96"/>
      <c r="F4" s="96"/>
    </row>
    <row r="5" spans="1:8" ht="17.399999999999999" x14ac:dyDescent="0.25">
      <c r="A5" s="97" t="s">
        <v>508</v>
      </c>
      <c r="B5" s="97"/>
      <c r="C5" s="97"/>
      <c r="D5" s="97"/>
      <c r="E5" s="97"/>
      <c r="F5" s="97"/>
    </row>
    <row r="6" spans="1:8" x14ac:dyDescent="0.3">
      <c r="A6" s="65"/>
    </row>
    <row r="7" spans="1:8" ht="22.8" customHeight="1" x14ac:dyDescent="0.25">
      <c r="A7" s="77" t="s">
        <v>511</v>
      </c>
      <c r="B7" s="77"/>
      <c r="C7" s="77"/>
    </row>
    <row r="8" spans="1:8" x14ac:dyDescent="0.3">
      <c r="A8" s="65"/>
    </row>
    <row r="9" spans="1:8" ht="15" thickBot="1" x14ac:dyDescent="0.3">
      <c r="A9" s="66" t="s">
        <v>509</v>
      </c>
      <c r="B9" s="66" t="s">
        <v>510</v>
      </c>
      <c r="C9" s="74" t="s">
        <v>19</v>
      </c>
      <c r="D9" s="66" t="s">
        <v>271</v>
      </c>
      <c r="E9" s="66" t="s">
        <v>139</v>
      </c>
      <c r="F9" s="66" t="s">
        <v>10</v>
      </c>
    </row>
    <row r="10" spans="1:8" ht="14.4" hidden="1" x14ac:dyDescent="0.25">
      <c r="A10" s="67">
        <v>1</v>
      </c>
      <c r="B10" s="67" t="s">
        <v>512</v>
      </c>
      <c r="C10" s="75" t="s">
        <v>513</v>
      </c>
      <c r="D10" s="67">
        <v>1988</v>
      </c>
      <c r="E10" s="68">
        <v>3.7083333333333336E-2</v>
      </c>
      <c r="F10" s="67">
        <v>1</v>
      </c>
      <c r="G10" s="67">
        <v>10</v>
      </c>
      <c r="H10">
        <f>2023-D10</f>
        <v>35</v>
      </c>
    </row>
    <row r="11" spans="1:8" ht="14.4" hidden="1" x14ac:dyDescent="0.25">
      <c r="A11" s="67">
        <v>2</v>
      </c>
      <c r="B11" s="67" t="s">
        <v>512</v>
      </c>
      <c r="C11" s="75" t="s">
        <v>33</v>
      </c>
      <c r="D11" s="67">
        <v>1986</v>
      </c>
      <c r="E11" s="68">
        <v>3.7523148148148146E-2</v>
      </c>
      <c r="F11" s="67">
        <v>2</v>
      </c>
      <c r="G11" s="67">
        <v>10</v>
      </c>
      <c r="H11">
        <f t="shared" ref="H11:H45" si="0">2023-D11</f>
        <v>37</v>
      </c>
    </row>
    <row r="12" spans="1:8" ht="14.4" hidden="1" x14ac:dyDescent="0.25">
      <c r="A12" s="67">
        <v>3</v>
      </c>
      <c r="B12" s="67" t="s">
        <v>512</v>
      </c>
      <c r="C12" s="75" t="s">
        <v>169</v>
      </c>
      <c r="D12" s="67">
        <v>1996</v>
      </c>
      <c r="E12" s="68">
        <v>3.7615740740740741E-2</v>
      </c>
      <c r="F12" s="67">
        <v>3</v>
      </c>
      <c r="G12" s="67">
        <v>10</v>
      </c>
      <c r="H12">
        <f t="shared" si="0"/>
        <v>27</v>
      </c>
    </row>
    <row r="13" spans="1:8" ht="14.4" hidden="1" x14ac:dyDescent="0.25">
      <c r="A13" s="67">
        <v>4</v>
      </c>
      <c r="B13" s="67" t="s">
        <v>512</v>
      </c>
      <c r="C13" s="75" t="s">
        <v>514</v>
      </c>
      <c r="D13" s="67">
        <v>1995</v>
      </c>
      <c r="E13" s="68">
        <v>3.8055555555555558E-2</v>
      </c>
      <c r="F13" s="67">
        <v>4</v>
      </c>
      <c r="G13" s="67">
        <v>10</v>
      </c>
      <c r="H13">
        <f t="shared" si="0"/>
        <v>28</v>
      </c>
    </row>
    <row r="14" spans="1:8" ht="14.4" hidden="1" x14ac:dyDescent="0.25">
      <c r="A14" s="67">
        <v>5</v>
      </c>
      <c r="B14" s="67" t="s">
        <v>512</v>
      </c>
      <c r="C14" s="75" t="s">
        <v>515</v>
      </c>
      <c r="D14" s="67">
        <v>1994</v>
      </c>
      <c r="E14" s="68">
        <v>3.8645833333333331E-2</v>
      </c>
      <c r="F14" s="67">
        <v>5</v>
      </c>
      <c r="G14" s="67">
        <v>10</v>
      </c>
      <c r="H14">
        <f t="shared" si="0"/>
        <v>29</v>
      </c>
    </row>
    <row r="15" spans="1:8" ht="14.4" hidden="1" x14ac:dyDescent="0.25">
      <c r="A15" s="67">
        <v>6</v>
      </c>
      <c r="B15" s="67" t="s">
        <v>516</v>
      </c>
      <c r="C15" s="75" t="s">
        <v>517</v>
      </c>
      <c r="D15" s="67">
        <v>1981</v>
      </c>
      <c r="E15" s="68">
        <v>3.8657407407407404E-2</v>
      </c>
      <c r="F15" s="67">
        <v>6</v>
      </c>
      <c r="G15" s="67">
        <v>10</v>
      </c>
      <c r="H15">
        <f t="shared" si="0"/>
        <v>42</v>
      </c>
    </row>
    <row r="16" spans="1:8" ht="14.4" hidden="1" x14ac:dyDescent="0.25">
      <c r="A16" s="67">
        <v>7</v>
      </c>
      <c r="B16" s="67" t="s">
        <v>512</v>
      </c>
      <c r="C16" s="75" t="s">
        <v>518</v>
      </c>
      <c r="D16" s="67">
        <v>1999</v>
      </c>
      <c r="E16" s="68">
        <v>3.9768518518518516E-2</v>
      </c>
      <c r="F16" s="67">
        <v>7</v>
      </c>
      <c r="G16" s="67">
        <v>10</v>
      </c>
      <c r="H16">
        <f t="shared" si="0"/>
        <v>24</v>
      </c>
    </row>
    <row r="17" spans="1:8" ht="14.4" hidden="1" x14ac:dyDescent="0.25">
      <c r="A17" s="67">
        <v>8</v>
      </c>
      <c r="B17" s="67" t="s">
        <v>512</v>
      </c>
      <c r="C17" s="75" t="s">
        <v>35</v>
      </c>
      <c r="D17" s="67">
        <v>1990</v>
      </c>
      <c r="E17" s="68">
        <v>4.0173611111111111E-2</v>
      </c>
      <c r="F17" s="67">
        <v>8</v>
      </c>
      <c r="G17" s="67">
        <v>10</v>
      </c>
      <c r="H17">
        <f t="shared" si="0"/>
        <v>33</v>
      </c>
    </row>
    <row r="18" spans="1:8" ht="14.4" hidden="1" x14ac:dyDescent="0.25">
      <c r="A18" s="67">
        <v>9</v>
      </c>
      <c r="B18" s="67" t="s">
        <v>516</v>
      </c>
      <c r="C18" s="75" t="s">
        <v>96</v>
      </c>
      <c r="D18" s="67">
        <v>1983</v>
      </c>
      <c r="E18" s="68">
        <v>4.2280092592592598E-2</v>
      </c>
      <c r="F18" s="67">
        <v>9</v>
      </c>
      <c r="G18" s="67">
        <v>10</v>
      </c>
      <c r="H18">
        <f t="shared" si="0"/>
        <v>40</v>
      </c>
    </row>
    <row r="19" spans="1:8" ht="14.4" hidden="1" x14ac:dyDescent="0.25">
      <c r="A19" s="67">
        <v>10</v>
      </c>
      <c r="B19" s="67" t="s">
        <v>519</v>
      </c>
      <c r="C19" s="75" t="s">
        <v>520</v>
      </c>
      <c r="D19" s="67">
        <v>1984</v>
      </c>
      <c r="E19" s="68">
        <v>4.4756944444444446E-2</v>
      </c>
      <c r="F19" s="67">
        <v>1</v>
      </c>
      <c r="G19" s="67">
        <v>10</v>
      </c>
      <c r="H19">
        <f t="shared" si="0"/>
        <v>39</v>
      </c>
    </row>
    <row r="20" spans="1:8" ht="14.4" hidden="1" x14ac:dyDescent="0.25">
      <c r="A20" s="67">
        <v>11</v>
      </c>
      <c r="B20" s="67" t="s">
        <v>516</v>
      </c>
      <c r="C20" s="75" t="s">
        <v>219</v>
      </c>
      <c r="D20" s="67">
        <v>1971</v>
      </c>
      <c r="E20" s="68">
        <v>4.5115740740740741E-2</v>
      </c>
      <c r="F20" s="67">
        <v>10</v>
      </c>
      <c r="G20" s="67">
        <v>10</v>
      </c>
      <c r="H20">
        <f t="shared" si="0"/>
        <v>52</v>
      </c>
    </row>
    <row r="21" spans="1:8" ht="14.4" hidden="1" x14ac:dyDescent="0.25">
      <c r="A21" s="67">
        <v>12</v>
      </c>
      <c r="B21" s="67" t="s">
        <v>512</v>
      </c>
      <c r="C21" s="75" t="s">
        <v>521</v>
      </c>
      <c r="D21" s="67">
        <v>1997</v>
      </c>
      <c r="E21" s="68">
        <v>4.5243055555555557E-2</v>
      </c>
      <c r="F21" s="67">
        <v>11</v>
      </c>
      <c r="G21" s="67">
        <v>10</v>
      </c>
      <c r="H21">
        <f t="shared" si="0"/>
        <v>26</v>
      </c>
    </row>
    <row r="22" spans="1:8" ht="14.4" hidden="1" x14ac:dyDescent="0.25">
      <c r="A22" s="67">
        <v>13</v>
      </c>
      <c r="B22" s="67" t="s">
        <v>522</v>
      </c>
      <c r="C22" s="75" t="s">
        <v>523</v>
      </c>
      <c r="D22" s="67">
        <v>1977</v>
      </c>
      <c r="E22" s="68">
        <v>4.5578703703703705E-2</v>
      </c>
      <c r="F22" s="67">
        <v>2</v>
      </c>
      <c r="G22" s="67">
        <v>10</v>
      </c>
      <c r="H22">
        <f t="shared" si="0"/>
        <v>46</v>
      </c>
    </row>
    <row r="23" spans="1:8" ht="14.4" hidden="1" x14ac:dyDescent="0.25">
      <c r="A23" s="67">
        <v>14</v>
      </c>
      <c r="B23" s="67" t="s">
        <v>512</v>
      </c>
      <c r="C23" s="75" t="s">
        <v>524</v>
      </c>
      <c r="D23" s="67">
        <v>1996</v>
      </c>
      <c r="E23" s="68">
        <v>4.6203703703703698E-2</v>
      </c>
      <c r="F23" s="67">
        <v>12</v>
      </c>
      <c r="G23" s="67">
        <v>10</v>
      </c>
      <c r="H23">
        <f t="shared" si="0"/>
        <v>27</v>
      </c>
    </row>
    <row r="24" spans="1:8" ht="14.4" hidden="1" x14ac:dyDescent="0.25">
      <c r="A24" s="67">
        <v>15</v>
      </c>
      <c r="B24" s="67" t="s">
        <v>512</v>
      </c>
      <c r="C24" s="75" t="s">
        <v>98</v>
      </c>
      <c r="D24" s="67">
        <v>1988</v>
      </c>
      <c r="E24" s="68">
        <v>4.7060185185185184E-2</v>
      </c>
      <c r="F24" s="67">
        <v>13</v>
      </c>
      <c r="G24" s="67">
        <v>10</v>
      </c>
      <c r="H24">
        <f t="shared" si="0"/>
        <v>35</v>
      </c>
    </row>
    <row r="25" spans="1:8" ht="14.4" hidden="1" x14ac:dyDescent="0.25">
      <c r="A25" s="67">
        <v>16</v>
      </c>
      <c r="B25" s="67" t="s">
        <v>519</v>
      </c>
      <c r="C25" s="75" t="s">
        <v>525</v>
      </c>
      <c r="D25" s="67">
        <v>1994</v>
      </c>
      <c r="E25" s="68">
        <v>4.9537037037037039E-2</v>
      </c>
      <c r="F25" s="67">
        <v>3</v>
      </c>
      <c r="G25" s="67">
        <v>10</v>
      </c>
      <c r="H25">
        <f t="shared" si="0"/>
        <v>29</v>
      </c>
    </row>
    <row r="26" spans="1:8" ht="14.4" hidden="1" x14ac:dyDescent="0.25">
      <c r="A26" s="67">
        <v>17</v>
      </c>
      <c r="B26" s="67" t="s">
        <v>516</v>
      </c>
      <c r="C26" s="75" t="s">
        <v>526</v>
      </c>
      <c r="D26" s="67">
        <v>1970</v>
      </c>
      <c r="E26" s="68">
        <v>4.9618055555555561E-2</v>
      </c>
      <c r="F26" s="67">
        <v>14</v>
      </c>
      <c r="G26" s="67">
        <v>10</v>
      </c>
      <c r="H26">
        <f t="shared" si="0"/>
        <v>53</v>
      </c>
    </row>
    <row r="27" spans="1:8" ht="14.4" hidden="1" x14ac:dyDescent="0.25">
      <c r="A27" s="67">
        <v>18</v>
      </c>
      <c r="B27" s="67" t="s">
        <v>516</v>
      </c>
      <c r="C27" s="75" t="s">
        <v>527</v>
      </c>
      <c r="D27" s="67">
        <v>1977</v>
      </c>
      <c r="E27" s="68">
        <v>5.1064814814814813E-2</v>
      </c>
      <c r="F27" s="67">
        <v>15</v>
      </c>
      <c r="G27" s="67">
        <v>10</v>
      </c>
      <c r="H27">
        <f t="shared" si="0"/>
        <v>46</v>
      </c>
    </row>
    <row r="28" spans="1:8" ht="14.4" hidden="1" x14ac:dyDescent="0.25">
      <c r="A28" s="67">
        <v>19</v>
      </c>
      <c r="B28" s="67" t="s">
        <v>516</v>
      </c>
      <c r="C28" s="75" t="s">
        <v>528</v>
      </c>
      <c r="D28" s="67">
        <v>1977</v>
      </c>
      <c r="E28" s="68">
        <v>5.2060185185185182E-2</v>
      </c>
      <c r="F28" s="67">
        <v>16</v>
      </c>
      <c r="G28" s="67">
        <v>10</v>
      </c>
      <c r="H28">
        <f t="shared" si="0"/>
        <v>46</v>
      </c>
    </row>
    <row r="29" spans="1:8" ht="14.4" hidden="1" x14ac:dyDescent="0.25">
      <c r="A29" s="67">
        <v>20</v>
      </c>
      <c r="B29" s="67" t="s">
        <v>519</v>
      </c>
      <c r="C29" s="75" t="s">
        <v>208</v>
      </c>
      <c r="D29" s="67">
        <v>1997</v>
      </c>
      <c r="E29" s="68">
        <v>5.2141203703703703E-2</v>
      </c>
      <c r="F29" s="67">
        <v>4</v>
      </c>
      <c r="G29" s="67">
        <v>10</v>
      </c>
      <c r="H29">
        <f t="shared" si="0"/>
        <v>26</v>
      </c>
    </row>
    <row r="30" spans="1:8" ht="14.4" hidden="1" x14ac:dyDescent="0.25">
      <c r="A30" s="67">
        <v>21</v>
      </c>
      <c r="B30" s="67" t="s">
        <v>522</v>
      </c>
      <c r="C30" s="75" t="s">
        <v>151</v>
      </c>
      <c r="D30" s="67">
        <v>1982</v>
      </c>
      <c r="E30" s="68">
        <v>5.2546296296296292E-2</v>
      </c>
      <c r="F30" s="67">
        <v>5</v>
      </c>
      <c r="G30" s="67">
        <v>10</v>
      </c>
      <c r="H30">
        <f t="shared" si="0"/>
        <v>41</v>
      </c>
    </row>
    <row r="31" spans="1:8" ht="14.4" hidden="1" x14ac:dyDescent="0.25">
      <c r="A31" s="67">
        <v>22</v>
      </c>
      <c r="B31" s="67" t="s">
        <v>512</v>
      </c>
      <c r="C31" s="75" t="s">
        <v>585</v>
      </c>
      <c r="D31" s="67">
        <v>1987</v>
      </c>
      <c r="E31" s="68">
        <v>5.2638888888888895E-2</v>
      </c>
      <c r="F31" s="67">
        <v>17</v>
      </c>
      <c r="G31" s="67">
        <v>10</v>
      </c>
      <c r="H31">
        <f t="shared" si="0"/>
        <v>36</v>
      </c>
    </row>
    <row r="32" spans="1:8" ht="14.4" hidden="1" x14ac:dyDescent="0.25">
      <c r="A32" s="67">
        <v>23</v>
      </c>
      <c r="B32" s="67" t="s">
        <v>512</v>
      </c>
      <c r="C32" s="75" t="s">
        <v>529</v>
      </c>
      <c r="D32" s="67">
        <v>1984</v>
      </c>
      <c r="E32" s="68">
        <v>5.2673611111111109E-2</v>
      </c>
      <c r="F32" s="67">
        <v>18</v>
      </c>
      <c r="G32" s="67">
        <v>10</v>
      </c>
      <c r="H32">
        <f t="shared" si="0"/>
        <v>39</v>
      </c>
    </row>
    <row r="33" spans="1:8" ht="14.4" hidden="1" x14ac:dyDescent="0.25">
      <c r="A33" s="67">
        <v>24</v>
      </c>
      <c r="B33" s="67" t="s">
        <v>512</v>
      </c>
      <c r="C33" s="75" t="s">
        <v>530</v>
      </c>
      <c r="D33" s="67">
        <v>2002</v>
      </c>
      <c r="E33" s="68">
        <v>5.3726851851851852E-2</v>
      </c>
      <c r="F33" s="67">
        <v>19</v>
      </c>
      <c r="G33" s="67">
        <v>10</v>
      </c>
      <c r="H33">
        <f t="shared" si="0"/>
        <v>21</v>
      </c>
    </row>
    <row r="34" spans="1:8" ht="14.4" hidden="1" x14ac:dyDescent="0.25">
      <c r="A34" s="67">
        <v>25</v>
      </c>
      <c r="B34" s="67" t="s">
        <v>516</v>
      </c>
      <c r="C34" s="75" t="s">
        <v>531</v>
      </c>
      <c r="D34" s="67">
        <v>1977</v>
      </c>
      <c r="E34" s="68">
        <v>5.5543981481481486E-2</v>
      </c>
      <c r="F34" s="67">
        <v>20</v>
      </c>
      <c r="G34" s="67">
        <v>10</v>
      </c>
      <c r="H34">
        <f t="shared" si="0"/>
        <v>46</v>
      </c>
    </row>
    <row r="35" spans="1:8" ht="14.4" hidden="1" x14ac:dyDescent="0.25">
      <c r="A35" s="67">
        <v>26</v>
      </c>
      <c r="B35" s="67" t="s">
        <v>522</v>
      </c>
      <c r="C35" s="75" t="s">
        <v>532</v>
      </c>
      <c r="D35" s="67">
        <v>1977</v>
      </c>
      <c r="E35" s="68">
        <v>5.5949074074074075E-2</v>
      </c>
      <c r="F35" s="67">
        <v>6</v>
      </c>
      <c r="G35" s="67">
        <v>10</v>
      </c>
      <c r="H35">
        <f t="shared" si="0"/>
        <v>46</v>
      </c>
    </row>
    <row r="36" spans="1:8" ht="14.4" hidden="1" x14ac:dyDescent="0.25">
      <c r="A36" s="67">
        <v>27</v>
      </c>
      <c r="B36" s="67" t="s">
        <v>522</v>
      </c>
      <c r="C36" s="75" t="s">
        <v>284</v>
      </c>
      <c r="D36" s="67">
        <v>1981</v>
      </c>
      <c r="E36" s="68">
        <v>5.5995370370370369E-2</v>
      </c>
      <c r="F36" s="67">
        <v>7</v>
      </c>
      <c r="G36" s="67">
        <v>10</v>
      </c>
      <c r="H36">
        <f t="shared" si="0"/>
        <v>42</v>
      </c>
    </row>
    <row r="37" spans="1:8" ht="14.4" hidden="1" x14ac:dyDescent="0.25">
      <c r="A37" s="67">
        <v>28</v>
      </c>
      <c r="B37" s="67" t="s">
        <v>519</v>
      </c>
      <c r="C37" s="75" t="s">
        <v>533</v>
      </c>
      <c r="D37" s="67">
        <v>1989</v>
      </c>
      <c r="E37" s="68">
        <v>5.6099537037037038E-2</v>
      </c>
      <c r="F37" s="67">
        <v>8</v>
      </c>
      <c r="G37" s="67">
        <v>10</v>
      </c>
      <c r="H37">
        <f t="shared" si="0"/>
        <v>34</v>
      </c>
    </row>
    <row r="38" spans="1:8" ht="14.4" hidden="1" x14ac:dyDescent="0.25">
      <c r="A38" s="67">
        <v>29</v>
      </c>
      <c r="B38" s="67" t="s">
        <v>522</v>
      </c>
      <c r="C38" s="76" t="s">
        <v>534</v>
      </c>
      <c r="D38" s="69">
        <v>1979</v>
      </c>
      <c r="E38" s="70">
        <v>5.6747685185185186E-2</v>
      </c>
      <c r="F38" s="67">
        <v>9</v>
      </c>
      <c r="G38" s="67">
        <v>10</v>
      </c>
      <c r="H38">
        <f t="shared" si="0"/>
        <v>44</v>
      </c>
    </row>
    <row r="39" spans="1:8" ht="14.4" hidden="1" x14ac:dyDescent="0.25">
      <c r="A39" s="67">
        <v>30</v>
      </c>
      <c r="B39" s="67" t="s">
        <v>519</v>
      </c>
      <c r="C39" s="75" t="s">
        <v>535</v>
      </c>
      <c r="D39" s="67">
        <v>1987</v>
      </c>
      <c r="E39" s="68">
        <v>5.8217592592592592E-2</v>
      </c>
      <c r="F39" s="67">
        <v>10</v>
      </c>
      <c r="G39" s="67">
        <v>10</v>
      </c>
      <c r="H39">
        <f t="shared" si="0"/>
        <v>36</v>
      </c>
    </row>
    <row r="40" spans="1:8" ht="14.4" hidden="1" x14ac:dyDescent="0.25">
      <c r="A40" s="67">
        <v>31</v>
      </c>
      <c r="B40" s="67" t="s">
        <v>519</v>
      </c>
      <c r="C40" s="75" t="s">
        <v>209</v>
      </c>
      <c r="D40" s="67">
        <v>1991</v>
      </c>
      <c r="E40" s="68">
        <v>5.8414351851851849E-2</v>
      </c>
      <c r="F40" s="67">
        <v>11</v>
      </c>
      <c r="G40" s="67">
        <v>10</v>
      </c>
      <c r="H40">
        <f t="shared" si="0"/>
        <v>32</v>
      </c>
    </row>
    <row r="41" spans="1:8" ht="14.4" hidden="1" x14ac:dyDescent="0.25">
      <c r="A41" s="67">
        <v>32</v>
      </c>
      <c r="B41" s="67" t="s">
        <v>519</v>
      </c>
      <c r="C41" s="75" t="s">
        <v>536</v>
      </c>
      <c r="D41" s="67">
        <v>1987</v>
      </c>
      <c r="E41" s="68">
        <v>5.842592592592593E-2</v>
      </c>
      <c r="F41" s="67">
        <v>12</v>
      </c>
      <c r="G41" s="67">
        <v>10</v>
      </c>
      <c r="H41">
        <f t="shared" si="0"/>
        <v>36</v>
      </c>
    </row>
    <row r="42" spans="1:8" ht="14.4" hidden="1" x14ac:dyDescent="0.25">
      <c r="A42" s="67">
        <v>33</v>
      </c>
      <c r="B42" s="67" t="s">
        <v>519</v>
      </c>
      <c r="C42" s="75" t="s">
        <v>537</v>
      </c>
      <c r="D42" s="67">
        <v>1994</v>
      </c>
      <c r="E42" s="68">
        <v>5.858796296296296E-2</v>
      </c>
      <c r="F42" s="67">
        <v>13</v>
      </c>
      <c r="G42" s="67">
        <v>10</v>
      </c>
      <c r="H42">
        <f t="shared" si="0"/>
        <v>29</v>
      </c>
    </row>
    <row r="43" spans="1:8" ht="14.4" hidden="1" x14ac:dyDescent="0.25">
      <c r="A43" s="67">
        <v>34</v>
      </c>
      <c r="B43" s="67" t="s">
        <v>516</v>
      </c>
      <c r="C43" s="75" t="s">
        <v>538</v>
      </c>
      <c r="D43" s="67">
        <v>1975</v>
      </c>
      <c r="E43" s="68">
        <v>5.8888888888888886E-2</v>
      </c>
      <c r="F43" s="67">
        <v>21</v>
      </c>
      <c r="G43" s="67">
        <v>10</v>
      </c>
      <c r="H43">
        <f t="shared" si="0"/>
        <v>48</v>
      </c>
    </row>
    <row r="44" spans="1:8" ht="14.4" hidden="1" x14ac:dyDescent="0.25">
      <c r="A44" s="67">
        <v>35</v>
      </c>
      <c r="B44" s="67" t="s">
        <v>519</v>
      </c>
      <c r="C44" s="75" t="s">
        <v>539</v>
      </c>
      <c r="D44" s="67">
        <v>1989</v>
      </c>
      <c r="E44" s="68">
        <v>5.9143518518518519E-2</v>
      </c>
      <c r="F44" s="67">
        <v>14</v>
      </c>
      <c r="G44" s="67">
        <v>10</v>
      </c>
      <c r="H44">
        <f t="shared" si="0"/>
        <v>34</v>
      </c>
    </row>
    <row r="45" spans="1:8" ht="14.4" hidden="1" x14ac:dyDescent="0.25">
      <c r="A45" s="67">
        <v>36</v>
      </c>
      <c r="B45" s="67" t="s">
        <v>519</v>
      </c>
      <c r="C45" s="75" t="s">
        <v>540</v>
      </c>
      <c r="D45" s="67">
        <v>1985</v>
      </c>
      <c r="E45" s="68">
        <v>6.1516203703703698E-2</v>
      </c>
      <c r="F45" s="67">
        <v>15</v>
      </c>
      <c r="G45" s="67">
        <v>10</v>
      </c>
      <c r="H45">
        <f t="shared" si="0"/>
        <v>38</v>
      </c>
    </row>
    <row r="46" spans="1:8" ht="14.4" hidden="1" x14ac:dyDescent="0.25">
      <c r="A46" s="67">
        <v>37</v>
      </c>
      <c r="B46" s="67" t="s">
        <v>512</v>
      </c>
      <c r="C46" s="75" t="s">
        <v>170</v>
      </c>
      <c r="D46" s="67">
        <v>1989</v>
      </c>
      <c r="E46" s="67" t="s">
        <v>541</v>
      </c>
      <c r="F46" s="67"/>
    </row>
    <row r="47" spans="1:8" hidden="1" x14ac:dyDescent="0.3">
      <c r="A47" s="65"/>
    </row>
    <row r="48" spans="1:8" ht="22.8" hidden="1" customHeight="1" x14ac:dyDescent="0.25">
      <c r="A48" s="77" t="s">
        <v>542</v>
      </c>
      <c r="B48" s="77"/>
      <c r="C48" s="77"/>
    </row>
    <row r="49" spans="1:8" hidden="1" x14ac:dyDescent="0.3">
      <c r="A49" s="65"/>
    </row>
    <row r="50" spans="1:8" ht="15" hidden="1" thickBot="1" x14ac:dyDescent="0.3">
      <c r="A50" s="66" t="s">
        <v>509</v>
      </c>
      <c r="B50" s="66" t="s">
        <v>510</v>
      </c>
      <c r="C50" s="74" t="s">
        <v>19</v>
      </c>
      <c r="D50" s="66" t="s">
        <v>271</v>
      </c>
      <c r="E50" s="66" t="s">
        <v>139</v>
      </c>
      <c r="F50" s="66" t="s">
        <v>10</v>
      </c>
    </row>
    <row r="51" spans="1:8" ht="14.4" hidden="1" x14ac:dyDescent="0.25">
      <c r="A51" s="67">
        <v>1</v>
      </c>
      <c r="B51" s="67" t="s">
        <v>543</v>
      </c>
      <c r="C51" s="75" t="s">
        <v>65</v>
      </c>
      <c r="D51" s="67">
        <v>1998</v>
      </c>
      <c r="E51" s="68">
        <v>6.6956018518518512E-2</v>
      </c>
      <c r="F51" s="67">
        <v>1</v>
      </c>
      <c r="G51" s="67">
        <v>20</v>
      </c>
      <c r="H51">
        <f>2023-D51</f>
        <v>25</v>
      </c>
    </row>
    <row r="52" spans="1:8" ht="14.4" hidden="1" x14ac:dyDescent="0.25">
      <c r="A52" s="67">
        <v>2</v>
      </c>
      <c r="B52" s="67" t="s">
        <v>543</v>
      </c>
      <c r="C52" s="75" t="s">
        <v>237</v>
      </c>
      <c r="D52" s="67">
        <v>1993</v>
      </c>
      <c r="E52" s="68">
        <v>7.1736111111111112E-2</v>
      </c>
      <c r="F52" s="67">
        <v>2</v>
      </c>
      <c r="G52" s="67">
        <v>20</v>
      </c>
      <c r="H52">
        <f t="shared" ref="H52:H64" si="1">2023-D52</f>
        <v>30</v>
      </c>
    </row>
    <row r="53" spans="1:8" ht="14.4" hidden="1" x14ac:dyDescent="0.25">
      <c r="A53" s="67">
        <v>3</v>
      </c>
      <c r="B53" s="67" t="s">
        <v>543</v>
      </c>
      <c r="C53" s="75" t="s">
        <v>544</v>
      </c>
      <c r="D53" s="67">
        <v>1993</v>
      </c>
      <c r="E53" s="68">
        <v>7.2337962962962965E-2</v>
      </c>
      <c r="F53" s="67">
        <v>3</v>
      </c>
      <c r="G53" s="67">
        <v>20</v>
      </c>
      <c r="H53">
        <f t="shared" si="1"/>
        <v>30</v>
      </c>
    </row>
    <row r="54" spans="1:8" ht="14.4" x14ac:dyDescent="0.25">
      <c r="A54" s="67">
        <v>4</v>
      </c>
      <c r="B54" s="67" t="s">
        <v>545</v>
      </c>
      <c r="C54" s="75" t="s">
        <v>546</v>
      </c>
      <c r="D54" s="67">
        <v>1998</v>
      </c>
      <c r="E54" s="68">
        <v>7.4004629629629629E-2</v>
      </c>
      <c r="F54" s="67">
        <v>1</v>
      </c>
      <c r="G54" s="67">
        <v>20</v>
      </c>
      <c r="H54">
        <f t="shared" si="1"/>
        <v>25</v>
      </c>
    </row>
    <row r="55" spans="1:8" ht="14.4" hidden="1" x14ac:dyDescent="0.25">
      <c r="A55" s="67">
        <v>5</v>
      </c>
      <c r="B55" s="67" t="s">
        <v>547</v>
      </c>
      <c r="C55" s="75" t="s">
        <v>241</v>
      </c>
      <c r="D55" s="67">
        <v>1982</v>
      </c>
      <c r="E55" s="68">
        <v>7.4039351851851856E-2</v>
      </c>
      <c r="F55" s="67">
        <v>4</v>
      </c>
      <c r="G55" s="67">
        <v>20</v>
      </c>
      <c r="H55">
        <f t="shared" si="1"/>
        <v>41</v>
      </c>
    </row>
    <row r="56" spans="1:8" ht="14.4" hidden="1" x14ac:dyDescent="0.25">
      <c r="A56" s="67">
        <v>6</v>
      </c>
      <c r="B56" s="67" t="s">
        <v>543</v>
      </c>
      <c r="C56" s="75" t="s">
        <v>548</v>
      </c>
      <c r="D56" s="67">
        <v>1992</v>
      </c>
      <c r="E56" s="68">
        <v>7.9120370370370369E-2</v>
      </c>
      <c r="F56" s="67">
        <v>5</v>
      </c>
      <c r="G56" s="67">
        <v>20</v>
      </c>
      <c r="H56">
        <f t="shared" si="1"/>
        <v>31</v>
      </c>
    </row>
    <row r="57" spans="1:8" ht="14.4" x14ac:dyDescent="0.25">
      <c r="A57" s="67">
        <v>7</v>
      </c>
      <c r="B57" s="67" t="s">
        <v>545</v>
      </c>
      <c r="C57" s="75" t="s">
        <v>256</v>
      </c>
      <c r="D57" s="67">
        <v>1994</v>
      </c>
      <c r="E57" s="68">
        <v>8.324074074074074E-2</v>
      </c>
      <c r="F57" s="67">
        <v>2</v>
      </c>
      <c r="G57" s="67">
        <v>20</v>
      </c>
      <c r="H57">
        <f t="shared" si="1"/>
        <v>29</v>
      </c>
    </row>
    <row r="58" spans="1:8" ht="14.4" x14ac:dyDescent="0.25">
      <c r="A58" s="67">
        <v>8</v>
      </c>
      <c r="B58" s="67" t="s">
        <v>545</v>
      </c>
      <c r="C58" s="75" t="s">
        <v>549</v>
      </c>
      <c r="D58" s="67">
        <v>2001</v>
      </c>
      <c r="E58" s="68">
        <v>8.3483796296296306E-2</v>
      </c>
      <c r="F58" s="67">
        <v>3</v>
      </c>
      <c r="G58" s="67">
        <v>20</v>
      </c>
      <c r="H58">
        <f t="shared" si="1"/>
        <v>22</v>
      </c>
    </row>
    <row r="59" spans="1:8" ht="14.4" hidden="1" x14ac:dyDescent="0.25">
      <c r="A59" s="67">
        <v>9</v>
      </c>
      <c r="B59" s="67" t="s">
        <v>547</v>
      </c>
      <c r="C59" s="75" t="s">
        <v>550</v>
      </c>
      <c r="D59" s="67">
        <v>1963</v>
      </c>
      <c r="E59" s="68">
        <v>0.10221064814814813</v>
      </c>
      <c r="F59" s="67">
        <v>6</v>
      </c>
      <c r="G59" s="67">
        <v>20</v>
      </c>
      <c r="H59">
        <f t="shared" si="1"/>
        <v>60</v>
      </c>
    </row>
    <row r="60" spans="1:8" ht="14.4" hidden="1" x14ac:dyDescent="0.25">
      <c r="A60" s="67">
        <v>10</v>
      </c>
      <c r="B60" s="67" t="s">
        <v>547</v>
      </c>
      <c r="C60" s="75" t="s">
        <v>551</v>
      </c>
      <c r="D60" s="67">
        <v>1982</v>
      </c>
      <c r="E60" s="68">
        <v>0.10244212962962962</v>
      </c>
      <c r="F60" s="67">
        <v>7</v>
      </c>
      <c r="G60" s="67">
        <v>20</v>
      </c>
      <c r="H60">
        <f t="shared" si="1"/>
        <v>41</v>
      </c>
    </row>
    <row r="61" spans="1:8" ht="14.4" x14ac:dyDescent="0.25">
      <c r="A61" s="67">
        <v>11</v>
      </c>
      <c r="B61" s="67" t="s">
        <v>552</v>
      </c>
      <c r="C61" s="75" t="s">
        <v>553</v>
      </c>
      <c r="D61" s="67">
        <v>1968</v>
      </c>
      <c r="E61" s="68">
        <v>0.10292824074074074</v>
      </c>
      <c r="F61" s="67">
        <v>4</v>
      </c>
      <c r="G61" s="67">
        <v>20</v>
      </c>
      <c r="H61">
        <f t="shared" si="1"/>
        <v>55</v>
      </c>
    </row>
    <row r="62" spans="1:8" ht="14.4" x14ac:dyDescent="0.25">
      <c r="A62" s="67">
        <v>12</v>
      </c>
      <c r="B62" s="67" t="s">
        <v>545</v>
      </c>
      <c r="C62" s="75" t="s">
        <v>554</v>
      </c>
      <c r="D62" s="67">
        <v>1988</v>
      </c>
      <c r="E62" s="68">
        <v>0.10512731481481481</v>
      </c>
      <c r="F62" s="67">
        <v>5</v>
      </c>
      <c r="G62" s="67">
        <v>20</v>
      </c>
      <c r="H62">
        <f t="shared" si="1"/>
        <v>35</v>
      </c>
    </row>
    <row r="63" spans="1:8" ht="14.4" hidden="1" x14ac:dyDescent="0.25">
      <c r="A63" s="67">
        <v>13</v>
      </c>
      <c r="B63" s="67" t="s">
        <v>543</v>
      </c>
      <c r="C63" s="75" t="s">
        <v>555</v>
      </c>
      <c r="D63" s="67">
        <v>2002</v>
      </c>
      <c r="E63" s="68">
        <v>0.11398148148148148</v>
      </c>
      <c r="F63" s="67">
        <v>8</v>
      </c>
      <c r="G63" s="67">
        <v>20</v>
      </c>
      <c r="H63">
        <f t="shared" si="1"/>
        <v>21</v>
      </c>
    </row>
    <row r="64" spans="1:8" ht="14.4" hidden="1" x14ac:dyDescent="0.25">
      <c r="A64" s="67">
        <v>14</v>
      </c>
      <c r="B64" s="67" t="s">
        <v>543</v>
      </c>
      <c r="C64" s="75" t="s">
        <v>556</v>
      </c>
      <c r="D64" s="67">
        <v>1988</v>
      </c>
      <c r="E64" s="68">
        <v>0.1178125</v>
      </c>
      <c r="F64" s="67">
        <v>9</v>
      </c>
      <c r="G64" s="67">
        <v>20</v>
      </c>
      <c r="H64">
        <f t="shared" si="1"/>
        <v>35</v>
      </c>
    </row>
    <row r="65" spans="1:8" ht="14.4" hidden="1" x14ac:dyDescent="0.25">
      <c r="A65" s="67">
        <v>15</v>
      </c>
      <c r="B65" s="67" t="s">
        <v>543</v>
      </c>
      <c r="C65" s="75" t="s">
        <v>557</v>
      </c>
      <c r="D65" s="67">
        <v>1987</v>
      </c>
      <c r="E65" s="67" t="s">
        <v>541</v>
      </c>
      <c r="F65" s="67"/>
    </row>
    <row r="66" spans="1:8" ht="14.4" hidden="1" x14ac:dyDescent="0.25">
      <c r="A66" s="67">
        <v>16</v>
      </c>
      <c r="B66" s="67" t="s">
        <v>543</v>
      </c>
      <c r="C66" s="75" t="s">
        <v>39</v>
      </c>
      <c r="D66" s="67">
        <v>1988</v>
      </c>
      <c r="E66" s="67" t="s">
        <v>541</v>
      </c>
      <c r="F66" s="67"/>
    </row>
    <row r="67" spans="1:8" ht="14.4" x14ac:dyDescent="0.25">
      <c r="A67" s="67">
        <v>17</v>
      </c>
      <c r="B67" s="67" t="s">
        <v>545</v>
      </c>
      <c r="C67" s="75" t="s">
        <v>558</v>
      </c>
      <c r="D67" s="67">
        <v>1985</v>
      </c>
      <c r="E67" s="67" t="s">
        <v>541</v>
      </c>
      <c r="F67" s="67"/>
    </row>
    <row r="68" spans="1:8" ht="14.4" hidden="1" x14ac:dyDescent="0.25">
      <c r="A68" s="67">
        <v>18</v>
      </c>
      <c r="B68" s="67" t="s">
        <v>543</v>
      </c>
      <c r="C68" s="75" t="s">
        <v>559</v>
      </c>
      <c r="D68" s="67">
        <v>1999</v>
      </c>
      <c r="E68" s="67" t="s">
        <v>560</v>
      </c>
      <c r="F68" s="67"/>
    </row>
    <row r="69" spans="1:8" hidden="1" x14ac:dyDescent="0.3">
      <c r="A69" s="65"/>
    </row>
    <row r="70" spans="1:8" ht="22.8" hidden="1" customHeight="1" x14ac:dyDescent="0.25">
      <c r="A70" s="77" t="s">
        <v>561</v>
      </c>
      <c r="B70" s="77"/>
      <c r="C70" s="77"/>
    </row>
    <row r="71" spans="1:8" hidden="1" x14ac:dyDescent="0.3">
      <c r="A71" s="65"/>
    </row>
    <row r="72" spans="1:8" ht="15" hidden="1" thickBot="1" x14ac:dyDescent="0.3">
      <c r="A72" s="66" t="s">
        <v>509</v>
      </c>
      <c r="B72" s="66" t="s">
        <v>510</v>
      </c>
      <c r="C72" s="74" t="s">
        <v>19</v>
      </c>
      <c r="D72" s="66" t="s">
        <v>271</v>
      </c>
      <c r="E72" s="66" t="s">
        <v>139</v>
      </c>
      <c r="F72" s="66" t="s">
        <v>10</v>
      </c>
    </row>
    <row r="73" spans="1:8" ht="14.4" hidden="1" x14ac:dyDescent="0.25">
      <c r="A73" s="67">
        <v>1</v>
      </c>
      <c r="B73" s="67" t="s">
        <v>562</v>
      </c>
      <c r="C73" s="75" t="s">
        <v>563</v>
      </c>
      <c r="D73" s="67">
        <v>2007</v>
      </c>
      <c r="E73" s="68">
        <v>2.78125E-2</v>
      </c>
      <c r="F73" s="67">
        <v>1</v>
      </c>
      <c r="G73" s="67">
        <v>5</v>
      </c>
      <c r="H73">
        <f>2023-D73</f>
        <v>16</v>
      </c>
    </row>
    <row r="74" spans="1:8" ht="14.4" hidden="1" x14ac:dyDescent="0.25">
      <c r="A74" s="67">
        <v>2</v>
      </c>
      <c r="B74" s="67" t="s">
        <v>564</v>
      </c>
      <c r="C74" s="75" t="s">
        <v>565</v>
      </c>
      <c r="D74" s="67">
        <v>1970</v>
      </c>
      <c r="E74" s="68">
        <v>3.425925925925926E-2</v>
      </c>
      <c r="F74" s="67">
        <v>2</v>
      </c>
      <c r="G74" s="67">
        <v>5</v>
      </c>
      <c r="H74">
        <f t="shared" ref="H74:H78" si="2">2023-D74</f>
        <v>53</v>
      </c>
    </row>
    <row r="75" spans="1:8" ht="14.4" hidden="1" x14ac:dyDescent="0.25">
      <c r="A75" s="67">
        <v>3</v>
      </c>
      <c r="B75" s="67" t="s">
        <v>566</v>
      </c>
      <c r="C75" s="75" t="s">
        <v>567</v>
      </c>
      <c r="D75" s="67">
        <v>1988</v>
      </c>
      <c r="E75" s="68">
        <v>3.4872685185185187E-2</v>
      </c>
      <c r="F75" s="67">
        <v>1</v>
      </c>
      <c r="G75" s="67">
        <v>5</v>
      </c>
      <c r="H75">
        <f t="shared" si="2"/>
        <v>35</v>
      </c>
    </row>
    <row r="76" spans="1:8" ht="14.4" hidden="1" x14ac:dyDescent="0.25">
      <c r="A76" s="67">
        <v>4</v>
      </c>
      <c r="B76" s="67" t="s">
        <v>562</v>
      </c>
      <c r="C76" s="75" t="s">
        <v>568</v>
      </c>
      <c r="D76" s="67">
        <v>1987</v>
      </c>
      <c r="E76" s="68">
        <v>3.4965277777777783E-2</v>
      </c>
      <c r="F76" s="67">
        <v>3</v>
      </c>
      <c r="G76" s="67">
        <v>5</v>
      </c>
      <c r="H76">
        <f t="shared" si="2"/>
        <v>36</v>
      </c>
    </row>
    <row r="77" spans="1:8" ht="14.4" hidden="1" x14ac:dyDescent="0.25">
      <c r="A77" s="67">
        <v>5</v>
      </c>
      <c r="B77" s="67" t="s">
        <v>566</v>
      </c>
      <c r="C77" s="75" t="s">
        <v>569</v>
      </c>
      <c r="D77" s="67">
        <v>1997</v>
      </c>
      <c r="E77" s="68">
        <v>3.5844907407407409E-2</v>
      </c>
      <c r="F77" s="67">
        <v>2</v>
      </c>
      <c r="G77" s="67">
        <v>5</v>
      </c>
      <c r="H77">
        <f t="shared" si="2"/>
        <v>26</v>
      </c>
    </row>
    <row r="78" spans="1:8" ht="14.4" hidden="1" x14ac:dyDescent="0.25">
      <c r="A78" s="67">
        <v>6</v>
      </c>
      <c r="B78" s="67" t="s">
        <v>564</v>
      </c>
      <c r="C78" s="75" t="s">
        <v>570</v>
      </c>
      <c r="D78" s="67">
        <v>1996</v>
      </c>
      <c r="E78" s="68">
        <v>3.5844907407407409E-2</v>
      </c>
      <c r="F78" s="67">
        <v>4</v>
      </c>
      <c r="G78" s="67">
        <v>5</v>
      </c>
      <c r="H78">
        <f t="shared" si="2"/>
        <v>27</v>
      </c>
    </row>
    <row r="79" spans="1:8" x14ac:dyDescent="0.3">
      <c r="G79" s="67"/>
    </row>
  </sheetData>
  <autoFilter ref="A9:I78">
    <filterColumn colId="1">
      <filters>
        <filter val="T20 D1"/>
        <filter val="T20 D2"/>
      </filters>
    </filterColumn>
  </autoFilter>
  <mergeCells count="4">
    <mergeCell ref="A2:F2"/>
    <mergeCell ref="A3:F3"/>
    <mergeCell ref="A4:F4"/>
    <mergeCell ref="A5:F5"/>
  </mergeCell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4"/>
  <sheetViews>
    <sheetView topLeftCell="A264" workbookViewId="0">
      <selection activeCell="B65" sqref="B65"/>
    </sheetView>
  </sheetViews>
  <sheetFormatPr defaultRowHeight="13.2" x14ac:dyDescent="0.25"/>
  <cols>
    <col min="2" max="2" width="25.21875" customWidth="1"/>
  </cols>
  <sheetData>
    <row r="2" spans="1:7" ht="15.6" x14ac:dyDescent="0.3">
      <c r="A2" s="98" t="s">
        <v>269</v>
      </c>
      <c r="B2" s="98"/>
      <c r="C2" s="98"/>
      <c r="D2" s="98"/>
      <c r="E2" s="98"/>
    </row>
    <row r="3" spans="1:7" ht="15.6" x14ac:dyDescent="0.3">
      <c r="A3" s="98" t="s">
        <v>270</v>
      </c>
      <c r="B3" s="98"/>
      <c r="C3" s="98"/>
      <c r="D3" s="98"/>
      <c r="E3" s="98"/>
    </row>
    <row r="4" spans="1:7" ht="15.6" x14ac:dyDescent="0.3">
      <c r="A4" s="99">
        <v>45102</v>
      </c>
      <c r="B4" s="99"/>
      <c r="C4" s="99"/>
      <c r="D4" s="99"/>
      <c r="E4" s="99"/>
    </row>
    <row r="5" spans="1:7" ht="15.6" x14ac:dyDescent="0.3">
      <c r="A5" s="98" t="s">
        <v>133</v>
      </c>
      <c r="B5" s="98"/>
      <c r="C5" s="98"/>
      <c r="D5" s="98"/>
      <c r="E5" s="98"/>
    </row>
    <row r="7" spans="1:7" ht="15.6" customHeight="1" x14ac:dyDescent="0.3">
      <c r="A7" s="78" t="s">
        <v>272</v>
      </c>
      <c r="B7" s="78"/>
      <c r="C7" s="78"/>
      <c r="D7" s="78"/>
      <c r="E7" s="78"/>
    </row>
    <row r="9" spans="1:7" ht="15" x14ac:dyDescent="0.35">
      <c r="A9" s="61" t="s">
        <v>18</v>
      </c>
      <c r="B9" s="62" t="s">
        <v>19</v>
      </c>
      <c r="C9" s="62" t="s">
        <v>271</v>
      </c>
      <c r="D9" s="62" t="s">
        <v>139</v>
      </c>
      <c r="E9" s="62" t="s">
        <v>10</v>
      </c>
    </row>
    <row r="10" spans="1:7" ht="15" x14ac:dyDescent="0.35">
      <c r="A10" s="63">
        <v>1</v>
      </c>
      <c r="B10" s="62" t="s">
        <v>273</v>
      </c>
      <c r="C10" s="62">
        <v>1996</v>
      </c>
      <c r="D10" s="64">
        <v>2.9826388888888892E-2</v>
      </c>
      <c r="E10" s="62">
        <v>1</v>
      </c>
      <c r="F10" s="71">
        <v>9.5</v>
      </c>
      <c r="G10">
        <f>2023-C10</f>
        <v>27</v>
      </c>
    </row>
    <row r="11" spans="1:7" ht="15" x14ac:dyDescent="0.35">
      <c r="A11" s="63">
        <v>2</v>
      </c>
      <c r="B11" s="62" t="s">
        <v>274</v>
      </c>
      <c r="C11" s="62">
        <v>1989</v>
      </c>
      <c r="D11" s="64">
        <v>3.0925925925925926E-2</v>
      </c>
      <c r="E11" s="62">
        <v>2</v>
      </c>
      <c r="F11" s="71">
        <v>9.5</v>
      </c>
      <c r="G11">
        <f t="shared" ref="G11:G74" si="0">2023-C11</f>
        <v>34</v>
      </c>
    </row>
    <row r="12" spans="1:7" ht="15" x14ac:dyDescent="0.35">
      <c r="A12" s="63">
        <v>3</v>
      </c>
      <c r="B12" s="62" t="s">
        <v>275</v>
      </c>
      <c r="C12" s="62">
        <v>1975</v>
      </c>
      <c r="D12" s="64">
        <v>3.335648148148148E-2</v>
      </c>
      <c r="E12" s="62">
        <v>3</v>
      </c>
      <c r="F12" s="71">
        <v>9.5</v>
      </c>
      <c r="G12">
        <f t="shared" si="0"/>
        <v>48</v>
      </c>
    </row>
    <row r="13" spans="1:7" ht="15" x14ac:dyDescent="0.35">
      <c r="A13" s="63">
        <v>4</v>
      </c>
      <c r="B13" s="62" t="s">
        <v>276</v>
      </c>
      <c r="C13" s="62">
        <v>1998</v>
      </c>
      <c r="D13" s="64">
        <v>3.349537037037037E-2</v>
      </c>
      <c r="E13" s="62">
        <v>4</v>
      </c>
      <c r="F13" s="71">
        <v>9.5</v>
      </c>
      <c r="G13">
        <f t="shared" si="0"/>
        <v>25</v>
      </c>
    </row>
    <row r="14" spans="1:7" ht="15" x14ac:dyDescent="0.35">
      <c r="A14" s="63">
        <v>5</v>
      </c>
      <c r="B14" s="62" t="s">
        <v>277</v>
      </c>
      <c r="C14" s="62">
        <v>1996</v>
      </c>
      <c r="D14" s="64">
        <v>3.3831018518518517E-2</v>
      </c>
      <c r="E14" s="62">
        <v>5</v>
      </c>
      <c r="F14" s="71">
        <v>9.5</v>
      </c>
      <c r="G14">
        <f t="shared" si="0"/>
        <v>27</v>
      </c>
    </row>
    <row r="15" spans="1:7" ht="15" x14ac:dyDescent="0.35">
      <c r="A15" s="63">
        <v>6</v>
      </c>
      <c r="B15" s="62" t="s">
        <v>278</v>
      </c>
      <c r="C15" s="62">
        <v>1996</v>
      </c>
      <c r="D15" s="64">
        <v>3.4467592592592591E-2</v>
      </c>
      <c r="E15" s="62">
        <v>6</v>
      </c>
      <c r="F15" s="71">
        <v>9.5</v>
      </c>
      <c r="G15">
        <f t="shared" si="0"/>
        <v>27</v>
      </c>
    </row>
    <row r="16" spans="1:7" ht="15" x14ac:dyDescent="0.35">
      <c r="A16" s="63">
        <v>7</v>
      </c>
      <c r="B16" s="62" t="s">
        <v>279</v>
      </c>
      <c r="C16" s="62">
        <v>1991</v>
      </c>
      <c r="D16" s="64">
        <v>3.6493055555555549E-2</v>
      </c>
      <c r="E16" s="62">
        <v>7</v>
      </c>
      <c r="F16" s="71">
        <v>9.5</v>
      </c>
      <c r="G16">
        <f t="shared" si="0"/>
        <v>32</v>
      </c>
    </row>
    <row r="17" spans="1:7" ht="15" x14ac:dyDescent="0.35">
      <c r="A17" s="63">
        <v>8</v>
      </c>
      <c r="B17" s="62" t="s">
        <v>280</v>
      </c>
      <c r="C17" s="62">
        <v>1986</v>
      </c>
      <c r="D17" s="64">
        <v>3.7361111111111109E-2</v>
      </c>
      <c r="E17" s="62">
        <v>8</v>
      </c>
      <c r="F17" s="71">
        <v>9.5</v>
      </c>
      <c r="G17">
        <f t="shared" si="0"/>
        <v>37</v>
      </c>
    </row>
    <row r="18" spans="1:7" ht="15" x14ac:dyDescent="0.35">
      <c r="A18" s="63">
        <v>9</v>
      </c>
      <c r="B18" s="62" t="s">
        <v>101</v>
      </c>
      <c r="C18" s="62">
        <v>1986</v>
      </c>
      <c r="D18" s="64">
        <v>3.8078703703703705E-2</v>
      </c>
      <c r="E18" s="62">
        <v>9</v>
      </c>
      <c r="F18" s="71">
        <v>9.5</v>
      </c>
      <c r="G18">
        <f t="shared" si="0"/>
        <v>37</v>
      </c>
    </row>
    <row r="19" spans="1:7" ht="15" x14ac:dyDescent="0.35">
      <c r="A19" s="63">
        <v>10</v>
      </c>
      <c r="B19" s="62" t="s">
        <v>202</v>
      </c>
      <c r="C19" s="62">
        <v>1992</v>
      </c>
      <c r="D19" s="64">
        <v>3.8217592592592588E-2</v>
      </c>
      <c r="E19" s="62">
        <v>10</v>
      </c>
      <c r="F19" s="71">
        <v>9.5</v>
      </c>
      <c r="G19">
        <f t="shared" si="0"/>
        <v>31</v>
      </c>
    </row>
    <row r="20" spans="1:7" ht="15" x14ac:dyDescent="0.35">
      <c r="A20" s="63">
        <v>11</v>
      </c>
      <c r="B20" s="62" t="s">
        <v>281</v>
      </c>
      <c r="C20" s="62">
        <v>1985</v>
      </c>
      <c r="D20" s="64">
        <v>3.9120370370370368E-2</v>
      </c>
      <c r="E20" s="62">
        <v>11</v>
      </c>
      <c r="F20" s="71">
        <v>9.5</v>
      </c>
      <c r="G20">
        <f t="shared" si="0"/>
        <v>38</v>
      </c>
    </row>
    <row r="21" spans="1:7" ht="15" x14ac:dyDescent="0.35">
      <c r="A21" s="63">
        <v>12</v>
      </c>
      <c r="B21" s="62" t="s">
        <v>282</v>
      </c>
      <c r="C21" s="62">
        <v>1987</v>
      </c>
      <c r="D21" s="64">
        <v>3.9212962962962963E-2</v>
      </c>
      <c r="E21" s="62">
        <v>12</v>
      </c>
      <c r="F21" s="71">
        <v>9.5</v>
      </c>
      <c r="G21">
        <f t="shared" si="0"/>
        <v>36</v>
      </c>
    </row>
    <row r="22" spans="1:7" ht="15" x14ac:dyDescent="0.35">
      <c r="A22" s="63">
        <v>13</v>
      </c>
      <c r="B22" s="62" t="s">
        <v>283</v>
      </c>
      <c r="C22" s="62">
        <v>1983</v>
      </c>
      <c r="D22" s="64">
        <v>4.1145833333333333E-2</v>
      </c>
      <c r="E22" s="62">
        <v>13</v>
      </c>
      <c r="F22" s="71">
        <v>9.5</v>
      </c>
      <c r="G22">
        <f t="shared" si="0"/>
        <v>40</v>
      </c>
    </row>
    <row r="23" spans="1:7" ht="15" x14ac:dyDescent="0.35">
      <c r="A23" s="63">
        <v>14</v>
      </c>
      <c r="B23" s="62" t="s">
        <v>284</v>
      </c>
      <c r="C23" s="62">
        <v>1981</v>
      </c>
      <c r="D23" s="64">
        <v>4.116898148148148E-2</v>
      </c>
      <c r="E23" s="62">
        <v>14</v>
      </c>
      <c r="F23" s="71">
        <v>9.5</v>
      </c>
      <c r="G23">
        <f t="shared" si="0"/>
        <v>42</v>
      </c>
    </row>
    <row r="24" spans="1:7" ht="15" x14ac:dyDescent="0.35">
      <c r="A24" s="63">
        <v>15</v>
      </c>
      <c r="B24" s="62" t="s">
        <v>285</v>
      </c>
      <c r="C24" s="62">
        <v>1991</v>
      </c>
      <c r="D24" s="64">
        <v>4.1597222222222223E-2</v>
      </c>
      <c r="E24" s="62">
        <v>15</v>
      </c>
      <c r="F24" s="71">
        <v>9.5</v>
      </c>
      <c r="G24">
        <f t="shared" si="0"/>
        <v>32</v>
      </c>
    </row>
    <row r="25" spans="1:7" ht="15" x14ac:dyDescent="0.35">
      <c r="A25" s="63">
        <v>16</v>
      </c>
      <c r="B25" s="62" t="s">
        <v>286</v>
      </c>
      <c r="C25" s="62">
        <v>1983</v>
      </c>
      <c r="D25" s="64">
        <v>4.1805555555555561E-2</v>
      </c>
      <c r="E25" s="62">
        <v>16</v>
      </c>
      <c r="F25" s="71">
        <v>9.5</v>
      </c>
      <c r="G25">
        <f t="shared" si="0"/>
        <v>40</v>
      </c>
    </row>
    <row r="26" spans="1:7" ht="15" x14ac:dyDescent="0.35">
      <c r="A26" s="63">
        <v>17</v>
      </c>
      <c r="B26" s="62" t="s">
        <v>287</v>
      </c>
      <c r="C26" s="62">
        <v>1984</v>
      </c>
      <c r="D26" s="64">
        <v>4.2395833333333334E-2</v>
      </c>
      <c r="E26" s="62">
        <v>17</v>
      </c>
      <c r="F26" s="71">
        <v>9.5</v>
      </c>
      <c r="G26">
        <f t="shared" si="0"/>
        <v>39</v>
      </c>
    </row>
    <row r="27" spans="1:7" ht="15" x14ac:dyDescent="0.35">
      <c r="A27" s="63">
        <v>18</v>
      </c>
      <c r="B27" s="62" t="s">
        <v>288</v>
      </c>
      <c r="C27" s="62">
        <v>1987</v>
      </c>
      <c r="D27" s="64">
        <v>4.2534722222222217E-2</v>
      </c>
      <c r="E27" s="62">
        <v>18</v>
      </c>
      <c r="F27" s="71">
        <v>9.5</v>
      </c>
      <c r="G27">
        <f t="shared" si="0"/>
        <v>36</v>
      </c>
    </row>
    <row r="28" spans="1:7" ht="15" x14ac:dyDescent="0.35">
      <c r="A28" s="63">
        <v>19</v>
      </c>
      <c r="B28" s="62" t="s">
        <v>289</v>
      </c>
      <c r="C28" s="62">
        <v>1981</v>
      </c>
      <c r="D28" s="64">
        <v>4.2534722222222217E-2</v>
      </c>
      <c r="E28" s="62">
        <v>19</v>
      </c>
      <c r="F28" s="71">
        <v>9.5</v>
      </c>
      <c r="G28">
        <f t="shared" si="0"/>
        <v>42</v>
      </c>
    </row>
    <row r="29" spans="1:7" ht="15" x14ac:dyDescent="0.35">
      <c r="A29" s="63">
        <v>20</v>
      </c>
      <c r="B29" s="62" t="s">
        <v>290</v>
      </c>
      <c r="C29" s="62">
        <v>1990</v>
      </c>
      <c r="D29" s="64">
        <v>4.2650462962962959E-2</v>
      </c>
      <c r="E29" s="62">
        <v>20</v>
      </c>
      <c r="F29" s="71">
        <v>9.5</v>
      </c>
      <c r="G29">
        <f t="shared" si="0"/>
        <v>33</v>
      </c>
    </row>
    <row r="30" spans="1:7" ht="15" x14ac:dyDescent="0.35">
      <c r="A30" s="63">
        <v>21</v>
      </c>
      <c r="B30" s="62" t="s">
        <v>291</v>
      </c>
      <c r="C30" s="62">
        <v>1987</v>
      </c>
      <c r="D30" s="64">
        <v>4.386574074074074E-2</v>
      </c>
      <c r="E30" s="62">
        <v>21</v>
      </c>
      <c r="F30" s="71">
        <v>9.5</v>
      </c>
      <c r="G30">
        <f t="shared" si="0"/>
        <v>36</v>
      </c>
    </row>
    <row r="31" spans="1:7" ht="15" x14ac:dyDescent="0.35">
      <c r="A31" s="63">
        <v>22</v>
      </c>
      <c r="B31" s="62" t="s">
        <v>292</v>
      </c>
      <c r="C31" s="62">
        <v>1988</v>
      </c>
      <c r="D31" s="64">
        <v>4.4074074074074071E-2</v>
      </c>
      <c r="E31" s="62">
        <v>22</v>
      </c>
      <c r="F31" s="71">
        <v>9.5</v>
      </c>
      <c r="G31">
        <f t="shared" si="0"/>
        <v>35</v>
      </c>
    </row>
    <row r="32" spans="1:7" ht="15" x14ac:dyDescent="0.35">
      <c r="A32" s="63">
        <v>23</v>
      </c>
      <c r="B32" s="62" t="s">
        <v>293</v>
      </c>
      <c r="C32" s="62">
        <v>1982</v>
      </c>
      <c r="D32" s="64">
        <v>4.6250000000000006E-2</v>
      </c>
      <c r="E32" s="62">
        <v>23</v>
      </c>
      <c r="F32" s="71">
        <v>9.5</v>
      </c>
      <c r="G32">
        <f t="shared" si="0"/>
        <v>41</v>
      </c>
    </row>
    <row r="33" spans="1:7" ht="15" x14ac:dyDescent="0.35">
      <c r="A33" s="63">
        <v>24</v>
      </c>
      <c r="B33" s="62" t="s">
        <v>294</v>
      </c>
      <c r="C33" s="62">
        <v>1978</v>
      </c>
      <c r="D33" s="64">
        <v>4.71875E-2</v>
      </c>
      <c r="E33" s="62">
        <v>24</v>
      </c>
      <c r="F33" s="71">
        <v>9.5</v>
      </c>
      <c r="G33">
        <f t="shared" si="0"/>
        <v>45</v>
      </c>
    </row>
    <row r="34" spans="1:7" ht="15" x14ac:dyDescent="0.35">
      <c r="A34" s="63">
        <v>25</v>
      </c>
      <c r="B34" s="62" t="s">
        <v>295</v>
      </c>
      <c r="C34" s="62">
        <v>1980</v>
      </c>
      <c r="D34" s="64">
        <v>4.7199074074074067E-2</v>
      </c>
      <c r="E34" s="62">
        <v>25</v>
      </c>
      <c r="F34" s="71">
        <v>9.5</v>
      </c>
      <c r="G34">
        <f t="shared" si="0"/>
        <v>43</v>
      </c>
    </row>
    <row r="35" spans="1:7" ht="15" x14ac:dyDescent="0.35">
      <c r="A35" s="63">
        <v>26</v>
      </c>
      <c r="B35" s="62" t="s">
        <v>296</v>
      </c>
      <c r="C35" s="62">
        <v>1968</v>
      </c>
      <c r="D35" s="64">
        <v>4.8182870370370369E-2</v>
      </c>
      <c r="E35" s="62">
        <v>26</v>
      </c>
      <c r="F35" s="71">
        <v>9.5</v>
      </c>
      <c r="G35">
        <f t="shared" si="0"/>
        <v>55</v>
      </c>
    </row>
    <row r="36" spans="1:7" ht="15" x14ac:dyDescent="0.35">
      <c r="A36" s="63">
        <v>27</v>
      </c>
      <c r="B36" s="62" t="s">
        <v>297</v>
      </c>
      <c r="C36" s="62">
        <v>1987</v>
      </c>
      <c r="D36" s="64">
        <v>4.8611111111111112E-2</v>
      </c>
      <c r="E36" s="62">
        <v>27</v>
      </c>
      <c r="F36" s="71">
        <v>9.5</v>
      </c>
      <c r="G36">
        <f t="shared" si="0"/>
        <v>36</v>
      </c>
    </row>
    <row r="37" spans="1:7" ht="15" x14ac:dyDescent="0.35">
      <c r="A37" s="63">
        <v>28</v>
      </c>
      <c r="B37" s="62" t="s">
        <v>298</v>
      </c>
      <c r="C37" s="62">
        <v>1993</v>
      </c>
      <c r="D37" s="64">
        <v>4.9074074074074076E-2</v>
      </c>
      <c r="E37" s="62">
        <v>28</v>
      </c>
      <c r="F37" s="71">
        <v>9.5</v>
      </c>
      <c r="G37">
        <f t="shared" si="0"/>
        <v>30</v>
      </c>
    </row>
    <row r="38" spans="1:7" ht="15" x14ac:dyDescent="0.35">
      <c r="A38" s="63">
        <v>29</v>
      </c>
      <c r="B38" s="62" t="s">
        <v>299</v>
      </c>
      <c r="C38" s="62">
        <v>1983</v>
      </c>
      <c r="D38" s="64">
        <v>4.9317129629629634E-2</v>
      </c>
      <c r="E38" s="62">
        <v>29</v>
      </c>
      <c r="F38" s="71">
        <v>9.5</v>
      </c>
      <c r="G38">
        <f t="shared" si="0"/>
        <v>40</v>
      </c>
    </row>
    <row r="39" spans="1:7" ht="15" x14ac:dyDescent="0.35">
      <c r="A39" s="63">
        <v>30</v>
      </c>
      <c r="B39" s="62" t="s">
        <v>300</v>
      </c>
      <c r="C39" s="62">
        <v>1984</v>
      </c>
      <c r="D39" s="64">
        <v>4.9918981481481474E-2</v>
      </c>
      <c r="E39" s="62">
        <v>30</v>
      </c>
      <c r="F39" s="71">
        <v>9.5</v>
      </c>
      <c r="G39">
        <f t="shared" si="0"/>
        <v>39</v>
      </c>
    </row>
    <row r="40" spans="1:7" ht="15" x14ac:dyDescent="0.35">
      <c r="A40" s="63">
        <v>31</v>
      </c>
      <c r="B40" s="62" t="s">
        <v>301</v>
      </c>
      <c r="C40" s="62">
        <v>1979</v>
      </c>
      <c r="D40" s="64">
        <v>4.9988425925925922E-2</v>
      </c>
      <c r="E40" s="62">
        <v>31</v>
      </c>
      <c r="F40" s="71">
        <v>9.5</v>
      </c>
      <c r="G40">
        <f t="shared" si="0"/>
        <v>44</v>
      </c>
    </row>
    <row r="41" spans="1:7" ht="15" x14ac:dyDescent="0.35">
      <c r="A41" s="63">
        <v>32</v>
      </c>
      <c r="B41" s="62" t="s">
        <v>302</v>
      </c>
      <c r="C41" s="62">
        <v>1980</v>
      </c>
      <c r="D41" s="64">
        <v>4.9999999999999996E-2</v>
      </c>
      <c r="E41" s="62">
        <v>32</v>
      </c>
      <c r="F41" s="71">
        <v>9.5</v>
      </c>
      <c r="G41">
        <f t="shared" si="0"/>
        <v>43</v>
      </c>
    </row>
    <row r="42" spans="1:7" ht="15" x14ac:dyDescent="0.35">
      <c r="A42" s="63">
        <v>33</v>
      </c>
      <c r="B42" s="62" t="s">
        <v>303</v>
      </c>
      <c r="C42" s="62">
        <v>1990</v>
      </c>
      <c r="D42" s="64">
        <v>5.0185185185185187E-2</v>
      </c>
      <c r="E42" s="62">
        <v>33</v>
      </c>
      <c r="F42" s="71">
        <v>9.5</v>
      </c>
      <c r="G42">
        <f t="shared" si="0"/>
        <v>33</v>
      </c>
    </row>
    <row r="43" spans="1:7" ht="15" x14ac:dyDescent="0.35">
      <c r="A43" s="63">
        <v>34</v>
      </c>
      <c r="B43" s="62" t="s">
        <v>304</v>
      </c>
      <c r="C43" s="62">
        <v>1981</v>
      </c>
      <c r="D43" s="64">
        <v>5.0208333333333334E-2</v>
      </c>
      <c r="E43" s="62">
        <v>34</v>
      </c>
      <c r="F43" s="71">
        <v>9.5</v>
      </c>
      <c r="G43">
        <f t="shared" si="0"/>
        <v>42</v>
      </c>
    </row>
    <row r="44" spans="1:7" ht="15" x14ac:dyDescent="0.35">
      <c r="A44" s="63">
        <v>35</v>
      </c>
      <c r="B44" s="62" t="s">
        <v>305</v>
      </c>
      <c r="C44" s="62">
        <v>1982</v>
      </c>
      <c r="D44" s="64">
        <v>5.0208333333333334E-2</v>
      </c>
      <c r="E44" s="62">
        <v>35</v>
      </c>
      <c r="F44" s="71">
        <v>9.5</v>
      </c>
      <c r="G44">
        <f t="shared" si="0"/>
        <v>41</v>
      </c>
    </row>
    <row r="45" spans="1:7" ht="15" x14ac:dyDescent="0.35">
      <c r="A45" s="63">
        <v>36</v>
      </c>
      <c r="B45" s="62" t="s">
        <v>306</v>
      </c>
      <c r="C45" s="62">
        <v>1991</v>
      </c>
      <c r="D45" s="64">
        <v>5.1030092592592592E-2</v>
      </c>
      <c r="E45" s="62">
        <v>36</v>
      </c>
      <c r="F45" s="71">
        <v>9.5</v>
      </c>
      <c r="G45">
        <f t="shared" si="0"/>
        <v>32</v>
      </c>
    </row>
    <row r="46" spans="1:7" ht="15" x14ac:dyDescent="0.35">
      <c r="A46" s="63">
        <v>37</v>
      </c>
      <c r="B46" s="62" t="s">
        <v>307</v>
      </c>
      <c r="C46" s="62">
        <v>1957</v>
      </c>
      <c r="D46" s="64">
        <v>5.1238425925925923E-2</v>
      </c>
      <c r="E46" s="62">
        <v>37</v>
      </c>
      <c r="F46" s="71">
        <v>9.5</v>
      </c>
      <c r="G46">
        <f t="shared" si="0"/>
        <v>66</v>
      </c>
    </row>
    <row r="47" spans="1:7" ht="15" x14ac:dyDescent="0.35">
      <c r="A47" s="63">
        <v>38</v>
      </c>
      <c r="B47" s="62" t="s">
        <v>308</v>
      </c>
      <c r="C47" s="62">
        <v>1992</v>
      </c>
      <c r="D47" s="64">
        <v>5.1354166666666666E-2</v>
      </c>
      <c r="E47" s="62">
        <v>38</v>
      </c>
      <c r="F47" s="71">
        <v>9.5</v>
      </c>
      <c r="G47">
        <f t="shared" si="0"/>
        <v>31</v>
      </c>
    </row>
    <row r="48" spans="1:7" ht="15" x14ac:dyDescent="0.35">
      <c r="A48" s="63">
        <v>39</v>
      </c>
      <c r="B48" s="62" t="s">
        <v>309</v>
      </c>
      <c r="C48" s="62">
        <v>1977</v>
      </c>
      <c r="D48" s="64">
        <v>5.6087962962962958E-2</v>
      </c>
      <c r="E48" s="62">
        <v>39</v>
      </c>
      <c r="F48" s="71">
        <v>9.5</v>
      </c>
      <c r="G48">
        <f t="shared" si="0"/>
        <v>46</v>
      </c>
    </row>
    <row r="49" spans="1:7" ht="15" x14ac:dyDescent="0.35">
      <c r="A49" s="63">
        <v>40</v>
      </c>
      <c r="B49" s="62" t="s">
        <v>310</v>
      </c>
      <c r="C49" s="62">
        <v>1991</v>
      </c>
      <c r="D49" s="64">
        <v>5.6597222222222222E-2</v>
      </c>
      <c r="E49" s="62">
        <v>40</v>
      </c>
      <c r="F49" s="71">
        <v>9.5</v>
      </c>
      <c r="G49">
        <f t="shared" si="0"/>
        <v>32</v>
      </c>
    </row>
    <row r="50" spans="1:7" ht="15" x14ac:dyDescent="0.35">
      <c r="A50" s="63">
        <v>41</v>
      </c>
      <c r="B50" s="62" t="s">
        <v>311</v>
      </c>
      <c r="C50" s="62">
        <v>1985</v>
      </c>
      <c r="D50" s="64">
        <v>5.858796296296296E-2</v>
      </c>
      <c r="E50" s="62">
        <v>41</v>
      </c>
      <c r="F50" s="71">
        <v>9.5</v>
      </c>
      <c r="G50">
        <f t="shared" si="0"/>
        <v>38</v>
      </c>
    </row>
    <row r="51" spans="1:7" ht="15" x14ac:dyDescent="0.35">
      <c r="A51" s="63">
        <v>42</v>
      </c>
      <c r="B51" s="62" t="s">
        <v>312</v>
      </c>
      <c r="C51" s="62">
        <v>2003</v>
      </c>
      <c r="D51" s="64">
        <v>5.9027777777777783E-2</v>
      </c>
      <c r="E51" s="62">
        <v>42</v>
      </c>
      <c r="F51" s="71">
        <v>9.5</v>
      </c>
      <c r="G51">
        <f t="shared" si="0"/>
        <v>20</v>
      </c>
    </row>
    <row r="52" spans="1:7" ht="15" x14ac:dyDescent="0.35">
      <c r="A52" s="63">
        <v>43</v>
      </c>
      <c r="B52" s="62" t="s">
        <v>313</v>
      </c>
      <c r="C52" s="62">
        <v>1992</v>
      </c>
      <c r="D52" s="64">
        <v>5.9791666666666667E-2</v>
      </c>
      <c r="E52" s="62">
        <v>43</v>
      </c>
      <c r="F52" s="71">
        <v>9.5</v>
      </c>
      <c r="G52">
        <f t="shared" si="0"/>
        <v>31</v>
      </c>
    </row>
    <row r="53" spans="1:7" ht="15" x14ac:dyDescent="0.35">
      <c r="A53" s="63">
        <v>44</v>
      </c>
      <c r="B53" s="62" t="s">
        <v>314</v>
      </c>
      <c r="C53" s="62">
        <v>1989</v>
      </c>
      <c r="D53" s="64">
        <v>5.9953703703703703E-2</v>
      </c>
      <c r="E53" s="62">
        <v>44</v>
      </c>
      <c r="F53" s="71">
        <v>9.5</v>
      </c>
      <c r="G53">
        <f t="shared" si="0"/>
        <v>34</v>
      </c>
    </row>
    <row r="54" spans="1:7" ht="15" x14ac:dyDescent="0.35">
      <c r="A54" s="63">
        <v>45</v>
      </c>
      <c r="B54" s="62" t="s">
        <v>68</v>
      </c>
      <c r="C54" s="62">
        <v>1990</v>
      </c>
      <c r="D54" s="64">
        <v>6.3518518518518516E-2</v>
      </c>
      <c r="E54" s="62">
        <v>45</v>
      </c>
      <c r="F54" s="71">
        <v>9.5</v>
      </c>
      <c r="G54">
        <f t="shared" si="0"/>
        <v>33</v>
      </c>
    </row>
    <row r="55" spans="1:7" ht="15" x14ac:dyDescent="0.35">
      <c r="A55" s="63">
        <v>46</v>
      </c>
      <c r="B55" s="62" t="s">
        <v>315</v>
      </c>
      <c r="C55" s="62">
        <v>1985</v>
      </c>
      <c r="D55" s="64">
        <v>6.7303240740740733E-2</v>
      </c>
      <c r="E55" s="62">
        <v>46</v>
      </c>
      <c r="F55" s="71">
        <v>9.5</v>
      </c>
      <c r="G55">
        <f t="shared" si="0"/>
        <v>38</v>
      </c>
    </row>
    <row r="56" spans="1:7" ht="15" x14ac:dyDescent="0.35">
      <c r="A56" s="63">
        <v>47</v>
      </c>
      <c r="B56" s="62" t="s">
        <v>316</v>
      </c>
      <c r="C56" s="62">
        <v>1989</v>
      </c>
      <c r="D56" s="64">
        <v>6.8657407407407403E-2</v>
      </c>
      <c r="E56" s="62">
        <v>47</v>
      </c>
      <c r="F56" s="71">
        <v>9.5</v>
      </c>
      <c r="G56">
        <f t="shared" si="0"/>
        <v>34</v>
      </c>
    </row>
    <row r="57" spans="1:7" ht="15" x14ac:dyDescent="0.35">
      <c r="A57" s="63">
        <v>48</v>
      </c>
      <c r="B57" s="62" t="s">
        <v>317</v>
      </c>
      <c r="C57" s="62">
        <v>1991</v>
      </c>
      <c r="D57" s="64">
        <v>7.1736111111111112E-2</v>
      </c>
      <c r="E57" s="62">
        <v>48</v>
      </c>
      <c r="F57" s="71">
        <v>9.5</v>
      </c>
      <c r="G57">
        <f t="shared" si="0"/>
        <v>32</v>
      </c>
    </row>
    <row r="58" spans="1:7" ht="15" x14ac:dyDescent="0.35">
      <c r="A58" s="63">
        <v>49</v>
      </c>
      <c r="B58" s="62" t="s">
        <v>318</v>
      </c>
      <c r="C58" s="62">
        <v>1995</v>
      </c>
      <c r="D58" s="64">
        <v>7.6342592592592587E-2</v>
      </c>
      <c r="E58" s="62">
        <v>49</v>
      </c>
      <c r="F58" s="71">
        <v>9.5</v>
      </c>
      <c r="G58">
        <f t="shared" si="0"/>
        <v>28</v>
      </c>
    </row>
    <row r="59" spans="1:7" ht="15" x14ac:dyDescent="0.35">
      <c r="A59" s="63">
        <v>50</v>
      </c>
      <c r="B59" s="62" t="s">
        <v>319</v>
      </c>
      <c r="C59" s="62">
        <v>1988</v>
      </c>
      <c r="D59" s="64">
        <v>7.6539351851851858E-2</v>
      </c>
      <c r="E59" s="62">
        <v>50</v>
      </c>
      <c r="F59" s="71">
        <v>9.5</v>
      </c>
      <c r="G59">
        <f t="shared" si="0"/>
        <v>35</v>
      </c>
    </row>
    <row r="60" spans="1:7" ht="15.6" customHeight="1" x14ac:dyDescent="0.3">
      <c r="A60" s="78" t="s">
        <v>320</v>
      </c>
      <c r="B60" s="78"/>
      <c r="C60" s="78"/>
      <c r="D60" s="78"/>
      <c r="E60" s="78"/>
      <c r="F60" s="71"/>
    </row>
    <row r="61" spans="1:7" ht="15" x14ac:dyDescent="0.35">
      <c r="A61" s="61" t="s">
        <v>18</v>
      </c>
      <c r="B61" s="62" t="s">
        <v>19</v>
      </c>
      <c r="C61" s="62" t="s">
        <v>271</v>
      </c>
      <c r="D61" s="62" t="s">
        <v>139</v>
      </c>
      <c r="E61" s="62" t="s">
        <v>10</v>
      </c>
      <c r="F61" s="71"/>
    </row>
    <row r="62" spans="1:7" ht="15" x14ac:dyDescent="0.35">
      <c r="A62" s="63">
        <v>1</v>
      </c>
      <c r="B62" s="62" t="s">
        <v>321</v>
      </c>
      <c r="C62" s="62">
        <v>1977</v>
      </c>
      <c r="D62" s="64">
        <v>0.52403935185185191</v>
      </c>
      <c r="E62" s="62">
        <v>1</v>
      </c>
      <c r="F62" s="71">
        <v>100.4</v>
      </c>
      <c r="G62">
        <f t="shared" si="0"/>
        <v>46</v>
      </c>
    </row>
    <row r="63" spans="1:7" ht="15" x14ac:dyDescent="0.35">
      <c r="A63" s="63">
        <v>2</v>
      </c>
      <c r="B63" s="62" t="s">
        <v>322</v>
      </c>
      <c r="C63" s="62">
        <v>1986</v>
      </c>
      <c r="D63" s="64">
        <v>0.7284722222222223</v>
      </c>
      <c r="E63" s="62">
        <v>2</v>
      </c>
      <c r="F63" s="71">
        <v>100.4</v>
      </c>
      <c r="G63">
        <f t="shared" si="0"/>
        <v>37</v>
      </c>
    </row>
    <row r="64" spans="1:7" ht="15" x14ac:dyDescent="0.35">
      <c r="A64" s="63">
        <v>3</v>
      </c>
      <c r="B64" s="62" t="s">
        <v>323</v>
      </c>
      <c r="C64" s="62">
        <v>1975</v>
      </c>
      <c r="D64" s="64">
        <v>0.78524305555555562</v>
      </c>
      <c r="E64" s="62">
        <v>3</v>
      </c>
      <c r="F64" s="71">
        <v>100.4</v>
      </c>
      <c r="G64">
        <f t="shared" si="0"/>
        <v>48</v>
      </c>
    </row>
    <row r="65" spans="1:7" ht="15" x14ac:dyDescent="0.35">
      <c r="A65" s="63">
        <v>4</v>
      </c>
      <c r="B65" s="62" t="s">
        <v>324</v>
      </c>
      <c r="C65" s="62">
        <v>1984</v>
      </c>
      <c r="D65" s="64">
        <v>0.78524305555555562</v>
      </c>
      <c r="E65" s="62">
        <v>4</v>
      </c>
      <c r="F65" s="71">
        <v>100.4</v>
      </c>
      <c r="G65">
        <f t="shared" si="0"/>
        <v>39</v>
      </c>
    </row>
    <row r="66" spans="1:7" ht="15" x14ac:dyDescent="0.35">
      <c r="A66" s="63">
        <v>5</v>
      </c>
      <c r="B66" s="62" t="s">
        <v>325</v>
      </c>
      <c r="C66" s="62">
        <v>1994</v>
      </c>
      <c r="D66" s="62" t="s">
        <v>326</v>
      </c>
      <c r="E66" s="62"/>
      <c r="F66" s="71"/>
    </row>
    <row r="67" spans="1:7" ht="15.6" customHeight="1" x14ac:dyDescent="0.3">
      <c r="A67" s="79" t="s">
        <v>327</v>
      </c>
      <c r="B67" s="79"/>
      <c r="C67" s="79"/>
      <c r="D67" s="79"/>
      <c r="E67" s="79"/>
      <c r="F67" s="71"/>
    </row>
    <row r="68" spans="1:7" ht="15" x14ac:dyDescent="0.35">
      <c r="A68" s="61" t="s">
        <v>18</v>
      </c>
      <c r="B68" s="62" t="s">
        <v>19</v>
      </c>
      <c r="C68" s="62" t="s">
        <v>271</v>
      </c>
      <c r="D68" s="62" t="s">
        <v>139</v>
      </c>
      <c r="E68" s="62" t="s">
        <v>10</v>
      </c>
      <c r="F68" s="71"/>
    </row>
    <row r="69" spans="1:7" ht="15" x14ac:dyDescent="0.35">
      <c r="A69" s="63">
        <v>1</v>
      </c>
      <c r="B69" s="62" t="s">
        <v>256</v>
      </c>
      <c r="C69" s="62">
        <v>1994</v>
      </c>
      <c r="D69" s="64">
        <v>0.10547453703703703</v>
      </c>
      <c r="E69" s="62">
        <v>1</v>
      </c>
      <c r="F69" s="71">
        <v>26.5</v>
      </c>
      <c r="G69">
        <f t="shared" si="0"/>
        <v>29</v>
      </c>
    </row>
    <row r="70" spans="1:7" ht="15" x14ac:dyDescent="0.35">
      <c r="A70" s="63">
        <v>2</v>
      </c>
      <c r="B70" s="62" t="s">
        <v>328</v>
      </c>
      <c r="C70" s="62">
        <v>1991</v>
      </c>
      <c r="D70" s="64">
        <v>0.11077546296296296</v>
      </c>
      <c r="E70" s="62">
        <v>2</v>
      </c>
      <c r="F70" s="71">
        <v>26.5</v>
      </c>
      <c r="G70">
        <f t="shared" si="0"/>
        <v>32</v>
      </c>
    </row>
    <row r="71" spans="1:7" ht="15" x14ac:dyDescent="0.35">
      <c r="A71" s="63">
        <v>3</v>
      </c>
      <c r="B71" s="62" t="s">
        <v>329</v>
      </c>
      <c r="C71" s="62">
        <v>1980</v>
      </c>
      <c r="D71" s="64">
        <v>0.11530092592592593</v>
      </c>
      <c r="E71" s="62">
        <v>3</v>
      </c>
      <c r="F71" s="71">
        <v>26.5</v>
      </c>
      <c r="G71">
        <f t="shared" si="0"/>
        <v>43</v>
      </c>
    </row>
    <row r="72" spans="1:7" ht="15" x14ac:dyDescent="0.35">
      <c r="A72" s="63">
        <v>4</v>
      </c>
      <c r="B72" s="62" t="s">
        <v>73</v>
      </c>
      <c r="C72" s="62">
        <v>1986</v>
      </c>
      <c r="D72" s="64">
        <v>0.11922453703703705</v>
      </c>
      <c r="E72" s="62">
        <v>4</v>
      </c>
      <c r="F72" s="71">
        <v>26.5</v>
      </c>
      <c r="G72">
        <f t="shared" si="0"/>
        <v>37</v>
      </c>
    </row>
    <row r="73" spans="1:7" ht="15" x14ac:dyDescent="0.35">
      <c r="A73" s="63">
        <v>5</v>
      </c>
      <c r="B73" s="62" t="s">
        <v>330</v>
      </c>
      <c r="C73" s="62">
        <v>1987</v>
      </c>
      <c r="D73" s="64">
        <v>0.12013888888888889</v>
      </c>
      <c r="E73" s="62">
        <v>5</v>
      </c>
      <c r="F73" s="71">
        <v>26.5</v>
      </c>
      <c r="G73">
        <f t="shared" si="0"/>
        <v>36</v>
      </c>
    </row>
    <row r="74" spans="1:7" ht="15" x14ac:dyDescent="0.35">
      <c r="A74" s="63">
        <v>6</v>
      </c>
      <c r="B74" s="62" t="s">
        <v>331</v>
      </c>
      <c r="C74" s="62">
        <v>1987</v>
      </c>
      <c r="D74" s="64">
        <v>0.12118055555555556</v>
      </c>
      <c r="E74" s="62">
        <v>6</v>
      </c>
      <c r="F74" s="71">
        <v>26.5</v>
      </c>
      <c r="G74">
        <f t="shared" si="0"/>
        <v>36</v>
      </c>
    </row>
    <row r="75" spans="1:7" ht="15" x14ac:dyDescent="0.35">
      <c r="A75" s="63">
        <v>7</v>
      </c>
      <c r="B75" s="62" t="s">
        <v>332</v>
      </c>
      <c r="C75" s="62">
        <v>1993</v>
      </c>
      <c r="D75" s="64">
        <v>0.12274305555555555</v>
      </c>
      <c r="E75" s="62">
        <v>7</v>
      </c>
      <c r="F75" s="71">
        <v>26.5</v>
      </c>
      <c r="G75">
        <f t="shared" ref="G75:G138" si="1">2023-C75</f>
        <v>30</v>
      </c>
    </row>
    <row r="76" spans="1:7" ht="15" x14ac:dyDescent="0.35">
      <c r="A76" s="63">
        <v>8</v>
      </c>
      <c r="B76" s="62" t="s">
        <v>333</v>
      </c>
      <c r="C76" s="62">
        <v>1986</v>
      </c>
      <c r="D76" s="64">
        <v>0.12341435185185186</v>
      </c>
      <c r="E76" s="62">
        <v>8</v>
      </c>
      <c r="F76" s="71">
        <v>26.5</v>
      </c>
      <c r="G76">
        <f t="shared" si="1"/>
        <v>37</v>
      </c>
    </row>
    <row r="77" spans="1:7" ht="15" x14ac:dyDescent="0.35">
      <c r="A77" s="63">
        <v>9</v>
      </c>
      <c r="B77" s="62" t="s">
        <v>334</v>
      </c>
      <c r="C77" s="62">
        <v>1987</v>
      </c>
      <c r="D77" s="64">
        <v>0.12712962962962962</v>
      </c>
      <c r="E77" s="62">
        <v>9</v>
      </c>
      <c r="F77" s="71">
        <v>26.5</v>
      </c>
      <c r="G77">
        <f t="shared" si="1"/>
        <v>36</v>
      </c>
    </row>
    <row r="78" spans="1:7" ht="15" x14ac:dyDescent="0.35">
      <c r="A78" s="63">
        <v>10</v>
      </c>
      <c r="B78" s="62" t="s">
        <v>335</v>
      </c>
      <c r="C78" s="62">
        <v>1985</v>
      </c>
      <c r="D78" s="64">
        <v>0.12854166666666667</v>
      </c>
      <c r="E78" s="62">
        <v>10</v>
      </c>
      <c r="F78" s="71">
        <v>26.5</v>
      </c>
      <c r="G78">
        <f t="shared" si="1"/>
        <v>38</v>
      </c>
    </row>
    <row r="79" spans="1:7" ht="15" x14ac:dyDescent="0.35">
      <c r="A79" s="63">
        <v>11</v>
      </c>
      <c r="B79" s="62" t="s">
        <v>336</v>
      </c>
      <c r="C79" s="62">
        <v>1975</v>
      </c>
      <c r="D79" s="64">
        <v>0.12886574074074073</v>
      </c>
      <c r="E79" s="62">
        <v>11</v>
      </c>
      <c r="F79" s="71">
        <v>26.5</v>
      </c>
      <c r="G79">
        <f t="shared" si="1"/>
        <v>48</v>
      </c>
    </row>
    <row r="80" spans="1:7" ht="15" x14ac:dyDescent="0.35">
      <c r="A80" s="63">
        <v>12</v>
      </c>
      <c r="B80" s="62" t="s">
        <v>337</v>
      </c>
      <c r="C80" s="62">
        <v>1984</v>
      </c>
      <c r="D80" s="64">
        <v>0.13116898148148148</v>
      </c>
      <c r="E80" s="62">
        <v>12</v>
      </c>
      <c r="F80" s="71">
        <v>26.5</v>
      </c>
      <c r="G80">
        <f t="shared" si="1"/>
        <v>39</v>
      </c>
    </row>
    <row r="81" spans="1:7" ht="15" x14ac:dyDescent="0.35">
      <c r="A81" s="63">
        <v>13</v>
      </c>
      <c r="B81" s="62" t="s">
        <v>338</v>
      </c>
      <c r="C81" s="62">
        <v>2003</v>
      </c>
      <c r="D81" s="64">
        <v>0.13142361111111112</v>
      </c>
      <c r="E81" s="62">
        <v>13</v>
      </c>
      <c r="F81" s="71">
        <v>26.5</v>
      </c>
      <c r="G81">
        <f t="shared" si="1"/>
        <v>20</v>
      </c>
    </row>
    <row r="82" spans="1:7" ht="15" x14ac:dyDescent="0.35">
      <c r="A82" s="63">
        <v>14</v>
      </c>
      <c r="B82" s="62" t="s">
        <v>339</v>
      </c>
      <c r="C82" s="62">
        <v>1982</v>
      </c>
      <c r="D82" s="64">
        <v>0.1343287037037037</v>
      </c>
      <c r="E82" s="62">
        <v>14</v>
      </c>
      <c r="F82" s="71">
        <v>26.5</v>
      </c>
      <c r="G82">
        <f t="shared" si="1"/>
        <v>41</v>
      </c>
    </row>
    <row r="83" spans="1:7" ht="15" x14ac:dyDescent="0.35">
      <c r="A83" s="63">
        <v>15</v>
      </c>
      <c r="B83" s="62" t="s">
        <v>340</v>
      </c>
      <c r="C83" s="62">
        <v>1989</v>
      </c>
      <c r="D83" s="64">
        <v>0.13608796296296297</v>
      </c>
      <c r="E83" s="62">
        <v>15</v>
      </c>
      <c r="F83" s="71">
        <v>26.5</v>
      </c>
      <c r="G83">
        <f t="shared" si="1"/>
        <v>34</v>
      </c>
    </row>
    <row r="84" spans="1:7" ht="15" x14ac:dyDescent="0.35">
      <c r="A84" s="63">
        <v>16</v>
      </c>
      <c r="B84" s="62" t="s">
        <v>341</v>
      </c>
      <c r="C84" s="62">
        <v>1987</v>
      </c>
      <c r="D84" s="64">
        <v>0.13665509259259259</v>
      </c>
      <c r="E84" s="62">
        <v>16</v>
      </c>
      <c r="F84" s="71">
        <v>26.5</v>
      </c>
      <c r="G84">
        <f t="shared" si="1"/>
        <v>36</v>
      </c>
    </row>
    <row r="85" spans="1:7" ht="15" x14ac:dyDescent="0.35">
      <c r="A85" s="63">
        <v>17</v>
      </c>
      <c r="B85" s="62" t="s">
        <v>283</v>
      </c>
      <c r="C85" s="62">
        <v>1986</v>
      </c>
      <c r="D85" s="64">
        <v>0.13864583333333333</v>
      </c>
      <c r="E85" s="62">
        <v>17</v>
      </c>
      <c r="F85" s="71">
        <v>26.5</v>
      </c>
      <c r="G85">
        <f t="shared" si="1"/>
        <v>37</v>
      </c>
    </row>
    <row r="86" spans="1:7" ht="15" x14ac:dyDescent="0.35">
      <c r="A86" s="63">
        <v>18</v>
      </c>
      <c r="B86" s="62" t="s">
        <v>342</v>
      </c>
      <c r="C86" s="62">
        <v>1992</v>
      </c>
      <c r="D86" s="64">
        <v>0.13938657407407407</v>
      </c>
      <c r="E86" s="62">
        <v>18</v>
      </c>
      <c r="F86" s="71">
        <v>26.5</v>
      </c>
      <c r="G86">
        <f t="shared" si="1"/>
        <v>31</v>
      </c>
    </row>
    <row r="87" spans="1:7" ht="15" x14ac:dyDescent="0.35">
      <c r="A87" s="63">
        <v>19</v>
      </c>
      <c r="B87" s="62" t="s">
        <v>343</v>
      </c>
      <c r="C87" s="62">
        <v>1974</v>
      </c>
      <c r="D87" s="64">
        <v>0.13938657407407407</v>
      </c>
      <c r="E87" s="62">
        <v>19</v>
      </c>
      <c r="F87" s="71">
        <v>26.5</v>
      </c>
      <c r="G87">
        <f t="shared" si="1"/>
        <v>49</v>
      </c>
    </row>
    <row r="88" spans="1:7" ht="15" x14ac:dyDescent="0.35">
      <c r="A88" s="63">
        <v>20</v>
      </c>
      <c r="B88" s="62" t="s">
        <v>344</v>
      </c>
      <c r="C88" s="62">
        <v>1982</v>
      </c>
      <c r="D88" s="64">
        <v>0.13939814814814813</v>
      </c>
      <c r="E88" s="62">
        <v>20</v>
      </c>
      <c r="F88" s="71">
        <v>26.5</v>
      </c>
      <c r="G88">
        <f t="shared" si="1"/>
        <v>41</v>
      </c>
    </row>
    <row r="89" spans="1:7" ht="15" x14ac:dyDescent="0.35">
      <c r="A89" s="63">
        <v>21</v>
      </c>
      <c r="B89" s="62" t="s">
        <v>345</v>
      </c>
      <c r="C89" s="62">
        <v>1986</v>
      </c>
      <c r="D89" s="64">
        <v>0.14259259259259258</v>
      </c>
      <c r="E89" s="62">
        <v>21</v>
      </c>
      <c r="F89" s="71">
        <v>26.5</v>
      </c>
      <c r="G89">
        <f t="shared" si="1"/>
        <v>37</v>
      </c>
    </row>
    <row r="90" spans="1:7" ht="15" x14ac:dyDescent="0.35">
      <c r="A90" s="63">
        <v>22</v>
      </c>
      <c r="B90" s="62" t="s">
        <v>346</v>
      </c>
      <c r="C90" s="62">
        <v>1985</v>
      </c>
      <c r="D90" s="64">
        <v>0.14327546296296298</v>
      </c>
      <c r="E90" s="62">
        <v>22</v>
      </c>
      <c r="F90" s="71">
        <v>26.5</v>
      </c>
      <c r="G90">
        <f t="shared" si="1"/>
        <v>38</v>
      </c>
    </row>
    <row r="91" spans="1:7" ht="15" x14ac:dyDescent="0.35">
      <c r="A91" s="63">
        <v>23</v>
      </c>
      <c r="B91" s="62" t="s">
        <v>573</v>
      </c>
      <c r="C91" s="62">
        <v>1980</v>
      </c>
      <c r="D91" s="64">
        <v>0.14410879629629628</v>
      </c>
      <c r="E91" s="62">
        <v>23</v>
      </c>
      <c r="F91" s="71">
        <v>26.5</v>
      </c>
      <c r="G91">
        <f t="shared" si="1"/>
        <v>43</v>
      </c>
    </row>
    <row r="92" spans="1:7" ht="15" x14ac:dyDescent="0.35">
      <c r="A92" s="63">
        <v>24</v>
      </c>
      <c r="B92" s="62" t="s">
        <v>347</v>
      </c>
      <c r="C92" s="62">
        <v>1995</v>
      </c>
      <c r="D92" s="64">
        <v>0.14488425925925927</v>
      </c>
      <c r="E92" s="62">
        <v>24</v>
      </c>
      <c r="F92" s="71">
        <v>26.5</v>
      </c>
      <c r="G92">
        <f t="shared" si="1"/>
        <v>28</v>
      </c>
    </row>
    <row r="93" spans="1:7" ht="15" x14ac:dyDescent="0.35">
      <c r="A93" s="63">
        <v>25</v>
      </c>
      <c r="B93" s="62" t="s">
        <v>348</v>
      </c>
      <c r="C93" s="62">
        <v>1979</v>
      </c>
      <c r="D93" s="64">
        <v>0.14554398148148148</v>
      </c>
      <c r="E93" s="62">
        <v>25</v>
      </c>
      <c r="F93" s="71">
        <v>26.5</v>
      </c>
      <c r="G93">
        <f t="shared" si="1"/>
        <v>44</v>
      </c>
    </row>
    <row r="94" spans="1:7" ht="15" x14ac:dyDescent="0.35">
      <c r="A94" s="63">
        <v>26</v>
      </c>
      <c r="B94" s="62" t="s">
        <v>349</v>
      </c>
      <c r="C94" s="62">
        <v>1988</v>
      </c>
      <c r="D94" s="64">
        <v>0.14640046296296297</v>
      </c>
      <c r="E94" s="62">
        <v>26</v>
      </c>
      <c r="F94" s="71">
        <v>26.5</v>
      </c>
      <c r="G94">
        <f t="shared" si="1"/>
        <v>35</v>
      </c>
    </row>
    <row r="95" spans="1:7" ht="15" x14ac:dyDescent="0.35">
      <c r="A95" s="63">
        <v>27</v>
      </c>
      <c r="B95" s="62" t="s">
        <v>350</v>
      </c>
      <c r="C95" s="62">
        <v>1980</v>
      </c>
      <c r="D95" s="64">
        <v>0.14640046296296297</v>
      </c>
      <c r="E95" s="62">
        <v>27</v>
      </c>
      <c r="F95" s="71">
        <v>26.5</v>
      </c>
      <c r="G95">
        <f t="shared" si="1"/>
        <v>43</v>
      </c>
    </row>
    <row r="96" spans="1:7" ht="15" x14ac:dyDescent="0.35">
      <c r="A96" s="63">
        <v>28</v>
      </c>
      <c r="B96" s="62" t="s">
        <v>351</v>
      </c>
      <c r="C96" s="62">
        <v>1989</v>
      </c>
      <c r="D96" s="64">
        <v>0.1509722222222222</v>
      </c>
      <c r="E96" s="62">
        <v>28</v>
      </c>
      <c r="F96" s="71">
        <v>26.5</v>
      </c>
      <c r="G96">
        <f t="shared" si="1"/>
        <v>34</v>
      </c>
    </row>
    <row r="97" spans="1:7" ht="15" x14ac:dyDescent="0.35">
      <c r="A97" s="63">
        <v>29</v>
      </c>
      <c r="B97" s="62" t="s">
        <v>352</v>
      </c>
      <c r="C97" s="62">
        <v>1981</v>
      </c>
      <c r="D97" s="64">
        <v>0.15105324074074075</v>
      </c>
      <c r="E97" s="62">
        <v>29</v>
      </c>
      <c r="F97" s="71">
        <v>26.5</v>
      </c>
      <c r="G97">
        <f t="shared" si="1"/>
        <v>42</v>
      </c>
    </row>
    <row r="98" spans="1:7" ht="15" x14ac:dyDescent="0.35">
      <c r="A98" s="63">
        <v>30</v>
      </c>
      <c r="B98" s="62" t="s">
        <v>353</v>
      </c>
      <c r="C98" s="62">
        <v>1987</v>
      </c>
      <c r="D98" s="64">
        <v>0.15106481481481482</v>
      </c>
      <c r="E98" s="62">
        <v>30</v>
      </c>
      <c r="F98" s="71">
        <v>26.5</v>
      </c>
      <c r="G98">
        <f t="shared" si="1"/>
        <v>36</v>
      </c>
    </row>
    <row r="99" spans="1:7" ht="15" x14ac:dyDescent="0.35">
      <c r="A99" s="63">
        <v>31</v>
      </c>
      <c r="B99" s="62" t="s">
        <v>354</v>
      </c>
      <c r="C99" s="62">
        <v>1988</v>
      </c>
      <c r="D99" s="64">
        <v>0.15171296296296297</v>
      </c>
      <c r="E99" s="62">
        <v>31</v>
      </c>
      <c r="F99" s="71">
        <v>26.5</v>
      </c>
      <c r="G99">
        <f t="shared" si="1"/>
        <v>35</v>
      </c>
    </row>
    <row r="100" spans="1:7" ht="15" x14ac:dyDescent="0.35">
      <c r="A100" s="63">
        <v>32</v>
      </c>
      <c r="B100" s="62" t="s">
        <v>355</v>
      </c>
      <c r="C100" s="62">
        <v>1991</v>
      </c>
      <c r="D100" s="64">
        <v>0.15341435185185184</v>
      </c>
      <c r="E100" s="62">
        <v>32</v>
      </c>
      <c r="F100" s="71">
        <v>26.5</v>
      </c>
      <c r="G100">
        <f t="shared" si="1"/>
        <v>32</v>
      </c>
    </row>
    <row r="101" spans="1:7" ht="15" x14ac:dyDescent="0.35">
      <c r="A101" s="63">
        <v>33</v>
      </c>
      <c r="B101" s="62" t="s">
        <v>356</v>
      </c>
      <c r="C101" s="62">
        <v>1991</v>
      </c>
      <c r="D101" s="64">
        <v>0.15687500000000001</v>
      </c>
      <c r="E101" s="62">
        <v>33</v>
      </c>
      <c r="F101" s="71">
        <v>26.5</v>
      </c>
      <c r="G101">
        <f t="shared" si="1"/>
        <v>32</v>
      </c>
    </row>
    <row r="102" spans="1:7" ht="15" x14ac:dyDescent="0.35">
      <c r="A102" s="63">
        <v>34</v>
      </c>
      <c r="B102" s="62" t="s">
        <v>357</v>
      </c>
      <c r="C102" s="62">
        <v>1999</v>
      </c>
      <c r="D102" s="64">
        <v>0.15800925925925927</v>
      </c>
      <c r="E102" s="62">
        <v>34</v>
      </c>
      <c r="F102" s="71">
        <v>26.5</v>
      </c>
      <c r="G102">
        <f t="shared" si="1"/>
        <v>24</v>
      </c>
    </row>
    <row r="103" spans="1:7" ht="15" x14ac:dyDescent="0.35">
      <c r="A103" s="63">
        <v>35</v>
      </c>
      <c r="B103" s="62" t="s">
        <v>358</v>
      </c>
      <c r="C103" s="62">
        <v>1988</v>
      </c>
      <c r="D103" s="64">
        <v>0.16354166666666667</v>
      </c>
      <c r="E103" s="62">
        <v>35</v>
      </c>
      <c r="F103" s="71">
        <v>26.5</v>
      </c>
      <c r="G103">
        <f t="shared" si="1"/>
        <v>35</v>
      </c>
    </row>
    <row r="104" spans="1:7" ht="15" x14ac:dyDescent="0.35">
      <c r="A104" s="63">
        <v>36</v>
      </c>
      <c r="B104" s="62" t="s">
        <v>359</v>
      </c>
      <c r="C104" s="62">
        <v>1994</v>
      </c>
      <c r="D104" s="64">
        <v>0.16444444444444445</v>
      </c>
      <c r="E104" s="62">
        <v>36</v>
      </c>
      <c r="F104" s="71">
        <v>26.5</v>
      </c>
      <c r="G104">
        <f t="shared" si="1"/>
        <v>29</v>
      </c>
    </row>
    <row r="105" spans="1:7" ht="15" x14ac:dyDescent="0.35">
      <c r="A105" s="63">
        <v>37</v>
      </c>
      <c r="B105" s="62" t="s">
        <v>360</v>
      </c>
      <c r="C105" s="62">
        <v>1983</v>
      </c>
      <c r="D105" s="64">
        <v>0.17354166666666668</v>
      </c>
      <c r="E105" s="62">
        <v>37</v>
      </c>
      <c r="F105" s="71">
        <v>26.5</v>
      </c>
      <c r="G105">
        <f t="shared" si="1"/>
        <v>40</v>
      </c>
    </row>
    <row r="106" spans="1:7" ht="15" x14ac:dyDescent="0.35">
      <c r="A106" s="63">
        <v>38</v>
      </c>
      <c r="B106" s="62" t="s">
        <v>361</v>
      </c>
      <c r="C106" s="62">
        <v>1983</v>
      </c>
      <c r="D106" s="64">
        <v>0.17635416666666667</v>
      </c>
      <c r="E106" s="62">
        <v>38</v>
      </c>
      <c r="F106" s="71">
        <v>26.5</v>
      </c>
      <c r="G106">
        <f t="shared" si="1"/>
        <v>40</v>
      </c>
    </row>
    <row r="107" spans="1:7" ht="15" x14ac:dyDescent="0.35">
      <c r="A107" s="63">
        <v>39</v>
      </c>
      <c r="B107" s="62" t="s">
        <v>362</v>
      </c>
      <c r="C107" s="62">
        <v>1987</v>
      </c>
      <c r="D107" s="64">
        <v>0.18741898148148148</v>
      </c>
      <c r="E107" s="62">
        <v>39</v>
      </c>
      <c r="F107" s="71">
        <v>26.5</v>
      </c>
      <c r="G107">
        <f t="shared" si="1"/>
        <v>36</v>
      </c>
    </row>
    <row r="108" spans="1:7" ht="15" x14ac:dyDescent="0.35">
      <c r="A108" s="63">
        <v>40</v>
      </c>
      <c r="B108" s="62" t="s">
        <v>363</v>
      </c>
      <c r="C108" s="62">
        <v>1970</v>
      </c>
      <c r="D108" s="64">
        <v>0.18847222222222224</v>
      </c>
      <c r="E108" s="62">
        <v>40</v>
      </c>
      <c r="F108" s="71">
        <v>26.5</v>
      </c>
      <c r="G108">
        <f t="shared" si="1"/>
        <v>53</v>
      </c>
    </row>
    <row r="109" spans="1:7" ht="15" x14ac:dyDescent="0.35">
      <c r="A109" s="63">
        <v>41</v>
      </c>
      <c r="B109" s="62" t="s">
        <v>364</v>
      </c>
      <c r="C109" s="62">
        <v>1971</v>
      </c>
      <c r="D109" s="64">
        <v>0.18877314814814816</v>
      </c>
      <c r="E109" s="62">
        <v>41</v>
      </c>
      <c r="F109" s="71">
        <v>26.5</v>
      </c>
      <c r="G109">
        <f t="shared" si="1"/>
        <v>52</v>
      </c>
    </row>
    <row r="110" spans="1:7" ht="15" x14ac:dyDescent="0.35">
      <c r="A110" s="63">
        <v>42</v>
      </c>
      <c r="B110" s="62" t="s">
        <v>365</v>
      </c>
      <c r="C110" s="62">
        <v>1994</v>
      </c>
      <c r="D110" s="64">
        <v>0.19479166666666667</v>
      </c>
      <c r="E110" s="62">
        <v>42</v>
      </c>
      <c r="F110" s="71">
        <v>26.5</v>
      </c>
      <c r="G110">
        <f t="shared" si="1"/>
        <v>29</v>
      </c>
    </row>
    <row r="111" spans="1:7" ht="15" x14ac:dyDescent="0.35">
      <c r="A111" s="63">
        <v>43</v>
      </c>
      <c r="B111" s="62" t="s">
        <v>366</v>
      </c>
      <c r="C111" s="62">
        <v>1980</v>
      </c>
      <c r="D111" s="64">
        <v>0.19479166666666667</v>
      </c>
      <c r="E111" s="62">
        <v>43</v>
      </c>
      <c r="F111" s="71">
        <v>26.5</v>
      </c>
      <c r="G111">
        <f t="shared" si="1"/>
        <v>43</v>
      </c>
    </row>
    <row r="113" spans="1:7" ht="15.6" customHeight="1" x14ac:dyDescent="0.3">
      <c r="A113" s="78" t="s">
        <v>367</v>
      </c>
      <c r="B113" s="78"/>
      <c r="C113" s="78"/>
      <c r="D113" s="78"/>
      <c r="E113" s="78"/>
    </row>
    <row r="115" spans="1:7" ht="15" x14ac:dyDescent="0.35">
      <c r="A115" s="61" t="s">
        <v>18</v>
      </c>
      <c r="B115" s="62" t="s">
        <v>19</v>
      </c>
      <c r="C115" s="62" t="s">
        <v>271</v>
      </c>
      <c r="D115" s="62" t="s">
        <v>139</v>
      </c>
      <c r="E115" s="62" t="s">
        <v>10</v>
      </c>
    </row>
    <row r="116" spans="1:7" ht="15" x14ac:dyDescent="0.35">
      <c r="A116" s="63">
        <v>1</v>
      </c>
      <c r="B116" s="62" t="s">
        <v>368</v>
      </c>
      <c r="C116" s="62">
        <v>1992</v>
      </c>
      <c r="D116" s="64">
        <v>0.22462962962962962</v>
      </c>
      <c r="E116" s="62">
        <v>1</v>
      </c>
      <c r="F116" s="71">
        <v>52.2</v>
      </c>
      <c r="G116">
        <f t="shared" si="1"/>
        <v>31</v>
      </c>
    </row>
    <row r="117" spans="1:7" ht="15" x14ac:dyDescent="0.35">
      <c r="A117" s="63">
        <v>2</v>
      </c>
      <c r="B117" s="62" t="s">
        <v>369</v>
      </c>
      <c r="C117" s="62">
        <v>1981</v>
      </c>
      <c r="D117" s="64">
        <v>0.26627314814814812</v>
      </c>
      <c r="E117" s="62">
        <v>2</v>
      </c>
      <c r="F117" s="71">
        <v>52.2</v>
      </c>
      <c r="G117">
        <f t="shared" si="1"/>
        <v>42</v>
      </c>
    </row>
    <row r="118" spans="1:7" ht="15" x14ac:dyDescent="0.35">
      <c r="A118" s="63">
        <v>3</v>
      </c>
      <c r="B118" s="62" t="s">
        <v>370</v>
      </c>
      <c r="C118" s="62">
        <v>1981</v>
      </c>
      <c r="D118" s="64">
        <v>0.27134259259259258</v>
      </c>
      <c r="E118" s="62">
        <v>3</v>
      </c>
      <c r="F118" s="71">
        <v>52.2</v>
      </c>
      <c r="G118">
        <f t="shared" si="1"/>
        <v>42</v>
      </c>
    </row>
    <row r="119" spans="1:7" ht="15" x14ac:dyDescent="0.35">
      <c r="A119" s="63">
        <v>4</v>
      </c>
      <c r="B119" s="62" t="s">
        <v>371</v>
      </c>
      <c r="C119" s="62">
        <v>1995</v>
      </c>
      <c r="D119" s="64">
        <v>0.3208449074074074</v>
      </c>
      <c r="E119" s="62">
        <v>4</v>
      </c>
      <c r="F119" s="71">
        <v>52.2</v>
      </c>
      <c r="G119">
        <f t="shared" si="1"/>
        <v>28</v>
      </c>
    </row>
    <row r="120" spans="1:7" ht="15" x14ac:dyDescent="0.35">
      <c r="A120" s="63">
        <v>5</v>
      </c>
      <c r="B120" s="62" t="s">
        <v>372</v>
      </c>
      <c r="C120" s="62">
        <v>1986</v>
      </c>
      <c r="D120" s="64">
        <v>0.3208449074074074</v>
      </c>
      <c r="E120" s="62">
        <v>5</v>
      </c>
      <c r="F120" s="71">
        <v>52.2</v>
      </c>
      <c r="G120">
        <f t="shared" si="1"/>
        <v>37</v>
      </c>
    </row>
    <row r="121" spans="1:7" ht="15" x14ac:dyDescent="0.35">
      <c r="A121" s="63">
        <v>6</v>
      </c>
      <c r="B121" s="62" t="s">
        <v>373</v>
      </c>
      <c r="C121" s="62">
        <v>1983</v>
      </c>
      <c r="D121" s="64">
        <v>0.37886574074074075</v>
      </c>
      <c r="E121" s="62">
        <v>6</v>
      </c>
      <c r="F121" s="71">
        <v>52.2</v>
      </c>
      <c r="G121">
        <f t="shared" si="1"/>
        <v>40</v>
      </c>
    </row>
    <row r="122" spans="1:7" ht="15" x14ac:dyDescent="0.35">
      <c r="A122" s="63">
        <v>7</v>
      </c>
      <c r="B122" s="62" t="s">
        <v>374</v>
      </c>
      <c r="C122" s="62">
        <v>2000</v>
      </c>
      <c r="D122" s="64">
        <v>0.37886574074074075</v>
      </c>
      <c r="E122" s="62">
        <v>7</v>
      </c>
      <c r="F122" s="71">
        <v>52.2</v>
      </c>
      <c r="G122">
        <f t="shared" si="1"/>
        <v>23</v>
      </c>
    </row>
    <row r="123" spans="1:7" ht="15" x14ac:dyDescent="0.35">
      <c r="A123" s="63">
        <v>8</v>
      </c>
      <c r="B123" s="62" t="s">
        <v>375</v>
      </c>
      <c r="C123" s="62">
        <v>1983</v>
      </c>
      <c r="D123" s="64">
        <v>0.37886574074074075</v>
      </c>
      <c r="E123" s="62">
        <v>8</v>
      </c>
      <c r="F123" s="71">
        <v>52.2</v>
      </c>
      <c r="G123">
        <f t="shared" si="1"/>
        <v>40</v>
      </c>
    </row>
    <row r="124" spans="1:7" ht="15" x14ac:dyDescent="0.35">
      <c r="A124" s="63">
        <v>9</v>
      </c>
      <c r="B124" s="62" t="s">
        <v>376</v>
      </c>
      <c r="C124" s="62">
        <v>1979</v>
      </c>
      <c r="D124" s="64">
        <v>0.40521990740740743</v>
      </c>
      <c r="E124" s="62">
        <v>9</v>
      </c>
      <c r="F124" s="71">
        <v>52.2</v>
      </c>
      <c r="G124">
        <f t="shared" si="1"/>
        <v>44</v>
      </c>
    </row>
    <row r="125" spans="1:7" ht="15" x14ac:dyDescent="0.35">
      <c r="A125" s="63">
        <v>10</v>
      </c>
      <c r="B125" s="62" t="s">
        <v>377</v>
      </c>
      <c r="C125" s="62">
        <v>1980</v>
      </c>
      <c r="D125" s="64">
        <v>0.40576388888888887</v>
      </c>
      <c r="E125" s="62">
        <v>10</v>
      </c>
      <c r="F125" s="71">
        <v>52.2</v>
      </c>
      <c r="G125">
        <f t="shared" si="1"/>
        <v>43</v>
      </c>
    </row>
    <row r="126" spans="1:7" ht="15" x14ac:dyDescent="0.35">
      <c r="A126" s="63">
        <v>11</v>
      </c>
      <c r="B126" s="62" t="s">
        <v>378</v>
      </c>
      <c r="C126" s="62">
        <v>2000</v>
      </c>
      <c r="D126" s="64">
        <v>0.40576388888888887</v>
      </c>
      <c r="E126" s="62">
        <v>11</v>
      </c>
      <c r="F126" s="71">
        <v>52.2</v>
      </c>
      <c r="G126">
        <f t="shared" si="1"/>
        <v>23</v>
      </c>
    </row>
    <row r="127" spans="1:7" ht="15" x14ac:dyDescent="0.35">
      <c r="A127" s="63">
        <v>12</v>
      </c>
      <c r="B127" s="62" t="s">
        <v>379</v>
      </c>
      <c r="C127" s="62">
        <v>1982</v>
      </c>
      <c r="D127" s="64">
        <v>0.41103009259259254</v>
      </c>
      <c r="E127" s="62">
        <v>12</v>
      </c>
      <c r="F127" s="71">
        <v>52.2</v>
      </c>
      <c r="G127">
        <f t="shared" si="1"/>
        <v>41</v>
      </c>
    </row>
    <row r="128" spans="1:7" ht="15" x14ac:dyDescent="0.35">
      <c r="A128" s="63">
        <v>13</v>
      </c>
      <c r="B128" s="62" t="s">
        <v>380</v>
      </c>
      <c r="C128" s="62">
        <v>1996</v>
      </c>
      <c r="D128" s="64">
        <v>0.53293981481481478</v>
      </c>
      <c r="E128" s="62">
        <v>13</v>
      </c>
      <c r="F128" s="71">
        <v>52.2</v>
      </c>
      <c r="G128">
        <f t="shared" si="1"/>
        <v>27</v>
      </c>
    </row>
    <row r="131" spans="1:7" ht="15.6" customHeight="1" x14ac:dyDescent="0.3">
      <c r="A131" s="78" t="s">
        <v>382</v>
      </c>
      <c r="B131" s="78"/>
      <c r="C131" s="78"/>
      <c r="D131" s="78"/>
      <c r="E131" s="78"/>
    </row>
    <row r="132" spans="1:7" ht="15" x14ac:dyDescent="0.35">
      <c r="A132" s="61" t="s">
        <v>18</v>
      </c>
      <c r="B132" s="62" t="s">
        <v>19</v>
      </c>
      <c r="C132" s="62" t="s">
        <v>271</v>
      </c>
      <c r="D132" s="62" t="s">
        <v>139</v>
      </c>
      <c r="E132" s="62" t="s">
        <v>10</v>
      </c>
    </row>
    <row r="133" spans="1:7" ht="15" x14ac:dyDescent="0.35">
      <c r="A133" s="63">
        <v>1</v>
      </c>
      <c r="B133" s="62" t="s">
        <v>108</v>
      </c>
      <c r="C133" s="62">
        <v>1994</v>
      </c>
      <c r="D133" s="64">
        <v>2.5613425925925925E-2</v>
      </c>
      <c r="E133" s="62">
        <v>1</v>
      </c>
      <c r="F133" s="71">
        <v>9.5</v>
      </c>
      <c r="G133">
        <f t="shared" si="1"/>
        <v>29</v>
      </c>
    </row>
    <row r="134" spans="1:7" ht="15" x14ac:dyDescent="0.35">
      <c r="A134" s="63">
        <v>2</v>
      </c>
      <c r="B134" s="62" t="s">
        <v>383</v>
      </c>
      <c r="C134" s="62">
        <v>1991</v>
      </c>
      <c r="D134" s="64">
        <v>2.5810185185185183E-2</v>
      </c>
      <c r="E134" s="62">
        <v>2</v>
      </c>
      <c r="F134" s="71">
        <v>9.5</v>
      </c>
      <c r="G134">
        <f t="shared" si="1"/>
        <v>32</v>
      </c>
    </row>
    <row r="135" spans="1:7" ht="15" x14ac:dyDescent="0.35">
      <c r="A135" s="63">
        <v>3</v>
      </c>
      <c r="B135" s="62" t="s">
        <v>41</v>
      </c>
      <c r="C135" s="62">
        <v>1997</v>
      </c>
      <c r="D135" s="64">
        <v>2.5902777777777775E-2</v>
      </c>
      <c r="E135" s="62">
        <v>3</v>
      </c>
      <c r="F135" s="71">
        <v>9.5</v>
      </c>
      <c r="G135">
        <f t="shared" si="1"/>
        <v>26</v>
      </c>
    </row>
    <row r="136" spans="1:7" ht="15" x14ac:dyDescent="0.35">
      <c r="A136" s="63">
        <v>4</v>
      </c>
      <c r="B136" s="62" t="s">
        <v>384</v>
      </c>
      <c r="C136" s="62">
        <v>2002</v>
      </c>
      <c r="D136" s="64">
        <v>2.6747685185185183E-2</v>
      </c>
      <c r="E136" s="62">
        <v>4</v>
      </c>
      <c r="F136" s="71">
        <v>9.5</v>
      </c>
      <c r="G136">
        <f t="shared" si="1"/>
        <v>21</v>
      </c>
    </row>
    <row r="137" spans="1:7" ht="15" x14ac:dyDescent="0.35">
      <c r="A137" s="63">
        <v>5</v>
      </c>
      <c r="B137" s="62" t="s">
        <v>385</v>
      </c>
      <c r="C137" s="62">
        <v>1984</v>
      </c>
      <c r="D137" s="64">
        <v>2.7615740740740743E-2</v>
      </c>
      <c r="E137" s="62">
        <v>5</v>
      </c>
      <c r="F137" s="71">
        <v>9.5</v>
      </c>
      <c r="G137">
        <f t="shared" si="1"/>
        <v>39</v>
      </c>
    </row>
    <row r="138" spans="1:7" ht="15" x14ac:dyDescent="0.35">
      <c r="A138" s="63">
        <v>6</v>
      </c>
      <c r="B138" s="62" t="s">
        <v>386</v>
      </c>
      <c r="C138" s="62">
        <v>1976</v>
      </c>
      <c r="D138" s="64">
        <v>2.7766203703703706E-2</v>
      </c>
      <c r="E138" s="62">
        <v>6</v>
      </c>
      <c r="F138" s="71">
        <v>9.5</v>
      </c>
      <c r="G138">
        <f t="shared" si="1"/>
        <v>47</v>
      </c>
    </row>
    <row r="139" spans="1:7" ht="15" x14ac:dyDescent="0.35">
      <c r="A139" s="63">
        <v>7</v>
      </c>
      <c r="B139" s="62" t="s">
        <v>170</v>
      </c>
      <c r="C139" s="62">
        <v>1989</v>
      </c>
      <c r="D139" s="64">
        <v>2.9768518518518517E-2</v>
      </c>
      <c r="E139" s="62">
        <v>7</v>
      </c>
      <c r="F139" s="71">
        <v>9.5</v>
      </c>
      <c r="G139">
        <f t="shared" ref="G139:G202" si="2">2023-C139</f>
        <v>34</v>
      </c>
    </row>
    <row r="140" spans="1:7" ht="15" x14ac:dyDescent="0.35">
      <c r="A140" s="63">
        <v>8</v>
      </c>
      <c r="B140" s="62" t="s">
        <v>243</v>
      </c>
      <c r="C140" s="62">
        <v>1969</v>
      </c>
      <c r="D140" s="64">
        <v>3.0324074074074073E-2</v>
      </c>
      <c r="E140" s="62">
        <v>8</v>
      </c>
      <c r="F140" s="71">
        <v>9.5</v>
      </c>
      <c r="G140">
        <f t="shared" si="2"/>
        <v>54</v>
      </c>
    </row>
    <row r="141" spans="1:7" ht="15" x14ac:dyDescent="0.35">
      <c r="A141" s="63">
        <v>9</v>
      </c>
      <c r="B141" s="62" t="s">
        <v>96</v>
      </c>
      <c r="C141" s="62">
        <v>1983</v>
      </c>
      <c r="D141" s="64">
        <v>3.0833333333333334E-2</v>
      </c>
      <c r="E141" s="62">
        <v>9</v>
      </c>
      <c r="F141" s="71">
        <v>9.5</v>
      </c>
      <c r="G141">
        <f t="shared" si="2"/>
        <v>40</v>
      </c>
    </row>
    <row r="142" spans="1:7" ht="15" x14ac:dyDescent="0.35">
      <c r="A142" s="63">
        <v>10</v>
      </c>
      <c r="B142" s="62" t="s">
        <v>387</v>
      </c>
      <c r="C142" s="62">
        <v>1989</v>
      </c>
      <c r="D142" s="64">
        <v>3.0914351851851849E-2</v>
      </c>
      <c r="E142" s="62">
        <v>10</v>
      </c>
      <c r="F142" s="71">
        <v>9.5</v>
      </c>
      <c r="G142">
        <f t="shared" si="2"/>
        <v>34</v>
      </c>
    </row>
    <row r="143" spans="1:7" ht="15" x14ac:dyDescent="0.35">
      <c r="A143" s="63">
        <v>11</v>
      </c>
      <c r="B143" s="62" t="s">
        <v>388</v>
      </c>
      <c r="C143" s="62">
        <v>1988</v>
      </c>
      <c r="D143" s="64">
        <v>3.2349537037037038E-2</v>
      </c>
      <c r="E143" s="62">
        <v>11</v>
      </c>
      <c r="F143" s="71">
        <v>9.5</v>
      </c>
      <c r="G143">
        <f t="shared" si="2"/>
        <v>35</v>
      </c>
    </row>
    <row r="144" spans="1:7" ht="15" x14ac:dyDescent="0.35">
      <c r="A144" s="63">
        <v>12</v>
      </c>
      <c r="B144" s="62" t="s">
        <v>389</v>
      </c>
      <c r="C144" s="62">
        <v>1998</v>
      </c>
      <c r="D144" s="64">
        <v>3.3310185185185186E-2</v>
      </c>
      <c r="E144" s="62">
        <v>12</v>
      </c>
      <c r="F144" s="71">
        <v>9.5</v>
      </c>
      <c r="G144">
        <f t="shared" si="2"/>
        <v>25</v>
      </c>
    </row>
    <row r="145" spans="1:7" ht="15" x14ac:dyDescent="0.35">
      <c r="A145" s="63">
        <v>13</v>
      </c>
      <c r="B145" s="62" t="s">
        <v>390</v>
      </c>
      <c r="C145" s="62">
        <v>1990</v>
      </c>
      <c r="D145" s="64">
        <v>3.3935185185185186E-2</v>
      </c>
      <c r="E145" s="62">
        <v>13</v>
      </c>
      <c r="F145" s="71">
        <v>9.5</v>
      </c>
      <c r="G145">
        <f t="shared" si="2"/>
        <v>33</v>
      </c>
    </row>
    <row r="146" spans="1:7" ht="15" x14ac:dyDescent="0.35">
      <c r="A146" s="63">
        <v>14</v>
      </c>
      <c r="B146" s="62" t="s">
        <v>391</v>
      </c>
      <c r="C146" s="62">
        <v>1973</v>
      </c>
      <c r="D146" s="64">
        <v>3.4050925925925922E-2</v>
      </c>
      <c r="E146" s="62">
        <v>14</v>
      </c>
      <c r="F146" s="71">
        <v>9.5</v>
      </c>
      <c r="G146">
        <f t="shared" si="2"/>
        <v>50</v>
      </c>
    </row>
    <row r="147" spans="1:7" ht="15" x14ac:dyDescent="0.35">
      <c r="A147" s="63">
        <v>15</v>
      </c>
      <c r="B147" s="62" t="s">
        <v>392</v>
      </c>
      <c r="C147" s="62">
        <v>1991</v>
      </c>
      <c r="D147" s="64">
        <v>3.4155092592592591E-2</v>
      </c>
      <c r="E147" s="62">
        <v>15</v>
      </c>
      <c r="F147" s="71">
        <v>9.5</v>
      </c>
      <c r="G147">
        <f t="shared" si="2"/>
        <v>32</v>
      </c>
    </row>
    <row r="148" spans="1:7" ht="15" x14ac:dyDescent="0.35">
      <c r="A148" s="63">
        <v>16</v>
      </c>
      <c r="B148" s="62" t="s">
        <v>393</v>
      </c>
      <c r="C148" s="62">
        <v>1984</v>
      </c>
      <c r="D148" s="64">
        <v>3.4328703703703702E-2</v>
      </c>
      <c r="E148" s="62">
        <v>16</v>
      </c>
      <c r="F148" s="71">
        <v>9.5</v>
      </c>
      <c r="G148">
        <f t="shared" si="2"/>
        <v>39</v>
      </c>
    </row>
    <row r="149" spans="1:7" ht="15" x14ac:dyDescent="0.35">
      <c r="A149" s="63">
        <v>17</v>
      </c>
      <c r="B149" s="62" t="s">
        <v>98</v>
      </c>
      <c r="C149" s="62">
        <v>1988</v>
      </c>
      <c r="D149" s="64">
        <v>3.4456018518518518E-2</v>
      </c>
      <c r="E149" s="62">
        <v>17</v>
      </c>
      <c r="F149" s="71">
        <v>9.5</v>
      </c>
      <c r="G149">
        <f t="shared" si="2"/>
        <v>35</v>
      </c>
    </row>
    <row r="150" spans="1:7" ht="15" x14ac:dyDescent="0.35">
      <c r="A150" s="63">
        <v>18</v>
      </c>
      <c r="B150" s="62" t="s">
        <v>394</v>
      </c>
      <c r="C150" s="62">
        <v>1987</v>
      </c>
      <c r="D150" s="64">
        <v>3.4895833333333334E-2</v>
      </c>
      <c r="E150" s="62">
        <v>18</v>
      </c>
      <c r="F150" s="71">
        <v>9.5</v>
      </c>
      <c r="G150">
        <f t="shared" si="2"/>
        <v>36</v>
      </c>
    </row>
    <row r="151" spans="1:7" ht="15" x14ac:dyDescent="0.35">
      <c r="A151" s="63">
        <v>19</v>
      </c>
      <c r="B151" s="62" t="s">
        <v>395</v>
      </c>
      <c r="C151" s="62">
        <v>1988</v>
      </c>
      <c r="D151" s="64">
        <v>3.5300925925925923E-2</v>
      </c>
      <c r="E151" s="62">
        <v>19</v>
      </c>
      <c r="F151" s="71">
        <v>9.5</v>
      </c>
      <c r="G151">
        <f t="shared" si="2"/>
        <v>35</v>
      </c>
    </row>
    <row r="152" spans="1:7" ht="15" x14ac:dyDescent="0.35">
      <c r="A152" s="63">
        <v>20</v>
      </c>
      <c r="B152" s="62" t="s">
        <v>396</v>
      </c>
      <c r="C152" s="62">
        <v>1981</v>
      </c>
      <c r="D152" s="64">
        <v>3.7210648148148152E-2</v>
      </c>
      <c r="E152" s="62">
        <v>20</v>
      </c>
      <c r="F152" s="71">
        <v>9.5</v>
      </c>
      <c r="G152">
        <f t="shared" si="2"/>
        <v>42</v>
      </c>
    </row>
    <row r="153" spans="1:7" ht="15" x14ac:dyDescent="0.35">
      <c r="A153" s="63">
        <v>21</v>
      </c>
      <c r="B153" s="62" t="s">
        <v>397</v>
      </c>
      <c r="C153" s="62">
        <v>1965</v>
      </c>
      <c r="D153" s="64">
        <v>3.7928240740740742E-2</v>
      </c>
      <c r="E153" s="62">
        <v>21</v>
      </c>
      <c r="F153" s="71">
        <v>9.5</v>
      </c>
      <c r="G153">
        <f t="shared" si="2"/>
        <v>58</v>
      </c>
    </row>
    <row r="154" spans="1:7" ht="15" x14ac:dyDescent="0.35">
      <c r="A154" s="63">
        <v>22</v>
      </c>
      <c r="B154" s="62" t="s">
        <v>398</v>
      </c>
      <c r="C154" s="62">
        <v>1968</v>
      </c>
      <c r="D154" s="64">
        <v>3.8506944444444448E-2</v>
      </c>
      <c r="E154" s="62">
        <v>22</v>
      </c>
      <c r="F154" s="71">
        <v>9.5</v>
      </c>
      <c r="G154">
        <f t="shared" si="2"/>
        <v>55</v>
      </c>
    </row>
    <row r="155" spans="1:7" ht="15" x14ac:dyDescent="0.35">
      <c r="A155" s="63">
        <v>23</v>
      </c>
      <c r="B155" s="62" t="s">
        <v>576</v>
      </c>
      <c r="C155" s="62">
        <v>1983</v>
      </c>
      <c r="D155" s="64">
        <v>3.9212962962962963E-2</v>
      </c>
      <c r="E155" s="62">
        <v>23</v>
      </c>
      <c r="F155" s="71">
        <v>9.5</v>
      </c>
      <c r="G155">
        <f t="shared" si="2"/>
        <v>40</v>
      </c>
    </row>
    <row r="156" spans="1:7" ht="15" x14ac:dyDescent="0.35">
      <c r="A156" s="63">
        <v>24</v>
      </c>
      <c r="B156" s="62" t="s">
        <v>399</v>
      </c>
      <c r="C156" s="62">
        <v>1985</v>
      </c>
      <c r="D156" s="64">
        <v>4.0069444444444442E-2</v>
      </c>
      <c r="E156" s="62">
        <v>24</v>
      </c>
      <c r="F156" s="71">
        <v>9.5</v>
      </c>
      <c r="G156">
        <f t="shared" si="2"/>
        <v>38</v>
      </c>
    </row>
    <row r="157" spans="1:7" ht="15" x14ac:dyDescent="0.35">
      <c r="A157" s="63">
        <v>25</v>
      </c>
      <c r="B157" s="62" t="s">
        <v>400</v>
      </c>
      <c r="C157" s="62">
        <v>2011</v>
      </c>
      <c r="D157" s="64">
        <v>4.1435185185185179E-2</v>
      </c>
      <c r="E157" s="62">
        <v>25</v>
      </c>
      <c r="F157" s="71">
        <v>9.5</v>
      </c>
      <c r="G157">
        <f t="shared" si="2"/>
        <v>12</v>
      </c>
    </row>
    <row r="158" spans="1:7" ht="15" x14ac:dyDescent="0.35">
      <c r="A158" s="63">
        <v>26</v>
      </c>
      <c r="B158" s="62" t="s">
        <v>401</v>
      </c>
      <c r="C158" s="62">
        <v>1983</v>
      </c>
      <c r="D158" s="64">
        <v>4.2395833333333334E-2</v>
      </c>
      <c r="E158" s="62">
        <v>26</v>
      </c>
      <c r="F158" s="71">
        <v>9.5</v>
      </c>
      <c r="G158">
        <f t="shared" si="2"/>
        <v>40</v>
      </c>
    </row>
    <row r="159" spans="1:7" ht="15" x14ac:dyDescent="0.35">
      <c r="A159" s="63">
        <v>27</v>
      </c>
      <c r="B159" s="62" t="s">
        <v>402</v>
      </c>
      <c r="C159" s="62">
        <v>1983</v>
      </c>
      <c r="D159" s="64">
        <v>4.2407407407407401E-2</v>
      </c>
      <c r="E159" s="62">
        <v>27</v>
      </c>
      <c r="F159" s="71">
        <v>9.5</v>
      </c>
      <c r="G159">
        <f t="shared" si="2"/>
        <v>40</v>
      </c>
    </row>
    <row r="160" spans="1:7" ht="15" x14ac:dyDescent="0.35">
      <c r="A160" s="63">
        <v>28</v>
      </c>
      <c r="B160" s="62" t="s">
        <v>403</v>
      </c>
      <c r="C160" s="62">
        <v>2008</v>
      </c>
      <c r="D160" s="64">
        <v>4.2893518518518518E-2</v>
      </c>
      <c r="E160" s="62">
        <v>28</v>
      </c>
      <c r="F160" s="71">
        <v>9.5</v>
      </c>
      <c r="G160">
        <f t="shared" si="2"/>
        <v>15</v>
      </c>
    </row>
    <row r="161" spans="1:7" ht="15" x14ac:dyDescent="0.35">
      <c r="A161" s="63">
        <v>29</v>
      </c>
      <c r="B161" s="62" t="s">
        <v>404</v>
      </c>
      <c r="C161" s="62">
        <v>1975</v>
      </c>
      <c r="D161" s="64">
        <v>4.2905092592592592E-2</v>
      </c>
      <c r="E161" s="62">
        <v>29</v>
      </c>
      <c r="F161" s="71">
        <v>9.5</v>
      </c>
      <c r="G161">
        <f t="shared" si="2"/>
        <v>48</v>
      </c>
    </row>
    <row r="162" spans="1:7" ht="15" x14ac:dyDescent="0.35">
      <c r="A162" s="63">
        <v>30</v>
      </c>
      <c r="B162" s="62" t="s">
        <v>405</v>
      </c>
      <c r="C162" s="62">
        <v>1982</v>
      </c>
      <c r="D162" s="64">
        <v>4.5567129629629631E-2</v>
      </c>
      <c r="E162" s="62">
        <v>30</v>
      </c>
      <c r="F162" s="71">
        <v>9.5</v>
      </c>
      <c r="G162">
        <f t="shared" si="2"/>
        <v>41</v>
      </c>
    </row>
    <row r="163" spans="1:7" ht="15" x14ac:dyDescent="0.35">
      <c r="A163" s="63">
        <v>31</v>
      </c>
      <c r="B163" s="62" t="s">
        <v>406</v>
      </c>
      <c r="C163" s="62">
        <v>1988</v>
      </c>
      <c r="D163" s="64">
        <v>4.5821759259259263E-2</v>
      </c>
      <c r="E163" s="62">
        <v>31</v>
      </c>
      <c r="F163" s="71">
        <v>9.5</v>
      </c>
      <c r="G163">
        <f t="shared" si="2"/>
        <v>35</v>
      </c>
    </row>
    <row r="164" spans="1:7" ht="15" x14ac:dyDescent="0.35">
      <c r="A164" s="63">
        <v>32</v>
      </c>
      <c r="B164" s="62" t="s">
        <v>407</v>
      </c>
      <c r="C164" s="62">
        <v>1990</v>
      </c>
      <c r="D164" s="64">
        <v>4.7685185185185185E-2</v>
      </c>
      <c r="E164" s="62">
        <v>32</v>
      </c>
      <c r="F164" s="71">
        <v>9.5</v>
      </c>
      <c r="G164">
        <f t="shared" si="2"/>
        <v>33</v>
      </c>
    </row>
    <row r="165" spans="1:7" ht="15" x14ac:dyDescent="0.35">
      <c r="A165" s="63">
        <v>33</v>
      </c>
      <c r="B165" s="62" t="s">
        <v>381</v>
      </c>
      <c r="C165" s="62">
        <v>1987</v>
      </c>
      <c r="D165" s="64">
        <v>4.7847222222222228E-2</v>
      </c>
      <c r="E165" s="62">
        <v>33</v>
      </c>
      <c r="F165" s="71">
        <v>9.5</v>
      </c>
      <c r="G165">
        <f t="shared" si="2"/>
        <v>36</v>
      </c>
    </row>
    <row r="166" spans="1:7" ht="15" x14ac:dyDescent="0.35">
      <c r="A166" s="63">
        <v>34</v>
      </c>
      <c r="B166" s="62" t="s">
        <v>408</v>
      </c>
      <c r="C166" s="62">
        <v>1983</v>
      </c>
      <c r="D166" s="64">
        <v>4.9629629629629635E-2</v>
      </c>
      <c r="E166" s="62">
        <v>34</v>
      </c>
      <c r="F166" s="71">
        <v>9.5</v>
      </c>
      <c r="G166">
        <f t="shared" si="2"/>
        <v>40</v>
      </c>
    </row>
    <row r="167" spans="1:7" ht="15" x14ac:dyDescent="0.35">
      <c r="A167" s="63">
        <v>35</v>
      </c>
      <c r="B167" s="62" t="s">
        <v>580</v>
      </c>
      <c r="C167" s="62">
        <v>1987</v>
      </c>
      <c r="D167" s="64">
        <v>5.6226851851851854E-2</v>
      </c>
      <c r="E167" s="62">
        <v>35</v>
      </c>
      <c r="F167" s="71">
        <v>9.5</v>
      </c>
      <c r="G167">
        <f t="shared" si="2"/>
        <v>36</v>
      </c>
    </row>
    <row r="168" spans="1:7" ht="15" x14ac:dyDescent="0.35">
      <c r="A168" s="63">
        <v>36</v>
      </c>
      <c r="B168" s="62" t="s">
        <v>409</v>
      </c>
      <c r="C168" s="62">
        <v>1986</v>
      </c>
      <c r="D168" s="64">
        <v>5.903935185185185E-2</v>
      </c>
      <c r="E168" s="62">
        <v>36</v>
      </c>
      <c r="F168" s="71">
        <v>9.5</v>
      </c>
      <c r="G168">
        <f t="shared" si="2"/>
        <v>37</v>
      </c>
    </row>
    <row r="169" spans="1:7" ht="15" x14ac:dyDescent="0.35">
      <c r="A169" s="63">
        <v>37</v>
      </c>
      <c r="B169" s="62" t="s">
        <v>410</v>
      </c>
      <c r="C169" s="62">
        <v>1991</v>
      </c>
      <c r="D169" s="64">
        <v>5.903935185185185E-2</v>
      </c>
      <c r="E169" s="62">
        <v>37</v>
      </c>
      <c r="F169" s="71">
        <v>9.5</v>
      </c>
      <c r="G169">
        <f t="shared" si="2"/>
        <v>32</v>
      </c>
    </row>
    <row r="171" spans="1:7" ht="15.6" customHeight="1" x14ac:dyDescent="0.3">
      <c r="A171" s="78" t="s">
        <v>411</v>
      </c>
      <c r="B171" s="78"/>
      <c r="C171" s="78"/>
      <c r="D171" s="78"/>
      <c r="E171" s="78"/>
    </row>
    <row r="173" spans="1:7" ht="15" x14ac:dyDescent="0.35">
      <c r="A173" s="61" t="s">
        <v>18</v>
      </c>
      <c r="B173" s="62" t="s">
        <v>19</v>
      </c>
      <c r="C173" s="62" t="s">
        <v>271</v>
      </c>
      <c r="D173" s="62" t="s">
        <v>139</v>
      </c>
      <c r="E173" s="62" t="s">
        <v>10</v>
      </c>
    </row>
    <row r="174" spans="1:7" ht="15" x14ac:dyDescent="0.35">
      <c r="A174" s="63">
        <v>1</v>
      </c>
      <c r="B174" s="62" t="s">
        <v>412</v>
      </c>
      <c r="C174" s="62">
        <v>1997</v>
      </c>
      <c r="D174" s="64">
        <v>0.46770833333333334</v>
      </c>
      <c r="E174" s="62">
        <v>1</v>
      </c>
      <c r="F174" s="71">
        <v>100.4</v>
      </c>
      <c r="G174">
        <f t="shared" si="2"/>
        <v>26</v>
      </c>
    </row>
    <row r="175" spans="1:7" ht="15" x14ac:dyDescent="0.35">
      <c r="A175" s="63">
        <v>2</v>
      </c>
      <c r="B175" s="62" t="s">
        <v>571</v>
      </c>
      <c r="C175" s="62">
        <v>1985</v>
      </c>
      <c r="D175" s="64">
        <v>0.46834490740740736</v>
      </c>
      <c r="E175" s="62">
        <v>2</v>
      </c>
      <c r="F175" s="71">
        <v>100.4</v>
      </c>
      <c r="G175">
        <f t="shared" si="2"/>
        <v>38</v>
      </c>
    </row>
    <row r="176" spans="1:7" ht="15" x14ac:dyDescent="0.35">
      <c r="A176" s="63">
        <v>3</v>
      </c>
      <c r="B176" s="62" t="s">
        <v>413</v>
      </c>
      <c r="C176" s="62">
        <v>1987</v>
      </c>
      <c r="D176" s="64">
        <v>0.46883101851851849</v>
      </c>
      <c r="E176" s="62">
        <v>3</v>
      </c>
      <c r="F176" s="71">
        <v>100.4</v>
      </c>
      <c r="G176">
        <f t="shared" si="2"/>
        <v>36</v>
      </c>
    </row>
    <row r="177" spans="1:7" ht="15" x14ac:dyDescent="0.35">
      <c r="A177" s="63">
        <v>4</v>
      </c>
      <c r="B177" s="62" t="s">
        <v>414</v>
      </c>
      <c r="C177" s="62">
        <v>1983</v>
      </c>
      <c r="D177" s="64">
        <v>0.48474537037037035</v>
      </c>
      <c r="E177" s="62">
        <v>4</v>
      </c>
      <c r="F177" s="71">
        <v>100.4</v>
      </c>
      <c r="G177">
        <f t="shared" si="2"/>
        <v>40</v>
      </c>
    </row>
    <row r="178" spans="1:7" ht="15" x14ac:dyDescent="0.35">
      <c r="A178" s="63">
        <v>5</v>
      </c>
      <c r="B178" s="62" t="s">
        <v>415</v>
      </c>
      <c r="C178" s="62">
        <v>1983</v>
      </c>
      <c r="D178" s="64">
        <v>0.49694444444444441</v>
      </c>
      <c r="E178" s="62">
        <v>5</v>
      </c>
      <c r="F178" s="71">
        <v>100.4</v>
      </c>
      <c r="G178">
        <f t="shared" si="2"/>
        <v>40</v>
      </c>
    </row>
    <row r="179" spans="1:7" ht="15" x14ac:dyDescent="0.35">
      <c r="A179" s="63">
        <v>6</v>
      </c>
      <c r="B179" s="62" t="s">
        <v>416</v>
      </c>
      <c r="C179" s="62">
        <v>1985</v>
      </c>
      <c r="D179" s="64">
        <v>0.51748842592592592</v>
      </c>
      <c r="E179" s="62">
        <v>6</v>
      </c>
      <c r="F179" s="71">
        <v>100.4</v>
      </c>
      <c r="G179">
        <f t="shared" si="2"/>
        <v>38</v>
      </c>
    </row>
    <row r="180" spans="1:7" ht="15" x14ac:dyDescent="0.35">
      <c r="A180" s="63">
        <v>7</v>
      </c>
      <c r="B180" s="62" t="s">
        <v>417</v>
      </c>
      <c r="C180" s="62">
        <v>1985</v>
      </c>
      <c r="D180" s="64">
        <v>0.54848379629629629</v>
      </c>
      <c r="E180" s="62">
        <v>7</v>
      </c>
      <c r="F180" s="71">
        <v>100.4</v>
      </c>
      <c r="G180">
        <f t="shared" si="2"/>
        <v>38</v>
      </c>
    </row>
    <row r="181" spans="1:7" ht="15" x14ac:dyDescent="0.35">
      <c r="A181" s="63">
        <v>8</v>
      </c>
      <c r="B181" s="62" t="s">
        <v>418</v>
      </c>
      <c r="C181" s="62">
        <v>1986</v>
      </c>
      <c r="D181" s="64">
        <v>0.57843750000000005</v>
      </c>
      <c r="E181" s="62">
        <v>8</v>
      </c>
      <c r="F181" s="71">
        <v>100.4</v>
      </c>
      <c r="G181">
        <f t="shared" si="2"/>
        <v>37</v>
      </c>
    </row>
    <row r="182" spans="1:7" ht="15" x14ac:dyDescent="0.35">
      <c r="A182" s="63">
        <v>9</v>
      </c>
      <c r="B182" s="62" t="s">
        <v>577</v>
      </c>
      <c r="C182" s="62">
        <v>1975</v>
      </c>
      <c r="D182" s="64">
        <v>0.60017361111111112</v>
      </c>
      <c r="E182" s="62">
        <v>9</v>
      </c>
      <c r="F182" s="71">
        <v>100.4</v>
      </c>
      <c r="G182">
        <f t="shared" si="2"/>
        <v>48</v>
      </c>
    </row>
    <row r="183" spans="1:7" ht="15" x14ac:dyDescent="0.35">
      <c r="A183" s="63">
        <v>10</v>
      </c>
      <c r="B183" s="62" t="s">
        <v>419</v>
      </c>
      <c r="C183" s="62">
        <v>1989</v>
      </c>
      <c r="D183" s="64">
        <v>0.65937499999999993</v>
      </c>
      <c r="E183" s="62">
        <v>10</v>
      </c>
      <c r="F183" s="71">
        <v>100.4</v>
      </c>
      <c r="G183">
        <f t="shared" si="2"/>
        <v>34</v>
      </c>
    </row>
    <row r="184" spans="1:7" ht="15" x14ac:dyDescent="0.35">
      <c r="A184" s="63">
        <v>11</v>
      </c>
      <c r="B184" s="62" t="s">
        <v>420</v>
      </c>
      <c r="C184" s="62">
        <v>1990</v>
      </c>
      <c r="D184" s="64">
        <v>0.68216435185185187</v>
      </c>
      <c r="E184" s="62">
        <v>11</v>
      </c>
      <c r="F184" s="71">
        <v>100.4</v>
      </c>
      <c r="G184">
        <f t="shared" si="2"/>
        <v>33</v>
      </c>
    </row>
    <row r="185" spans="1:7" ht="15" x14ac:dyDescent="0.35">
      <c r="A185" s="63">
        <v>12</v>
      </c>
      <c r="B185" s="62" t="s">
        <v>421</v>
      </c>
      <c r="C185" s="62">
        <v>1956</v>
      </c>
      <c r="D185" s="64">
        <v>0.70041666666666658</v>
      </c>
      <c r="E185" s="62">
        <v>12</v>
      </c>
      <c r="F185" s="71">
        <v>100.4</v>
      </c>
      <c r="G185">
        <f t="shared" si="2"/>
        <v>67</v>
      </c>
    </row>
    <row r="186" spans="1:7" ht="15" x14ac:dyDescent="0.35">
      <c r="A186" s="63">
        <v>13</v>
      </c>
      <c r="B186" s="62" t="s">
        <v>422</v>
      </c>
      <c r="C186" s="62">
        <v>1985</v>
      </c>
      <c r="D186" s="64">
        <v>0.72846064814814815</v>
      </c>
      <c r="E186" s="62">
        <v>13</v>
      </c>
      <c r="F186" s="71">
        <v>100.4</v>
      </c>
      <c r="G186">
        <f t="shared" si="2"/>
        <v>38</v>
      </c>
    </row>
    <row r="187" spans="1:7" ht="15" x14ac:dyDescent="0.35">
      <c r="A187" s="63">
        <v>14</v>
      </c>
      <c r="B187" s="62" t="s">
        <v>423</v>
      </c>
      <c r="C187" s="62">
        <v>1979</v>
      </c>
      <c r="D187" s="62" t="s">
        <v>326</v>
      </c>
      <c r="E187" s="62"/>
    </row>
    <row r="189" spans="1:7" ht="15.6" customHeight="1" x14ac:dyDescent="0.3">
      <c r="A189" s="78" t="s">
        <v>424</v>
      </c>
      <c r="B189" s="78"/>
      <c r="C189" s="78"/>
      <c r="D189" s="78"/>
      <c r="E189" s="78"/>
    </row>
    <row r="191" spans="1:7" ht="15" x14ac:dyDescent="0.35">
      <c r="A191" s="61" t="s">
        <v>18</v>
      </c>
      <c r="B191" s="62" t="s">
        <v>19</v>
      </c>
      <c r="C191" s="62" t="s">
        <v>271</v>
      </c>
      <c r="D191" s="62" t="s">
        <v>139</v>
      </c>
      <c r="E191" s="62" t="s">
        <v>10</v>
      </c>
    </row>
    <row r="192" spans="1:7" ht="15" x14ac:dyDescent="0.35">
      <c r="A192" s="63">
        <v>1</v>
      </c>
      <c r="B192" s="62" t="s">
        <v>425</v>
      </c>
      <c r="C192" s="62">
        <v>2003</v>
      </c>
      <c r="D192" s="64">
        <v>7.6342592592592587E-2</v>
      </c>
      <c r="E192" s="62">
        <v>1</v>
      </c>
      <c r="F192" s="71">
        <v>26.5</v>
      </c>
      <c r="G192">
        <f t="shared" si="2"/>
        <v>20</v>
      </c>
    </row>
    <row r="193" spans="1:7" ht="15" x14ac:dyDescent="0.35">
      <c r="A193" s="63">
        <v>2</v>
      </c>
      <c r="B193" s="62" t="s">
        <v>426</v>
      </c>
      <c r="C193" s="62">
        <v>1985</v>
      </c>
      <c r="D193" s="64">
        <v>9.2800925925925926E-2</v>
      </c>
      <c r="E193" s="62">
        <v>2</v>
      </c>
      <c r="F193" s="71">
        <v>26.5</v>
      </c>
      <c r="G193">
        <f t="shared" si="2"/>
        <v>38</v>
      </c>
    </row>
    <row r="194" spans="1:7" ht="15" x14ac:dyDescent="0.35">
      <c r="A194" s="63">
        <v>3</v>
      </c>
      <c r="B194" s="62" t="s">
        <v>427</v>
      </c>
      <c r="C194" s="62">
        <v>1991</v>
      </c>
      <c r="D194" s="64">
        <v>9.300925925925925E-2</v>
      </c>
      <c r="E194" s="62">
        <v>3</v>
      </c>
      <c r="F194" s="71">
        <v>26.5</v>
      </c>
      <c r="G194">
        <f t="shared" si="2"/>
        <v>32</v>
      </c>
    </row>
    <row r="195" spans="1:7" ht="15" x14ac:dyDescent="0.35">
      <c r="A195" s="63">
        <v>4</v>
      </c>
      <c r="B195" s="62" t="s">
        <v>428</v>
      </c>
      <c r="C195" s="62">
        <v>1989</v>
      </c>
      <c r="D195" s="64">
        <v>9.4340277777777773E-2</v>
      </c>
      <c r="E195" s="62">
        <v>4</v>
      </c>
      <c r="F195" s="71">
        <v>26.5</v>
      </c>
      <c r="G195">
        <f t="shared" si="2"/>
        <v>34</v>
      </c>
    </row>
    <row r="196" spans="1:7" ht="15" x14ac:dyDescent="0.35">
      <c r="A196" s="63">
        <v>5</v>
      </c>
      <c r="B196" s="62" t="s">
        <v>429</v>
      </c>
      <c r="C196" s="62">
        <v>1984</v>
      </c>
      <c r="D196" s="64">
        <v>9.4722222222222222E-2</v>
      </c>
      <c r="E196" s="62">
        <v>5</v>
      </c>
      <c r="F196" s="71">
        <v>26.5</v>
      </c>
      <c r="G196">
        <f t="shared" si="2"/>
        <v>39</v>
      </c>
    </row>
    <row r="197" spans="1:7" ht="15" x14ac:dyDescent="0.35">
      <c r="A197" s="63">
        <v>6</v>
      </c>
      <c r="B197" s="62" t="s">
        <v>430</v>
      </c>
      <c r="C197" s="62">
        <v>1982</v>
      </c>
      <c r="D197" s="64">
        <v>9.4849537037037038E-2</v>
      </c>
      <c r="E197" s="62">
        <v>6</v>
      </c>
      <c r="F197" s="71">
        <v>26.5</v>
      </c>
      <c r="G197">
        <f t="shared" si="2"/>
        <v>41</v>
      </c>
    </row>
    <row r="198" spans="1:7" ht="15" x14ac:dyDescent="0.35">
      <c r="A198" s="63">
        <v>7</v>
      </c>
      <c r="B198" s="62" t="s">
        <v>431</v>
      </c>
      <c r="C198" s="62">
        <v>2000</v>
      </c>
      <c r="D198" s="64">
        <v>9.6504629629629635E-2</v>
      </c>
      <c r="E198" s="62">
        <v>7</v>
      </c>
      <c r="F198" s="71">
        <v>26.5</v>
      </c>
      <c r="G198">
        <f t="shared" si="2"/>
        <v>23</v>
      </c>
    </row>
    <row r="199" spans="1:7" ht="15" x14ac:dyDescent="0.35">
      <c r="A199" s="63">
        <v>8</v>
      </c>
      <c r="B199" s="62" t="s">
        <v>432</v>
      </c>
      <c r="C199" s="62">
        <v>1978</v>
      </c>
      <c r="D199" s="64">
        <v>9.7291666666666665E-2</v>
      </c>
      <c r="E199" s="62">
        <v>8</v>
      </c>
      <c r="F199" s="71">
        <v>26.5</v>
      </c>
      <c r="G199">
        <f t="shared" si="2"/>
        <v>45</v>
      </c>
    </row>
    <row r="200" spans="1:7" ht="15" x14ac:dyDescent="0.35">
      <c r="A200" s="63">
        <v>9</v>
      </c>
      <c r="B200" s="62" t="s">
        <v>433</v>
      </c>
      <c r="C200" s="62">
        <v>1992</v>
      </c>
      <c r="D200" s="64">
        <v>9.8194444444444431E-2</v>
      </c>
      <c r="E200" s="62">
        <v>9</v>
      </c>
      <c r="F200" s="71">
        <v>26.5</v>
      </c>
      <c r="G200">
        <f t="shared" si="2"/>
        <v>31</v>
      </c>
    </row>
    <row r="201" spans="1:7" ht="15" x14ac:dyDescent="0.35">
      <c r="A201" s="63">
        <v>10</v>
      </c>
      <c r="B201" s="62" t="s">
        <v>112</v>
      </c>
      <c r="C201" s="62">
        <v>1990</v>
      </c>
      <c r="D201" s="64">
        <v>9.9062499999999998E-2</v>
      </c>
      <c r="E201" s="62">
        <v>10</v>
      </c>
      <c r="F201" s="71">
        <v>26.5</v>
      </c>
      <c r="G201">
        <f t="shared" si="2"/>
        <v>33</v>
      </c>
    </row>
    <row r="202" spans="1:7" ht="15" x14ac:dyDescent="0.35">
      <c r="A202" s="63">
        <v>11</v>
      </c>
      <c r="B202" s="62" t="s">
        <v>434</v>
      </c>
      <c r="C202" s="62">
        <v>2008</v>
      </c>
      <c r="D202" s="64">
        <v>9.9583333333333343E-2</v>
      </c>
      <c r="E202" s="62">
        <v>11</v>
      </c>
      <c r="F202" s="71">
        <v>26.5</v>
      </c>
      <c r="G202">
        <f t="shared" si="2"/>
        <v>15</v>
      </c>
    </row>
    <row r="203" spans="1:7" ht="15" x14ac:dyDescent="0.35">
      <c r="A203" s="63">
        <v>12</v>
      </c>
      <c r="B203" s="62" t="s">
        <v>435</v>
      </c>
      <c r="C203" s="62">
        <v>1985</v>
      </c>
      <c r="D203" s="64">
        <v>0.10140046296296296</v>
      </c>
      <c r="E203" s="62">
        <v>12</v>
      </c>
      <c r="F203" s="71">
        <v>26.5</v>
      </c>
      <c r="G203">
        <f t="shared" ref="G203:G266" si="3">2023-C203</f>
        <v>38</v>
      </c>
    </row>
    <row r="204" spans="1:7" ht="15" x14ac:dyDescent="0.35">
      <c r="A204" s="63">
        <v>13</v>
      </c>
      <c r="B204" s="62" t="s">
        <v>72</v>
      </c>
      <c r="C204" s="62">
        <v>1985</v>
      </c>
      <c r="D204" s="64">
        <v>0.10481481481481481</v>
      </c>
      <c r="E204" s="62">
        <v>13</v>
      </c>
      <c r="F204" s="71">
        <v>26.5</v>
      </c>
      <c r="G204">
        <f t="shared" si="3"/>
        <v>38</v>
      </c>
    </row>
    <row r="205" spans="1:7" ht="15" x14ac:dyDescent="0.35">
      <c r="A205" s="63">
        <v>14</v>
      </c>
      <c r="B205" s="62" t="s">
        <v>38</v>
      </c>
      <c r="C205" s="62">
        <v>1992</v>
      </c>
      <c r="D205" s="64">
        <v>0.10515046296296297</v>
      </c>
      <c r="E205" s="62">
        <v>14</v>
      </c>
      <c r="F205" s="71">
        <v>26.5</v>
      </c>
      <c r="G205">
        <f t="shared" si="3"/>
        <v>31</v>
      </c>
    </row>
    <row r="206" spans="1:7" ht="15" x14ac:dyDescent="0.35">
      <c r="A206" s="63">
        <v>15</v>
      </c>
      <c r="B206" s="62" t="s">
        <v>39</v>
      </c>
      <c r="C206" s="62">
        <v>1988</v>
      </c>
      <c r="D206" s="64">
        <v>0.10569444444444444</v>
      </c>
      <c r="E206" s="62">
        <v>15</v>
      </c>
      <c r="F206" s="71">
        <v>26.5</v>
      </c>
      <c r="G206">
        <f t="shared" si="3"/>
        <v>35</v>
      </c>
    </row>
    <row r="207" spans="1:7" ht="15" x14ac:dyDescent="0.35">
      <c r="A207" s="63">
        <v>16</v>
      </c>
      <c r="B207" s="62" t="s">
        <v>44</v>
      </c>
      <c r="C207" s="62">
        <v>1986</v>
      </c>
      <c r="D207" s="64">
        <v>0.10597222222222223</v>
      </c>
      <c r="E207" s="62">
        <v>16</v>
      </c>
      <c r="F207" s="71">
        <v>26.5</v>
      </c>
      <c r="G207">
        <f t="shared" si="3"/>
        <v>37</v>
      </c>
    </row>
    <row r="208" spans="1:7" ht="15" x14ac:dyDescent="0.35">
      <c r="A208" s="63">
        <v>17</v>
      </c>
      <c r="B208" s="62" t="s">
        <v>436</v>
      </c>
      <c r="C208" s="62">
        <v>1989</v>
      </c>
      <c r="D208" s="64">
        <v>0.10646990740740742</v>
      </c>
      <c r="E208" s="62">
        <v>17</v>
      </c>
      <c r="F208" s="71">
        <v>26.5</v>
      </c>
      <c r="G208">
        <f t="shared" si="3"/>
        <v>34</v>
      </c>
    </row>
    <row r="209" spans="1:7" ht="15" x14ac:dyDescent="0.35">
      <c r="A209" s="63">
        <v>18</v>
      </c>
      <c r="B209" s="62" t="s">
        <v>437</v>
      </c>
      <c r="C209" s="62">
        <v>1989</v>
      </c>
      <c r="D209" s="64">
        <v>0.10649305555555555</v>
      </c>
      <c r="E209" s="62">
        <v>18</v>
      </c>
      <c r="F209" s="71">
        <v>26.5</v>
      </c>
      <c r="G209">
        <f t="shared" si="3"/>
        <v>34</v>
      </c>
    </row>
    <row r="210" spans="1:7" ht="15" x14ac:dyDescent="0.35">
      <c r="A210" s="63">
        <v>19</v>
      </c>
      <c r="B210" s="62" t="s">
        <v>438</v>
      </c>
      <c r="C210" s="62">
        <v>1978</v>
      </c>
      <c r="D210" s="64">
        <v>0.10650462962962963</v>
      </c>
      <c r="E210" s="62">
        <v>19</v>
      </c>
      <c r="F210" s="71">
        <v>26.5</v>
      </c>
      <c r="G210">
        <f t="shared" si="3"/>
        <v>45</v>
      </c>
    </row>
    <row r="211" spans="1:7" ht="15" x14ac:dyDescent="0.35">
      <c r="A211" s="63">
        <v>20</v>
      </c>
      <c r="B211" s="62" t="s">
        <v>439</v>
      </c>
      <c r="C211" s="62">
        <v>1986</v>
      </c>
      <c r="D211" s="64">
        <v>0.1075</v>
      </c>
      <c r="E211" s="62">
        <v>20</v>
      </c>
      <c r="F211" s="71">
        <v>26.5</v>
      </c>
      <c r="G211">
        <f t="shared" si="3"/>
        <v>37</v>
      </c>
    </row>
    <row r="212" spans="1:7" ht="15" x14ac:dyDescent="0.35">
      <c r="A212" s="63">
        <v>21</v>
      </c>
      <c r="B212" s="62" t="s">
        <v>440</v>
      </c>
      <c r="C212" s="62">
        <v>1993</v>
      </c>
      <c r="D212" s="64">
        <v>0.10761574074074075</v>
      </c>
      <c r="E212" s="62">
        <v>21</v>
      </c>
      <c r="F212" s="71">
        <v>26.5</v>
      </c>
      <c r="G212">
        <f t="shared" si="3"/>
        <v>30</v>
      </c>
    </row>
    <row r="213" spans="1:7" ht="15" x14ac:dyDescent="0.35">
      <c r="A213" s="63">
        <v>22</v>
      </c>
      <c r="B213" s="62" t="s">
        <v>441</v>
      </c>
      <c r="C213" s="62">
        <v>1978</v>
      </c>
      <c r="D213" s="64">
        <v>0.10805555555555556</v>
      </c>
      <c r="E213" s="62">
        <v>22</v>
      </c>
      <c r="F213" s="71">
        <v>26.5</v>
      </c>
      <c r="G213">
        <f t="shared" si="3"/>
        <v>45</v>
      </c>
    </row>
    <row r="214" spans="1:7" ht="15" x14ac:dyDescent="0.35">
      <c r="A214" s="63">
        <v>23</v>
      </c>
      <c r="B214" s="62" t="s">
        <v>442</v>
      </c>
      <c r="C214" s="62">
        <v>1991</v>
      </c>
      <c r="D214" s="64">
        <v>0.10881944444444445</v>
      </c>
      <c r="E214" s="62">
        <v>23</v>
      </c>
      <c r="F214" s="71">
        <v>26.5</v>
      </c>
      <c r="G214">
        <f t="shared" si="3"/>
        <v>32</v>
      </c>
    </row>
    <row r="215" spans="1:7" ht="15" x14ac:dyDescent="0.35">
      <c r="A215" s="63">
        <v>24</v>
      </c>
      <c r="B215" s="62" t="s">
        <v>64</v>
      </c>
      <c r="C215" s="62">
        <v>1994</v>
      </c>
      <c r="D215" s="64">
        <v>0.10966435185185186</v>
      </c>
      <c r="E215" s="62">
        <v>24</v>
      </c>
      <c r="F215" s="71">
        <v>26.5</v>
      </c>
      <c r="G215">
        <f t="shared" si="3"/>
        <v>29</v>
      </c>
    </row>
    <row r="216" spans="1:7" ht="15" x14ac:dyDescent="0.35">
      <c r="A216" s="63">
        <v>25</v>
      </c>
      <c r="B216" s="62" t="s">
        <v>443</v>
      </c>
      <c r="C216" s="62">
        <v>1987</v>
      </c>
      <c r="D216" s="64">
        <v>0.10967592592592591</v>
      </c>
      <c r="E216" s="62">
        <v>25</v>
      </c>
      <c r="F216" s="71">
        <v>26.5</v>
      </c>
      <c r="G216">
        <f t="shared" si="3"/>
        <v>36</v>
      </c>
    </row>
    <row r="217" spans="1:7" ht="15" x14ac:dyDescent="0.35">
      <c r="A217" s="63">
        <v>26</v>
      </c>
      <c r="B217" s="62" t="s">
        <v>249</v>
      </c>
      <c r="C217" s="62">
        <v>1978</v>
      </c>
      <c r="D217" s="64">
        <v>0.10984953703703704</v>
      </c>
      <c r="E217" s="62">
        <v>26</v>
      </c>
      <c r="F217" s="71">
        <v>26.5</v>
      </c>
      <c r="G217">
        <f t="shared" si="3"/>
        <v>45</v>
      </c>
    </row>
    <row r="218" spans="1:7" ht="15" x14ac:dyDescent="0.35">
      <c r="A218" s="63">
        <v>27</v>
      </c>
      <c r="B218" s="62" t="s">
        <v>444</v>
      </c>
      <c r="C218" s="62">
        <v>1984</v>
      </c>
      <c r="D218" s="64">
        <v>0.11141203703703705</v>
      </c>
      <c r="E218" s="62">
        <v>27</v>
      </c>
      <c r="F218" s="71">
        <v>26.5</v>
      </c>
      <c r="G218">
        <f t="shared" si="3"/>
        <v>39</v>
      </c>
    </row>
    <row r="219" spans="1:7" ht="15" x14ac:dyDescent="0.35">
      <c r="A219" s="63">
        <v>28</v>
      </c>
      <c r="B219" s="62" t="s">
        <v>445</v>
      </c>
      <c r="C219" s="62">
        <v>1973</v>
      </c>
      <c r="D219" s="64">
        <v>0.11234953703703704</v>
      </c>
      <c r="E219" s="62">
        <v>28</v>
      </c>
      <c r="F219" s="71">
        <v>26.5</v>
      </c>
      <c r="G219">
        <f t="shared" si="3"/>
        <v>50</v>
      </c>
    </row>
    <row r="220" spans="1:7" ht="15" x14ac:dyDescent="0.35">
      <c r="A220" s="63">
        <v>29</v>
      </c>
      <c r="B220" s="62" t="s">
        <v>63</v>
      </c>
      <c r="C220" s="62">
        <v>1988</v>
      </c>
      <c r="D220" s="64">
        <v>0.11237268518518519</v>
      </c>
      <c r="E220" s="62">
        <v>29</v>
      </c>
      <c r="F220" s="71">
        <v>26.5</v>
      </c>
      <c r="G220">
        <f t="shared" si="3"/>
        <v>35</v>
      </c>
    </row>
    <row r="221" spans="1:7" ht="15" x14ac:dyDescent="0.35">
      <c r="A221" s="63">
        <v>30</v>
      </c>
      <c r="B221" s="62" t="s">
        <v>40</v>
      </c>
      <c r="C221" s="62">
        <v>1991</v>
      </c>
      <c r="D221" s="64">
        <v>0.11393518518518519</v>
      </c>
      <c r="E221" s="62">
        <v>30</v>
      </c>
      <c r="F221" s="71">
        <v>26.5</v>
      </c>
      <c r="G221">
        <f t="shared" si="3"/>
        <v>32</v>
      </c>
    </row>
    <row r="222" spans="1:7" ht="15" x14ac:dyDescent="0.35">
      <c r="A222" s="63">
        <v>31</v>
      </c>
      <c r="B222" s="62" t="s">
        <v>45</v>
      </c>
      <c r="C222" s="62">
        <v>1972</v>
      </c>
      <c r="D222" s="64">
        <v>0.11586805555555556</v>
      </c>
      <c r="E222" s="62">
        <v>31</v>
      </c>
      <c r="F222" s="71">
        <v>26.5</v>
      </c>
      <c r="G222">
        <f t="shared" si="3"/>
        <v>51</v>
      </c>
    </row>
    <row r="223" spans="1:7" ht="15" x14ac:dyDescent="0.35">
      <c r="A223" s="63">
        <v>32</v>
      </c>
      <c r="B223" s="62" t="s">
        <v>446</v>
      </c>
      <c r="C223" s="62">
        <v>1990</v>
      </c>
      <c r="D223" s="64">
        <v>0.11613425925925926</v>
      </c>
      <c r="E223" s="62">
        <v>32</v>
      </c>
      <c r="F223" s="71">
        <v>26.5</v>
      </c>
      <c r="G223">
        <f t="shared" si="3"/>
        <v>33</v>
      </c>
    </row>
    <row r="224" spans="1:7" ht="15" x14ac:dyDescent="0.35">
      <c r="A224" s="63">
        <v>33</v>
      </c>
      <c r="B224" s="62" t="s">
        <v>447</v>
      </c>
      <c r="C224" s="62">
        <v>1979</v>
      </c>
      <c r="D224" s="64">
        <v>0.11806712962962962</v>
      </c>
      <c r="E224" s="62">
        <v>33</v>
      </c>
      <c r="F224" s="71">
        <v>26.5</v>
      </c>
      <c r="G224">
        <f t="shared" si="3"/>
        <v>44</v>
      </c>
    </row>
    <row r="225" spans="1:7" ht="15" x14ac:dyDescent="0.35">
      <c r="A225" s="63">
        <v>34</v>
      </c>
      <c r="B225" s="62" t="s">
        <v>448</v>
      </c>
      <c r="C225" s="62">
        <v>1987</v>
      </c>
      <c r="D225" s="64">
        <v>0.11905092592592592</v>
      </c>
      <c r="E225" s="62">
        <v>34</v>
      </c>
      <c r="F225" s="71">
        <v>26.5</v>
      </c>
      <c r="G225">
        <f t="shared" si="3"/>
        <v>36</v>
      </c>
    </row>
    <row r="226" spans="1:7" ht="15" x14ac:dyDescent="0.35">
      <c r="A226" s="63">
        <v>35</v>
      </c>
      <c r="B226" s="62" t="s">
        <v>449</v>
      </c>
      <c r="C226" s="62">
        <v>1989</v>
      </c>
      <c r="D226" s="64">
        <v>0.11914351851851852</v>
      </c>
      <c r="E226" s="62">
        <v>35</v>
      </c>
      <c r="F226" s="71">
        <v>26.5</v>
      </c>
      <c r="G226">
        <f t="shared" si="3"/>
        <v>34</v>
      </c>
    </row>
    <row r="227" spans="1:7" ht="15" x14ac:dyDescent="0.35">
      <c r="A227" s="63">
        <v>36</v>
      </c>
      <c r="B227" s="62" t="s">
        <v>450</v>
      </c>
      <c r="C227" s="62">
        <v>1985</v>
      </c>
      <c r="D227" s="64">
        <v>0.11984953703703705</v>
      </c>
      <c r="E227" s="62">
        <v>36</v>
      </c>
      <c r="F227" s="71">
        <v>26.5</v>
      </c>
      <c r="G227">
        <f t="shared" si="3"/>
        <v>38</v>
      </c>
    </row>
    <row r="228" spans="1:7" ht="15" x14ac:dyDescent="0.35">
      <c r="A228" s="63">
        <v>37</v>
      </c>
      <c r="B228" s="62" t="s">
        <v>451</v>
      </c>
      <c r="C228" s="62">
        <v>1994</v>
      </c>
      <c r="D228" s="64">
        <v>0.12017361111111112</v>
      </c>
      <c r="E228" s="62">
        <v>37</v>
      </c>
      <c r="F228" s="71">
        <v>26.5</v>
      </c>
      <c r="G228">
        <f t="shared" si="3"/>
        <v>29</v>
      </c>
    </row>
    <row r="229" spans="1:7" ht="15" x14ac:dyDescent="0.35">
      <c r="A229" s="63">
        <v>38</v>
      </c>
      <c r="B229" s="62" t="s">
        <v>452</v>
      </c>
      <c r="C229" s="62">
        <v>1986</v>
      </c>
      <c r="D229" s="64">
        <v>0.12277777777777778</v>
      </c>
      <c r="E229" s="62">
        <v>38</v>
      </c>
      <c r="F229" s="71">
        <v>26.5</v>
      </c>
      <c r="G229">
        <f t="shared" si="3"/>
        <v>37</v>
      </c>
    </row>
    <row r="230" spans="1:7" ht="15" x14ac:dyDescent="0.35">
      <c r="A230" s="63">
        <v>39</v>
      </c>
      <c r="B230" s="62" t="s">
        <v>453</v>
      </c>
      <c r="C230" s="62">
        <v>1987</v>
      </c>
      <c r="D230" s="64">
        <v>0.12282407407407407</v>
      </c>
      <c r="E230" s="62">
        <v>39</v>
      </c>
      <c r="F230" s="71">
        <v>26.5</v>
      </c>
      <c r="G230">
        <f t="shared" si="3"/>
        <v>36</v>
      </c>
    </row>
    <row r="231" spans="1:7" ht="15" x14ac:dyDescent="0.35">
      <c r="A231" s="63">
        <v>40</v>
      </c>
      <c r="B231" s="62" t="s">
        <v>454</v>
      </c>
      <c r="C231" s="62">
        <v>1987</v>
      </c>
      <c r="D231" s="64">
        <v>0.12282407407407407</v>
      </c>
      <c r="E231" s="62">
        <v>40</v>
      </c>
      <c r="F231" s="71">
        <v>26.5</v>
      </c>
      <c r="G231">
        <f t="shared" si="3"/>
        <v>36</v>
      </c>
    </row>
    <row r="232" spans="1:7" ht="15" x14ac:dyDescent="0.35">
      <c r="A232" s="63">
        <v>41</v>
      </c>
      <c r="B232" s="62" t="s">
        <v>455</v>
      </c>
      <c r="C232" s="62">
        <v>1982</v>
      </c>
      <c r="D232" s="64">
        <v>0.12468749999999999</v>
      </c>
      <c r="E232" s="62">
        <v>41</v>
      </c>
      <c r="F232" s="71">
        <v>26.5</v>
      </c>
      <c r="G232">
        <f t="shared" si="3"/>
        <v>41</v>
      </c>
    </row>
    <row r="233" spans="1:7" ht="15" x14ac:dyDescent="0.35">
      <c r="A233" s="63">
        <v>42</v>
      </c>
      <c r="B233" s="62" t="s">
        <v>456</v>
      </c>
      <c r="C233" s="62">
        <v>1975</v>
      </c>
      <c r="D233" s="64">
        <v>0.12530092592592593</v>
      </c>
      <c r="E233" s="62">
        <v>42</v>
      </c>
      <c r="F233" s="71">
        <v>26.5</v>
      </c>
      <c r="G233">
        <f t="shared" si="3"/>
        <v>48</v>
      </c>
    </row>
    <row r="234" spans="1:7" ht="15" x14ac:dyDescent="0.35">
      <c r="A234" s="63">
        <v>43</v>
      </c>
      <c r="B234" s="62" t="s">
        <v>579</v>
      </c>
      <c r="C234" s="62">
        <v>1994</v>
      </c>
      <c r="D234" s="64">
        <v>0.1254861111111111</v>
      </c>
      <c r="E234" s="62">
        <v>43</v>
      </c>
      <c r="F234" s="71">
        <v>26.5</v>
      </c>
      <c r="G234">
        <f t="shared" si="3"/>
        <v>29</v>
      </c>
    </row>
    <row r="235" spans="1:7" ht="15" x14ac:dyDescent="0.35">
      <c r="A235" s="63">
        <v>44</v>
      </c>
      <c r="B235" s="62" t="s">
        <v>457</v>
      </c>
      <c r="C235" s="62">
        <v>1986</v>
      </c>
      <c r="D235" s="64">
        <v>0.12560185185185185</v>
      </c>
      <c r="E235" s="62">
        <v>44</v>
      </c>
      <c r="F235" s="71">
        <v>26.5</v>
      </c>
      <c r="G235">
        <f t="shared" si="3"/>
        <v>37</v>
      </c>
    </row>
    <row r="236" spans="1:7" ht="15" x14ac:dyDescent="0.35">
      <c r="A236" s="63">
        <v>45</v>
      </c>
      <c r="B236" s="62" t="s">
        <v>458</v>
      </c>
      <c r="C236" s="62">
        <v>1974</v>
      </c>
      <c r="D236" s="64">
        <v>0.1257175925925926</v>
      </c>
      <c r="E236" s="62">
        <v>45</v>
      </c>
      <c r="F236" s="71">
        <v>26.5</v>
      </c>
      <c r="G236">
        <f t="shared" si="3"/>
        <v>49</v>
      </c>
    </row>
    <row r="237" spans="1:7" ht="15" x14ac:dyDescent="0.35">
      <c r="A237" s="63">
        <v>46</v>
      </c>
      <c r="B237" s="62" t="s">
        <v>459</v>
      </c>
      <c r="C237" s="62">
        <v>1980</v>
      </c>
      <c r="D237" s="64">
        <v>0.12718750000000001</v>
      </c>
      <c r="E237" s="62">
        <v>46</v>
      </c>
      <c r="F237" s="71">
        <v>26.5</v>
      </c>
      <c r="G237">
        <f t="shared" si="3"/>
        <v>43</v>
      </c>
    </row>
    <row r="238" spans="1:7" ht="15" x14ac:dyDescent="0.35">
      <c r="A238" s="63">
        <v>47</v>
      </c>
      <c r="B238" s="62" t="s">
        <v>460</v>
      </c>
      <c r="C238" s="62">
        <v>1986</v>
      </c>
      <c r="D238" s="64">
        <v>0.12854166666666667</v>
      </c>
      <c r="E238" s="62">
        <v>47</v>
      </c>
      <c r="F238" s="71">
        <v>26.5</v>
      </c>
      <c r="G238">
        <f t="shared" si="3"/>
        <v>37</v>
      </c>
    </row>
    <row r="239" spans="1:7" ht="15" x14ac:dyDescent="0.35">
      <c r="A239" s="63">
        <v>48</v>
      </c>
      <c r="B239" s="62" t="s">
        <v>461</v>
      </c>
      <c r="C239" s="62">
        <v>1969</v>
      </c>
      <c r="D239" s="64">
        <v>0.12886574074074073</v>
      </c>
      <c r="E239" s="62">
        <v>48</v>
      </c>
      <c r="F239" s="71">
        <v>26.5</v>
      </c>
      <c r="G239">
        <f t="shared" si="3"/>
        <v>54</v>
      </c>
    </row>
    <row r="240" spans="1:7" ht="15" x14ac:dyDescent="0.35">
      <c r="A240" s="63">
        <v>49</v>
      </c>
      <c r="B240" s="62" t="s">
        <v>462</v>
      </c>
      <c r="C240" s="62">
        <v>1984</v>
      </c>
      <c r="D240" s="64">
        <v>0.12942129629629631</v>
      </c>
      <c r="E240" s="62">
        <v>49</v>
      </c>
      <c r="F240" s="71">
        <v>26.5</v>
      </c>
      <c r="G240">
        <f t="shared" si="3"/>
        <v>39</v>
      </c>
    </row>
    <row r="241" spans="1:7" ht="15" x14ac:dyDescent="0.35">
      <c r="A241" s="63">
        <v>50</v>
      </c>
      <c r="B241" s="62" t="s">
        <v>463</v>
      </c>
      <c r="C241" s="62">
        <v>1984</v>
      </c>
      <c r="D241" s="64">
        <v>0.12949074074074074</v>
      </c>
      <c r="E241" s="62">
        <v>50</v>
      </c>
      <c r="F241" s="71">
        <v>26.5</v>
      </c>
      <c r="G241">
        <f t="shared" si="3"/>
        <v>39</v>
      </c>
    </row>
    <row r="242" spans="1:7" ht="15" x14ac:dyDescent="0.35">
      <c r="A242" s="63">
        <v>51</v>
      </c>
      <c r="B242" s="62" t="s">
        <v>464</v>
      </c>
      <c r="C242" s="62">
        <v>1986</v>
      </c>
      <c r="D242" s="64">
        <v>0.12965277777777778</v>
      </c>
      <c r="E242" s="62">
        <v>51</v>
      </c>
      <c r="F242" s="71">
        <v>26.5</v>
      </c>
      <c r="G242">
        <f t="shared" si="3"/>
        <v>37</v>
      </c>
    </row>
    <row r="243" spans="1:7" ht="15" x14ac:dyDescent="0.35">
      <c r="A243" s="63">
        <v>52</v>
      </c>
      <c r="B243" s="62" t="s">
        <v>43</v>
      </c>
      <c r="C243" s="62">
        <v>1986</v>
      </c>
      <c r="D243" s="64">
        <v>0.13094907407407408</v>
      </c>
      <c r="E243" s="62">
        <v>52</v>
      </c>
      <c r="F243" s="71">
        <v>26.5</v>
      </c>
      <c r="G243">
        <f t="shared" si="3"/>
        <v>37</v>
      </c>
    </row>
    <row r="244" spans="1:7" ht="15" x14ac:dyDescent="0.35">
      <c r="A244" s="63">
        <v>53</v>
      </c>
      <c r="B244" s="62" t="s">
        <v>465</v>
      </c>
      <c r="C244" s="62">
        <v>1980</v>
      </c>
      <c r="D244" s="64">
        <v>0.13116898148148148</v>
      </c>
      <c r="E244" s="62">
        <v>53</v>
      </c>
      <c r="F244" s="71">
        <v>26.5</v>
      </c>
      <c r="G244">
        <f t="shared" si="3"/>
        <v>43</v>
      </c>
    </row>
    <row r="245" spans="1:7" ht="15" x14ac:dyDescent="0.35">
      <c r="A245" s="63">
        <v>54</v>
      </c>
      <c r="B245" s="62" t="s">
        <v>466</v>
      </c>
      <c r="C245" s="62">
        <v>1985</v>
      </c>
      <c r="D245" s="64">
        <v>0.13137731481481482</v>
      </c>
      <c r="E245" s="62">
        <v>54</v>
      </c>
      <c r="F245" s="71">
        <v>26.5</v>
      </c>
      <c r="G245">
        <f t="shared" si="3"/>
        <v>38</v>
      </c>
    </row>
    <row r="246" spans="1:7" ht="15" x14ac:dyDescent="0.35">
      <c r="A246" s="63">
        <v>55</v>
      </c>
      <c r="B246" s="62" t="s">
        <v>467</v>
      </c>
      <c r="C246" s="62">
        <v>1988</v>
      </c>
      <c r="D246" s="64">
        <v>0.13356481481481483</v>
      </c>
      <c r="E246" s="62">
        <v>55</v>
      </c>
      <c r="F246" s="71">
        <v>26.5</v>
      </c>
      <c r="G246">
        <f t="shared" si="3"/>
        <v>35</v>
      </c>
    </row>
    <row r="247" spans="1:7" ht="15" x14ac:dyDescent="0.35">
      <c r="A247" s="63">
        <v>56</v>
      </c>
      <c r="B247" s="62" t="s">
        <v>468</v>
      </c>
      <c r="C247" s="62">
        <v>1977</v>
      </c>
      <c r="D247" s="64">
        <v>0.13380787037037037</v>
      </c>
      <c r="E247" s="62">
        <v>56</v>
      </c>
      <c r="F247" s="71">
        <v>26.5</v>
      </c>
      <c r="G247">
        <f t="shared" si="3"/>
        <v>46</v>
      </c>
    </row>
    <row r="248" spans="1:7" ht="15" x14ac:dyDescent="0.35">
      <c r="A248" s="63">
        <v>57</v>
      </c>
      <c r="B248" s="62" t="s">
        <v>469</v>
      </c>
      <c r="C248" s="62">
        <v>1984</v>
      </c>
      <c r="D248" s="64">
        <v>0.13434027777777777</v>
      </c>
      <c r="E248" s="62">
        <v>57</v>
      </c>
      <c r="F248" s="71">
        <v>26.5</v>
      </c>
      <c r="G248">
        <f t="shared" si="3"/>
        <v>39</v>
      </c>
    </row>
    <row r="249" spans="1:7" ht="15" x14ac:dyDescent="0.35">
      <c r="A249" s="63">
        <v>58</v>
      </c>
      <c r="B249" s="62" t="s">
        <v>60</v>
      </c>
      <c r="C249" s="62">
        <v>1971</v>
      </c>
      <c r="D249" s="64">
        <v>0.13677083333333331</v>
      </c>
      <c r="E249" s="62">
        <v>58</v>
      </c>
      <c r="F249" s="71">
        <v>26.5</v>
      </c>
      <c r="G249">
        <f t="shared" si="3"/>
        <v>52</v>
      </c>
    </row>
    <row r="250" spans="1:7" ht="15" x14ac:dyDescent="0.35">
      <c r="A250" s="63">
        <v>59</v>
      </c>
      <c r="B250" s="62" t="s">
        <v>470</v>
      </c>
      <c r="C250" s="62">
        <v>1972</v>
      </c>
      <c r="D250" s="64">
        <v>0.13791666666666666</v>
      </c>
      <c r="E250" s="62">
        <v>59</v>
      </c>
      <c r="F250" s="71">
        <v>26.5</v>
      </c>
      <c r="G250">
        <f t="shared" si="3"/>
        <v>51</v>
      </c>
    </row>
    <row r="251" spans="1:7" ht="15" x14ac:dyDescent="0.35">
      <c r="A251" s="63">
        <v>60</v>
      </c>
      <c r="B251" s="62" t="s">
        <v>471</v>
      </c>
      <c r="C251" s="62">
        <v>1989</v>
      </c>
      <c r="D251" s="64">
        <v>0.14408564814814814</v>
      </c>
      <c r="E251" s="62">
        <v>60</v>
      </c>
      <c r="F251" s="71">
        <v>26.5</v>
      </c>
      <c r="G251">
        <f t="shared" si="3"/>
        <v>34</v>
      </c>
    </row>
    <row r="252" spans="1:7" ht="15" x14ac:dyDescent="0.35">
      <c r="A252" s="63">
        <v>61</v>
      </c>
      <c r="B252" s="62" t="s">
        <v>472</v>
      </c>
      <c r="C252" s="62">
        <v>1990</v>
      </c>
      <c r="D252" s="64">
        <v>0.14530092592592592</v>
      </c>
      <c r="E252" s="62">
        <v>61</v>
      </c>
      <c r="F252" s="71">
        <v>26.5</v>
      </c>
      <c r="G252">
        <f t="shared" si="3"/>
        <v>33</v>
      </c>
    </row>
    <row r="253" spans="1:7" ht="15" x14ac:dyDescent="0.35">
      <c r="A253" s="63">
        <v>62</v>
      </c>
      <c r="B253" s="62" t="s">
        <v>473</v>
      </c>
      <c r="C253" s="62">
        <v>1993</v>
      </c>
      <c r="D253" s="64">
        <v>0.14532407407407408</v>
      </c>
      <c r="E253" s="62">
        <v>62</v>
      </c>
      <c r="F253" s="71">
        <v>26.5</v>
      </c>
      <c r="G253">
        <f t="shared" si="3"/>
        <v>30</v>
      </c>
    </row>
    <row r="254" spans="1:7" ht="15" x14ac:dyDescent="0.35">
      <c r="A254" s="63">
        <v>63</v>
      </c>
      <c r="B254" s="62" t="s">
        <v>474</v>
      </c>
      <c r="C254" s="62">
        <v>1979</v>
      </c>
      <c r="D254" s="64">
        <v>0.14687500000000001</v>
      </c>
      <c r="E254" s="62">
        <v>63</v>
      </c>
      <c r="F254" s="71">
        <v>26.5</v>
      </c>
      <c r="G254">
        <f t="shared" si="3"/>
        <v>44</v>
      </c>
    </row>
    <row r="255" spans="1:7" ht="15" x14ac:dyDescent="0.35">
      <c r="A255" s="63">
        <v>64</v>
      </c>
      <c r="B255" s="62" t="s">
        <v>578</v>
      </c>
      <c r="C255" s="62">
        <v>1990</v>
      </c>
      <c r="D255" s="64">
        <v>0.14739583333333334</v>
      </c>
      <c r="E255" s="62">
        <v>64</v>
      </c>
      <c r="F255" s="71">
        <v>26.5</v>
      </c>
      <c r="G255">
        <f t="shared" si="3"/>
        <v>33</v>
      </c>
    </row>
    <row r="256" spans="1:7" ht="15" x14ac:dyDescent="0.35">
      <c r="A256" s="63">
        <v>65</v>
      </c>
      <c r="B256" s="62" t="s">
        <v>0</v>
      </c>
      <c r="C256" s="62">
        <v>1979</v>
      </c>
      <c r="D256" s="64">
        <v>0.14758101851851851</v>
      </c>
      <c r="E256" s="62">
        <v>65</v>
      </c>
      <c r="F256" s="71">
        <v>26.5</v>
      </c>
      <c r="G256">
        <f t="shared" si="3"/>
        <v>44</v>
      </c>
    </row>
    <row r="257" spans="1:7" ht="15" x14ac:dyDescent="0.35">
      <c r="A257" s="63">
        <v>66</v>
      </c>
      <c r="B257" s="62" t="s">
        <v>475</v>
      </c>
      <c r="C257" s="62">
        <v>1986</v>
      </c>
      <c r="D257" s="64">
        <v>0.15439814814814815</v>
      </c>
      <c r="E257" s="62">
        <v>66</v>
      </c>
      <c r="F257" s="71">
        <v>26.5</v>
      </c>
      <c r="G257">
        <f t="shared" si="3"/>
        <v>37</v>
      </c>
    </row>
    <row r="258" spans="1:7" ht="15" x14ac:dyDescent="0.35">
      <c r="A258" s="63">
        <v>67</v>
      </c>
      <c r="B258" s="62" t="s">
        <v>390</v>
      </c>
      <c r="C258" s="62">
        <v>1990</v>
      </c>
      <c r="D258" s="64">
        <v>0.15800925925925927</v>
      </c>
      <c r="E258" s="62">
        <v>67</v>
      </c>
      <c r="F258" s="71">
        <v>26.5</v>
      </c>
      <c r="G258">
        <f t="shared" si="3"/>
        <v>33</v>
      </c>
    </row>
    <row r="259" spans="1:7" ht="15" x14ac:dyDescent="0.35">
      <c r="A259" s="63">
        <v>68</v>
      </c>
      <c r="B259" s="62" t="s">
        <v>42</v>
      </c>
      <c r="C259" s="62">
        <v>1976</v>
      </c>
      <c r="D259" s="64">
        <v>0.15942129629629628</v>
      </c>
      <c r="E259" s="62">
        <v>68</v>
      </c>
      <c r="F259" s="71">
        <v>26.5</v>
      </c>
      <c r="G259">
        <f t="shared" si="3"/>
        <v>47</v>
      </c>
    </row>
    <row r="260" spans="1:7" ht="15" x14ac:dyDescent="0.35">
      <c r="A260" s="63">
        <v>69</v>
      </c>
      <c r="B260" s="62" t="s">
        <v>476</v>
      </c>
      <c r="C260" s="62">
        <v>1984</v>
      </c>
      <c r="D260" s="64">
        <v>0.16</v>
      </c>
      <c r="E260" s="62">
        <v>69</v>
      </c>
      <c r="F260" s="71">
        <v>26.5</v>
      </c>
      <c r="G260">
        <f t="shared" si="3"/>
        <v>39</v>
      </c>
    </row>
    <row r="261" spans="1:7" ht="15" x14ac:dyDescent="0.35">
      <c r="A261" s="63">
        <v>70</v>
      </c>
      <c r="B261" s="62" t="s">
        <v>477</v>
      </c>
      <c r="C261" s="62">
        <v>1985</v>
      </c>
      <c r="D261" s="64">
        <v>0.16001157407407407</v>
      </c>
      <c r="E261" s="62">
        <v>70</v>
      </c>
      <c r="F261" s="71">
        <v>26.5</v>
      </c>
      <c r="G261">
        <f t="shared" si="3"/>
        <v>38</v>
      </c>
    </row>
    <row r="262" spans="1:7" ht="15" x14ac:dyDescent="0.35">
      <c r="A262" s="63">
        <v>71</v>
      </c>
      <c r="B262" s="62" t="s">
        <v>478</v>
      </c>
      <c r="C262" s="62">
        <v>1992</v>
      </c>
      <c r="D262" s="64">
        <v>0.16503472222222224</v>
      </c>
      <c r="E262" s="62">
        <v>71</v>
      </c>
      <c r="F262" s="71">
        <v>26.5</v>
      </c>
      <c r="G262">
        <f t="shared" si="3"/>
        <v>31</v>
      </c>
    </row>
    <row r="263" spans="1:7" ht="15" x14ac:dyDescent="0.35">
      <c r="A263" s="63">
        <v>72</v>
      </c>
      <c r="B263" s="62" t="s">
        <v>479</v>
      </c>
      <c r="C263" s="62">
        <v>1984</v>
      </c>
      <c r="D263" s="64">
        <v>0.1761689814814815</v>
      </c>
      <c r="E263" s="62">
        <v>72</v>
      </c>
      <c r="F263" s="71">
        <v>26.5</v>
      </c>
      <c r="G263">
        <f t="shared" si="3"/>
        <v>39</v>
      </c>
    </row>
    <row r="264" spans="1:7" ht="15" x14ac:dyDescent="0.35">
      <c r="A264" s="63">
        <v>73</v>
      </c>
      <c r="B264" s="62" t="s">
        <v>480</v>
      </c>
      <c r="C264" s="62">
        <v>1971</v>
      </c>
      <c r="D264" s="64">
        <v>0.18243055555555554</v>
      </c>
      <c r="E264" s="62">
        <v>73</v>
      </c>
      <c r="F264" s="71">
        <v>26.5</v>
      </c>
      <c r="G264">
        <f t="shared" si="3"/>
        <v>52</v>
      </c>
    </row>
    <row r="265" spans="1:7" ht="15" x14ac:dyDescent="0.35">
      <c r="A265" s="63">
        <v>74</v>
      </c>
      <c r="B265" s="62" t="s">
        <v>481</v>
      </c>
      <c r="C265" s="62">
        <v>1998</v>
      </c>
      <c r="D265" s="64">
        <v>0.18244212962962961</v>
      </c>
      <c r="E265" s="62">
        <v>74</v>
      </c>
      <c r="F265" s="71">
        <v>26.5</v>
      </c>
      <c r="G265">
        <f t="shared" si="3"/>
        <v>25</v>
      </c>
    </row>
    <row r="266" spans="1:7" ht="15" x14ac:dyDescent="0.35">
      <c r="A266" s="63">
        <v>75</v>
      </c>
      <c r="B266" s="62" t="s">
        <v>482</v>
      </c>
      <c r="C266" s="62">
        <v>1987</v>
      </c>
      <c r="D266" s="64">
        <v>0.19760416666666666</v>
      </c>
      <c r="E266" s="62">
        <v>75</v>
      </c>
      <c r="F266" s="71">
        <v>26.5</v>
      </c>
      <c r="G266">
        <f t="shared" si="3"/>
        <v>36</v>
      </c>
    </row>
    <row r="268" spans="1:7" ht="15.6" customHeight="1" x14ac:dyDescent="0.3">
      <c r="A268" s="78" t="s">
        <v>483</v>
      </c>
      <c r="B268" s="78"/>
      <c r="C268" s="78"/>
      <c r="D268" s="78"/>
      <c r="E268" s="78"/>
    </row>
    <row r="270" spans="1:7" ht="15" x14ac:dyDescent="0.35">
      <c r="A270" s="61" t="s">
        <v>18</v>
      </c>
      <c r="B270" s="62" t="s">
        <v>19</v>
      </c>
      <c r="C270" s="62" t="s">
        <v>271</v>
      </c>
      <c r="D270" s="62" t="s">
        <v>139</v>
      </c>
      <c r="E270" s="62" t="s">
        <v>10</v>
      </c>
    </row>
    <row r="271" spans="1:7" ht="15" x14ac:dyDescent="0.35">
      <c r="A271" s="63">
        <v>1</v>
      </c>
      <c r="B271" s="62" t="s">
        <v>484</v>
      </c>
      <c r="C271" s="62">
        <v>1992</v>
      </c>
      <c r="D271" s="64">
        <v>0.19700231481481481</v>
      </c>
      <c r="E271" s="62">
        <v>1</v>
      </c>
      <c r="F271" s="71">
        <v>52.2</v>
      </c>
      <c r="G271">
        <f t="shared" ref="G271:G294" si="4">2023-C271</f>
        <v>31</v>
      </c>
    </row>
    <row r="272" spans="1:7" ht="15" x14ac:dyDescent="0.35">
      <c r="A272" s="63">
        <v>2</v>
      </c>
      <c r="B272" s="62" t="s">
        <v>485</v>
      </c>
      <c r="C272" s="62">
        <v>1992</v>
      </c>
      <c r="D272" s="64">
        <v>0.20157407407407404</v>
      </c>
      <c r="E272" s="62">
        <v>2</v>
      </c>
      <c r="F272" s="71">
        <v>52.2</v>
      </c>
      <c r="G272">
        <f t="shared" si="4"/>
        <v>31</v>
      </c>
    </row>
    <row r="273" spans="1:7" ht="15" x14ac:dyDescent="0.35">
      <c r="A273" s="63">
        <v>3</v>
      </c>
      <c r="B273" s="62" t="s">
        <v>486</v>
      </c>
      <c r="C273" s="62">
        <v>1989</v>
      </c>
      <c r="D273" s="64">
        <v>0.21856481481481482</v>
      </c>
      <c r="E273" s="62">
        <v>3</v>
      </c>
      <c r="F273" s="71">
        <v>52.2</v>
      </c>
      <c r="G273">
        <f t="shared" si="4"/>
        <v>34</v>
      </c>
    </row>
    <row r="274" spans="1:7" ht="15" x14ac:dyDescent="0.35">
      <c r="A274" s="63">
        <v>4</v>
      </c>
      <c r="B274" s="62" t="s">
        <v>487</v>
      </c>
      <c r="C274" s="62">
        <v>1985</v>
      </c>
      <c r="D274" s="64">
        <v>0.22322916666666667</v>
      </c>
      <c r="E274" s="62">
        <v>4</v>
      </c>
      <c r="F274" s="71">
        <v>52.2</v>
      </c>
      <c r="G274">
        <f t="shared" si="4"/>
        <v>38</v>
      </c>
    </row>
    <row r="275" spans="1:7" ht="15" x14ac:dyDescent="0.35">
      <c r="A275" s="63">
        <v>5</v>
      </c>
      <c r="B275" s="62" t="s">
        <v>488</v>
      </c>
      <c r="C275" s="62">
        <v>1987</v>
      </c>
      <c r="D275" s="64">
        <v>0.22435185185185183</v>
      </c>
      <c r="E275" s="62">
        <v>5</v>
      </c>
      <c r="F275" s="71">
        <v>52.2</v>
      </c>
      <c r="G275">
        <f t="shared" si="4"/>
        <v>36</v>
      </c>
    </row>
    <row r="276" spans="1:7" ht="15" x14ac:dyDescent="0.35">
      <c r="A276" s="63">
        <v>6</v>
      </c>
      <c r="B276" s="62" t="s">
        <v>489</v>
      </c>
      <c r="C276" s="62">
        <v>1988</v>
      </c>
      <c r="D276" s="64">
        <v>0.23047453703703705</v>
      </c>
      <c r="E276" s="62">
        <v>6</v>
      </c>
      <c r="F276" s="71">
        <v>52.2</v>
      </c>
      <c r="G276">
        <f t="shared" si="4"/>
        <v>35</v>
      </c>
    </row>
    <row r="277" spans="1:7" ht="15" x14ac:dyDescent="0.35">
      <c r="A277" s="63">
        <v>7</v>
      </c>
      <c r="B277" s="62" t="s">
        <v>490</v>
      </c>
      <c r="C277" s="62">
        <v>1988</v>
      </c>
      <c r="D277" s="64">
        <v>0.25836805555555559</v>
      </c>
      <c r="E277" s="62">
        <v>7</v>
      </c>
      <c r="F277" s="71">
        <v>52.2</v>
      </c>
      <c r="G277">
        <f t="shared" si="4"/>
        <v>35</v>
      </c>
    </row>
    <row r="278" spans="1:7" ht="15" x14ac:dyDescent="0.35">
      <c r="A278" s="63">
        <v>8</v>
      </c>
      <c r="B278" s="62" t="s">
        <v>491</v>
      </c>
      <c r="C278" s="62">
        <v>1984</v>
      </c>
      <c r="D278" s="64">
        <v>0.25949074074074074</v>
      </c>
      <c r="E278" s="62">
        <v>8</v>
      </c>
      <c r="F278" s="71">
        <v>52.2</v>
      </c>
      <c r="G278">
        <f t="shared" si="4"/>
        <v>39</v>
      </c>
    </row>
    <row r="279" spans="1:7" ht="15" x14ac:dyDescent="0.35">
      <c r="A279" s="63">
        <v>9</v>
      </c>
      <c r="B279" s="62" t="s">
        <v>492</v>
      </c>
      <c r="C279" s="62">
        <v>1993</v>
      </c>
      <c r="D279" s="64">
        <v>0.26234953703703706</v>
      </c>
      <c r="E279" s="62">
        <v>9</v>
      </c>
      <c r="F279" s="71">
        <v>52.2</v>
      </c>
      <c r="G279">
        <f t="shared" si="4"/>
        <v>30</v>
      </c>
    </row>
    <row r="280" spans="1:7" ht="15" x14ac:dyDescent="0.35">
      <c r="A280" s="63">
        <v>10</v>
      </c>
      <c r="B280" s="62" t="s">
        <v>251</v>
      </c>
      <c r="C280" s="62">
        <v>1985</v>
      </c>
      <c r="D280" s="64">
        <v>0.26262731481481483</v>
      </c>
      <c r="E280" s="62">
        <v>10</v>
      </c>
      <c r="F280" s="71">
        <v>52.2</v>
      </c>
      <c r="G280">
        <f t="shared" si="4"/>
        <v>38</v>
      </c>
    </row>
    <row r="281" spans="1:7" ht="15" x14ac:dyDescent="0.35">
      <c r="A281" s="63">
        <v>11</v>
      </c>
      <c r="B281" s="62" t="s">
        <v>493</v>
      </c>
      <c r="C281" s="62">
        <v>1981</v>
      </c>
      <c r="D281" s="64">
        <v>0.2630439814814815</v>
      </c>
      <c r="E281" s="62">
        <v>11</v>
      </c>
      <c r="F281" s="71">
        <v>52.2</v>
      </c>
      <c r="G281">
        <f t="shared" si="4"/>
        <v>42</v>
      </c>
    </row>
    <row r="282" spans="1:7" ht="15" x14ac:dyDescent="0.35">
      <c r="A282" s="63">
        <v>12</v>
      </c>
      <c r="B282" s="62" t="s">
        <v>494</v>
      </c>
      <c r="C282" s="62">
        <v>1987</v>
      </c>
      <c r="D282" s="64">
        <v>0.26603009259259258</v>
      </c>
      <c r="E282" s="62">
        <v>12</v>
      </c>
      <c r="F282" s="71">
        <v>52.2</v>
      </c>
      <c r="G282">
        <f t="shared" si="4"/>
        <v>36</v>
      </c>
    </row>
    <row r="283" spans="1:7" ht="15" x14ac:dyDescent="0.35">
      <c r="A283" s="63">
        <v>13</v>
      </c>
      <c r="B283" s="62" t="s">
        <v>495</v>
      </c>
      <c r="C283" s="62">
        <v>1986</v>
      </c>
      <c r="D283" s="64">
        <v>0.27313657407407405</v>
      </c>
      <c r="E283" s="62">
        <v>13</v>
      </c>
      <c r="F283" s="71">
        <v>52.2</v>
      </c>
      <c r="G283">
        <f t="shared" si="4"/>
        <v>37</v>
      </c>
    </row>
    <row r="284" spans="1:7" ht="15" x14ac:dyDescent="0.35">
      <c r="A284" s="63">
        <v>14</v>
      </c>
      <c r="B284" s="62" t="s">
        <v>496</v>
      </c>
      <c r="C284" s="62">
        <v>1988</v>
      </c>
      <c r="D284" s="64">
        <v>0.28082175925925928</v>
      </c>
      <c r="E284" s="62">
        <v>14</v>
      </c>
      <c r="F284" s="71">
        <v>52.2</v>
      </c>
      <c r="G284">
        <f t="shared" si="4"/>
        <v>35</v>
      </c>
    </row>
    <row r="285" spans="1:7" ht="15" x14ac:dyDescent="0.35">
      <c r="A285" s="63">
        <v>15</v>
      </c>
      <c r="B285" s="62" t="s">
        <v>497</v>
      </c>
      <c r="C285" s="62">
        <v>1977</v>
      </c>
      <c r="D285" s="64">
        <v>0.29788194444444444</v>
      </c>
      <c r="E285" s="62">
        <v>15</v>
      </c>
      <c r="F285" s="71">
        <v>52.2</v>
      </c>
      <c r="G285">
        <f t="shared" si="4"/>
        <v>46</v>
      </c>
    </row>
    <row r="286" spans="1:7" ht="15" x14ac:dyDescent="0.35">
      <c r="A286" s="63">
        <v>16</v>
      </c>
      <c r="B286" s="62" t="s">
        <v>575</v>
      </c>
      <c r="C286" s="62">
        <v>1983</v>
      </c>
      <c r="D286" s="64">
        <v>0.3208449074074074</v>
      </c>
      <c r="E286" s="62">
        <v>16</v>
      </c>
      <c r="F286" s="71">
        <v>52.2</v>
      </c>
      <c r="G286">
        <f t="shared" si="4"/>
        <v>40</v>
      </c>
    </row>
    <row r="287" spans="1:7" ht="15" x14ac:dyDescent="0.35">
      <c r="A287" s="63">
        <v>17</v>
      </c>
      <c r="B287" s="62" t="s">
        <v>498</v>
      </c>
      <c r="C287" s="62">
        <v>1984</v>
      </c>
      <c r="D287" s="64">
        <v>0.33587962962962964</v>
      </c>
      <c r="E287" s="62">
        <v>17</v>
      </c>
      <c r="F287" s="71">
        <v>52.2</v>
      </c>
      <c r="G287">
        <f t="shared" si="4"/>
        <v>39</v>
      </c>
    </row>
    <row r="288" spans="1:7" ht="15" x14ac:dyDescent="0.35">
      <c r="A288" s="63">
        <v>18</v>
      </c>
      <c r="B288" s="62" t="s">
        <v>499</v>
      </c>
      <c r="C288" s="62">
        <v>1958</v>
      </c>
      <c r="D288" s="64">
        <v>0.33946759259259257</v>
      </c>
      <c r="E288" s="62">
        <v>18</v>
      </c>
      <c r="F288" s="71">
        <v>52.2</v>
      </c>
      <c r="G288">
        <f t="shared" si="4"/>
        <v>65</v>
      </c>
    </row>
    <row r="289" spans="1:7" ht="15" x14ac:dyDescent="0.35">
      <c r="A289" s="63">
        <v>19</v>
      </c>
      <c r="B289" s="62" t="s">
        <v>574</v>
      </c>
      <c r="C289" s="62">
        <v>1976</v>
      </c>
      <c r="D289" s="64">
        <v>0.36170138888888892</v>
      </c>
      <c r="E289" s="62">
        <v>19</v>
      </c>
      <c r="F289" s="71">
        <v>52.2</v>
      </c>
      <c r="G289">
        <f t="shared" si="4"/>
        <v>47</v>
      </c>
    </row>
    <row r="290" spans="1:7" ht="15" x14ac:dyDescent="0.35">
      <c r="A290" s="63">
        <v>20</v>
      </c>
      <c r="B290" s="62" t="s">
        <v>500</v>
      </c>
      <c r="C290" s="62">
        <v>1978</v>
      </c>
      <c r="D290" s="64">
        <v>0.36171296296296296</v>
      </c>
      <c r="E290" s="62">
        <v>20</v>
      </c>
      <c r="F290" s="71">
        <v>52.2</v>
      </c>
      <c r="G290">
        <f t="shared" si="4"/>
        <v>45</v>
      </c>
    </row>
    <row r="291" spans="1:7" ht="15" x14ac:dyDescent="0.35">
      <c r="A291" s="63">
        <v>21</v>
      </c>
      <c r="B291" s="62" t="s">
        <v>501</v>
      </c>
      <c r="C291" s="62">
        <v>1983</v>
      </c>
      <c r="D291" s="64">
        <v>0.36667824074074074</v>
      </c>
      <c r="E291" s="62">
        <v>21</v>
      </c>
      <c r="F291" s="71">
        <v>52.2</v>
      </c>
      <c r="G291">
        <f t="shared" si="4"/>
        <v>40</v>
      </c>
    </row>
    <row r="292" spans="1:7" ht="15" x14ac:dyDescent="0.35">
      <c r="A292" s="63">
        <v>22</v>
      </c>
      <c r="B292" s="62" t="s">
        <v>502</v>
      </c>
      <c r="C292" s="62">
        <v>1950</v>
      </c>
      <c r="D292" s="64">
        <v>0.41841435185185188</v>
      </c>
      <c r="E292" s="62">
        <v>22</v>
      </c>
      <c r="F292" s="71">
        <v>52.2</v>
      </c>
      <c r="G292">
        <f t="shared" si="4"/>
        <v>73</v>
      </c>
    </row>
    <row r="293" spans="1:7" ht="15" x14ac:dyDescent="0.35">
      <c r="A293" s="63">
        <v>23</v>
      </c>
      <c r="B293" s="62" t="s">
        <v>503</v>
      </c>
      <c r="C293" s="62">
        <v>1981</v>
      </c>
      <c r="D293" s="64">
        <v>0.53292824074074074</v>
      </c>
      <c r="E293" s="62">
        <v>23</v>
      </c>
      <c r="F293" s="71">
        <v>52.2</v>
      </c>
      <c r="G293">
        <f t="shared" si="4"/>
        <v>42</v>
      </c>
    </row>
    <row r="294" spans="1:7" ht="15" x14ac:dyDescent="0.35">
      <c r="A294" s="63">
        <v>24</v>
      </c>
      <c r="B294" s="62" t="s">
        <v>504</v>
      </c>
      <c r="C294" s="62">
        <v>1982</v>
      </c>
      <c r="D294" s="64">
        <v>0.53293981481481478</v>
      </c>
      <c r="E294" s="62">
        <v>24</v>
      </c>
      <c r="F294" s="71">
        <v>52.2</v>
      </c>
      <c r="G294">
        <f t="shared" si="4"/>
        <v>41</v>
      </c>
    </row>
  </sheetData>
  <autoFilter ref="A9:G294"/>
  <mergeCells count="4">
    <mergeCell ref="A2:E2"/>
    <mergeCell ref="A3:E3"/>
    <mergeCell ref="A4:E4"/>
    <mergeCell ref="A5:E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topLeftCell="A137" workbookViewId="0">
      <selection activeCell="B65" sqref="B65"/>
    </sheetView>
  </sheetViews>
  <sheetFormatPr defaultRowHeight="13.2" x14ac:dyDescent="0.25"/>
  <cols>
    <col min="2" max="2" width="25.109375" customWidth="1"/>
  </cols>
  <sheetData>
    <row r="1" spans="1:8" x14ac:dyDescent="0.25">
      <c r="A1" t="s">
        <v>134</v>
      </c>
      <c r="B1" t="s">
        <v>135</v>
      </c>
    </row>
    <row r="2" spans="1:8" s="58" customFormat="1" ht="15.6" x14ac:dyDescent="0.25">
      <c r="A2" s="57" t="s">
        <v>136</v>
      </c>
      <c r="B2" s="58" t="s">
        <v>137</v>
      </c>
    </row>
    <row r="3" spans="1:8" s="58" customFormat="1" ht="15.6" x14ac:dyDescent="0.25">
      <c r="A3" s="57"/>
    </row>
    <row r="4" spans="1:8" s="58" customFormat="1" x14ac:dyDescent="0.25">
      <c r="A4" s="59" t="s">
        <v>36</v>
      </c>
      <c r="B4" s="58" t="s">
        <v>37</v>
      </c>
    </row>
    <row r="5" spans="1:8" s="58" customFormat="1" ht="15.6" x14ac:dyDescent="0.25">
      <c r="A5" s="57"/>
    </row>
    <row r="6" spans="1:8" x14ac:dyDescent="0.25">
      <c r="A6" t="s">
        <v>142</v>
      </c>
      <c r="B6" t="s">
        <v>141</v>
      </c>
    </row>
    <row r="7" spans="1:8" ht="15.6" x14ac:dyDescent="0.25">
      <c r="A7" s="54"/>
    </row>
    <row r="8" spans="1:8" x14ac:dyDescent="0.25">
      <c r="A8" t="s">
        <v>18</v>
      </c>
      <c r="B8" t="s">
        <v>19</v>
      </c>
      <c r="C8" t="s">
        <v>20</v>
      </c>
      <c r="D8" t="s">
        <v>139</v>
      </c>
      <c r="E8" t="s">
        <v>140</v>
      </c>
      <c r="F8" t="s">
        <v>257</v>
      </c>
      <c r="G8" t="s">
        <v>258</v>
      </c>
    </row>
    <row r="9" spans="1:8" ht="15" x14ac:dyDescent="0.25">
      <c r="A9" s="55">
        <v>1</v>
      </c>
      <c r="B9" t="s">
        <v>143</v>
      </c>
      <c r="C9">
        <v>2002</v>
      </c>
      <c r="D9" s="60">
        <v>3.2349537037037038E-2</v>
      </c>
      <c r="E9">
        <v>1</v>
      </c>
      <c r="F9" t="s">
        <v>259</v>
      </c>
      <c r="G9">
        <v>10</v>
      </c>
      <c r="H9">
        <f>2023-C9</f>
        <v>21</v>
      </c>
    </row>
    <row r="10" spans="1:8" ht="15" x14ac:dyDescent="0.25">
      <c r="A10" s="56">
        <v>2</v>
      </c>
      <c r="B10" t="s">
        <v>144</v>
      </c>
      <c r="C10">
        <v>2008</v>
      </c>
      <c r="D10" s="60">
        <v>3.2662037037037038E-2</v>
      </c>
      <c r="E10">
        <v>2</v>
      </c>
      <c r="F10" t="s">
        <v>259</v>
      </c>
      <c r="G10">
        <v>10</v>
      </c>
      <c r="H10">
        <f t="shared" ref="H10:H35" si="0">2023-C10</f>
        <v>15</v>
      </c>
    </row>
    <row r="11" spans="1:8" ht="15" x14ac:dyDescent="0.25">
      <c r="A11" s="56">
        <v>3</v>
      </c>
      <c r="B11" s="81" t="s">
        <v>145</v>
      </c>
      <c r="C11">
        <v>1993</v>
      </c>
      <c r="D11" s="60">
        <v>3.7777777777777778E-2</v>
      </c>
      <c r="E11">
        <v>3</v>
      </c>
      <c r="F11" t="s">
        <v>259</v>
      </c>
      <c r="G11">
        <v>10</v>
      </c>
      <c r="H11">
        <f t="shared" si="0"/>
        <v>30</v>
      </c>
    </row>
    <row r="12" spans="1:8" ht="15" x14ac:dyDescent="0.25">
      <c r="A12" s="56">
        <v>4</v>
      </c>
      <c r="B12" s="81" t="s">
        <v>146</v>
      </c>
      <c r="C12">
        <v>1990</v>
      </c>
      <c r="D12" s="60">
        <v>3.8622685185185184E-2</v>
      </c>
      <c r="E12">
        <v>4</v>
      </c>
      <c r="F12" t="s">
        <v>259</v>
      </c>
      <c r="G12">
        <v>10</v>
      </c>
      <c r="H12">
        <f t="shared" si="0"/>
        <v>33</v>
      </c>
    </row>
    <row r="13" spans="1:8" ht="15" x14ac:dyDescent="0.25">
      <c r="A13" s="56">
        <v>5</v>
      </c>
      <c r="B13" t="s">
        <v>147</v>
      </c>
      <c r="C13">
        <v>1981</v>
      </c>
      <c r="D13" s="60">
        <v>3.8680555555555558E-2</v>
      </c>
      <c r="E13">
        <v>5</v>
      </c>
      <c r="F13" t="s">
        <v>259</v>
      </c>
      <c r="G13">
        <v>10</v>
      </c>
      <c r="H13">
        <f t="shared" si="0"/>
        <v>42</v>
      </c>
    </row>
    <row r="14" spans="1:8" ht="15" x14ac:dyDescent="0.25">
      <c r="A14" s="56">
        <v>6</v>
      </c>
      <c r="B14" t="s">
        <v>102</v>
      </c>
      <c r="C14">
        <v>1972</v>
      </c>
      <c r="D14" s="60">
        <v>3.9988425925925927E-2</v>
      </c>
      <c r="E14">
        <v>6</v>
      </c>
      <c r="F14" t="s">
        <v>260</v>
      </c>
      <c r="G14">
        <v>10</v>
      </c>
      <c r="H14">
        <f t="shared" si="0"/>
        <v>51</v>
      </c>
    </row>
    <row r="15" spans="1:8" ht="15" x14ac:dyDescent="0.25">
      <c r="A15" s="56">
        <v>7</v>
      </c>
      <c r="B15" s="81" t="s">
        <v>148</v>
      </c>
      <c r="C15">
        <v>1998</v>
      </c>
      <c r="D15" s="60">
        <v>4.0150462962962964E-2</v>
      </c>
      <c r="E15">
        <v>7</v>
      </c>
      <c r="F15" t="s">
        <v>259</v>
      </c>
      <c r="G15">
        <v>10</v>
      </c>
      <c r="H15">
        <f t="shared" si="0"/>
        <v>25</v>
      </c>
    </row>
    <row r="16" spans="1:8" ht="15" x14ac:dyDescent="0.25">
      <c r="A16" s="56">
        <v>8</v>
      </c>
      <c r="B16" t="s">
        <v>149</v>
      </c>
      <c r="C16">
        <v>2002</v>
      </c>
      <c r="D16" s="60">
        <v>4.238425925925926E-2</v>
      </c>
      <c r="E16">
        <v>8</v>
      </c>
      <c r="F16" t="s">
        <v>259</v>
      </c>
      <c r="G16">
        <v>10</v>
      </c>
      <c r="H16">
        <f t="shared" si="0"/>
        <v>21</v>
      </c>
    </row>
    <row r="17" spans="1:8" ht="15" x14ac:dyDescent="0.25">
      <c r="A17" s="56">
        <v>9</v>
      </c>
      <c r="B17" t="s">
        <v>150</v>
      </c>
      <c r="C17">
        <v>2009</v>
      </c>
      <c r="D17" s="60">
        <v>4.2430555555555555E-2</v>
      </c>
      <c r="E17">
        <v>9</v>
      </c>
      <c r="F17" t="s">
        <v>259</v>
      </c>
      <c r="G17">
        <v>10</v>
      </c>
      <c r="H17">
        <f t="shared" si="0"/>
        <v>14</v>
      </c>
    </row>
    <row r="18" spans="1:8" ht="15" x14ac:dyDescent="0.25">
      <c r="A18" s="56">
        <v>10</v>
      </c>
      <c r="B18" t="s">
        <v>151</v>
      </c>
      <c r="C18">
        <v>1982</v>
      </c>
      <c r="D18" s="60">
        <v>4.2615740740740739E-2</v>
      </c>
      <c r="E18">
        <v>10</v>
      </c>
      <c r="F18" t="s">
        <v>259</v>
      </c>
      <c r="G18">
        <v>10</v>
      </c>
      <c r="H18">
        <f t="shared" si="0"/>
        <v>41</v>
      </c>
    </row>
    <row r="19" spans="1:8" ht="15" x14ac:dyDescent="0.25">
      <c r="A19" s="56">
        <v>11</v>
      </c>
      <c r="B19" t="s">
        <v>152</v>
      </c>
      <c r="C19">
        <v>1990</v>
      </c>
      <c r="D19" s="60">
        <v>4.2615740740740739E-2</v>
      </c>
      <c r="E19">
        <f xml:space="preserve"> 10</f>
        <v>10</v>
      </c>
      <c r="F19" t="s">
        <v>259</v>
      </c>
      <c r="G19">
        <v>10</v>
      </c>
      <c r="H19">
        <f t="shared" si="0"/>
        <v>33</v>
      </c>
    </row>
    <row r="20" spans="1:8" ht="15" x14ac:dyDescent="0.25">
      <c r="A20" s="56">
        <v>12</v>
      </c>
      <c r="B20" t="s">
        <v>153</v>
      </c>
      <c r="C20">
        <v>1992</v>
      </c>
      <c r="D20" s="60">
        <v>4.5150462962962962E-2</v>
      </c>
      <c r="E20">
        <v>12</v>
      </c>
      <c r="F20" t="s">
        <v>259</v>
      </c>
      <c r="G20">
        <v>10</v>
      </c>
      <c r="H20">
        <f t="shared" si="0"/>
        <v>31</v>
      </c>
    </row>
    <row r="21" spans="1:8" ht="15" x14ac:dyDescent="0.25">
      <c r="A21" s="56">
        <v>13</v>
      </c>
      <c r="B21" t="s">
        <v>582</v>
      </c>
      <c r="C21">
        <v>1986</v>
      </c>
      <c r="D21" s="60">
        <v>4.5370370370370366E-2</v>
      </c>
      <c r="E21">
        <v>13</v>
      </c>
      <c r="F21" t="s">
        <v>259</v>
      </c>
      <c r="G21">
        <v>10</v>
      </c>
      <c r="H21">
        <f t="shared" si="0"/>
        <v>37</v>
      </c>
    </row>
    <row r="22" spans="1:8" ht="15" x14ac:dyDescent="0.25">
      <c r="A22" s="56">
        <v>14</v>
      </c>
      <c r="B22" t="s">
        <v>154</v>
      </c>
      <c r="C22">
        <v>1987</v>
      </c>
      <c r="D22" s="60">
        <v>4.5706018518518521E-2</v>
      </c>
      <c r="E22">
        <v>14</v>
      </c>
      <c r="F22" t="s">
        <v>259</v>
      </c>
      <c r="G22">
        <v>10</v>
      </c>
      <c r="H22">
        <f t="shared" si="0"/>
        <v>36</v>
      </c>
    </row>
    <row r="23" spans="1:8" ht="15" x14ac:dyDescent="0.25">
      <c r="A23" s="56">
        <v>15</v>
      </c>
      <c r="B23" t="s">
        <v>155</v>
      </c>
      <c r="C23">
        <v>1998</v>
      </c>
      <c r="D23" s="60">
        <v>4.5810185185185183E-2</v>
      </c>
      <c r="E23">
        <v>15</v>
      </c>
      <c r="F23" t="s">
        <v>259</v>
      </c>
      <c r="G23">
        <v>10</v>
      </c>
      <c r="H23">
        <f t="shared" si="0"/>
        <v>25</v>
      </c>
    </row>
    <row r="24" spans="1:8" ht="15" x14ac:dyDescent="0.25">
      <c r="A24" s="56">
        <v>16</v>
      </c>
      <c r="B24" t="s">
        <v>156</v>
      </c>
      <c r="C24">
        <v>1977</v>
      </c>
      <c r="D24" s="60">
        <v>4.5868055555555558E-2</v>
      </c>
      <c r="E24">
        <v>16</v>
      </c>
      <c r="F24" t="s">
        <v>260</v>
      </c>
      <c r="G24">
        <v>10</v>
      </c>
      <c r="H24">
        <f t="shared" si="0"/>
        <v>46</v>
      </c>
    </row>
    <row r="25" spans="1:8" ht="15" x14ac:dyDescent="0.25">
      <c r="A25" s="56">
        <v>17</v>
      </c>
      <c r="B25" t="s">
        <v>157</v>
      </c>
      <c r="C25">
        <v>1983</v>
      </c>
      <c r="D25" s="60">
        <v>4.5879629629629631E-2</v>
      </c>
      <c r="E25">
        <v>17</v>
      </c>
      <c r="F25" t="s">
        <v>259</v>
      </c>
      <c r="G25">
        <v>10</v>
      </c>
      <c r="H25">
        <f t="shared" si="0"/>
        <v>40</v>
      </c>
    </row>
    <row r="26" spans="1:8" ht="15" x14ac:dyDescent="0.25">
      <c r="A26" s="56">
        <v>18</v>
      </c>
      <c r="B26" t="s">
        <v>158</v>
      </c>
      <c r="C26">
        <v>1983</v>
      </c>
      <c r="D26" s="60">
        <v>5.0462962962962959E-2</v>
      </c>
      <c r="E26">
        <v>18</v>
      </c>
      <c r="F26" t="s">
        <v>259</v>
      </c>
      <c r="G26">
        <v>10</v>
      </c>
      <c r="H26">
        <f t="shared" si="0"/>
        <v>40</v>
      </c>
    </row>
    <row r="27" spans="1:8" ht="15" x14ac:dyDescent="0.25">
      <c r="A27" s="56">
        <v>19</v>
      </c>
      <c r="B27" t="s">
        <v>159</v>
      </c>
      <c r="C27">
        <v>1997</v>
      </c>
      <c r="D27" s="60">
        <v>5.31712962962963E-2</v>
      </c>
      <c r="E27">
        <v>19</v>
      </c>
      <c r="F27" t="s">
        <v>259</v>
      </c>
      <c r="G27">
        <v>10</v>
      </c>
      <c r="H27">
        <f t="shared" si="0"/>
        <v>26</v>
      </c>
    </row>
    <row r="28" spans="1:8" ht="15" x14ac:dyDescent="0.25">
      <c r="A28" s="56">
        <v>20</v>
      </c>
      <c r="B28" t="s">
        <v>160</v>
      </c>
      <c r="C28">
        <v>1983</v>
      </c>
      <c r="D28" s="60">
        <v>5.3622685185185183E-2</v>
      </c>
      <c r="E28">
        <v>20</v>
      </c>
      <c r="F28" t="s">
        <v>259</v>
      </c>
      <c r="G28">
        <v>10</v>
      </c>
      <c r="H28">
        <f t="shared" si="0"/>
        <v>40</v>
      </c>
    </row>
    <row r="29" spans="1:8" ht="15" x14ac:dyDescent="0.25">
      <c r="A29" s="56">
        <v>21</v>
      </c>
      <c r="B29" t="s">
        <v>161</v>
      </c>
      <c r="C29">
        <v>1989</v>
      </c>
      <c r="D29" s="60">
        <v>5.3807870370370374E-2</v>
      </c>
      <c r="E29">
        <v>21</v>
      </c>
      <c r="F29" t="s">
        <v>259</v>
      </c>
      <c r="G29">
        <v>10</v>
      </c>
      <c r="H29">
        <f t="shared" si="0"/>
        <v>34</v>
      </c>
    </row>
    <row r="30" spans="1:8" ht="15" x14ac:dyDescent="0.25">
      <c r="A30" s="56">
        <v>22</v>
      </c>
      <c r="B30" t="s">
        <v>162</v>
      </c>
      <c r="C30">
        <v>1989</v>
      </c>
      <c r="D30" s="60">
        <v>5.512731481481481E-2</v>
      </c>
      <c r="E30">
        <v>22</v>
      </c>
      <c r="F30" t="s">
        <v>259</v>
      </c>
      <c r="G30">
        <v>10</v>
      </c>
      <c r="H30">
        <f t="shared" si="0"/>
        <v>34</v>
      </c>
    </row>
    <row r="31" spans="1:8" ht="15" x14ac:dyDescent="0.25">
      <c r="A31" s="56">
        <v>23</v>
      </c>
      <c r="B31" t="s">
        <v>163</v>
      </c>
      <c r="C31">
        <v>1994</v>
      </c>
      <c r="D31" s="60">
        <v>6.2708333333333324E-2</v>
      </c>
      <c r="E31">
        <v>23</v>
      </c>
      <c r="F31" t="s">
        <v>259</v>
      </c>
      <c r="G31">
        <v>10</v>
      </c>
      <c r="H31">
        <f t="shared" si="0"/>
        <v>29</v>
      </c>
    </row>
    <row r="32" spans="1:8" ht="15" x14ac:dyDescent="0.25">
      <c r="A32" s="56">
        <v>24</v>
      </c>
      <c r="B32" t="s">
        <v>164</v>
      </c>
      <c r="C32">
        <v>1986</v>
      </c>
      <c r="D32" s="60">
        <v>6.2766203703703713E-2</v>
      </c>
      <c r="E32">
        <v>24</v>
      </c>
      <c r="F32" t="s">
        <v>259</v>
      </c>
      <c r="G32">
        <v>10</v>
      </c>
      <c r="H32">
        <f t="shared" si="0"/>
        <v>37</v>
      </c>
    </row>
    <row r="33" spans="1:8" ht="15" x14ac:dyDescent="0.25">
      <c r="A33" s="56">
        <v>25</v>
      </c>
      <c r="B33" t="s">
        <v>165</v>
      </c>
      <c r="C33">
        <v>1990</v>
      </c>
      <c r="D33" s="60">
        <v>6.3020833333333331E-2</v>
      </c>
      <c r="E33">
        <v>25</v>
      </c>
      <c r="F33" t="s">
        <v>259</v>
      </c>
      <c r="G33">
        <v>10</v>
      </c>
      <c r="H33">
        <f t="shared" si="0"/>
        <v>33</v>
      </c>
    </row>
    <row r="34" spans="1:8" ht="15" x14ac:dyDescent="0.25">
      <c r="A34" s="56">
        <v>26</v>
      </c>
      <c r="B34" t="s">
        <v>166</v>
      </c>
      <c r="C34">
        <v>1989</v>
      </c>
      <c r="D34" s="60">
        <v>6.6631944444444438E-2</v>
      </c>
      <c r="E34">
        <v>26</v>
      </c>
      <c r="F34" t="s">
        <v>259</v>
      </c>
      <c r="G34">
        <v>10</v>
      </c>
      <c r="H34">
        <f t="shared" si="0"/>
        <v>34</v>
      </c>
    </row>
    <row r="35" spans="1:8" ht="15" x14ac:dyDescent="0.25">
      <c r="A35" s="56">
        <v>27</v>
      </c>
      <c r="B35" t="s">
        <v>167</v>
      </c>
      <c r="C35">
        <v>1979</v>
      </c>
      <c r="D35" s="60">
        <v>6.7187499999999997E-2</v>
      </c>
      <c r="E35">
        <v>27</v>
      </c>
      <c r="F35" t="s">
        <v>259</v>
      </c>
      <c r="G35">
        <v>10</v>
      </c>
      <c r="H35">
        <f t="shared" si="0"/>
        <v>44</v>
      </c>
    </row>
    <row r="36" spans="1:8" ht="15" x14ac:dyDescent="0.25">
      <c r="A36" s="56"/>
    </row>
    <row r="37" spans="1:8" x14ac:dyDescent="0.25">
      <c r="A37" t="s">
        <v>142</v>
      </c>
      <c r="B37" t="s">
        <v>138</v>
      </c>
    </row>
    <row r="38" spans="1:8" ht="15.6" x14ac:dyDescent="0.25">
      <c r="A38" s="54"/>
    </row>
    <row r="39" spans="1:8" x14ac:dyDescent="0.25">
      <c r="A39" t="s">
        <v>18</v>
      </c>
      <c r="B39" t="s">
        <v>19</v>
      </c>
      <c r="C39" t="s">
        <v>20</v>
      </c>
      <c r="D39" t="s">
        <v>139</v>
      </c>
      <c r="E39" t="s">
        <v>140</v>
      </c>
      <c r="F39" t="s">
        <v>257</v>
      </c>
      <c r="G39" t="s">
        <v>258</v>
      </c>
    </row>
    <row r="40" spans="1:8" ht="15" x14ac:dyDescent="0.25">
      <c r="A40" s="55">
        <v>1</v>
      </c>
      <c r="B40" t="s">
        <v>583</v>
      </c>
      <c r="C40">
        <v>1989</v>
      </c>
      <c r="D40" s="60">
        <v>2.7615740740740743E-2</v>
      </c>
      <c r="E40">
        <v>1</v>
      </c>
      <c r="F40" t="s">
        <v>261</v>
      </c>
      <c r="G40">
        <v>10</v>
      </c>
      <c r="H40">
        <f>2023-C40</f>
        <v>34</v>
      </c>
    </row>
    <row r="41" spans="1:8" ht="15" x14ac:dyDescent="0.25">
      <c r="A41" s="56">
        <v>2</v>
      </c>
      <c r="B41" t="s">
        <v>168</v>
      </c>
      <c r="C41">
        <v>1999</v>
      </c>
      <c r="D41" s="60">
        <v>2.8587962962962964E-2</v>
      </c>
      <c r="E41">
        <v>2</v>
      </c>
      <c r="F41" t="s">
        <v>261</v>
      </c>
      <c r="G41">
        <v>10</v>
      </c>
      <c r="H41">
        <f t="shared" ref="H41:H75" si="1">2023-C41</f>
        <v>24</v>
      </c>
    </row>
    <row r="42" spans="1:8" ht="15" x14ac:dyDescent="0.25">
      <c r="A42" s="56">
        <v>3</v>
      </c>
      <c r="B42" t="s">
        <v>33</v>
      </c>
      <c r="C42">
        <v>1986</v>
      </c>
      <c r="D42" s="60">
        <v>2.8877314814814817E-2</v>
      </c>
      <c r="E42">
        <v>3</v>
      </c>
      <c r="F42" t="s">
        <v>261</v>
      </c>
      <c r="G42">
        <v>10</v>
      </c>
      <c r="H42">
        <f t="shared" si="1"/>
        <v>37</v>
      </c>
    </row>
    <row r="43" spans="1:8" ht="15" x14ac:dyDescent="0.25">
      <c r="A43" s="56">
        <v>4</v>
      </c>
      <c r="B43" t="s">
        <v>169</v>
      </c>
      <c r="C43">
        <v>1996</v>
      </c>
      <c r="D43" s="60">
        <v>2.9756944444444447E-2</v>
      </c>
      <c r="E43">
        <v>4</v>
      </c>
      <c r="F43" t="s">
        <v>261</v>
      </c>
      <c r="G43">
        <v>10</v>
      </c>
      <c r="H43">
        <f t="shared" si="1"/>
        <v>27</v>
      </c>
    </row>
    <row r="44" spans="1:8" ht="15" x14ac:dyDescent="0.25">
      <c r="A44" s="56">
        <v>5</v>
      </c>
      <c r="B44" t="s">
        <v>170</v>
      </c>
      <c r="C44">
        <v>1989</v>
      </c>
      <c r="D44" s="60">
        <v>2.9826388888888892E-2</v>
      </c>
      <c r="E44">
        <v>5</v>
      </c>
      <c r="F44" t="s">
        <v>261</v>
      </c>
      <c r="G44">
        <v>10</v>
      </c>
      <c r="H44">
        <f t="shared" si="1"/>
        <v>34</v>
      </c>
    </row>
    <row r="45" spans="1:8" ht="15" x14ac:dyDescent="0.25">
      <c r="A45" s="56">
        <v>6</v>
      </c>
      <c r="B45" t="s">
        <v>171</v>
      </c>
      <c r="C45">
        <v>1987</v>
      </c>
      <c r="D45" s="60">
        <v>2.9849537037037036E-2</v>
      </c>
      <c r="E45">
        <v>6</v>
      </c>
      <c r="F45" t="s">
        <v>261</v>
      </c>
      <c r="G45">
        <v>10</v>
      </c>
      <c r="H45">
        <f t="shared" si="1"/>
        <v>36</v>
      </c>
    </row>
    <row r="46" spans="1:8" ht="15" x14ac:dyDescent="0.25">
      <c r="A46" s="56">
        <v>7</v>
      </c>
      <c r="B46" t="s">
        <v>172</v>
      </c>
      <c r="C46">
        <v>2005</v>
      </c>
      <c r="D46" s="60">
        <v>3.0000000000000002E-2</v>
      </c>
      <c r="E46">
        <v>7</v>
      </c>
      <c r="F46" t="s">
        <v>261</v>
      </c>
      <c r="G46">
        <v>10</v>
      </c>
      <c r="H46">
        <f t="shared" si="1"/>
        <v>18</v>
      </c>
    </row>
    <row r="47" spans="1:8" ht="15" x14ac:dyDescent="0.25">
      <c r="A47" s="56">
        <v>8</v>
      </c>
      <c r="B47" t="s">
        <v>173</v>
      </c>
      <c r="C47">
        <v>2007</v>
      </c>
      <c r="D47" s="60">
        <v>3.0011574074074076E-2</v>
      </c>
      <c r="E47">
        <v>8</v>
      </c>
      <c r="F47" t="s">
        <v>261</v>
      </c>
      <c r="G47">
        <v>10</v>
      </c>
      <c r="H47">
        <f t="shared" si="1"/>
        <v>16</v>
      </c>
    </row>
    <row r="48" spans="1:8" ht="15" x14ac:dyDescent="0.25">
      <c r="A48" s="56">
        <v>9</v>
      </c>
      <c r="B48" t="s">
        <v>112</v>
      </c>
      <c r="C48">
        <v>1990</v>
      </c>
      <c r="D48" s="60">
        <v>3.107638888888889E-2</v>
      </c>
      <c r="E48">
        <v>9</v>
      </c>
      <c r="F48" t="s">
        <v>261</v>
      </c>
      <c r="G48">
        <v>10</v>
      </c>
      <c r="H48">
        <f t="shared" si="1"/>
        <v>33</v>
      </c>
    </row>
    <row r="49" spans="1:8" ht="15" x14ac:dyDescent="0.25">
      <c r="A49" s="56">
        <v>10</v>
      </c>
      <c r="B49" t="s">
        <v>174</v>
      </c>
      <c r="C49">
        <v>1972</v>
      </c>
      <c r="D49" s="60">
        <v>3.2395833333333332E-2</v>
      </c>
      <c r="E49">
        <v>10</v>
      </c>
      <c r="F49" t="s">
        <v>262</v>
      </c>
      <c r="G49">
        <v>10</v>
      </c>
      <c r="H49">
        <f t="shared" si="1"/>
        <v>51</v>
      </c>
    </row>
    <row r="50" spans="1:8" ht="15" x14ac:dyDescent="0.25">
      <c r="A50" s="56">
        <v>11</v>
      </c>
      <c r="B50" t="s">
        <v>572</v>
      </c>
      <c r="C50">
        <v>1968</v>
      </c>
      <c r="D50" s="60">
        <v>3.2754629629629627E-2</v>
      </c>
      <c r="E50">
        <v>11</v>
      </c>
      <c r="F50" t="s">
        <v>262</v>
      </c>
      <c r="G50">
        <v>10</v>
      </c>
      <c r="H50">
        <f t="shared" si="1"/>
        <v>55</v>
      </c>
    </row>
    <row r="51" spans="1:8" ht="15" x14ac:dyDescent="0.25">
      <c r="A51" s="56">
        <v>12</v>
      </c>
      <c r="B51" t="s">
        <v>175</v>
      </c>
      <c r="C51">
        <v>1973</v>
      </c>
      <c r="D51" s="60">
        <v>3.2881944444444443E-2</v>
      </c>
      <c r="E51">
        <v>12</v>
      </c>
      <c r="F51" t="s">
        <v>262</v>
      </c>
      <c r="G51">
        <v>10</v>
      </c>
      <c r="H51">
        <f t="shared" si="1"/>
        <v>50</v>
      </c>
    </row>
    <row r="52" spans="1:8" ht="15" x14ac:dyDescent="0.25">
      <c r="A52" s="56">
        <v>13</v>
      </c>
      <c r="B52" t="s">
        <v>176</v>
      </c>
      <c r="C52">
        <v>1982</v>
      </c>
      <c r="D52" s="60">
        <v>3.30787037037037E-2</v>
      </c>
      <c r="E52">
        <v>13</v>
      </c>
      <c r="F52" t="s">
        <v>261</v>
      </c>
      <c r="G52">
        <v>10</v>
      </c>
      <c r="H52">
        <f t="shared" si="1"/>
        <v>41</v>
      </c>
    </row>
    <row r="53" spans="1:8" ht="15" x14ac:dyDescent="0.25">
      <c r="A53" s="56">
        <v>14</v>
      </c>
      <c r="B53" t="s">
        <v>96</v>
      </c>
      <c r="C53">
        <v>1983</v>
      </c>
      <c r="D53" s="60">
        <v>3.4780092592592592E-2</v>
      </c>
      <c r="E53">
        <v>14</v>
      </c>
      <c r="F53" t="s">
        <v>261</v>
      </c>
      <c r="G53">
        <v>10</v>
      </c>
      <c r="H53">
        <f t="shared" si="1"/>
        <v>40</v>
      </c>
    </row>
    <row r="54" spans="1:8" ht="15" x14ac:dyDescent="0.25">
      <c r="A54" s="56">
        <v>15</v>
      </c>
      <c r="B54" t="s">
        <v>177</v>
      </c>
      <c r="C54">
        <v>1994</v>
      </c>
      <c r="D54" s="60">
        <v>3.5428240740740739E-2</v>
      </c>
      <c r="E54">
        <v>15</v>
      </c>
      <c r="F54" t="s">
        <v>261</v>
      </c>
      <c r="G54">
        <v>10</v>
      </c>
      <c r="H54">
        <f t="shared" si="1"/>
        <v>29</v>
      </c>
    </row>
    <row r="55" spans="1:8" ht="15" x14ac:dyDescent="0.25">
      <c r="A55" s="56">
        <v>16</v>
      </c>
      <c r="B55" t="s">
        <v>178</v>
      </c>
      <c r="C55">
        <v>1962</v>
      </c>
      <c r="D55" s="60">
        <v>3.5613425925925923E-2</v>
      </c>
      <c r="E55">
        <v>16</v>
      </c>
      <c r="F55" t="s">
        <v>262</v>
      </c>
      <c r="G55">
        <v>10</v>
      </c>
      <c r="H55">
        <f t="shared" si="1"/>
        <v>61</v>
      </c>
    </row>
    <row r="56" spans="1:8" ht="15" x14ac:dyDescent="0.25">
      <c r="A56" s="56">
        <v>17</v>
      </c>
      <c r="B56" t="s">
        <v>179</v>
      </c>
      <c r="C56">
        <v>1989</v>
      </c>
      <c r="D56" s="60">
        <v>3.7199074074074072E-2</v>
      </c>
      <c r="E56">
        <v>17</v>
      </c>
      <c r="F56" t="s">
        <v>261</v>
      </c>
      <c r="G56">
        <v>10</v>
      </c>
      <c r="H56">
        <f t="shared" si="1"/>
        <v>34</v>
      </c>
    </row>
    <row r="57" spans="1:8" ht="15" x14ac:dyDescent="0.25">
      <c r="A57" s="56">
        <v>18</v>
      </c>
      <c r="B57" t="s">
        <v>180</v>
      </c>
      <c r="C57">
        <v>1991</v>
      </c>
      <c r="D57" s="60">
        <v>3.7349537037037035E-2</v>
      </c>
      <c r="E57">
        <v>18</v>
      </c>
      <c r="F57" t="s">
        <v>261</v>
      </c>
      <c r="G57">
        <v>10</v>
      </c>
      <c r="H57">
        <f t="shared" si="1"/>
        <v>32</v>
      </c>
    </row>
    <row r="58" spans="1:8" ht="15" x14ac:dyDescent="0.25">
      <c r="A58" s="56">
        <v>19</v>
      </c>
      <c r="B58" t="s">
        <v>181</v>
      </c>
      <c r="C58">
        <v>1998</v>
      </c>
      <c r="D58" s="60">
        <v>3.75462962962963E-2</v>
      </c>
      <c r="E58">
        <v>19</v>
      </c>
      <c r="F58" t="s">
        <v>261</v>
      </c>
      <c r="G58">
        <v>10</v>
      </c>
      <c r="H58">
        <f t="shared" si="1"/>
        <v>25</v>
      </c>
    </row>
    <row r="59" spans="1:8" ht="15" x14ac:dyDescent="0.25">
      <c r="A59" s="56">
        <v>20</v>
      </c>
      <c r="B59" t="s">
        <v>182</v>
      </c>
      <c r="C59">
        <v>1958</v>
      </c>
      <c r="D59" s="60">
        <v>3.75462962962963E-2</v>
      </c>
      <c r="E59">
        <v>20</v>
      </c>
      <c r="F59" t="s">
        <v>262</v>
      </c>
      <c r="G59">
        <v>10</v>
      </c>
      <c r="H59">
        <f t="shared" si="1"/>
        <v>65</v>
      </c>
    </row>
    <row r="60" spans="1:8" ht="15" x14ac:dyDescent="0.25">
      <c r="A60" s="56">
        <v>21</v>
      </c>
      <c r="B60" t="s">
        <v>183</v>
      </c>
      <c r="C60">
        <v>1991</v>
      </c>
      <c r="D60" s="60">
        <v>3.7615740740740741E-2</v>
      </c>
      <c r="E60">
        <v>21</v>
      </c>
      <c r="F60" t="s">
        <v>261</v>
      </c>
      <c r="G60">
        <v>10</v>
      </c>
      <c r="H60">
        <f t="shared" si="1"/>
        <v>32</v>
      </c>
    </row>
    <row r="61" spans="1:8" ht="15" x14ac:dyDescent="0.25">
      <c r="A61" s="56">
        <v>22</v>
      </c>
      <c r="B61" t="s">
        <v>184</v>
      </c>
      <c r="C61">
        <v>1986</v>
      </c>
      <c r="D61" s="60">
        <v>3.9212962962962963E-2</v>
      </c>
      <c r="E61">
        <v>22</v>
      </c>
      <c r="F61" t="s">
        <v>261</v>
      </c>
      <c r="G61">
        <v>10</v>
      </c>
      <c r="H61">
        <f t="shared" si="1"/>
        <v>37</v>
      </c>
    </row>
    <row r="62" spans="1:8" ht="15" x14ac:dyDescent="0.25">
      <c r="A62" s="56">
        <v>23</v>
      </c>
      <c r="B62" t="s">
        <v>185</v>
      </c>
      <c r="C62">
        <v>2009</v>
      </c>
      <c r="D62" s="60">
        <v>3.9629629629629633E-2</v>
      </c>
      <c r="E62">
        <v>23</v>
      </c>
      <c r="F62" t="s">
        <v>261</v>
      </c>
      <c r="G62">
        <v>10</v>
      </c>
      <c r="H62">
        <f t="shared" si="1"/>
        <v>14</v>
      </c>
    </row>
    <row r="63" spans="1:8" ht="15" x14ac:dyDescent="0.25">
      <c r="A63" s="56">
        <v>24</v>
      </c>
      <c r="B63" t="s">
        <v>186</v>
      </c>
      <c r="C63">
        <v>1987</v>
      </c>
      <c r="D63" s="60">
        <v>3.965277777777778E-2</v>
      </c>
      <c r="E63">
        <v>24</v>
      </c>
      <c r="F63" t="s">
        <v>261</v>
      </c>
      <c r="G63">
        <v>10</v>
      </c>
      <c r="H63">
        <f t="shared" si="1"/>
        <v>36</v>
      </c>
    </row>
    <row r="64" spans="1:8" ht="15" x14ac:dyDescent="0.25">
      <c r="A64" s="56">
        <v>25</v>
      </c>
      <c r="B64" t="s">
        <v>187</v>
      </c>
      <c r="C64">
        <v>1983</v>
      </c>
      <c r="D64" s="60">
        <v>4.0543981481481479E-2</v>
      </c>
      <c r="E64">
        <v>25</v>
      </c>
      <c r="F64" t="s">
        <v>261</v>
      </c>
      <c r="G64">
        <v>10</v>
      </c>
      <c r="H64">
        <f t="shared" si="1"/>
        <v>40</v>
      </c>
    </row>
    <row r="65" spans="1:8" ht="15" x14ac:dyDescent="0.25">
      <c r="A65" s="56">
        <v>26</v>
      </c>
      <c r="B65" t="s">
        <v>188</v>
      </c>
      <c r="C65">
        <v>2010</v>
      </c>
      <c r="D65" s="60">
        <v>4.2395833333333334E-2</v>
      </c>
      <c r="E65">
        <v>26</v>
      </c>
      <c r="F65" t="s">
        <v>261</v>
      </c>
      <c r="G65">
        <v>10</v>
      </c>
      <c r="H65">
        <f t="shared" si="1"/>
        <v>13</v>
      </c>
    </row>
    <row r="66" spans="1:8" ht="15" x14ac:dyDescent="0.25">
      <c r="A66" s="56">
        <v>27</v>
      </c>
      <c r="B66" t="s">
        <v>189</v>
      </c>
      <c r="C66">
        <v>1989</v>
      </c>
      <c r="D66" s="60">
        <v>4.2615740740740739E-2</v>
      </c>
      <c r="E66">
        <v>27</v>
      </c>
      <c r="F66" t="s">
        <v>261</v>
      </c>
      <c r="G66">
        <v>10</v>
      </c>
      <c r="H66">
        <f t="shared" si="1"/>
        <v>34</v>
      </c>
    </row>
    <row r="67" spans="1:8" ht="15" x14ac:dyDescent="0.25">
      <c r="A67" s="56">
        <v>28</v>
      </c>
      <c r="B67" t="s">
        <v>190</v>
      </c>
      <c r="C67">
        <v>1992</v>
      </c>
      <c r="D67" s="60">
        <v>4.3078703703703702E-2</v>
      </c>
      <c r="E67">
        <v>28</v>
      </c>
      <c r="F67" t="s">
        <v>261</v>
      </c>
      <c r="G67">
        <v>10</v>
      </c>
      <c r="H67">
        <f t="shared" si="1"/>
        <v>31</v>
      </c>
    </row>
    <row r="68" spans="1:8" ht="15" x14ac:dyDescent="0.25">
      <c r="A68" s="56">
        <v>29</v>
      </c>
      <c r="B68" t="s">
        <v>191</v>
      </c>
      <c r="C68">
        <v>2005</v>
      </c>
      <c r="D68" s="60">
        <v>4.5081018518518513E-2</v>
      </c>
      <c r="E68">
        <v>29</v>
      </c>
      <c r="F68" t="s">
        <v>261</v>
      </c>
      <c r="G68">
        <v>10</v>
      </c>
      <c r="H68">
        <f t="shared" si="1"/>
        <v>18</v>
      </c>
    </row>
    <row r="69" spans="1:8" ht="15" x14ac:dyDescent="0.25">
      <c r="A69" s="56">
        <v>30</v>
      </c>
      <c r="B69" t="s">
        <v>192</v>
      </c>
      <c r="C69">
        <v>1998</v>
      </c>
      <c r="D69" s="60">
        <v>4.5138888888888888E-2</v>
      </c>
      <c r="E69">
        <v>30</v>
      </c>
      <c r="F69" t="s">
        <v>261</v>
      </c>
      <c r="G69">
        <v>10</v>
      </c>
      <c r="H69">
        <f t="shared" si="1"/>
        <v>25</v>
      </c>
    </row>
    <row r="70" spans="1:8" ht="15" x14ac:dyDescent="0.25">
      <c r="A70" s="56">
        <v>31</v>
      </c>
      <c r="B70" t="s">
        <v>193</v>
      </c>
      <c r="C70">
        <v>1994</v>
      </c>
      <c r="D70" s="60">
        <v>4.6631944444444441E-2</v>
      </c>
      <c r="E70">
        <v>31</v>
      </c>
      <c r="F70" t="s">
        <v>261</v>
      </c>
      <c r="G70">
        <v>10</v>
      </c>
      <c r="H70">
        <f t="shared" si="1"/>
        <v>29</v>
      </c>
    </row>
    <row r="71" spans="1:8" ht="15" x14ac:dyDescent="0.25">
      <c r="A71" s="56">
        <v>32</v>
      </c>
      <c r="B71" t="s">
        <v>194</v>
      </c>
      <c r="C71">
        <v>1993</v>
      </c>
      <c r="D71" s="60">
        <v>5.0462962962962959E-2</v>
      </c>
      <c r="E71">
        <v>32</v>
      </c>
      <c r="F71" t="s">
        <v>261</v>
      </c>
      <c r="G71">
        <v>10</v>
      </c>
      <c r="H71">
        <f t="shared" si="1"/>
        <v>30</v>
      </c>
    </row>
    <row r="72" spans="1:8" ht="15" x14ac:dyDescent="0.25">
      <c r="A72" s="56">
        <v>33</v>
      </c>
      <c r="B72" t="s">
        <v>195</v>
      </c>
      <c r="C72">
        <v>1996</v>
      </c>
      <c r="D72" s="60">
        <v>5.1203703703703703E-2</v>
      </c>
      <c r="E72">
        <v>33</v>
      </c>
      <c r="F72" t="s">
        <v>261</v>
      </c>
      <c r="G72">
        <v>10</v>
      </c>
      <c r="H72">
        <f t="shared" si="1"/>
        <v>27</v>
      </c>
    </row>
    <row r="73" spans="1:8" ht="15" x14ac:dyDescent="0.25">
      <c r="A73" s="56">
        <v>34</v>
      </c>
      <c r="B73" t="s">
        <v>196</v>
      </c>
      <c r="C73">
        <v>1992</v>
      </c>
      <c r="D73" s="60">
        <v>5.347222222222222E-2</v>
      </c>
      <c r="E73">
        <v>34</v>
      </c>
      <c r="F73" t="s">
        <v>261</v>
      </c>
      <c r="G73">
        <v>10</v>
      </c>
      <c r="H73">
        <f t="shared" si="1"/>
        <v>31</v>
      </c>
    </row>
    <row r="74" spans="1:8" ht="15" x14ac:dyDescent="0.25">
      <c r="A74" s="56">
        <v>35</v>
      </c>
      <c r="B74" t="s">
        <v>197</v>
      </c>
      <c r="C74">
        <v>1991</v>
      </c>
      <c r="D74" s="60">
        <v>5.512731481481481E-2</v>
      </c>
      <c r="E74">
        <v>35</v>
      </c>
      <c r="F74" t="s">
        <v>261</v>
      </c>
      <c r="G74">
        <v>10</v>
      </c>
      <c r="H74">
        <f t="shared" si="1"/>
        <v>32</v>
      </c>
    </row>
    <row r="75" spans="1:8" ht="15" x14ac:dyDescent="0.25">
      <c r="A75" s="56">
        <v>36</v>
      </c>
      <c r="B75" t="s">
        <v>198</v>
      </c>
      <c r="C75">
        <v>1989</v>
      </c>
      <c r="D75" s="60">
        <v>7.5995370370370366E-2</v>
      </c>
      <c r="E75">
        <v>36</v>
      </c>
      <c r="F75" t="s">
        <v>262</v>
      </c>
      <c r="G75">
        <v>10</v>
      </c>
      <c r="H75">
        <f t="shared" si="1"/>
        <v>34</v>
      </c>
    </row>
    <row r="76" spans="1:8" ht="15" x14ac:dyDescent="0.25">
      <c r="A76" s="56">
        <v>37</v>
      </c>
      <c r="B76" t="s">
        <v>199</v>
      </c>
      <c r="C76">
        <v>1989</v>
      </c>
      <c r="D76" s="60">
        <v>7.6018518518518527E-2</v>
      </c>
      <c r="E76">
        <v>37</v>
      </c>
      <c r="F76" t="s">
        <v>261</v>
      </c>
      <c r="G76">
        <v>10</v>
      </c>
      <c r="H76">
        <f>2023-C76</f>
        <v>34</v>
      </c>
    </row>
    <row r="77" spans="1:8" ht="15" x14ac:dyDescent="0.25">
      <c r="A77" s="56"/>
    </row>
    <row r="78" spans="1:8" x14ac:dyDescent="0.25">
      <c r="A78" t="s">
        <v>200</v>
      </c>
      <c r="B78" t="s">
        <v>141</v>
      </c>
    </row>
    <row r="79" spans="1:8" ht="15.6" x14ac:dyDescent="0.25">
      <c r="A79" s="54"/>
    </row>
    <row r="80" spans="1:8" x14ac:dyDescent="0.25">
      <c r="A80" t="s">
        <v>18</v>
      </c>
      <c r="B80" t="s">
        <v>19</v>
      </c>
      <c r="C80" t="s">
        <v>20</v>
      </c>
      <c r="D80" t="s">
        <v>139</v>
      </c>
      <c r="E80" t="s">
        <v>140</v>
      </c>
      <c r="F80" t="s">
        <v>257</v>
      </c>
      <c r="G80" t="s">
        <v>258</v>
      </c>
    </row>
    <row r="81" spans="1:8" ht="15" x14ac:dyDescent="0.25">
      <c r="A81" s="55">
        <v>1</v>
      </c>
      <c r="B81" t="s">
        <v>201</v>
      </c>
      <c r="C81">
        <v>1993</v>
      </c>
      <c r="D81" s="60">
        <v>7.5937500000000005E-2</v>
      </c>
      <c r="E81">
        <v>1</v>
      </c>
      <c r="F81" t="s">
        <v>263</v>
      </c>
      <c r="G81">
        <v>20</v>
      </c>
      <c r="H81">
        <f>2023-C81</f>
        <v>30</v>
      </c>
    </row>
    <row r="82" spans="1:8" ht="15" x14ac:dyDescent="0.25">
      <c r="A82" s="56">
        <v>2</v>
      </c>
      <c r="B82" s="81" t="s">
        <v>202</v>
      </c>
      <c r="C82">
        <v>1992</v>
      </c>
      <c r="D82" s="60">
        <v>7.9768518518518516E-2</v>
      </c>
      <c r="E82">
        <v>2</v>
      </c>
      <c r="F82" t="s">
        <v>263</v>
      </c>
      <c r="G82">
        <v>20</v>
      </c>
      <c r="H82">
        <f t="shared" ref="H82:H90" si="2">2023-C82</f>
        <v>31</v>
      </c>
    </row>
    <row r="83" spans="1:8" ht="15" x14ac:dyDescent="0.25">
      <c r="A83" s="56">
        <v>3</v>
      </c>
      <c r="B83" t="s">
        <v>203</v>
      </c>
      <c r="C83">
        <v>1984</v>
      </c>
      <c r="D83" s="60">
        <v>7.9872685185185185E-2</v>
      </c>
      <c r="E83">
        <v>3</v>
      </c>
      <c r="F83" t="s">
        <v>263</v>
      </c>
      <c r="G83">
        <v>20</v>
      </c>
      <c r="H83">
        <f t="shared" si="2"/>
        <v>39</v>
      </c>
    </row>
    <row r="84" spans="1:8" ht="15" x14ac:dyDescent="0.25">
      <c r="A84" s="56">
        <v>4</v>
      </c>
      <c r="B84" s="81" t="s">
        <v>101</v>
      </c>
      <c r="C84">
        <v>1986</v>
      </c>
      <c r="D84" s="60">
        <v>8.3611111111111122E-2</v>
      </c>
      <c r="E84">
        <v>4</v>
      </c>
      <c r="F84" t="s">
        <v>263</v>
      </c>
      <c r="G84">
        <v>20</v>
      </c>
      <c r="H84">
        <f t="shared" si="2"/>
        <v>37</v>
      </c>
    </row>
    <row r="85" spans="1:8" ht="15" x14ac:dyDescent="0.25">
      <c r="A85" s="56">
        <v>5</v>
      </c>
      <c r="B85" t="s">
        <v>204</v>
      </c>
      <c r="C85">
        <v>1996</v>
      </c>
      <c r="D85" s="60">
        <v>8.6307870370370368E-2</v>
      </c>
      <c r="E85">
        <v>5</v>
      </c>
      <c r="F85" t="s">
        <v>263</v>
      </c>
      <c r="G85">
        <v>20</v>
      </c>
      <c r="H85">
        <f t="shared" si="2"/>
        <v>27</v>
      </c>
    </row>
    <row r="86" spans="1:8" ht="15" x14ac:dyDescent="0.25">
      <c r="A86" s="56">
        <v>6</v>
      </c>
      <c r="B86" t="s">
        <v>205</v>
      </c>
      <c r="C86">
        <v>1985</v>
      </c>
      <c r="D86" s="60">
        <v>9.0347222222222232E-2</v>
      </c>
      <c r="E86">
        <v>6</v>
      </c>
      <c r="F86" t="s">
        <v>263</v>
      </c>
      <c r="G86">
        <v>20</v>
      </c>
      <c r="H86">
        <f t="shared" si="2"/>
        <v>38</v>
      </c>
    </row>
    <row r="87" spans="1:8" ht="15" x14ac:dyDescent="0.25">
      <c r="A87" s="56">
        <v>7</v>
      </c>
      <c r="B87" t="s">
        <v>206</v>
      </c>
      <c r="C87">
        <v>1995</v>
      </c>
      <c r="D87" s="60">
        <v>9.0462962962962967E-2</v>
      </c>
      <c r="E87">
        <v>7</v>
      </c>
      <c r="F87" t="s">
        <v>263</v>
      </c>
      <c r="G87">
        <v>20</v>
      </c>
      <c r="H87">
        <f t="shared" si="2"/>
        <v>28</v>
      </c>
    </row>
    <row r="88" spans="1:8" ht="15" x14ac:dyDescent="0.25">
      <c r="A88" s="56">
        <v>8</v>
      </c>
      <c r="B88" t="s">
        <v>207</v>
      </c>
      <c r="C88">
        <v>1987</v>
      </c>
      <c r="D88" s="60">
        <v>9.2789351851851845E-2</v>
      </c>
      <c r="E88">
        <v>8</v>
      </c>
      <c r="F88" t="s">
        <v>263</v>
      </c>
      <c r="G88">
        <v>20</v>
      </c>
      <c r="H88">
        <f t="shared" si="2"/>
        <v>36</v>
      </c>
    </row>
    <row r="89" spans="1:8" ht="15" x14ac:dyDescent="0.25">
      <c r="A89" s="56">
        <v>9</v>
      </c>
      <c r="B89" s="81" t="s">
        <v>208</v>
      </c>
      <c r="C89">
        <v>1997</v>
      </c>
      <c r="D89" s="60">
        <v>9.554398148148148E-2</v>
      </c>
      <c r="E89">
        <v>9</v>
      </c>
      <c r="F89" t="s">
        <v>263</v>
      </c>
      <c r="G89">
        <v>20</v>
      </c>
      <c r="H89">
        <f t="shared" si="2"/>
        <v>26</v>
      </c>
    </row>
    <row r="90" spans="1:8" ht="15" x14ac:dyDescent="0.25">
      <c r="A90" s="56">
        <v>10</v>
      </c>
      <c r="B90" s="81" t="s">
        <v>209</v>
      </c>
      <c r="C90">
        <v>1991</v>
      </c>
      <c r="D90" s="60">
        <v>9.5567129629629641E-2</v>
      </c>
      <c r="E90">
        <v>10</v>
      </c>
      <c r="F90" t="s">
        <v>263</v>
      </c>
      <c r="G90">
        <v>20</v>
      </c>
      <c r="H90">
        <f t="shared" si="2"/>
        <v>32</v>
      </c>
    </row>
    <row r="91" spans="1:8" ht="15" x14ac:dyDescent="0.25">
      <c r="A91" s="56"/>
    </row>
    <row r="92" spans="1:8" x14ac:dyDescent="0.25">
      <c r="A92" t="s">
        <v>200</v>
      </c>
      <c r="B92" t="s">
        <v>138</v>
      </c>
    </row>
    <row r="93" spans="1:8" ht="15.6" x14ac:dyDescent="0.25">
      <c r="A93" s="54"/>
    </row>
    <row r="94" spans="1:8" x14ac:dyDescent="0.25">
      <c r="A94" t="s">
        <v>18</v>
      </c>
      <c r="B94" t="s">
        <v>19</v>
      </c>
      <c r="C94" t="s">
        <v>20</v>
      </c>
      <c r="D94" t="s">
        <v>139</v>
      </c>
      <c r="E94" t="s">
        <v>140</v>
      </c>
      <c r="F94" t="s">
        <v>257</v>
      </c>
      <c r="G94" t="s">
        <v>258</v>
      </c>
    </row>
    <row r="95" spans="1:8" ht="15" x14ac:dyDescent="0.25">
      <c r="A95" s="55">
        <v>1</v>
      </c>
      <c r="B95" s="75" t="s">
        <v>513</v>
      </c>
      <c r="C95">
        <v>1988</v>
      </c>
      <c r="D95" s="60">
        <v>5.9687500000000004E-2</v>
      </c>
      <c r="E95">
        <v>1</v>
      </c>
      <c r="F95" t="s">
        <v>264</v>
      </c>
      <c r="G95">
        <v>20</v>
      </c>
      <c r="H95">
        <f>2023-C95</f>
        <v>35</v>
      </c>
    </row>
    <row r="96" spans="1:8" ht="15" x14ac:dyDescent="0.25">
      <c r="A96" s="56">
        <v>2</v>
      </c>
      <c r="B96" t="s">
        <v>210</v>
      </c>
      <c r="C96">
        <v>1975</v>
      </c>
      <c r="D96" s="60">
        <v>6.2858796296296301E-2</v>
      </c>
      <c r="E96">
        <v>2</v>
      </c>
      <c r="F96" t="s">
        <v>265</v>
      </c>
      <c r="G96">
        <v>20</v>
      </c>
      <c r="H96">
        <f t="shared" ref="H96:H127" si="3">2023-C96</f>
        <v>48</v>
      </c>
    </row>
    <row r="97" spans="1:8" ht="15" x14ac:dyDescent="0.25">
      <c r="A97" s="56">
        <v>3</v>
      </c>
      <c r="B97" t="s">
        <v>517</v>
      </c>
      <c r="C97">
        <v>1981</v>
      </c>
      <c r="D97" s="60">
        <v>6.2962962962962957E-2</v>
      </c>
      <c r="E97">
        <v>3</v>
      </c>
      <c r="F97" t="s">
        <v>264</v>
      </c>
      <c r="G97">
        <v>20</v>
      </c>
      <c r="H97">
        <f t="shared" si="3"/>
        <v>42</v>
      </c>
    </row>
    <row r="98" spans="1:8" ht="15" x14ac:dyDescent="0.25">
      <c r="A98" s="56">
        <v>4</v>
      </c>
      <c r="B98" t="s">
        <v>35</v>
      </c>
      <c r="C98">
        <v>1990</v>
      </c>
      <c r="D98" s="60">
        <v>6.2974537037037037E-2</v>
      </c>
      <c r="E98">
        <v>4</v>
      </c>
      <c r="F98" t="s">
        <v>264</v>
      </c>
      <c r="G98">
        <v>20</v>
      </c>
      <c r="H98">
        <f t="shared" si="3"/>
        <v>33</v>
      </c>
    </row>
    <row r="99" spans="1:8" ht="15" x14ac:dyDescent="0.25">
      <c r="A99" s="56">
        <v>5</v>
      </c>
      <c r="B99" t="s">
        <v>490</v>
      </c>
      <c r="C99">
        <v>1988</v>
      </c>
      <c r="D99" s="60">
        <v>6.4907407407407414E-2</v>
      </c>
      <c r="E99">
        <v>5</v>
      </c>
      <c r="F99" t="s">
        <v>264</v>
      </c>
      <c r="G99">
        <v>20</v>
      </c>
      <c r="H99">
        <f t="shared" si="3"/>
        <v>35</v>
      </c>
    </row>
    <row r="100" spans="1:8" ht="15" x14ac:dyDescent="0.25">
      <c r="A100" s="56">
        <v>6</v>
      </c>
      <c r="B100" t="s">
        <v>211</v>
      </c>
      <c r="C100">
        <v>1964</v>
      </c>
      <c r="D100" s="60">
        <v>6.5543981481481481E-2</v>
      </c>
      <c r="E100">
        <v>6</v>
      </c>
      <c r="F100" t="s">
        <v>265</v>
      </c>
      <c r="G100">
        <v>20</v>
      </c>
      <c r="H100">
        <f t="shared" si="3"/>
        <v>59</v>
      </c>
    </row>
    <row r="101" spans="1:8" ht="15" x14ac:dyDescent="0.25">
      <c r="A101" s="56">
        <v>7</v>
      </c>
      <c r="B101" t="s">
        <v>212</v>
      </c>
      <c r="C101">
        <v>1986</v>
      </c>
      <c r="D101" s="60">
        <v>6.6631944444444438E-2</v>
      </c>
      <c r="E101">
        <v>7</v>
      </c>
      <c r="F101" t="s">
        <v>264</v>
      </c>
      <c r="G101">
        <v>20</v>
      </c>
      <c r="H101">
        <f t="shared" si="3"/>
        <v>37</v>
      </c>
    </row>
    <row r="102" spans="1:8" ht="15" x14ac:dyDescent="0.25">
      <c r="A102" s="56">
        <v>8</v>
      </c>
      <c r="B102" t="s">
        <v>39</v>
      </c>
      <c r="C102">
        <v>1988</v>
      </c>
      <c r="D102" s="60">
        <v>6.9907407407407404E-2</v>
      </c>
      <c r="E102">
        <v>8</v>
      </c>
      <c r="F102" t="s">
        <v>264</v>
      </c>
      <c r="G102">
        <v>20</v>
      </c>
      <c r="H102">
        <f t="shared" si="3"/>
        <v>35</v>
      </c>
    </row>
    <row r="103" spans="1:8" ht="15" x14ac:dyDescent="0.25">
      <c r="A103" s="56">
        <v>9</v>
      </c>
      <c r="B103" t="s">
        <v>213</v>
      </c>
      <c r="C103">
        <v>2003</v>
      </c>
      <c r="D103" s="60">
        <v>6.9942129629629632E-2</v>
      </c>
      <c r="E103">
        <v>9</v>
      </c>
      <c r="F103" t="s">
        <v>264</v>
      </c>
      <c r="G103">
        <v>20</v>
      </c>
      <c r="H103">
        <f t="shared" si="3"/>
        <v>20</v>
      </c>
    </row>
    <row r="104" spans="1:8" ht="15" x14ac:dyDescent="0.25">
      <c r="A104" s="56">
        <v>10</v>
      </c>
      <c r="B104" t="s">
        <v>214</v>
      </c>
      <c r="C104">
        <v>1986</v>
      </c>
      <c r="D104" s="60">
        <v>7.1990740740740744E-2</v>
      </c>
      <c r="E104">
        <v>10</v>
      </c>
      <c r="F104" t="s">
        <v>264</v>
      </c>
      <c r="G104">
        <v>20</v>
      </c>
      <c r="H104">
        <f t="shared" si="3"/>
        <v>37</v>
      </c>
    </row>
    <row r="105" spans="1:8" ht="15" x14ac:dyDescent="0.25">
      <c r="A105" s="56">
        <v>11</v>
      </c>
      <c r="B105" t="s">
        <v>215</v>
      </c>
      <c r="C105">
        <v>1990</v>
      </c>
      <c r="D105" s="60">
        <v>7.300925925925926E-2</v>
      </c>
      <c r="E105">
        <v>11</v>
      </c>
      <c r="F105" t="s">
        <v>264</v>
      </c>
      <c r="G105">
        <v>20</v>
      </c>
      <c r="H105">
        <f t="shared" si="3"/>
        <v>33</v>
      </c>
    </row>
    <row r="106" spans="1:8" ht="15" x14ac:dyDescent="0.25">
      <c r="A106" s="56">
        <v>12</v>
      </c>
      <c r="B106" t="s">
        <v>216</v>
      </c>
      <c r="C106">
        <v>1967</v>
      </c>
      <c r="D106" s="60">
        <v>7.3449074074074069E-2</v>
      </c>
      <c r="E106">
        <v>12</v>
      </c>
      <c r="F106" t="s">
        <v>265</v>
      </c>
      <c r="G106">
        <v>20</v>
      </c>
      <c r="H106">
        <f t="shared" si="3"/>
        <v>56</v>
      </c>
    </row>
    <row r="107" spans="1:8" ht="15" x14ac:dyDescent="0.25">
      <c r="A107" s="56">
        <v>13</v>
      </c>
      <c r="B107" t="s">
        <v>217</v>
      </c>
      <c r="C107">
        <v>1981</v>
      </c>
      <c r="D107" s="60">
        <v>7.3564814814814819E-2</v>
      </c>
      <c r="E107">
        <v>13</v>
      </c>
      <c r="F107" t="s">
        <v>264</v>
      </c>
      <c r="G107">
        <v>20</v>
      </c>
      <c r="H107">
        <f t="shared" si="3"/>
        <v>42</v>
      </c>
    </row>
    <row r="108" spans="1:8" ht="15" x14ac:dyDescent="0.25">
      <c r="A108" s="56">
        <v>14</v>
      </c>
      <c r="B108" t="s">
        <v>218</v>
      </c>
      <c r="C108">
        <v>1991</v>
      </c>
      <c r="D108" s="60">
        <v>7.362268518518518E-2</v>
      </c>
      <c r="E108">
        <v>14</v>
      </c>
      <c r="F108" t="s">
        <v>264</v>
      </c>
      <c r="G108">
        <v>20</v>
      </c>
      <c r="H108">
        <f t="shared" si="3"/>
        <v>32</v>
      </c>
    </row>
    <row r="109" spans="1:8" ht="15" x14ac:dyDescent="0.25">
      <c r="A109" s="56">
        <v>15</v>
      </c>
      <c r="B109" t="s">
        <v>219</v>
      </c>
      <c r="C109">
        <v>1971</v>
      </c>
      <c r="D109" s="60">
        <v>7.3900462962962959E-2</v>
      </c>
      <c r="E109">
        <v>15</v>
      </c>
      <c r="F109" t="s">
        <v>265</v>
      </c>
      <c r="G109">
        <v>20</v>
      </c>
      <c r="H109">
        <f t="shared" si="3"/>
        <v>52</v>
      </c>
    </row>
    <row r="110" spans="1:8" ht="15" x14ac:dyDescent="0.25">
      <c r="A110" s="56">
        <v>16</v>
      </c>
      <c r="B110" t="s">
        <v>220</v>
      </c>
      <c r="C110">
        <v>1965</v>
      </c>
      <c r="D110" s="60">
        <v>7.4791666666666659E-2</v>
      </c>
      <c r="E110">
        <v>16</v>
      </c>
      <c r="F110" t="s">
        <v>265</v>
      </c>
      <c r="G110">
        <v>20</v>
      </c>
      <c r="H110">
        <f t="shared" si="3"/>
        <v>58</v>
      </c>
    </row>
    <row r="111" spans="1:8" ht="15" x14ac:dyDescent="0.25">
      <c r="A111" s="56">
        <v>17</v>
      </c>
      <c r="B111" t="s">
        <v>221</v>
      </c>
      <c r="C111">
        <v>1993</v>
      </c>
      <c r="D111" s="60">
        <v>7.4791666666666659E-2</v>
      </c>
      <c r="E111">
        <v>17</v>
      </c>
      <c r="F111" t="s">
        <v>264</v>
      </c>
      <c r="G111">
        <v>20</v>
      </c>
      <c r="H111">
        <f t="shared" si="3"/>
        <v>30</v>
      </c>
    </row>
    <row r="112" spans="1:8" ht="15" x14ac:dyDescent="0.25">
      <c r="A112" s="56">
        <v>18</v>
      </c>
      <c r="B112" t="s">
        <v>222</v>
      </c>
      <c r="C112">
        <v>1973</v>
      </c>
      <c r="D112" s="60">
        <v>7.7280092592592595E-2</v>
      </c>
      <c r="E112">
        <v>18</v>
      </c>
      <c r="F112" t="s">
        <v>265</v>
      </c>
      <c r="G112">
        <v>20</v>
      </c>
      <c r="H112">
        <f t="shared" si="3"/>
        <v>50</v>
      </c>
    </row>
    <row r="113" spans="1:8" ht="15" x14ac:dyDescent="0.25">
      <c r="A113" s="56">
        <v>19</v>
      </c>
      <c r="B113" t="s">
        <v>45</v>
      </c>
      <c r="C113">
        <v>1972</v>
      </c>
      <c r="D113" s="60">
        <v>7.7916666666666676E-2</v>
      </c>
      <c r="E113">
        <v>19</v>
      </c>
      <c r="F113" t="s">
        <v>265</v>
      </c>
      <c r="G113">
        <v>20</v>
      </c>
      <c r="H113">
        <f t="shared" si="3"/>
        <v>51</v>
      </c>
    </row>
    <row r="114" spans="1:8" ht="15" x14ac:dyDescent="0.25">
      <c r="A114" s="56">
        <v>20</v>
      </c>
      <c r="B114" t="s">
        <v>223</v>
      </c>
      <c r="C114">
        <v>1988</v>
      </c>
      <c r="D114" s="60">
        <v>7.8078703703703692E-2</v>
      </c>
      <c r="E114">
        <v>20</v>
      </c>
      <c r="F114" t="s">
        <v>264</v>
      </c>
      <c r="G114">
        <v>20</v>
      </c>
      <c r="H114">
        <f t="shared" si="3"/>
        <v>35</v>
      </c>
    </row>
    <row r="115" spans="1:8" ht="15" x14ac:dyDescent="0.25">
      <c r="A115" s="56">
        <v>21</v>
      </c>
      <c r="B115" t="s">
        <v>224</v>
      </c>
      <c r="C115">
        <v>1992</v>
      </c>
      <c r="D115" s="60">
        <v>7.9675925925925928E-2</v>
      </c>
      <c r="E115">
        <v>21</v>
      </c>
      <c r="F115" t="s">
        <v>264</v>
      </c>
      <c r="G115">
        <v>20</v>
      </c>
      <c r="H115">
        <f t="shared" si="3"/>
        <v>31</v>
      </c>
    </row>
    <row r="116" spans="1:8" ht="15" x14ac:dyDescent="0.25">
      <c r="A116" s="56">
        <v>22</v>
      </c>
      <c r="B116" t="s">
        <v>225</v>
      </c>
      <c r="C116">
        <v>1961</v>
      </c>
      <c r="D116" s="60">
        <v>8.009259259259259E-2</v>
      </c>
      <c r="E116">
        <v>22</v>
      </c>
      <c r="F116" t="s">
        <v>265</v>
      </c>
      <c r="G116">
        <v>20</v>
      </c>
      <c r="H116">
        <f t="shared" si="3"/>
        <v>62</v>
      </c>
    </row>
    <row r="117" spans="1:8" ht="15" x14ac:dyDescent="0.25">
      <c r="A117" s="56">
        <v>23</v>
      </c>
      <c r="B117" t="s">
        <v>226</v>
      </c>
      <c r="C117">
        <v>1988</v>
      </c>
      <c r="D117" s="60">
        <v>8.009259259259259E-2</v>
      </c>
      <c r="E117">
        <v>23</v>
      </c>
      <c r="F117" t="s">
        <v>264</v>
      </c>
      <c r="G117">
        <v>20</v>
      </c>
      <c r="H117">
        <f t="shared" si="3"/>
        <v>35</v>
      </c>
    </row>
    <row r="118" spans="1:8" ht="15" x14ac:dyDescent="0.25">
      <c r="A118" s="56">
        <v>24</v>
      </c>
      <c r="B118" t="s">
        <v>227</v>
      </c>
      <c r="C118">
        <v>1978</v>
      </c>
      <c r="D118" s="60">
        <v>8.324074074074074E-2</v>
      </c>
      <c r="E118">
        <v>24</v>
      </c>
      <c r="F118" t="s">
        <v>265</v>
      </c>
      <c r="G118">
        <v>20</v>
      </c>
      <c r="H118">
        <f t="shared" si="3"/>
        <v>45</v>
      </c>
    </row>
    <row r="119" spans="1:8" ht="15" x14ac:dyDescent="0.25">
      <c r="A119" s="56">
        <v>25</v>
      </c>
      <c r="B119" t="s">
        <v>584</v>
      </c>
      <c r="C119">
        <v>1984</v>
      </c>
      <c r="D119" s="60">
        <v>8.369212962962963E-2</v>
      </c>
      <c r="E119">
        <v>25</v>
      </c>
      <c r="F119" t="s">
        <v>264</v>
      </c>
      <c r="G119">
        <v>20</v>
      </c>
      <c r="H119">
        <f t="shared" si="3"/>
        <v>39</v>
      </c>
    </row>
    <row r="120" spans="1:8" ht="15" x14ac:dyDescent="0.25">
      <c r="A120" s="56">
        <v>26</v>
      </c>
      <c r="B120" t="s">
        <v>228</v>
      </c>
      <c r="C120">
        <v>2000</v>
      </c>
      <c r="D120" s="60">
        <v>8.4050925925925932E-2</v>
      </c>
      <c r="E120">
        <v>26</v>
      </c>
      <c r="F120" t="s">
        <v>264</v>
      </c>
      <c r="G120">
        <v>20</v>
      </c>
      <c r="H120">
        <f t="shared" si="3"/>
        <v>23</v>
      </c>
    </row>
    <row r="121" spans="1:8" ht="15" x14ac:dyDescent="0.25">
      <c r="A121" s="56">
        <v>27</v>
      </c>
      <c r="B121" t="s">
        <v>229</v>
      </c>
      <c r="C121">
        <v>1991</v>
      </c>
      <c r="D121" s="60">
        <v>8.621527777777778E-2</v>
      </c>
      <c r="E121">
        <v>27</v>
      </c>
      <c r="F121" t="s">
        <v>264</v>
      </c>
      <c r="G121">
        <v>20</v>
      </c>
      <c r="H121">
        <f t="shared" si="3"/>
        <v>32</v>
      </c>
    </row>
    <row r="122" spans="1:8" ht="15" x14ac:dyDescent="0.25">
      <c r="A122" s="56">
        <v>28</v>
      </c>
      <c r="B122" t="s">
        <v>230</v>
      </c>
      <c r="C122">
        <v>1996</v>
      </c>
      <c r="D122" s="60">
        <v>8.6504629629629626E-2</v>
      </c>
      <c r="E122">
        <v>28</v>
      </c>
      <c r="F122" t="s">
        <v>264</v>
      </c>
      <c r="G122">
        <v>20</v>
      </c>
      <c r="H122">
        <f t="shared" si="3"/>
        <v>27</v>
      </c>
    </row>
    <row r="123" spans="1:8" ht="15" x14ac:dyDescent="0.25">
      <c r="A123" s="56">
        <v>29</v>
      </c>
      <c r="B123" t="s">
        <v>231</v>
      </c>
      <c r="C123">
        <v>1985</v>
      </c>
      <c r="D123" s="60">
        <v>8.6932870370370383E-2</v>
      </c>
      <c r="E123">
        <v>29</v>
      </c>
      <c r="F123" t="s">
        <v>264</v>
      </c>
      <c r="G123">
        <v>20</v>
      </c>
      <c r="H123">
        <f t="shared" si="3"/>
        <v>38</v>
      </c>
    </row>
    <row r="124" spans="1:8" ht="15" x14ac:dyDescent="0.25">
      <c r="A124" s="56">
        <v>30</v>
      </c>
      <c r="B124" t="s">
        <v>232</v>
      </c>
      <c r="C124">
        <v>1984</v>
      </c>
      <c r="D124" s="60">
        <v>9.0115740740740746E-2</v>
      </c>
      <c r="E124">
        <v>30</v>
      </c>
      <c r="F124" t="s">
        <v>264</v>
      </c>
      <c r="G124">
        <v>20</v>
      </c>
      <c r="H124">
        <f t="shared" si="3"/>
        <v>39</v>
      </c>
    </row>
    <row r="125" spans="1:8" ht="15" x14ac:dyDescent="0.25">
      <c r="A125" s="56">
        <v>31</v>
      </c>
      <c r="B125" t="s">
        <v>233</v>
      </c>
      <c r="C125">
        <v>2003</v>
      </c>
      <c r="D125" s="60">
        <v>9.0138888888888893E-2</v>
      </c>
      <c r="E125">
        <v>31</v>
      </c>
      <c r="F125" t="s">
        <v>264</v>
      </c>
      <c r="G125">
        <v>20</v>
      </c>
      <c r="H125">
        <f t="shared" si="3"/>
        <v>20</v>
      </c>
    </row>
    <row r="126" spans="1:8" ht="15" x14ac:dyDescent="0.25">
      <c r="A126" s="56">
        <v>32</v>
      </c>
      <c r="B126" t="s">
        <v>234</v>
      </c>
      <c r="C126">
        <v>1976</v>
      </c>
      <c r="D126" s="60">
        <v>9.0347222222222232E-2</v>
      </c>
      <c r="E126">
        <v>32</v>
      </c>
      <c r="F126" t="s">
        <v>265</v>
      </c>
      <c r="G126">
        <v>20</v>
      </c>
      <c r="H126">
        <f t="shared" si="3"/>
        <v>47</v>
      </c>
    </row>
    <row r="127" spans="1:8" ht="15" x14ac:dyDescent="0.25">
      <c r="A127" s="56">
        <v>33</v>
      </c>
      <c r="B127" t="s">
        <v>235</v>
      </c>
      <c r="C127">
        <v>1994</v>
      </c>
      <c r="D127" s="60">
        <v>9.4456018518518522E-2</v>
      </c>
      <c r="E127">
        <v>33</v>
      </c>
      <c r="F127" t="s">
        <v>264</v>
      </c>
      <c r="G127">
        <v>20</v>
      </c>
      <c r="H127">
        <f t="shared" si="3"/>
        <v>29</v>
      </c>
    </row>
    <row r="128" spans="1:8" ht="15" x14ac:dyDescent="0.25">
      <c r="A128" s="56"/>
    </row>
    <row r="129" spans="1:8" x14ac:dyDescent="0.25">
      <c r="A129" t="s">
        <v>236</v>
      </c>
      <c r="B129" t="s">
        <v>138</v>
      </c>
    </row>
    <row r="130" spans="1:8" ht="15.6" x14ac:dyDescent="0.25">
      <c r="A130" s="54"/>
    </row>
    <row r="131" spans="1:8" x14ac:dyDescent="0.25">
      <c r="A131" t="s">
        <v>18</v>
      </c>
      <c r="B131" t="s">
        <v>19</v>
      </c>
      <c r="C131" t="s">
        <v>20</v>
      </c>
      <c r="D131" t="s">
        <v>139</v>
      </c>
      <c r="E131" t="s">
        <v>140</v>
      </c>
      <c r="F131" t="s">
        <v>257</v>
      </c>
      <c r="G131" t="s">
        <v>258</v>
      </c>
    </row>
    <row r="132" spans="1:8" ht="15" x14ac:dyDescent="0.25">
      <c r="A132" s="55">
        <v>1</v>
      </c>
      <c r="B132" t="s">
        <v>237</v>
      </c>
      <c r="C132">
        <v>1993</v>
      </c>
      <c r="D132" s="60">
        <v>9.2303240740740741E-2</v>
      </c>
      <c r="E132">
        <v>1</v>
      </c>
      <c r="F132" t="s">
        <v>266</v>
      </c>
      <c r="G132">
        <v>32</v>
      </c>
      <c r="H132">
        <f>2023-C132</f>
        <v>30</v>
      </c>
    </row>
    <row r="133" spans="1:8" ht="15" x14ac:dyDescent="0.25">
      <c r="A133" s="56">
        <v>2</v>
      </c>
      <c r="B133" t="s">
        <v>65</v>
      </c>
      <c r="C133">
        <v>1998</v>
      </c>
      <c r="D133" s="60">
        <v>9.2928240740740742E-2</v>
      </c>
      <c r="E133">
        <v>2</v>
      </c>
      <c r="F133" t="s">
        <v>266</v>
      </c>
      <c r="G133">
        <v>32</v>
      </c>
      <c r="H133">
        <f t="shared" ref="H133:H155" si="4">2023-C133</f>
        <v>25</v>
      </c>
    </row>
    <row r="134" spans="1:8" ht="15" x14ac:dyDescent="0.25">
      <c r="A134" s="56">
        <v>3</v>
      </c>
      <c r="B134" t="s">
        <v>108</v>
      </c>
      <c r="C134">
        <v>1994</v>
      </c>
      <c r="D134" s="60">
        <v>9.9606481481481476E-2</v>
      </c>
      <c r="E134">
        <v>3</v>
      </c>
      <c r="F134" t="s">
        <v>266</v>
      </c>
      <c r="G134">
        <v>32</v>
      </c>
      <c r="H134">
        <f t="shared" si="4"/>
        <v>29</v>
      </c>
    </row>
    <row r="135" spans="1:8" ht="15" x14ac:dyDescent="0.25">
      <c r="A135" s="56">
        <v>4</v>
      </c>
      <c r="B135" t="s">
        <v>238</v>
      </c>
      <c r="C135">
        <v>1986</v>
      </c>
      <c r="D135" s="60">
        <v>9.9826388888888895E-2</v>
      </c>
      <c r="E135">
        <v>4</v>
      </c>
      <c r="F135" t="s">
        <v>266</v>
      </c>
      <c r="G135">
        <v>32</v>
      </c>
      <c r="H135">
        <f t="shared" si="4"/>
        <v>37</v>
      </c>
    </row>
    <row r="136" spans="1:8" ht="15" x14ac:dyDescent="0.25">
      <c r="A136" s="56">
        <v>5</v>
      </c>
      <c r="B136" t="s">
        <v>239</v>
      </c>
      <c r="C136">
        <v>1971</v>
      </c>
      <c r="D136" s="60">
        <v>0.10395833333333333</v>
      </c>
      <c r="E136">
        <v>5</v>
      </c>
      <c r="F136" t="s">
        <v>267</v>
      </c>
      <c r="G136">
        <v>32</v>
      </c>
      <c r="H136">
        <f t="shared" si="4"/>
        <v>52</v>
      </c>
    </row>
    <row r="137" spans="1:8" ht="15" x14ac:dyDescent="0.25">
      <c r="A137" s="56">
        <v>6</v>
      </c>
      <c r="B137" t="s">
        <v>240</v>
      </c>
      <c r="C137">
        <v>1994</v>
      </c>
      <c r="D137" s="60">
        <v>0.10755787037037036</v>
      </c>
      <c r="E137">
        <v>6</v>
      </c>
      <c r="F137" t="s">
        <v>266</v>
      </c>
      <c r="G137">
        <v>32</v>
      </c>
      <c r="H137">
        <f t="shared" si="4"/>
        <v>29</v>
      </c>
    </row>
    <row r="138" spans="1:8" ht="15" x14ac:dyDescent="0.25">
      <c r="A138" s="56">
        <v>7</v>
      </c>
      <c r="B138" t="s">
        <v>241</v>
      </c>
      <c r="C138">
        <v>1982</v>
      </c>
      <c r="D138" s="60">
        <v>0.10760416666666667</v>
      </c>
      <c r="E138">
        <v>7</v>
      </c>
      <c r="F138" t="s">
        <v>266</v>
      </c>
      <c r="G138">
        <v>32</v>
      </c>
      <c r="H138">
        <f t="shared" si="4"/>
        <v>41</v>
      </c>
    </row>
    <row r="139" spans="1:8" ht="15" x14ac:dyDescent="0.25">
      <c r="A139" s="56">
        <v>8</v>
      </c>
      <c r="B139" t="s">
        <v>242</v>
      </c>
      <c r="C139">
        <v>1997</v>
      </c>
      <c r="D139" s="60">
        <v>0.10907407407407409</v>
      </c>
      <c r="E139">
        <v>8</v>
      </c>
      <c r="F139" t="s">
        <v>266</v>
      </c>
      <c r="G139">
        <v>32</v>
      </c>
      <c r="H139">
        <f t="shared" si="4"/>
        <v>26</v>
      </c>
    </row>
    <row r="140" spans="1:8" ht="15" x14ac:dyDescent="0.25">
      <c r="A140" s="56">
        <v>9</v>
      </c>
      <c r="B140" t="s">
        <v>243</v>
      </c>
      <c r="C140">
        <v>1969</v>
      </c>
      <c r="D140" s="60">
        <v>0.1191550925925926</v>
      </c>
      <c r="E140">
        <v>9</v>
      </c>
      <c r="F140" t="s">
        <v>267</v>
      </c>
      <c r="G140">
        <v>32</v>
      </c>
      <c r="H140">
        <f t="shared" si="4"/>
        <v>54</v>
      </c>
    </row>
    <row r="141" spans="1:8" ht="15" x14ac:dyDescent="0.25">
      <c r="A141" s="56">
        <v>10</v>
      </c>
      <c r="B141" t="s">
        <v>64</v>
      </c>
      <c r="C141">
        <v>1994</v>
      </c>
      <c r="D141" s="60">
        <v>0.12054398148148149</v>
      </c>
      <c r="E141">
        <v>10</v>
      </c>
      <c r="F141" t="s">
        <v>266</v>
      </c>
      <c r="G141">
        <v>32</v>
      </c>
      <c r="H141">
        <f t="shared" si="4"/>
        <v>29</v>
      </c>
    </row>
    <row r="142" spans="1:8" ht="15" x14ac:dyDescent="0.25">
      <c r="A142" s="56">
        <v>11</v>
      </c>
      <c r="B142" t="s">
        <v>581</v>
      </c>
      <c r="C142">
        <v>1998</v>
      </c>
      <c r="D142" s="60">
        <v>0.12168981481481482</v>
      </c>
      <c r="E142">
        <v>11</v>
      </c>
      <c r="F142" t="s">
        <v>266</v>
      </c>
      <c r="G142">
        <v>32</v>
      </c>
      <c r="H142">
        <f t="shared" si="4"/>
        <v>25</v>
      </c>
    </row>
    <row r="143" spans="1:8" ht="15" x14ac:dyDescent="0.25">
      <c r="A143" s="56">
        <v>12</v>
      </c>
      <c r="B143" t="s">
        <v>244</v>
      </c>
      <c r="C143">
        <v>1984</v>
      </c>
      <c r="D143" s="60">
        <v>0.12261574074074073</v>
      </c>
      <c r="E143">
        <v>12</v>
      </c>
      <c r="F143" t="s">
        <v>266</v>
      </c>
      <c r="G143">
        <v>32</v>
      </c>
      <c r="H143">
        <f t="shared" si="4"/>
        <v>39</v>
      </c>
    </row>
    <row r="144" spans="1:8" ht="15" x14ac:dyDescent="0.25">
      <c r="A144" s="56">
        <v>13</v>
      </c>
      <c r="B144" t="s">
        <v>245</v>
      </c>
      <c r="C144">
        <v>1987</v>
      </c>
      <c r="D144" s="60">
        <v>0.12509259259259259</v>
      </c>
      <c r="E144">
        <v>13</v>
      </c>
      <c r="F144" t="s">
        <v>266</v>
      </c>
      <c r="G144">
        <v>32</v>
      </c>
      <c r="H144">
        <f t="shared" si="4"/>
        <v>36</v>
      </c>
    </row>
    <row r="145" spans="1:8" ht="15" x14ac:dyDescent="0.25">
      <c r="A145" s="56">
        <v>14</v>
      </c>
      <c r="B145" t="s">
        <v>246</v>
      </c>
      <c r="C145">
        <v>1983</v>
      </c>
      <c r="D145" s="60">
        <v>0.12596064814814814</v>
      </c>
      <c r="E145">
        <v>14</v>
      </c>
      <c r="F145" t="s">
        <v>266</v>
      </c>
      <c r="G145">
        <v>32</v>
      </c>
      <c r="H145">
        <f t="shared" si="4"/>
        <v>40</v>
      </c>
    </row>
    <row r="146" spans="1:8" ht="15" x14ac:dyDescent="0.25">
      <c r="A146" s="56">
        <v>15</v>
      </c>
      <c r="B146" t="s">
        <v>247</v>
      </c>
      <c r="C146">
        <v>1988</v>
      </c>
      <c r="D146" s="60">
        <v>0.12947916666666667</v>
      </c>
      <c r="E146">
        <v>15</v>
      </c>
      <c r="F146" t="s">
        <v>266</v>
      </c>
      <c r="G146">
        <v>32</v>
      </c>
      <c r="H146">
        <f t="shared" si="4"/>
        <v>35</v>
      </c>
    </row>
    <row r="147" spans="1:8" ht="15" x14ac:dyDescent="0.25">
      <c r="A147" s="56">
        <v>16</v>
      </c>
      <c r="B147" t="s">
        <v>248</v>
      </c>
      <c r="C147">
        <v>1978</v>
      </c>
      <c r="D147" s="60">
        <v>0.12950231481481481</v>
      </c>
      <c r="E147">
        <v>16</v>
      </c>
      <c r="F147" t="s">
        <v>267</v>
      </c>
      <c r="G147">
        <v>32</v>
      </c>
      <c r="H147">
        <f t="shared" si="4"/>
        <v>45</v>
      </c>
    </row>
    <row r="148" spans="1:8" ht="15" x14ac:dyDescent="0.25">
      <c r="A148" s="56">
        <v>17</v>
      </c>
      <c r="B148" t="s">
        <v>249</v>
      </c>
      <c r="C148">
        <v>1978</v>
      </c>
      <c r="D148" s="60">
        <v>0.13253472222222221</v>
      </c>
      <c r="E148">
        <v>17</v>
      </c>
      <c r="F148" t="s">
        <v>266</v>
      </c>
      <c r="G148">
        <v>32</v>
      </c>
      <c r="H148">
        <f t="shared" si="4"/>
        <v>45</v>
      </c>
    </row>
    <row r="149" spans="1:8" ht="15" x14ac:dyDescent="0.25">
      <c r="A149" s="56">
        <v>18</v>
      </c>
      <c r="B149" t="s">
        <v>250</v>
      </c>
      <c r="C149">
        <v>1991</v>
      </c>
      <c r="D149" s="60">
        <v>0.13371527777777778</v>
      </c>
      <c r="E149">
        <v>18</v>
      </c>
      <c r="F149" t="s">
        <v>266</v>
      </c>
      <c r="G149">
        <v>32</v>
      </c>
      <c r="H149">
        <f t="shared" si="4"/>
        <v>32</v>
      </c>
    </row>
    <row r="150" spans="1:8" ht="15" x14ac:dyDescent="0.25">
      <c r="A150" s="56">
        <v>19</v>
      </c>
      <c r="B150" t="s">
        <v>251</v>
      </c>
      <c r="C150">
        <v>1985</v>
      </c>
      <c r="D150" s="60">
        <v>0.13372685185185185</v>
      </c>
      <c r="E150">
        <v>19</v>
      </c>
      <c r="F150" t="s">
        <v>266</v>
      </c>
      <c r="G150">
        <v>32</v>
      </c>
      <c r="H150">
        <f t="shared" si="4"/>
        <v>38</v>
      </c>
    </row>
    <row r="151" spans="1:8" ht="15" x14ac:dyDescent="0.25">
      <c r="A151" s="56">
        <v>20</v>
      </c>
      <c r="B151" t="s">
        <v>252</v>
      </c>
      <c r="C151">
        <v>1987</v>
      </c>
      <c r="D151" s="60">
        <v>0.14101851851851852</v>
      </c>
      <c r="E151">
        <v>20</v>
      </c>
      <c r="F151" t="s">
        <v>266</v>
      </c>
      <c r="G151">
        <v>32</v>
      </c>
      <c r="H151">
        <f t="shared" si="4"/>
        <v>36</v>
      </c>
    </row>
    <row r="152" spans="1:8" ht="15" x14ac:dyDescent="0.25">
      <c r="A152" s="56">
        <v>21</v>
      </c>
      <c r="B152" t="s">
        <v>253</v>
      </c>
      <c r="C152">
        <v>1983</v>
      </c>
      <c r="D152" s="60">
        <v>0.14243055555555556</v>
      </c>
      <c r="E152">
        <v>21</v>
      </c>
      <c r="F152" t="s">
        <v>266</v>
      </c>
      <c r="G152">
        <v>32</v>
      </c>
      <c r="H152">
        <f t="shared" si="4"/>
        <v>40</v>
      </c>
    </row>
    <row r="153" spans="1:8" ht="15" x14ac:dyDescent="0.25">
      <c r="A153" s="56">
        <v>22</v>
      </c>
      <c r="B153" t="s">
        <v>254</v>
      </c>
      <c r="C153">
        <v>1989</v>
      </c>
      <c r="D153" s="60">
        <v>0.14351851851851852</v>
      </c>
      <c r="E153">
        <v>22</v>
      </c>
      <c r="F153" t="s">
        <v>266</v>
      </c>
      <c r="G153">
        <v>32</v>
      </c>
      <c r="H153">
        <f t="shared" si="4"/>
        <v>34</v>
      </c>
    </row>
    <row r="154" spans="1:8" ht="15" x14ac:dyDescent="0.25">
      <c r="A154" s="56">
        <v>23</v>
      </c>
      <c r="B154" t="s">
        <v>23</v>
      </c>
      <c r="C154">
        <v>1966</v>
      </c>
      <c r="D154" s="60">
        <v>0.16953703703703704</v>
      </c>
      <c r="E154">
        <v>23</v>
      </c>
      <c r="F154" t="s">
        <v>267</v>
      </c>
      <c r="G154">
        <v>32</v>
      </c>
      <c r="H154">
        <f t="shared" si="4"/>
        <v>57</v>
      </c>
    </row>
    <row r="155" spans="1:8" ht="15" x14ac:dyDescent="0.25">
      <c r="A155" s="56">
        <v>24</v>
      </c>
      <c r="B155" t="s">
        <v>255</v>
      </c>
      <c r="C155">
        <v>1964</v>
      </c>
      <c r="D155" s="60">
        <v>0.19608796296296296</v>
      </c>
      <c r="E155">
        <v>24</v>
      </c>
      <c r="F155" t="s">
        <v>267</v>
      </c>
      <c r="G155">
        <v>32</v>
      </c>
      <c r="H155">
        <f t="shared" si="4"/>
        <v>59</v>
      </c>
    </row>
    <row r="156" spans="1:8" ht="15" x14ac:dyDescent="0.25">
      <c r="A156" s="56"/>
    </row>
    <row r="157" spans="1:8" x14ac:dyDescent="0.25">
      <c r="A157" t="s">
        <v>236</v>
      </c>
      <c r="B157" t="s">
        <v>141</v>
      </c>
    </row>
    <row r="158" spans="1:8" ht="15.6" x14ac:dyDescent="0.25">
      <c r="A158" s="54"/>
    </row>
    <row r="159" spans="1:8" x14ac:dyDescent="0.25">
      <c r="A159" t="s">
        <v>18</v>
      </c>
      <c r="B159" t="s">
        <v>19</v>
      </c>
      <c r="C159" t="s">
        <v>20</v>
      </c>
      <c r="D159" t="s">
        <v>139</v>
      </c>
      <c r="E159" t="s">
        <v>140</v>
      </c>
      <c r="F159" t="s">
        <v>257</v>
      </c>
      <c r="G159" t="s">
        <v>258</v>
      </c>
    </row>
    <row r="160" spans="1:8" ht="15" x14ac:dyDescent="0.25">
      <c r="A160" s="55">
        <v>1</v>
      </c>
      <c r="B160" s="81" t="s">
        <v>256</v>
      </c>
      <c r="C160">
        <v>1994</v>
      </c>
      <c r="D160" s="60">
        <v>0.12166666666666666</v>
      </c>
      <c r="E160">
        <v>1</v>
      </c>
      <c r="F160" t="s">
        <v>268</v>
      </c>
      <c r="G160">
        <v>32</v>
      </c>
      <c r="H160">
        <f>2023-C160</f>
        <v>29</v>
      </c>
    </row>
    <row r="161" spans="1:8" ht="15" x14ac:dyDescent="0.25">
      <c r="A161" s="56">
        <v>2</v>
      </c>
      <c r="B161" s="81" t="s">
        <v>115</v>
      </c>
      <c r="C161">
        <v>2001</v>
      </c>
      <c r="D161" s="60">
        <v>0.13437499999999999</v>
      </c>
      <c r="E161">
        <v>2</v>
      </c>
      <c r="F161" t="s">
        <v>268</v>
      </c>
      <c r="G161">
        <v>32</v>
      </c>
      <c r="H161">
        <f>2023-C161</f>
        <v>22</v>
      </c>
    </row>
  </sheetData>
  <autoFilter ref="A8:H161"/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2"/>
  <sheetViews>
    <sheetView topLeftCell="A5" workbookViewId="0">
      <selection activeCell="B65" sqref="B65"/>
    </sheetView>
  </sheetViews>
  <sheetFormatPr defaultRowHeight="13.2" x14ac:dyDescent="0.25"/>
  <cols>
    <col min="1" max="1" width="8.88671875" customWidth="1"/>
    <col min="2" max="2" width="25.6640625" customWidth="1"/>
  </cols>
  <sheetData>
    <row r="1" spans="1:8" x14ac:dyDescent="0.25">
      <c r="A1" t="s">
        <v>594</v>
      </c>
      <c r="B1" t="s">
        <v>595</v>
      </c>
    </row>
    <row r="2" spans="1:8" s="58" customFormat="1" ht="15.6" x14ac:dyDescent="0.25">
      <c r="A2" s="57" t="s">
        <v>596</v>
      </c>
      <c r="B2" s="58" t="e">
        <f>-забег</f>
        <v>#NAME?</v>
      </c>
    </row>
    <row r="3" spans="1:8" s="58" customFormat="1" ht="15.6" x14ac:dyDescent="0.25">
      <c r="A3" s="83">
        <v>45136</v>
      </c>
      <c r="B3" s="58" t="s">
        <v>597</v>
      </c>
    </row>
    <row r="4" spans="1:8" s="58" customFormat="1" ht="15.6" x14ac:dyDescent="0.25">
      <c r="A4" s="57"/>
    </row>
    <row r="5" spans="1:8" s="58" customFormat="1" x14ac:dyDescent="0.25">
      <c r="A5" s="59" t="s">
        <v>598</v>
      </c>
      <c r="B5" s="58" t="s">
        <v>599</v>
      </c>
    </row>
    <row r="6" spans="1:8" s="58" customFormat="1" ht="15.6" x14ac:dyDescent="0.25">
      <c r="A6" s="57"/>
    </row>
    <row r="7" spans="1:8" s="58" customFormat="1" x14ac:dyDescent="0.25">
      <c r="A7" s="58" t="s">
        <v>600</v>
      </c>
      <c r="B7" s="58" t="s">
        <v>601</v>
      </c>
    </row>
    <row r="8" spans="1:8" s="58" customFormat="1" ht="15.6" x14ac:dyDescent="0.25">
      <c r="A8" s="82"/>
    </row>
    <row r="9" spans="1:8" ht="14.4" x14ac:dyDescent="0.3">
      <c r="A9" s="1" t="s">
        <v>18</v>
      </c>
      <c r="B9" s="1" t="s">
        <v>19</v>
      </c>
      <c r="C9" s="1" t="s">
        <v>271</v>
      </c>
      <c r="D9" s="1" t="s">
        <v>139</v>
      </c>
      <c r="E9" s="1" t="s">
        <v>93</v>
      </c>
      <c r="F9" s="1" t="s">
        <v>94</v>
      </c>
      <c r="G9" s="1" t="s">
        <v>626</v>
      </c>
      <c r="H9" s="1" t="s">
        <v>625</v>
      </c>
    </row>
    <row r="10" spans="1:8" ht="14.4" hidden="1" x14ac:dyDescent="0.3">
      <c r="A10" s="27">
        <v>1</v>
      </c>
      <c r="B10" s="1" t="s">
        <v>602</v>
      </c>
      <c r="C10" s="1">
        <v>2010</v>
      </c>
      <c r="D10" s="21">
        <v>1.8865740740740742E-3</v>
      </c>
      <c r="E10" s="1">
        <v>1</v>
      </c>
      <c r="F10" s="1" t="s">
        <v>586</v>
      </c>
      <c r="G10" s="1"/>
      <c r="H10" s="1"/>
    </row>
    <row r="11" spans="1:8" ht="14.4" hidden="1" x14ac:dyDescent="0.3">
      <c r="A11" s="28">
        <v>2</v>
      </c>
      <c r="B11" s="1" t="s">
        <v>603</v>
      </c>
      <c r="C11" s="1">
        <v>2010</v>
      </c>
      <c r="D11" s="21">
        <v>3.0092592592592588E-3</v>
      </c>
      <c r="E11" s="1">
        <v>2</v>
      </c>
      <c r="F11" s="1" t="s">
        <v>586</v>
      </c>
      <c r="G11" s="1"/>
      <c r="H11" s="1"/>
    </row>
    <row r="12" spans="1:8" ht="14.4" hidden="1" x14ac:dyDescent="0.3">
      <c r="A12" s="28"/>
      <c r="B12" s="1"/>
      <c r="C12" s="1"/>
      <c r="D12" s="1"/>
      <c r="E12" s="1"/>
      <c r="F12" s="1"/>
      <c r="G12" s="1"/>
      <c r="H12" s="1"/>
    </row>
    <row r="13" spans="1:8" ht="14.4" hidden="1" x14ac:dyDescent="0.3">
      <c r="A13" s="1" t="s">
        <v>600</v>
      </c>
      <c r="B13" s="1" t="s">
        <v>604</v>
      </c>
      <c r="C13" s="1"/>
      <c r="D13" s="1"/>
      <c r="E13" s="1"/>
      <c r="F13" s="1"/>
      <c r="G13" s="1"/>
      <c r="H13" s="1"/>
    </row>
    <row r="14" spans="1:8" ht="14.4" hidden="1" x14ac:dyDescent="0.3">
      <c r="A14" s="49"/>
      <c r="B14" s="1"/>
      <c r="C14" s="1"/>
      <c r="D14" s="1"/>
      <c r="E14" s="1"/>
      <c r="F14" s="1"/>
      <c r="G14" s="1"/>
      <c r="H14" s="1"/>
    </row>
    <row r="15" spans="1:8" ht="14.4" hidden="1" x14ac:dyDescent="0.3">
      <c r="A15" s="1" t="s">
        <v>18</v>
      </c>
      <c r="B15" s="1" t="s">
        <v>19</v>
      </c>
      <c r="C15" s="1" t="s">
        <v>271</v>
      </c>
      <c r="D15" s="1" t="s">
        <v>139</v>
      </c>
      <c r="E15" s="1" t="s">
        <v>93</v>
      </c>
      <c r="F15" s="1" t="s">
        <v>94</v>
      </c>
      <c r="G15" s="1"/>
      <c r="H15" s="1"/>
    </row>
    <row r="16" spans="1:8" ht="14.4" hidden="1" x14ac:dyDescent="0.3">
      <c r="A16" s="27">
        <v>1</v>
      </c>
      <c r="B16" s="1" t="s">
        <v>605</v>
      </c>
      <c r="C16" s="1">
        <v>2010</v>
      </c>
      <c r="D16" s="21">
        <v>1.7476851851851852E-3</v>
      </c>
      <c r="E16" s="1">
        <v>1</v>
      </c>
      <c r="F16" s="1" t="s">
        <v>587</v>
      </c>
      <c r="G16" s="1"/>
      <c r="H16" s="1"/>
    </row>
    <row r="17" spans="1:8" ht="14.4" hidden="1" x14ac:dyDescent="0.3">
      <c r="A17" s="28">
        <v>2</v>
      </c>
      <c r="B17" s="1" t="s">
        <v>606</v>
      </c>
      <c r="C17" s="1">
        <v>2012</v>
      </c>
      <c r="D17" s="21">
        <v>1.9097222222222222E-3</v>
      </c>
      <c r="E17" s="1">
        <v>2</v>
      </c>
      <c r="F17" s="1" t="s">
        <v>587</v>
      </c>
      <c r="G17" s="1"/>
      <c r="H17" s="1"/>
    </row>
    <row r="18" spans="1:8" ht="14.4" hidden="1" x14ac:dyDescent="0.3">
      <c r="A18" s="28">
        <v>3</v>
      </c>
      <c r="B18" s="1" t="s">
        <v>607</v>
      </c>
      <c r="C18" s="1">
        <v>2014</v>
      </c>
      <c r="D18" s="21">
        <v>1.9212962962962962E-3</v>
      </c>
      <c r="E18" s="1">
        <v>3</v>
      </c>
      <c r="F18" s="1" t="s">
        <v>587</v>
      </c>
      <c r="G18" s="1"/>
      <c r="H18" s="1"/>
    </row>
    <row r="19" spans="1:8" ht="14.4" hidden="1" x14ac:dyDescent="0.3">
      <c r="A19" s="28">
        <v>4</v>
      </c>
      <c r="B19" s="1" t="s">
        <v>608</v>
      </c>
      <c r="C19" s="1">
        <v>2011</v>
      </c>
      <c r="D19" s="21">
        <v>1.9675925925925928E-3</v>
      </c>
      <c r="E19" s="1">
        <v>4</v>
      </c>
      <c r="F19" s="1" t="s">
        <v>587</v>
      </c>
      <c r="G19" s="1"/>
      <c r="H19" s="1"/>
    </row>
    <row r="20" spans="1:8" ht="14.4" hidden="1" x14ac:dyDescent="0.3">
      <c r="A20" s="28">
        <v>5</v>
      </c>
      <c r="B20" s="1" t="s">
        <v>609</v>
      </c>
      <c r="C20" s="1">
        <v>2014</v>
      </c>
      <c r="D20" s="21">
        <v>3.0902777777777782E-3</v>
      </c>
      <c r="E20" s="1">
        <v>5</v>
      </c>
      <c r="F20" s="1" t="s">
        <v>587</v>
      </c>
      <c r="G20" s="1"/>
      <c r="H20" s="1"/>
    </row>
    <row r="21" spans="1:8" ht="14.4" hidden="1" x14ac:dyDescent="0.3">
      <c r="A21" s="28"/>
      <c r="B21" s="1"/>
      <c r="C21" s="1"/>
      <c r="D21" s="1"/>
      <c r="E21" s="1"/>
      <c r="F21" s="1"/>
      <c r="G21" s="1"/>
      <c r="H21" s="1"/>
    </row>
    <row r="22" spans="1:8" ht="14.4" hidden="1" x14ac:dyDescent="0.3">
      <c r="A22" s="1" t="s">
        <v>610</v>
      </c>
      <c r="B22" s="1" t="s">
        <v>611</v>
      </c>
      <c r="C22" s="1"/>
      <c r="D22" s="1"/>
      <c r="E22" s="1"/>
      <c r="F22" s="1"/>
      <c r="G22" s="1"/>
      <c r="H22" s="1"/>
    </row>
    <row r="23" spans="1:8" ht="14.4" hidden="1" x14ac:dyDescent="0.3">
      <c r="A23" s="49"/>
      <c r="B23" s="1"/>
      <c r="C23" s="1"/>
      <c r="D23" s="1"/>
      <c r="E23" s="1"/>
      <c r="F23" s="1"/>
      <c r="G23" s="1"/>
      <c r="H23" s="1"/>
    </row>
    <row r="24" spans="1:8" ht="14.4" hidden="1" x14ac:dyDescent="0.3">
      <c r="A24" s="1" t="s">
        <v>18</v>
      </c>
      <c r="B24" s="1" t="s">
        <v>19</v>
      </c>
      <c r="C24" s="1" t="s">
        <v>271</v>
      </c>
      <c r="D24" s="1" t="s">
        <v>139</v>
      </c>
      <c r="E24" s="1" t="s">
        <v>93</v>
      </c>
      <c r="F24" s="1" t="s">
        <v>94</v>
      </c>
      <c r="G24" s="1"/>
      <c r="H24" s="1"/>
    </row>
    <row r="25" spans="1:8" ht="14.4" x14ac:dyDescent="0.3">
      <c r="A25" s="27">
        <v>1</v>
      </c>
      <c r="B25" s="1" t="s">
        <v>612</v>
      </c>
      <c r="C25" s="1">
        <v>1987</v>
      </c>
      <c r="D25" s="21">
        <v>3.3935185185185186E-2</v>
      </c>
      <c r="E25" s="1">
        <v>1</v>
      </c>
      <c r="F25" s="1" t="s">
        <v>588</v>
      </c>
      <c r="G25" s="1">
        <v>10</v>
      </c>
      <c r="H25" s="1">
        <f>2023-C25</f>
        <v>36</v>
      </c>
    </row>
    <row r="26" spans="1:8" ht="14.4" hidden="1" x14ac:dyDescent="0.3">
      <c r="A26" s="28">
        <v>2</v>
      </c>
      <c r="B26" s="1" t="s">
        <v>613</v>
      </c>
      <c r="C26" s="1">
        <v>1976</v>
      </c>
      <c r="D26" s="21">
        <v>3.4583333333333334E-2</v>
      </c>
      <c r="E26" s="1">
        <v>2</v>
      </c>
      <c r="F26" s="1" t="s">
        <v>589</v>
      </c>
      <c r="G26" s="1">
        <v>10</v>
      </c>
      <c r="H26" s="1">
        <f t="shared" ref="H26:H51" si="0">2023-C26</f>
        <v>47</v>
      </c>
    </row>
    <row r="27" spans="1:8" ht="14.4" hidden="1" x14ac:dyDescent="0.3">
      <c r="A27" s="28">
        <v>3</v>
      </c>
      <c r="B27" s="1" t="s">
        <v>614</v>
      </c>
      <c r="C27" s="1">
        <v>1960</v>
      </c>
      <c r="D27" s="21">
        <v>3.965277777777778E-2</v>
      </c>
      <c r="E27" s="1">
        <v>3</v>
      </c>
      <c r="F27" s="1" t="s">
        <v>590</v>
      </c>
      <c r="G27" s="1">
        <v>10</v>
      </c>
      <c r="H27" s="1">
        <f t="shared" si="0"/>
        <v>63</v>
      </c>
    </row>
    <row r="28" spans="1:8" ht="14.4" x14ac:dyDescent="0.3">
      <c r="A28" s="28">
        <v>4</v>
      </c>
      <c r="B28" s="1" t="s">
        <v>349</v>
      </c>
      <c r="C28" s="1">
        <v>1988</v>
      </c>
      <c r="D28" s="21">
        <v>4.4062500000000004E-2</v>
      </c>
      <c r="E28" s="1">
        <v>4</v>
      </c>
      <c r="F28" s="1" t="s">
        <v>588</v>
      </c>
      <c r="G28" s="1">
        <v>10</v>
      </c>
      <c r="H28" s="1">
        <f t="shared" si="0"/>
        <v>35</v>
      </c>
    </row>
    <row r="29" spans="1:8" ht="14.4" hidden="1" x14ac:dyDescent="0.3">
      <c r="A29" s="28">
        <v>5</v>
      </c>
      <c r="B29" s="1" t="s">
        <v>615</v>
      </c>
      <c r="C29" s="1">
        <v>1985</v>
      </c>
      <c r="D29" s="1" t="s">
        <v>95</v>
      </c>
      <c r="E29" s="1"/>
      <c r="F29" s="1" t="s">
        <v>588</v>
      </c>
      <c r="G29" s="1"/>
      <c r="H29" s="1"/>
    </row>
    <row r="30" spans="1:8" ht="14.4" hidden="1" x14ac:dyDescent="0.3">
      <c r="A30" s="28"/>
      <c r="B30" s="1"/>
      <c r="C30" s="1"/>
      <c r="D30" s="1"/>
      <c r="E30" s="1"/>
      <c r="F30" s="1"/>
      <c r="G30" s="1"/>
      <c r="H30" s="1"/>
    </row>
    <row r="31" spans="1:8" ht="14.4" hidden="1" x14ac:dyDescent="0.3">
      <c r="A31" s="1" t="s">
        <v>616</v>
      </c>
      <c r="B31" s="1" t="s">
        <v>611</v>
      </c>
      <c r="C31" s="1"/>
      <c r="D31" s="1"/>
      <c r="E31" s="1"/>
      <c r="F31" s="1"/>
      <c r="G31" s="1"/>
      <c r="H31" s="1"/>
    </row>
    <row r="32" spans="1:8" ht="14.4" hidden="1" x14ac:dyDescent="0.3">
      <c r="A32" s="49"/>
      <c r="B32" s="1"/>
      <c r="C32" s="1"/>
      <c r="D32" s="1"/>
      <c r="E32" s="1"/>
      <c r="F32" s="1"/>
      <c r="G32" s="1"/>
      <c r="H32" s="1"/>
    </row>
    <row r="33" spans="1:8" ht="14.4" hidden="1" x14ac:dyDescent="0.3">
      <c r="A33" s="1" t="s">
        <v>18</v>
      </c>
      <c r="B33" s="1" t="s">
        <v>19</v>
      </c>
      <c r="C33" s="1" t="s">
        <v>271</v>
      </c>
      <c r="D33" s="1" t="s">
        <v>139</v>
      </c>
      <c r="E33" s="1" t="s">
        <v>93</v>
      </c>
      <c r="F33" s="1" t="s">
        <v>94</v>
      </c>
      <c r="G33" s="1"/>
      <c r="H33" s="1"/>
    </row>
    <row r="34" spans="1:8" ht="14.4" x14ac:dyDescent="0.3">
      <c r="A34" s="27">
        <v>1</v>
      </c>
      <c r="B34" s="1" t="s">
        <v>108</v>
      </c>
      <c r="C34" s="1">
        <v>1994</v>
      </c>
      <c r="D34" s="21">
        <v>2.8275462962962964E-2</v>
      </c>
      <c r="E34" s="1">
        <v>1</v>
      </c>
      <c r="F34" s="1" t="s">
        <v>591</v>
      </c>
      <c r="G34" s="1">
        <v>10</v>
      </c>
      <c r="H34" s="1">
        <f t="shared" si="0"/>
        <v>29</v>
      </c>
    </row>
    <row r="35" spans="1:8" ht="14.4" hidden="1" x14ac:dyDescent="0.3">
      <c r="A35" s="28">
        <v>2</v>
      </c>
      <c r="B35" s="1" t="s">
        <v>617</v>
      </c>
      <c r="C35" s="1">
        <v>1983</v>
      </c>
      <c r="D35" s="21">
        <v>2.8784722222222225E-2</v>
      </c>
      <c r="E35" s="1">
        <v>2</v>
      </c>
      <c r="F35" s="1" t="s">
        <v>592</v>
      </c>
      <c r="G35" s="1">
        <v>10</v>
      </c>
      <c r="H35" s="1">
        <f t="shared" si="0"/>
        <v>40</v>
      </c>
    </row>
    <row r="36" spans="1:8" ht="14.4" x14ac:dyDescent="0.3">
      <c r="A36" s="28">
        <v>3</v>
      </c>
      <c r="B36" s="1" t="s">
        <v>112</v>
      </c>
      <c r="C36" s="1">
        <v>1990</v>
      </c>
      <c r="D36" s="21">
        <v>2.9247685185185186E-2</v>
      </c>
      <c r="E36" s="1">
        <v>3</v>
      </c>
      <c r="F36" s="1" t="s">
        <v>591</v>
      </c>
      <c r="G36" s="1">
        <v>10</v>
      </c>
      <c r="H36" s="1">
        <f t="shared" si="0"/>
        <v>33</v>
      </c>
    </row>
    <row r="37" spans="1:8" ht="14.4" x14ac:dyDescent="0.3">
      <c r="A37" s="28">
        <v>4</v>
      </c>
      <c r="B37" s="1" t="s">
        <v>490</v>
      </c>
      <c r="C37" s="1">
        <v>1988</v>
      </c>
      <c r="D37" s="21">
        <v>2.9664351851851855E-2</v>
      </c>
      <c r="E37" s="1">
        <v>4</v>
      </c>
      <c r="F37" s="1" t="s">
        <v>591</v>
      </c>
      <c r="G37" s="1">
        <v>10</v>
      </c>
      <c r="H37" s="1">
        <f t="shared" si="0"/>
        <v>35</v>
      </c>
    </row>
    <row r="38" spans="1:8" ht="14.4" x14ac:dyDescent="0.3">
      <c r="A38" s="28">
        <v>5</v>
      </c>
      <c r="B38" s="1" t="s">
        <v>39</v>
      </c>
      <c r="C38" s="1">
        <v>1988</v>
      </c>
      <c r="D38" s="21">
        <v>3.0474537037037036E-2</v>
      </c>
      <c r="E38" s="1">
        <v>5</v>
      </c>
      <c r="F38" s="1" t="s">
        <v>591</v>
      </c>
      <c r="G38" s="1">
        <v>10</v>
      </c>
      <c r="H38" s="1">
        <f t="shared" si="0"/>
        <v>35</v>
      </c>
    </row>
    <row r="39" spans="1:8" ht="14.4" hidden="1" x14ac:dyDescent="0.3">
      <c r="A39" s="28">
        <v>6</v>
      </c>
      <c r="B39" s="1" t="s">
        <v>216</v>
      </c>
      <c r="C39" s="1">
        <v>1967</v>
      </c>
      <c r="D39" s="21">
        <v>3.290509259259259E-2</v>
      </c>
      <c r="E39" s="1">
        <v>6</v>
      </c>
      <c r="F39" s="1" t="s">
        <v>593</v>
      </c>
      <c r="G39" s="1">
        <v>10</v>
      </c>
      <c r="H39" s="1">
        <f t="shared" si="0"/>
        <v>56</v>
      </c>
    </row>
    <row r="40" spans="1:8" ht="14.4" x14ac:dyDescent="0.3">
      <c r="A40" s="28">
        <v>7</v>
      </c>
      <c r="B40" s="1" t="s">
        <v>452</v>
      </c>
      <c r="C40" s="1">
        <v>1986</v>
      </c>
      <c r="D40" s="21">
        <v>3.3657407407407407E-2</v>
      </c>
      <c r="E40" s="1">
        <v>7</v>
      </c>
      <c r="F40" s="1" t="s">
        <v>591</v>
      </c>
      <c r="G40" s="1">
        <v>10</v>
      </c>
      <c r="H40" s="1">
        <f t="shared" si="0"/>
        <v>37</v>
      </c>
    </row>
    <row r="41" spans="1:8" ht="14.4" hidden="1" x14ac:dyDescent="0.3">
      <c r="A41" s="28">
        <v>8</v>
      </c>
      <c r="B41" s="1" t="s">
        <v>618</v>
      </c>
      <c r="C41" s="1">
        <v>1976</v>
      </c>
      <c r="D41" s="21">
        <v>3.7303240740740741E-2</v>
      </c>
      <c r="E41" s="1">
        <v>8</v>
      </c>
      <c r="F41" s="1" t="s">
        <v>592</v>
      </c>
      <c r="G41" s="1">
        <v>10</v>
      </c>
      <c r="H41" s="1">
        <f t="shared" si="0"/>
        <v>47</v>
      </c>
    </row>
    <row r="42" spans="1:8" ht="14.4" hidden="1" x14ac:dyDescent="0.3">
      <c r="A42" s="28">
        <v>9</v>
      </c>
      <c r="B42" s="1" t="s">
        <v>619</v>
      </c>
      <c r="C42" s="1">
        <v>1981</v>
      </c>
      <c r="D42" s="21">
        <v>4.4004629629629623E-2</v>
      </c>
      <c r="E42" s="1">
        <v>9</v>
      </c>
      <c r="F42" s="1" t="s">
        <v>592</v>
      </c>
      <c r="G42" s="1">
        <v>10</v>
      </c>
      <c r="H42" s="1">
        <f t="shared" si="0"/>
        <v>42</v>
      </c>
    </row>
    <row r="43" spans="1:8" ht="14.4" hidden="1" x14ac:dyDescent="0.3">
      <c r="A43" s="28">
        <v>10</v>
      </c>
      <c r="B43" s="1" t="s">
        <v>54</v>
      </c>
      <c r="C43" s="1">
        <v>1976</v>
      </c>
      <c r="D43" s="21">
        <v>4.5138888888888888E-2</v>
      </c>
      <c r="E43" s="1">
        <v>10</v>
      </c>
      <c r="F43" s="1" t="s">
        <v>592</v>
      </c>
      <c r="G43" s="1">
        <v>10</v>
      </c>
      <c r="H43" s="1">
        <f t="shared" si="0"/>
        <v>47</v>
      </c>
    </row>
    <row r="44" spans="1:8" ht="14.4" hidden="1" x14ac:dyDescent="0.3">
      <c r="A44" s="28">
        <v>11</v>
      </c>
      <c r="B44" s="1" t="s">
        <v>620</v>
      </c>
      <c r="C44" s="1">
        <v>1990</v>
      </c>
      <c r="D44" s="1" t="s">
        <v>95</v>
      </c>
      <c r="E44" s="1"/>
      <c r="F44" s="1" t="s">
        <v>591</v>
      </c>
      <c r="G44" s="1"/>
      <c r="H44" s="1"/>
    </row>
    <row r="45" spans="1:8" ht="14.4" hidden="1" x14ac:dyDescent="0.3">
      <c r="A45" s="28">
        <v>12</v>
      </c>
      <c r="B45" s="1" t="s">
        <v>98</v>
      </c>
      <c r="C45" s="1">
        <v>1988</v>
      </c>
      <c r="D45" s="1" t="s">
        <v>95</v>
      </c>
      <c r="E45" s="1"/>
      <c r="F45" s="1" t="s">
        <v>591</v>
      </c>
      <c r="G45" s="1"/>
      <c r="H45" s="1"/>
    </row>
    <row r="46" spans="1:8" ht="14.4" hidden="1" x14ac:dyDescent="0.3">
      <c r="A46" s="28"/>
      <c r="B46" s="1"/>
      <c r="C46" s="1"/>
      <c r="D46" s="1"/>
      <c r="E46" s="1"/>
      <c r="F46" s="1"/>
      <c r="G46" s="1"/>
      <c r="H46" s="1"/>
    </row>
    <row r="47" spans="1:8" ht="14.4" hidden="1" x14ac:dyDescent="0.3">
      <c r="A47" s="1" t="s">
        <v>621</v>
      </c>
      <c r="B47" s="1" t="s">
        <v>622</v>
      </c>
      <c r="C47" s="1"/>
      <c r="D47" s="1"/>
      <c r="E47" s="1"/>
      <c r="F47" s="1"/>
      <c r="G47" s="1"/>
      <c r="H47" s="1"/>
    </row>
    <row r="48" spans="1:8" ht="14.4" hidden="1" x14ac:dyDescent="0.3">
      <c r="A48" s="49"/>
      <c r="B48" s="1"/>
      <c r="C48" s="1"/>
      <c r="D48" s="1"/>
      <c r="E48" s="1"/>
      <c r="F48" s="1"/>
      <c r="G48" s="1"/>
      <c r="H48" s="1"/>
    </row>
    <row r="49" spans="1:8" ht="14.4" hidden="1" x14ac:dyDescent="0.3">
      <c r="A49" s="1" t="s">
        <v>18</v>
      </c>
      <c r="B49" s="1" t="s">
        <v>19</v>
      </c>
      <c r="C49" s="1" t="s">
        <v>271</v>
      </c>
      <c r="D49" s="1" t="s">
        <v>139</v>
      </c>
      <c r="E49" s="1" t="s">
        <v>93</v>
      </c>
      <c r="F49" s="1" t="s">
        <v>94</v>
      </c>
      <c r="G49" s="1"/>
      <c r="H49" s="1"/>
    </row>
    <row r="50" spans="1:8" ht="14.4" hidden="1" x14ac:dyDescent="0.3">
      <c r="A50" s="27">
        <v>1</v>
      </c>
      <c r="B50" s="1" t="s">
        <v>121</v>
      </c>
      <c r="C50" s="1">
        <v>2008</v>
      </c>
      <c r="D50" s="21">
        <v>3.3622685185185179E-2</v>
      </c>
      <c r="E50" s="1">
        <v>1</v>
      </c>
      <c r="F50" s="1" t="s">
        <v>30</v>
      </c>
      <c r="G50" s="1">
        <v>10</v>
      </c>
      <c r="H50" s="1">
        <f t="shared" si="0"/>
        <v>15</v>
      </c>
    </row>
    <row r="51" spans="1:8" ht="14.4" hidden="1" x14ac:dyDescent="0.3">
      <c r="A51" s="28">
        <v>2</v>
      </c>
      <c r="B51" s="1" t="s">
        <v>623</v>
      </c>
      <c r="C51" s="1">
        <v>2009</v>
      </c>
      <c r="D51" s="21">
        <v>3.7685185185185183E-2</v>
      </c>
      <c r="E51" s="1">
        <v>2</v>
      </c>
      <c r="F51" s="1" t="s">
        <v>30</v>
      </c>
      <c r="G51" s="1">
        <v>10</v>
      </c>
      <c r="H51" s="1">
        <f t="shared" si="0"/>
        <v>14</v>
      </c>
    </row>
    <row r="52" spans="1:8" ht="14.4" hidden="1" x14ac:dyDescent="0.3">
      <c r="A52" s="28">
        <v>3</v>
      </c>
      <c r="B52" s="1" t="s">
        <v>624</v>
      </c>
      <c r="C52" s="1">
        <v>2009</v>
      </c>
      <c r="D52" s="1" t="s">
        <v>95</v>
      </c>
      <c r="E52" s="1"/>
      <c r="F52" s="1" t="s">
        <v>30</v>
      </c>
      <c r="G52" s="1"/>
      <c r="H52" s="1"/>
    </row>
  </sheetData>
  <autoFilter ref="A9:H52">
    <filterColumn colId="7">
      <filters>
        <filter val="29"/>
        <filter val="33"/>
        <filter val="35"/>
        <filter val="36"/>
        <filter val="37"/>
      </filters>
    </filterColumn>
  </autoFilter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I215"/>
  <sheetViews>
    <sheetView workbookViewId="0">
      <selection activeCell="B65" sqref="B65"/>
    </sheetView>
  </sheetViews>
  <sheetFormatPr defaultRowHeight="13.2" x14ac:dyDescent="0.25"/>
  <cols>
    <col min="2" max="2" width="22.33203125" customWidth="1"/>
  </cols>
  <sheetData>
    <row r="2" spans="1:8" ht="16.8" customHeight="1" x14ac:dyDescent="0.25">
      <c r="A2" s="86" t="s">
        <v>640</v>
      </c>
      <c r="B2" t="s">
        <v>641</v>
      </c>
    </row>
    <row r="3" spans="1:8" ht="16.8" customHeight="1" x14ac:dyDescent="0.25">
      <c r="A3" s="86" t="s">
        <v>642</v>
      </c>
      <c r="B3" t="s">
        <v>643</v>
      </c>
    </row>
    <row r="4" spans="1:8" ht="16.8" customHeight="1" x14ac:dyDescent="0.25">
      <c r="A4" s="85"/>
    </row>
    <row r="5" spans="1:8" ht="16.8" customHeight="1" x14ac:dyDescent="0.25">
      <c r="A5" s="86" t="s">
        <v>36</v>
      </c>
      <c r="B5" t="s">
        <v>37</v>
      </c>
    </row>
    <row r="7" spans="1:8" ht="15.6" x14ac:dyDescent="0.25">
      <c r="A7" s="54" t="s">
        <v>627</v>
      </c>
    </row>
    <row r="9" spans="1:8" ht="15" x14ac:dyDescent="0.25">
      <c r="A9" s="55" t="s">
        <v>18</v>
      </c>
      <c r="B9" t="s">
        <v>19</v>
      </c>
      <c r="C9" t="s">
        <v>20</v>
      </c>
      <c r="D9" t="s">
        <v>644</v>
      </c>
      <c r="E9" t="s">
        <v>645</v>
      </c>
    </row>
    <row r="10" spans="1:8" ht="14.4" hidden="1" x14ac:dyDescent="0.3">
      <c r="A10" s="28">
        <v>1</v>
      </c>
      <c r="B10" s="1" t="s">
        <v>646</v>
      </c>
      <c r="C10" s="1">
        <v>1978</v>
      </c>
      <c r="D10" s="21">
        <v>0.3926736111111111</v>
      </c>
      <c r="E10" s="1">
        <v>1</v>
      </c>
      <c r="F10" s="1" t="s">
        <v>138</v>
      </c>
      <c r="G10" s="1">
        <v>90</v>
      </c>
      <c r="H10" s="1">
        <f>2023-C10</f>
        <v>45</v>
      </c>
    </row>
    <row r="11" spans="1:8" ht="14.4" x14ac:dyDescent="0.3">
      <c r="A11" s="28">
        <v>2</v>
      </c>
      <c r="B11" s="1" t="s">
        <v>771</v>
      </c>
      <c r="C11" s="1">
        <v>1994</v>
      </c>
      <c r="D11" s="21">
        <v>0.41101851851851851</v>
      </c>
      <c r="E11" s="1">
        <v>2</v>
      </c>
      <c r="F11" s="1" t="s">
        <v>138</v>
      </c>
      <c r="G11" s="1">
        <v>90</v>
      </c>
      <c r="H11" s="1">
        <f t="shared" ref="H11:H12" si="0">2023-C11</f>
        <v>29</v>
      </c>
    </row>
    <row r="12" spans="1:8" ht="14.4" x14ac:dyDescent="0.3">
      <c r="A12" s="28">
        <v>3</v>
      </c>
      <c r="B12" s="1" t="s">
        <v>772</v>
      </c>
      <c r="C12" s="1">
        <v>1992</v>
      </c>
      <c r="D12" s="21">
        <v>0.46517361111111111</v>
      </c>
      <c r="E12" s="1">
        <v>3</v>
      </c>
      <c r="F12" s="1" t="s">
        <v>138</v>
      </c>
      <c r="G12" s="1">
        <v>90</v>
      </c>
      <c r="H12" s="1">
        <f t="shared" si="0"/>
        <v>31</v>
      </c>
    </row>
    <row r="13" spans="1:8" ht="14.4" hidden="1" x14ac:dyDescent="0.3">
      <c r="A13" s="1"/>
      <c r="B13" s="1"/>
      <c r="C13" s="1"/>
      <c r="D13" s="1"/>
      <c r="E13" s="1"/>
      <c r="F13" s="1"/>
      <c r="G13" s="1"/>
      <c r="H13" s="1"/>
    </row>
    <row r="14" spans="1:8" ht="14.4" hidden="1" x14ac:dyDescent="0.3">
      <c r="A14" s="49" t="s">
        <v>628</v>
      </c>
      <c r="B14" s="1"/>
      <c r="C14" s="1"/>
      <c r="D14" s="1"/>
      <c r="E14" s="1"/>
      <c r="F14" s="1"/>
      <c r="G14" s="1"/>
      <c r="H14" s="1"/>
    </row>
    <row r="15" spans="1:8" ht="14.4" hidden="1" x14ac:dyDescent="0.3">
      <c r="A15" s="1"/>
      <c r="B15" s="1"/>
      <c r="C15" s="1"/>
      <c r="D15" s="1"/>
      <c r="E15" s="1"/>
      <c r="F15" s="1"/>
      <c r="G15" s="1"/>
      <c r="H15" s="1"/>
    </row>
    <row r="16" spans="1:8" ht="14.4" hidden="1" x14ac:dyDescent="0.3">
      <c r="A16" s="27" t="s">
        <v>18</v>
      </c>
      <c r="B16" s="1" t="s">
        <v>19</v>
      </c>
      <c r="C16" s="1" t="s">
        <v>20</v>
      </c>
      <c r="D16" s="1" t="s">
        <v>644</v>
      </c>
      <c r="E16" s="1" t="s">
        <v>645</v>
      </c>
      <c r="F16" s="1"/>
      <c r="G16" s="1"/>
      <c r="H16" s="1"/>
    </row>
    <row r="17" spans="1:8" ht="14.4" hidden="1" x14ac:dyDescent="0.3">
      <c r="A17" s="28">
        <v>1</v>
      </c>
      <c r="B17" s="1" t="s">
        <v>647</v>
      </c>
      <c r="C17" s="1">
        <v>1983</v>
      </c>
      <c r="D17" s="21">
        <v>0.20013888888888889</v>
      </c>
      <c r="E17" s="1">
        <v>1</v>
      </c>
      <c r="F17" s="1" t="s">
        <v>138</v>
      </c>
      <c r="G17" s="1">
        <v>53</v>
      </c>
      <c r="H17" s="1">
        <f>2023-C17</f>
        <v>40</v>
      </c>
    </row>
    <row r="18" spans="1:8" ht="14.4" x14ac:dyDescent="0.3">
      <c r="A18" s="28">
        <v>2</v>
      </c>
      <c r="B18" s="1" t="s">
        <v>648</v>
      </c>
      <c r="C18" s="1">
        <v>1990</v>
      </c>
      <c r="D18" s="21">
        <v>0.20972222222222223</v>
      </c>
      <c r="E18" s="1">
        <v>2</v>
      </c>
      <c r="F18" s="1" t="s">
        <v>138</v>
      </c>
      <c r="G18" s="1">
        <v>53</v>
      </c>
      <c r="H18" s="1">
        <f t="shared" ref="H18:H25" si="1">2023-C18</f>
        <v>33</v>
      </c>
    </row>
    <row r="19" spans="1:8" ht="14.4" x14ac:dyDescent="0.3">
      <c r="A19" s="28">
        <v>3</v>
      </c>
      <c r="B19" s="1" t="s">
        <v>649</v>
      </c>
      <c r="C19" s="1">
        <v>1992</v>
      </c>
      <c r="D19" s="21">
        <v>0.20980324074074075</v>
      </c>
      <c r="E19" s="1">
        <v>3</v>
      </c>
      <c r="F19" s="1" t="s">
        <v>138</v>
      </c>
      <c r="G19" s="1">
        <v>53</v>
      </c>
      <c r="H19" s="1">
        <f t="shared" si="1"/>
        <v>31</v>
      </c>
    </row>
    <row r="20" spans="1:8" ht="14.4" hidden="1" x14ac:dyDescent="0.3">
      <c r="A20" s="28">
        <v>4</v>
      </c>
      <c r="B20" s="1" t="s">
        <v>650</v>
      </c>
      <c r="C20" s="1">
        <v>1981</v>
      </c>
      <c r="D20" s="21">
        <v>0.24371527777777779</v>
      </c>
      <c r="E20" s="1">
        <v>4</v>
      </c>
      <c r="F20" s="1" t="s">
        <v>138</v>
      </c>
      <c r="G20" s="1">
        <v>53</v>
      </c>
      <c r="H20" s="1">
        <f t="shared" si="1"/>
        <v>42</v>
      </c>
    </row>
    <row r="21" spans="1:8" ht="14.4" x14ac:dyDescent="0.3">
      <c r="A21" s="28">
        <v>5</v>
      </c>
      <c r="B21" s="1" t="s">
        <v>251</v>
      </c>
      <c r="C21" s="1">
        <v>1985</v>
      </c>
      <c r="D21" s="21">
        <v>0.26569444444444446</v>
      </c>
      <c r="E21" s="1">
        <v>5</v>
      </c>
      <c r="F21" s="1" t="s">
        <v>138</v>
      </c>
      <c r="G21" s="1">
        <v>53</v>
      </c>
      <c r="H21" s="1">
        <f t="shared" si="1"/>
        <v>38</v>
      </c>
    </row>
    <row r="22" spans="1:8" ht="14.4" hidden="1" x14ac:dyDescent="0.3">
      <c r="A22" s="28">
        <v>6</v>
      </c>
      <c r="B22" s="1" t="s">
        <v>246</v>
      </c>
      <c r="C22" s="1">
        <v>1983</v>
      </c>
      <c r="D22" s="21">
        <v>0.27766203703703701</v>
      </c>
      <c r="E22" s="1">
        <v>6</v>
      </c>
      <c r="F22" s="1" t="s">
        <v>138</v>
      </c>
      <c r="G22" s="1">
        <v>53</v>
      </c>
      <c r="H22" s="1">
        <f t="shared" si="1"/>
        <v>40</v>
      </c>
    </row>
    <row r="23" spans="1:8" ht="14.4" hidden="1" x14ac:dyDescent="0.3">
      <c r="A23" s="28">
        <v>7</v>
      </c>
      <c r="B23" s="1" t="s">
        <v>651</v>
      </c>
      <c r="C23" s="1">
        <v>1973</v>
      </c>
      <c r="D23" s="21">
        <v>0.29831018518518521</v>
      </c>
      <c r="E23" s="1">
        <v>7</v>
      </c>
      <c r="F23" s="1" t="s">
        <v>138</v>
      </c>
      <c r="G23" s="1">
        <v>53</v>
      </c>
      <c r="H23" s="1">
        <f t="shared" si="1"/>
        <v>50</v>
      </c>
    </row>
    <row r="24" spans="1:8" ht="14.4" hidden="1" x14ac:dyDescent="0.3">
      <c r="A24" s="28">
        <v>8</v>
      </c>
      <c r="B24" s="1" t="s">
        <v>652</v>
      </c>
      <c r="C24" s="1">
        <v>1969</v>
      </c>
      <c r="D24" s="21">
        <v>0.36692129629629627</v>
      </c>
      <c r="E24" s="1">
        <v>8</v>
      </c>
      <c r="F24" s="1" t="s">
        <v>138</v>
      </c>
      <c r="G24" s="1">
        <v>53</v>
      </c>
      <c r="H24" s="1">
        <f t="shared" si="1"/>
        <v>54</v>
      </c>
    </row>
    <row r="25" spans="1:8" ht="14.4" x14ac:dyDescent="0.3">
      <c r="A25" s="28">
        <v>9</v>
      </c>
      <c r="B25" s="1" t="s">
        <v>653</v>
      </c>
      <c r="C25" s="1">
        <v>1987</v>
      </c>
      <c r="D25" s="21">
        <v>0.36694444444444446</v>
      </c>
      <c r="E25" s="1">
        <v>9</v>
      </c>
      <c r="F25" s="1" t="s">
        <v>138</v>
      </c>
      <c r="G25" s="1">
        <v>53</v>
      </c>
      <c r="H25" s="1">
        <f t="shared" si="1"/>
        <v>36</v>
      </c>
    </row>
    <row r="26" spans="1:8" ht="14.4" hidden="1" x14ac:dyDescent="0.3">
      <c r="A26" s="1"/>
      <c r="B26" s="1"/>
      <c r="C26" s="1"/>
      <c r="D26" s="1"/>
      <c r="E26" s="1"/>
      <c r="F26" s="1"/>
      <c r="G26" s="1"/>
      <c r="H26" s="1"/>
    </row>
    <row r="27" spans="1:8" ht="14.4" hidden="1" x14ac:dyDescent="0.3">
      <c r="A27" s="49" t="s">
        <v>629</v>
      </c>
      <c r="B27" s="1"/>
      <c r="C27" s="1"/>
      <c r="D27" s="1"/>
      <c r="E27" s="1"/>
      <c r="F27" s="1"/>
      <c r="G27" s="1"/>
      <c r="H27" s="1"/>
    </row>
    <row r="28" spans="1:8" ht="14.4" hidden="1" x14ac:dyDescent="0.3">
      <c r="A28" s="1"/>
      <c r="B28" s="1"/>
      <c r="C28" s="1"/>
      <c r="D28" s="1"/>
      <c r="E28" s="1"/>
      <c r="F28" s="1"/>
      <c r="G28" s="1"/>
      <c r="H28" s="1"/>
    </row>
    <row r="29" spans="1:8" ht="14.4" hidden="1" x14ac:dyDescent="0.3">
      <c r="A29" s="27" t="s">
        <v>18</v>
      </c>
      <c r="B29" s="1" t="s">
        <v>19</v>
      </c>
      <c r="C29" s="1" t="s">
        <v>20</v>
      </c>
      <c r="D29" s="1" t="s">
        <v>644</v>
      </c>
      <c r="E29" s="1" t="s">
        <v>645</v>
      </c>
      <c r="F29" s="1"/>
      <c r="G29" s="1"/>
      <c r="H29" s="1"/>
    </row>
    <row r="30" spans="1:8" ht="14.4" hidden="1" x14ac:dyDescent="0.3">
      <c r="A30" s="28">
        <v>1</v>
      </c>
      <c r="B30" s="1" t="s">
        <v>654</v>
      </c>
      <c r="C30" s="1">
        <v>1975</v>
      </c>
      <c r="D30" s="21">
        <v>0.36223379629629626</v>
      </c>
      <c r="E30" s="1">
        <v>1</v>
      </c>
      <c r="F30" s="1" t="s">
        <v>770</v>
      </c>
      <c r="G30" s="1">
        <v>53</v>
      </c>
      <c r="H30" s="1">
        <f t="shared" ref="H30:H31" si="2">2023-C30</f>
        <v>48</v>
      </c>
    </row>
    <row r="31" spans="1:8" ht="14.4" hidden="1" x14ac:dyDescent="0.3">
      <c r="A31" s="28">
        <v>2</v>
      </c>
      <c r="B31" s="1" t="s">
        <v>655</v>
      </c>
      <c r="C31" s="1">
        <v>1982</v>
      </c>
      <c r="D31" s="21">
        <v>0.36693287037037042</v>
      </c>
      <c r="E31" s="1">
        <v>2</v>
      </c>
      <c r="F31" s="1" t="s">
        <v>770</v>
      </c>
      <c r="G31" s="1">
        <v>53</v>
      </c>
      <c r="H31" s="1">
        <f t="shared" si="2"/>
        <v>41</v>
      </c>
    </row>
    <row r="32" spans="1:8" ht="14.4" hidden="1" x14ac:dyDescent="0.3">
      <c r="A32" s="1"/>
      <c r="B32" s="1"/>
      <c r="C32" s="1"/>
      <c r="D32" s="1"/>
      <c r="E32" s="1"/>
      <c r="F32" s="1"/>
      <c r="G32" s="1"/>
      <c r="H32" s="1"/>
    </row>
    <row r="33" spans="1:8" ht="14.4" hidden="1" x14ac:dyDescent="0.3">
      <c r="A33" s="49" t="s">
        <v>630</v>
      </c>
      <c r="B33" s="1"/>
      <c r="C33" s="1"/>
      <c r="D33" s="1"/>
      <c r="E33" s="1"/>
      <c r="F33" s="1"/>
      <c r="G33" s="1"/>
      <c r="H33" s="1"/>
    </row>
    <row r="34" spans="1:8" ht="14.4" hidden="1" x14ac:dyDescent="0.3">
      <c r="A34" s="1"/>
      <c r="B34" s="1"/>
      <c r="C34" s="1"/>
      <c r="D34" s="1"/>
      <c r="E34" s="1"/>
      <c r="F34" s="1"/>
      <c r="G34" s="1"/>
      <c r="H34" s="1"/>
    </row>
    <row r="35" spans="1:8" ht="14.4" hidden="1" x14ac:dyDescent="0.3">
      <c r="A35" s="27" t="s">
        <v>18</v>
      </c>
      <c r="B35" s="1" t="s">
        <v>19</v>
      </c>
      <c r="C35" s="1" t="s">
        <v>20</v>
      </c>
      <c r="D35" s="1" t="s">
        <v>644</v>
      </c>
      <c r="E35" s="1" t="s">
        <v>645</v>
      </c>
      <c r="F35" s="1"/>
      <c r="G35" s="1"/>
      <c r="H35" s="1"/>
    </row>
    <row r="36" spans="1:8" ht="14.4" x14ac:dyDescent="0.3">
      <c r="A36" s="28">
        <v>1</v>
      </c>
      <c r="B36" s="1" t="s">
        <v>490</v>
      </c>
      <c r="C36" s="1">
        <v>1988</v>
      </c>
      <c r="D36" s="21">
        <v>0.18089120370370371</v>
      </c>
      <c r="E36" s="1">
        <v>1</v>
      </c>
      <c r="F36" s="1" t="s">
        <v>138</v>
      </c>
      <c r="G36" s="1">
        <v>43</v>
      </c>
      <c r="H36" s="1">
        <f t="shared" ref="H36:H44" si="3">2023-C36</f>
        <v>35</v>
      </c>
    </row>
    <row r="37" spans="1:8" ht="14.4" hidden="1" x14ac:dyDescent="0.3">
      <c r="A37" s="28">
        <v>2</v>
      </c>
      <c r="B37" s="1" t="s">
        <v>656</v>
      </c>
      <c r="C37" s="1">
        <v>1982</v>
      </c>
      <c r="D37" s="21">
        <v>0.18576388888888887</v>
      </c>
      <c r="E37" s="1">
        <v>2</v>
      </c>
      <c r="F37" s="1" t="s">
        <v>138</v>
      </c>
      <c r="G37" s="1">
        <v>43</v>
      </c>
      <c r="H37" s="1">
        <f t="shared" si="3"/>
        <v>41</v>
      </c>
    </row>
    <row r="38" spans="1:8" ht="14.4" x14ac:dyDescent="0.3">
      <c r="A38" s="28">
        <v>3</v>
      </c>
      <c r="B38" s="1" t="s">
        <v>657</v>
      </c>
      <c r="C38" s="1">
        <v>1999</v>
      </c>
      <c r="D38" s="21">
        <v>0.1862384259259259</v>
      </c>
      <c r="E38" s="1">
        <v>3</v>
      </c>
      <c r="F38" s="1" t="s">
        <v>138</v>
      </c>
      <c r="G38" s="1">
        <v>43</v>
      </c>
      <c r="H38" s="1">
        <f t="shared" si="3"/>
        <v>24</v>
      </c>
    </row>
    <row r="39" spans="1:8" ht="14.4" x14ac:dyDescent="0.3">
      <c r="A39" s="28">
        <v>4</v>
      </c>
      <c r="B39" s="1" t="s">
        <v>658</v>
      </c>
      <c r="C39" s="1">
        <v>1986</v>
      </c>
      <c r="D39" s="21">
        <v>0.19211805555555558</v>
      </c>
      <c r="E39" s="1">
        <v>4</v>
      </c>
      <c r="F39" s="1" t="s">
        <v>138</v>
      </c>
      <c r="G39" s="1">
        <v>43</v>
      </c>
      <c r="H39" s="1">
        <f t="shared" si="3"/>
        <v>37</v>
      </c>
    </row>
    <row r="40" spans="1:8" ht="14.4" hidden="1" x14ac:dyDescent="0.3">
      <c r="A40" s="28">
        <v>5</v>
      </c>
      <c r="B40" s="1" t="s">
        <v>659</v>
      </c>
      <c r="C40" s="1">
        <v>1975</v>
      </c>
      <c r="D40" s="21">
        <v>0.19393518518518518</v>
      </c>
      <c r="E40" s="1">
        <v>5</v>
      </c>
      <c r="F40" s="1" t="s">
        <v>138</v>
      </c>
      <c r="G40" s="1">
        <v>43</v>
      </c>
      <c r="H40" s="1">
        <f t="shared" si="3"/>
        <v>48</v>
      </c>
    </row>
    <row r="41" spans="1:8" ht="14.4" x14ac:dyDescent="0.3">
      <c r="A41" s="28">
        <v>6</v>
      </c>
      <c r="B41" s="1" t="s">
        <v>660</v>
      </c>
      <c r="C41" s="1">
        <v>1991</v>
      </c>
      <c r="D41" s="21">
        <v>0.20950231481481482</v>
      </c>
      <c r="E41" s="1">
        <v>6</v>
      </c>
      <c r="F41" s="1" t="s">
        <v>138</v>
      </c>
      <c r="G41" s="1">
        <v>43</v>
      </c>
      <c r="H41" s="1">
        <f t="shared" si="3"/>
        <v>32</v>
      </c>
    </row>
    <row r="42" spans="1:8" ht="14.4" x14ac:dyDescent="0.3">
      <c r="A42" s="28">
        <v>7</v>
      </c>
      <c r="B42" s="1" t="s">
        <v>661</v>
      </c>
      <c r="C42" s="1">
        <v>1989</v>
      </c>
      <c r="D42" s="21">
        <v>0.2126851851851852</v>
      </c>
      <c r="E42" s="1">
        <v>7</v>
      </c>
      <c r="F42" s="1" t="s">
        <v>138</v>
      </c>
      <c r="G42" s="1">
        <v>43</v>
      </c>
      <c r="H42" s="1">
        <f t="shared" si="3"/>
        <v>34</v>
      </c>
    </row>
    <row r="43" spans="1:8" ht="14.4" x14ac:dyDescent="0.3">
      <c r="A43" s="28">
        <v>8</v>
      </c>
      <c r="B43" s="1" t="s">
        <v>662</v>
      </c>
      <c r="C43" s="1">
        <v>1991</v>
      </c>
      <c r="D43" s="21">
        <v>0.22718749999999999</v>
      </c>
      <c r="E43" s="1">
        <v>8</v>
      </c>
      <c r="F43" s="1" t="s">
        <v>138</v>
      </c>
      <c r="G43" s="1">
        <v>43</v>
      </c>
      <c r="H43" s="1">
        <f t="shared" si="3"/>
        <v>32</v>
      </c>
    </row>
    <row r="44" spans="1:8" ht="14.4" hidden="1" x14ac:dyDescent="0.3">
      <c r="A44" s="28">
        <v>9</v>
      </c>
      <c r="B44" s="1" t="s">
        <v>663</v>
      </c>
      <c r="C44" s="1">
        <v>1980</v>
      </c>
      <c r="D44" s="21">
        <v>0.24481481481481482</v>
      </c>
      <c r="E44" s="1">
        <v>9</v>
      </c>
      <c r="F44" s="1" t="s">
        <v>138</v>
      </c>
      <c r="G44" s="1">
        <v>43</v>
      </c>
      <c r="H44" s="1">
        <f t="shared" si="3"/>
        <v>43</v>
      </c>
    </row>
    <row r="45" spans="1:8" ht="14.4" hidden="1" x14ac:dyDescent="0.3">
      <c r="A45" s="1"/>
      <c r="B45" s="1"/>
      <c r="C45" s="1"/>
      <c r="D45" s="1"/>
      <c r="E45" s="1"/>
      <c r="F45" s="1"/>
      <c r="G45" s="1"/>
      <c r="H45" s="1"/>
    </row>
    <row r="46" spans="1:8" ht="14.4" hidden="1" x14ac:dyDescent="0.3">
      <c r="A46" s="49" t="s">
        <v>631</v>
      </c>
      <c r="B46" s="1"/>
      <c r="C46" s="1"/>
      <c r="D46" s="1"/>
      <c r="E46" s="1"/>
      <c r="F46" s="1"/>
      <c r="G46" s="1"/>
      <c r="H46" s="1"/>
    </row>
    <row r="47" spans="1:8" ht="14.4" hidden="1" x14ac:dyDescent="0.3">
      <c r="A47" s="1"/>
      <c r="B47" s="1"/>
      <c r="C47" s="1"/>
      <c r="D47" s="1"/>
      <c r="E47" s="1"/>
      <c r="F47" s="1"/>
      <c r="G47" s="1"/>
      <c r="H47" s="1"/>
    </row>
    <row r="48" spans="1:8" ht="14.4" hidden="1" x14ac:dyDescent="0.3">
      <c r="A48" s="27" t="s">
        <v>18</v>
      </c>
      <c r="B48" s="1" t="s">
        <v>19</v>
      </c>
      <c r="C48" s="1" t="s">
        <v>20</v>
      </c>
      <c r="D48" s="1" t="s">
        <v>644</v>
      </c>
      <c r="E48" s="1" t="s">
        <v>645</v>
      </c>
      <c r="F48" s="1"/>
      <c r="G48" s="1"/>
      <c r="H48" s="1"/>
    </row>
    <row r="49" spans="1:8" ht="14.4" hidden="1" x14ac:dyDescent="0.3">
      <c r="A49" s="28">
        <v>1</v>
      </c>
      <c r="B49" s="1" t="s">
        <v>664</v>
      </c>
      <c r="C49" s="1">
        <v>1981</v>
      </c>
      <c r="D49" s="21">
        <v>0.27327546296296296</v>
      </c>
      <c r="E49" s="1">
        <v>1</v>
      </c>
      <c r="F49" s="1" t="s">
        <v>770</v>
      </c>
      <c r="G49" s="1">
        <v>43</v>
      </c>
      <c r="H49" s="1">
        <f t="shared" ref="H49" si="4">2023-C49</f>
        <v>42</v>
      </c>
    </row>
    <row r="50" spans="1:8" ht="14.4" hidden="1" x14ac:dyDescent="0.3">
      <c r="A50" s="1"/>
      <c r="B50" s="1"/>
      <c r="C50" s="1"/>
      <c r="D50" s="1"/>
      <c r="E50" s="1"/>
      <c r="F50" s="1"/>
      <c r="G50" s="1"/>
      <c r="H50" s="1"/>
    </row>
    <row r="51" spans="1:8" ht="14.4" hidden="1" x14ac:dyDescent="0.3">
      <c r="A51" s="49" t="s">
        <v>632</v>
      </c>
      <c r="B51" s="1"/>
      <c r="C51" s="1"/>
      <c r="D51" s="1"/>
      <c r="E51" s="1"/>
      <c r="F51" s="1"/>
      <c r="G51" s="1"/>
      <c r="H51" s="1"/>
    </row>
    <row r="52" spans="1:8" ht="14.4" hidden="1" x14ac:dyDescent="0.3">
      <c r="A52" s="1"/>
      <c r="B52" s="1"/>
      <c r="C52" s="1"/>
      <c r="D52" s="1"/>
      <c r="E52" s="1"/>
      <c r="F52" s="1"/>
      <c r="G52" s="1"/>
      <c r="H52" s="1"/>
    </row>
    <row r="53" spans="1:8" ht="14.4" hidden="1" x14ac:dyDescent="0.3">
      <c r="A53" s="27" t="s">
        <v>18</v>
      </c>
      <c r="B53" s="1" t="s">
        <v>19</v>
      </c>
      <c r="C53" s="1" t="s">
        <v>20</v>
      </c>
      <c r="D53" s="1" t="s">
        <v>644</v>
      </c>
      <c r="E53" s="1" t="s">
        <v>645</v>
      </c>
      <c r="F53" s="1"/>
      <c r="G53" s="1"/>
      <c r="H53" s="1"/>
    </row>
    <row r="54" spans="1:8" ht="14.4" hidden="1" x14ac:dyDescent="0.3">
      <c r="A54" s="28">
        <v>1</v>
      </c>
      <c r="B54" s="1" t="s">
        <v>665</v>
      </c>
      <c r="C54" s="1">
        <v>1981</v>
      </c>
      <c r="D54" s="21">
        <v>0.10628472222222222</v>
      </c>
      <c r="E54" s="1">
        <v>1</v>
      </c>
      <c r="F54" s="1" t="s">
        <v>138</v>
      </c>
      <c r="G54" s="1">
        <v>32</v>
      </c>
      <c r="H54" s="1">
        <f t="shared" ref="H54:H64" si="5">2023-C54</f>
        <v>42</v>
      </c>
    </row>
    <row r="55" spans="1:8" ht="14.4" x14ac:dyDescent="0.3">
      <c r="A55" s="28">
        <v>2</v>
      </c>
      <c r="B55" s="1" t="s">
        <v>427</v>
      </c>
      <c r="C55" s="1">
        <v>1991</v>
      </c>
      <c r="D55" s="21">
        <v>0.11487268518518519</v>
      </c>
      <c r="E55" s="1">
        <v>2</v>
      </c>
      <c r="F55" s="1" t="s">
        <v>138</v>
      </c>
      <c r="G55" s="1">
        <v>32</v>
      </c>
      <c r="H55" s="1">
        <f t="shared" si="5"/>
        <v>32</v>
      </c>
    </row>
    <row r="56" spans="1:8" ht="14.4" x14ac:dyDescent="0.3">
      <c r="A56" s="28">
        <v>3</v>
      </c>
      <c r="B56" s="1" t="s">
        <v>39</v>
      </c>
      <c r="C56" s="1">
        <v>1988</v>
      </c>
      <c r="D56" s="21">
        <v>0.1237037037037037</v>
      </c>
      <c r="E56" s="1">
        <v>3</v>
      </c>
      <c r="F56" s="1" t="s">
        <v>138</v>
      </c>
      <c r="G56" s="1">
        <v>32</v>
      </c>
      <c r="H56" s="1">
        <f t="shared" si="5"/>
        <v>35</v>
      </c>
    </row>
    <row r="57" spans="1:8" ht="14.4" hidden="1" x14ac:dyDescent="0.3">
      <c r="A57" s="28">
        <v>4</v>
      </c>
      <c r="B57" s="1" t="s">
        <v>666</v>
      </c>
      <c r="C57" s="1">
        <v>1983</v>
      </c>
      <c r="D57" s="21">
        <v>0.13106481481481483</v>
      </c>
      <c r="E57" s="1">
        <v>4</v>
      </c>
      <c r="F57" s="1" t="s">
        <v>138</v>
      </c>
      <c r="G57" s="1">
        <v>32</v>
      </c>
      <c r="H57" s="1">
        <f t="shared" si="5"/>
        <v>40</v>
      </c>
    </row>
    <row r="58" spans="1:8" ht="14.4" x14ac:dyDescent="0.3">
      <c r="A58" s="28">
        <v>5</v>
      </c>
      <c r="B58" s="1" t="s">
        <v>667</v>
      </c>
      <c r="C58" s="1">
        <v>1987</v>
      </c>
      <c r="D58" s="21">
        <v>0.14653935185185185</v>
      </c>
      <c r="E58" s="1">
        <v>5</v>
      </c>
      <c r="F58" s="1" t="s">
        <v>138</v>
      </c>
      <c r="G58" s="1">
        <v>32</v>
      </c>
      <c r="H58" s="1">
        <f t="shared" si="5"/>
        <v>36</v>
      </c>
    </row>
    <row r="59" spans="1:8" ht="14.4" hidden="1" x14ac:dyDescent="0.3">
      <c r="A59" s="28">
        <v>6</v>
      </c>
      <c r="B59" s="1" t="s">
        <v>668</v>
      </c>
      <c r="C59" s="1">
        <v>1979</v>
      </c>
      <c r="D59" s="21">
        <v>0.14769675925925926</v>
      </c>
      <c r="E59" s="1">
        <v>6</v>
      </c>
      <c r="F59" s="1" t="s">
        <v>138</v>
      </c>
      <c r="G59" s="1">
        <v>32</v>
      </c>
      <c r="H59" s="1">
        <f t="shared" si="5"/>
        <v>44</v>
      </c>
    </row>
    <row r="60" spans="1:8" ht="14.4" hidden="1" x14ac:dyDescent="0.3">
      <c r="A60" s="28">
        <v>7</v>
      </c>
      <c r="B60" s="1" t="s">
        <v>782</v>
      </c>
      <c r="C60" s="1">
        <v>1982</v>
      </c>
      <c r="D60" s="21">
        <v>0.15855324074074076</v>
      </c>
      <c r="E60" s="1">
        <v>7</v>
      </c>
      <c r="F60" s="1" t="s">
        <v>138</v>
      </c>
      <c r="G60" s="1">
        <v>32</v>
      </c>
      <c r="H60" s="1">
        <f t="shared" si="5"/>
        <v>41</v>
      </c>
    </row>
    <row r="61" spans="1:8" ht="14.4" x14ac:dyDescent="0.3">
      <c r="A61" s="28">
        <v>8</v>
      </c>
      <c r="B61" s="1" t="s">
        <v>773</v>
      </c>
      <c r="C61" s="1">
        <v>1998</v>
      </c>
      <c r="D61" s="21">
        <v>0.1695601851851852</v>
      </c>
      <c r="E61" s="1">
        <v>8</v>
      </c>
      <c r="F61" s="1" t="s">
        <v>138</v>
      </c>
      <c r="G61" s="1">
        <v>32</v>
      </c>
      <c r="H61" s="1">
        <f t="shared" si="5"/>
        <v>25</v>
      </c>
    </row>
    <row r="62" spans="1:8" ht="14.4" x14ac:dyDescent="0.3">
      <c r="A62" s="28">
        <v>9</v>
      </c>
      <c r="B62" s="1" t="s">
        <v>669</v>
      </c>
      <c r="C62" s="1">
        <v>1989</v>
      </c>
      <c r="D62" s="21">
        <v>0.17657407407407408</v>
      </c>
      <c r="E62" s="1">
        <v>9</v>
      </c>
      <c r="F62" s="1" t="s">
        <v>138</v>
      </c>
      <c r="G62" s="1">
        <v>32</v>
      </c>
      <c r="H62" s="1">
        <f t="shared" si="5"/>
        <v>34</v>
      </c>
    </row>
    <row r="63" spans="1:8" ht="14.4" x14ac:dyDescent="0.3">
      <c r="A63" s="28">
        <v>10</v>
      </c>
      <c r="B63" s="1" t="s">
        <v>670</v>
      </c>
      <c r="C63" s="1">
        <v>1989</v>
      </c>
      <c r="D63" s="21">
        <v>0.176875</v>
      </c>
      <c r="E63" s="1">
        <v>10</v>
      </c>
      <c r="F63" s="1" t="s">
        <v>138</v>
      </c>
      <c r="G63" s="1">
        <v>32</v>
      </c>
      <c r="H63" s="1">
        <f t="shared" si="5"/>
        <v>34</v>
      </c>
    </row>
    <row r="64" spans="1:8" ht="14.4" hidden="1" x14ac:dyDescent="0.3">
      <c r="A64" s="28">
        <v>11</v>
      </c>
      <c r="B64" s="1" t="s">
        <v>671</v>
      </c>
      <c r="C64" s="1">
        <v>1981</v>
      </c>
      <c r="D64" s="21">
        <v>0.2010763888888889</v>
      </c>
      <c r="E64" s="1">
        <v>11</v>
      </c>
      <c r="F64" s="1" t="s">
        <v>138</v>
      </c>
      <c r="G64" s="1">
        <v>32</v>
      </c>
      <c r="H64" s="1">
        <f t="shared" si="5"/>
        <v>42</v>
      </c>
    </row>
    <row r="65" spans="1:8" ht="14.4" hidden="1" x14ac:dyDescent="0.3">
      <c r="A65" s="1"/>
      <c r="B65" s="1"/>
      <c r="C65" s="1"/>
      <c r="D65" s="1"/>
      <c r="E65" s="1"/>
      <c r="F65" s="1"/>
      <c r="G65" s="1"/>
      <c r="H65" s="1"/>
    </row>
    <row r="66" spans="1:8" ht="14.4" hidden="1" x14ac:dyDescent="0.3">
      <c r="A66" s="49" t="s">
        <v>633</v>
      </c>
      <c r="B66" s="1"/>
      <c r="C66" s="1"/>
      <c r="D66" s="1"/>
      <c r="E66" s="1"/>
      <c r="F66" s="1"/>
      <c r="G66" s="1"/>
      <c r="H66" s="1"/>
    </row>
    <row r="67" spans="1:8" ht="14.4" hidden="1" x14ac:dyDescent="0.3">
      <c r="A67" s="1"/>
      <c r="B67" s="1"/>
      <c r="C67" s="1"/>
      <c r="D67" s="1"/>
      <c r="E67" s="1"/>
      <c r="F67" s="1"/>
      <c r="G67" s="1"/>
      <c r="H67" s="1"/>
    </row>
    <row r="68" spans="1:8" ht="14.4" hidden="1" x14ac:dyDescent="0.3">
      <c r="A68" s="27" t="s">
        <v>18</v>
      </c>
      <c r="B68" s="1" t="s">
        <v>19</v>
      </c>
      <c r="C68" s="1" t="s">
        <v>20</v>
      </c>
      <c r="D68" s="1" t="s">
        <v>644</v>
      </c>
      <c r="E68" s="1" t="s">
        <v>645</v>
      </c>
      <c r="F68" s="1"/>
      <c r="G68" s="1"/>
      <c r="H68" s="1"/>
    </row>
    <row r="69" spans="1:8" ht="14.4" hidden="1" x14ac:dyDescent="0.3">
      <c r="A69" s="28">
        <v>1</v>
      </c>
      <c r="B69" s="1" t="s">
        <v>672</v>
      </c>
      <c r="C69" s="1">
        <v>1990</v>
      </c>
      <c r="D69" s="21">
        <v>0.17675925925925925</v>
      </c>
      <c r="E69" s="1">
        <v>1</v>
      </c>
      <c r="F69" s="1" t="s">
        <v>770</v>
      </c>
      <c r="G69" s="1">
        <v>32</v>
      </c>
      <c r="H69" s="1">
        <f t="shared" ref="H69:H72" si="6">2023-C69</f>
        <v>33</v>
      </c>
    </row>
    <row r="70" spans="1:8" ht="14.4" hidden="1" x14ac:dyDescent="0.3">
      <c r="A70" s="28">
        <v>2</v>
      </c>
      <c r="B70" s="1" t="s">
        <v>365</v>
      </c>
      <c r="C70" s="1">
        <v>1994</v>
      </c>
      <c r="D70" s="21">
        <v>0.18155092592592592</v>
      </c>
      <c r="E70" s="1">
        <v>2</v>
      </c>
      <c r="F70" s="1" t="s">
        <v>770</v>
      </c>
      <c r="G70" s="1">
        <v>32</v>
      </c>
      <c r="H70" s="1">
        <f t="shared" si="6"/>
        <v>29</v>
      </c>
    </row>
    <row r="71" spans="1:8" ht="14.4" hidden="1" x14ac:dyDescent="0.3">
      <c r="A71" s="28">
        <v>3</v>
      </c>
      <c r="B71" s="1" t="s">
        <v>366</v>
      </c>
      <c r="C71" s="1">
        <v>1980</v>
      </c>
      <c r="D71" s="21">
        <v>0.2010763888888889</v>
      </c>
      <c r="E71" s="1">
        <v>3</v>
      </c>
      <c r="F71" s="1" t="s">
        <v>770</v>
      </c>
      <c r="G71" s="1">
        <v>32</v>
      </c>
      <c r="H71" s="1">
        <f t="shared" si="6"/>
        <v>43</v>
      </c>
    </row>
    <row r="72" spans="1:8" ht="14.4" hidden="1" x14ac:dyDescent="0.3">
      <c r="A72" s="28">
        <v>4</v>
      </c>
      <c r="B72" s="1" t="s">
        <v>673</v>
      </c>
      <c r="C72" s="1">
        <v>1989</v>
      </c>
      <c r="D72" s="21">
        <v>0.2010763888888889</v>
      </c>
      <c r="E72" s="1">
        <v>3</v>
      </c>
      <c r="F72" s="1" t="s">
        <v>770</v>
      </c>
      <c r="G72" s="1">
        <v>32</v>
      </c>
      <c r="H72" s="1">
        <f t="shared" si="6"/>
        <v>34</v>
      </c>
    </row>
    <row r="73" spans="1:8" ht="14.4" hidden="1" x14ac:dyDescent="0.3">
      <c r="A73" s="1"/>
      <c r="B73" s="1"/>
      <c r="C73" s="1"/>
      <c r="D73" s="1"/>
      <c r="E73" s="1"/>
      <c r="F73" s="1"/>
      <c r="G73" s="1"/>
      <c r="H73" s="1"/>
    </row>
    <row r="74" spans="1:8" ht="14.4" hidden="1" x14ac:dyDescent="0.3">
      <c r="A74" s="49" t="s">
        <v>634</v>
      </c>
      <c r="B74" s="1"/>
      <c r="C74" s="1"/>
      <c r="D74" s="1"/>
      <c r="E74" s="1"/>
      <c r="F74" s="1"/>
      <c r="G74" s="1"/>
      <c r="H74" s="1"/>
    </row>
    <row r="75" spans="1:8" ht="14.4" hidden="1" x14ac:dyDescent="0.3">
      <c r="A75" s="1"/>
      <c r="B75" s="1"/>
      <c r="C75" s="1"/>
      <c r="D75" s="1"/>
      <c r="E75" s="1"/>
      <c r="F75" s="1"/>
      <c r="G75" s="1"/>
      <c r="H75" s="1"/>
    </row>
    <row r="76" spans="1:8" ht="14.4" hidden="1" x14ac:dyDescent="0.3">
      <c r="A76" s="27" t="s">
        <v>18</v>
      </c>
      <c r="B76" s="1" t="s">
        <v>19</v>
      </c>
      <c r="C76" s="1" t="s">
        <v>20</v>
      </c>
      <c r="D76" s="1" t="s">
        <v>644</v>
      </c>
      <c r="E76" s="1" t="s">
        <v>645</v>
      </c>
      <c r="F76" s="1"/>
      <c r="G76" s="1"/>
      <c r="H76" s="1"/>
    </row>
    <row r="77" spans="1:8" ht="14.4" x14ac:dyDescent="0.3">
      <c r="A77" s="28">
        <v>1</v>
      </c>
      <c r="B77" s="1" t="s">
        <v>72</v>
      </c>
      <c r="C77" s="1">
        <v>1985</v>
      </c>
      <c r="D77" s="21">
        <v>7.9606481481481486E-2</v>
      </c>
      <c r="E77" s="1">
        <v>1</v>
      </c>
      <c r="F77" s="1" t="s">
        <v>138</v>
      </c>
      <c r="G77" s="1">
        <v>22</v>
      </c>
      <c r="H77" s="1">
        <f t="shared" ref="H77:H106" si="7">2023-C77</f>
        <v>38</v>
      </c>
    </row>
    <row r="78" spans="1:8" ht="14.4" x14ac:dyDescent="0.3">
      <c r="A78" s="28">
        <v>2</v>
      </c>
      <c r="B78" s="1" t="s">
        <v>64</v>
      </c>
      <c r="C78" s="1">
        <v>1994</v>
      </c>
      <c r="D78" s="21">
        <v>8.4328703703703711E-2</v>
      </c>
      <c r="E78" s="1">
        <v>2</v>
      </c>
      <c r="F78" s="1" t="s">
        <v>138</v>
      </c>
      <c r="G78" s="1">
        <v>22</v>
      </c>
      <c r="H78" s="1">
        <f t="shared" si="7"/>
        <v>29</v>
      </c>
    </row>
    <row r="79" spans="1:8" ht="14.4" hidden="1" x14ac:dyDescent="0.3">
      <c r="A79" s="28">
        <v>3</v>
      </c>
      <c r="B79" s="1" t="s">
        <v>674</v>
      </c>
      <c r="C79" s="1">
        <v>1982</v>
      </c>
      <c r="D79" s="21">
        <v>8.8217592592592597E-2</v>
      </c>
      <c r="E79" s="1">
        <v>3</v>
      </c>
      <c r="F79" s="1" t="s">
        <v>138</v>
      </c>
      <c r="G79" s="1">
        <v>22</v>
      </c>
      <c r="H79" s="1">
        <f t="shared" si="7"/>
        <v>41</v>
      </c>
    </row>
    <row r="80" spans="1:8" ht="14.4" hidden="1" x14ac:dyDescent="0.3">
      <c r="A80" s="28">
        <v>4</v>
      </c>
      <c r="B80" s="1" t="s">
        <v>675</v>
      </c>
      <c r="C80" s="1">
        <v>1974</v>
      </c>
      <c r="D80" s="21">
        <v>8.8437500000000002E-2</v>
      </c>
      <c r="E80" s="1">
        <v>4</v>
      </c>
      <c r="F80" s="1" t="s">
        <v>138</v>
      </c>
      <c r="G80" s="1">
        <v>22</v>
      </c>
      <c r="H80" s="1">
        <f t="shared" si="7"/>
        <v>49</v>
      </c>
    </row>
    <row r="81" spans="1:8" ht="14.4" hidden="1" x14ac:dyDescent="0.3">
      <c r="A81" s="28">
        <v>5</v>
      </c>
      <c r="B81" s="1" t="s">
        <v>676</v>
      </c>
      <c r="C81" s="1">
        <v>1982</v>
      </c>
      <c r="D81" s="21">
        <v>9.418981481481481E-2</v>
      </c>
      <c r="E81" s="1">
        <v>5</v>
      </c>
      <c r="F81" s="1" t="s">
        <v>138</v>
      </c>
      <c r="G81" s="1">
        <v>22</v>
      </c>
      <c r="H81" s="1">
        <f t="shared" si="7"/>
        <v>41</v>
      </c>
    </row>
    <row r="82" spans="1:8" ht="14.4" x14ac:dyDescent="0.3">
      <c r="A82" s="28">
        <v>6</v>
      </c>
      <c r="B82" s="1" t="s">
        <v>677</v>
      </c>
      <c r="C82" s="1">
        <v>1989</v>
      </c>
      <c r="D82" s="21">
        <v>9.481481481481481E-2</v>
      </c>
      <c r="E82" s="1">
        <v>6</v>
      </c>
      <c r="F82" s="1" t="s">
        <v>138</v>
      </c>
      <c r="G82" s="1">
        <v>22</v>
      </c>
      <c r="H82" s="1">
        <f t="shared" si="7"/>
        <v>34</v>
      </c>
    </row>
    <row r="83" spans="1:8" ht="14.4" hidden="1" x14ac:dyDescent="0.3">
      <c r="A83" s="28">
        <v>7</v>
      </c>
      <c r="B83" s="1" t="s">
        <v>45</v>
      </c>
      <c r="C83" s="1">
        <v>1972</v>
      </c>
      <c r="D83" s="21">
        <v>9.5023148148148148E-2</v>
      </c>
      <c r="E83" s="1">
        <v>7</v>
      </c>
      <c r="F83" s="1" t="s">
        <v>138</v>
      </c>
      <c r="G83" s="1">
        <v>22</v>
      </c>
      <c r="H83" s="1">
        <f t="shared" si="7"/>
        <v>51</v>
      </c>
    </row>
    <row r="84" spans="1:8" ht="14.4" hidden="1" x14ac:dyDescent="0.3">
      <c r="A84" s="28">
        <v>8</v>
      </c>
      <c r="B84" s="1" t="s">
        <v>678</v>
      </c>
      <c r="C84" s="1">
        <v>1983</v>
      </c>
      <c r="D84" s="21">
        <v>9.5520833333333333E-2</v>
      </c>
      <c r="E84" s="1">
        <v>8</v>
      </c>
      <c r="F84" s="1" t="s">
        <v>138</v>
      </c>
      <c r="G84" s="1">
        <v>22</v>
      </c>
      <c r="H84" s="1">
        <f t="shared" si="7"/>
        <v>40</v>
      </c>
    </row>
    <row r="85" spans="1:8" ht="14.4" x14ac:dyDescent="0.3">
      <c r="A85" s="28">
        <v>9</v>
      </c>
      <c r="B85" s="1" t="s">
        <v>679</v>
      </c>
      <c r="C85" s="1">
        <v>1987</v>
      </c>
      <c r="D85" s="21">
        <v>9.9583333333333343E-2</v>
      </c>
      <c r="E85" s="1">
        <v>9</v>
      </c>
      <c r="F85" s="1" t="s">
        <v>138</v>
      </c>
      <c r="G85" s="1">
        <v>22</v>
      </c>
      <c r="H85" s="1">
        <f t="shared" si="7"/>
        <v>36</v>
      </c>
    </row>
    <row r="86" spans="1:8" ht="14.4" x14ac:dyDescent="0.3">
      <c r="A86" s="28">
        <v>10</v>
      </c>
      <c r="B86" s="1" t="s">
        <v>680</v>
      </c>
      <c r="C86" s="1">
        <v>2005</v>
      </c>
      <c r="D86" s="21">
        <v>9.9837962962962948E-2</v>
      </c>
      <c r="E86" s="1">
        <v>10</v>
      </c>
      <c r="F86" s="1" t="s">
        <v>138</v>
      </c>
      <c r="G86" s="1">
        <v>22</v>
      </c>
      <c r="H86" s="1">
        <f t="shared" si="7"/>
        <v>18</v>
      </c>
    </row>
    <row r="87" spans="1:8" ht="14.4" x14ac:dyDescent="0.3">
      <c r="A87" s="28">
        <v>11</v>
      </c>
      <c r="B87" s="1" t="s">
        <v>463</v>
      </c>
      <c r="C87" s="1">
        <v>1984</v>
      </c>
      <c r="D87" s="21">
        <v>0.10086805555555556</v>
      </c>
      <c r="E87" s="1">
        <v>11</v>
      </c>
      <c r="F87" s="1" t="s">
        <v>138</v>
      </c>
      <c r="G87" s="1">
        <v>22</v>
      </c>
      <c r="H87" s="1">
        <f t="shared" si="7"/>
        <v>39</v>
      </c>
    </row>
    <row r="88" spans="1:8" ht="14.4" hidden="1" x14ac:dyDescent="0.3">
      <c r="A88" s="28">
        <v>12</v>
      </c>
      <c r="B88" s="1" t="s">
        <v>681</v>
      </c>
      <c r="C88" s="1">
        <v>1983</v>
      </c>
      <c r="D88" s="21">
        <v>0.10164351851851851</v>
      </c>
      <c r="E88" s="1">
        <v>12</v>
      </c>
      <c r="F88" s="1" t="s">
        <v>138</v>
      </c>
      <c r="G88" s="1">
        <v>22</v>
      </c>
      <c r="H88" s="1">
        <f t="shared" si="7"/>
        <v>40</v>
      </c>
    </row>
    <row r="89" spans="1:8" ht="14.4" x14ac:dyDescent="0.3">
      <c r="A89" s="28">
        <v>13</v>
      </c>
      <c r="B89" s="1" t="s">
        <v>682</v>
      </c>
      <c r="C89" s="1">
        <v>1990</v>
      </c>
      <c r="D89" s="21">
        <v>0.10168981481481482</v>
      </c>
      <c r="E89" s="1">
        <v>13</v>
      </c>
      <c r="F89" s="1" t="s">
        <v>138</v>
      </c>
      <c r="G89" s="1">
        <v>22</v>
      </c>
      <c r="H89" s="1">
        <f t="shared" si="7"/>
        <v>33</v>
      </c>
    </row>
    <row r="90" spans="1:8" ht="14.4" x14ac:dyDescent="0.3">
      <c r="A90" s="28">
        <v>14</v>
      </c>
      <c r="B90" s="1" t="s">
        <v>775</v>
      </c>
      <c r="C90" s="1">
        <v>1987</v>
      </c>
      <c r="D90" s="21">
        <v>0.10171296296296296</v>
      </c>
      <c r="E90" s="1">
        <v>14</v>
      </c>
      <c r="F90" s="1" t="s">
        <v>138</v>
      </c>
      <c r="G90" s="1">
        <v>22</v>
      </c>
      <c r="H90" s="1">
        <f t="shared" si="7"/>
        <v>36</v>
      </c>
    </row>
    <row r="91" spans="1:8" ht="14.4" x14ac:dyDescent="0.3">
      <c r="A91" s="28">
        <v>15</v>
      </c>
      <c r="B91" s="1" t="s">
        <v>683</v>
      </c>
      <c r="C91" s="1">
        <v>1987</v>
      </c>
      <c r="D91" s="21">
        <v>0.10281250000000001</v>
      </c>
      <c r="E91" s="1">
        <v>15</v>
      </c>
      <c r="F91" s="1" t="s">
        <v>138</v>
      </c>
      <c r="G91" s="1">
        <v>22</v>
      </c>
      <c r="H91" s="1">
        <f t="shared" si="7"/>
        <v>36</v>
      </c>
    </row>
    <row r="92" spans="1:8" ht="14.4" x14ac:dyDescent="0.3">
      <c r="A92" s="28">
        <v>16</v>
      </c>
      <c r="B92" s="1" t="s">
        <v>684</v>
      </c>
      <c r="C92" s="1">
        <v>1987</v>
      </c>
      <c r="D92" s="21">
        <v>0.10800925925925926</v>
      </c>
      <c r="E92" s="1">
        <v>16</v>
      </c>
      <c r="F92" s="1" t="s">
        <v>138</v>
      </c>
      <c r="G92" s="1">
        <v>22</v>
      </c>
      <c r="H92" s="1">
        <f t="shared" si="7"/>
        <v>36</v>
      </c>
    </row>
    <row r="93" spans="1:8" ht="14.4" hidden="1" x14ac:dyDescent="0.3">
      <c r="A93" s="28">
        <v>17</v>
      </c>
      <c r="B93" s="1" t="s">
        <v>685</v>
      </c>
      <c r="C93" s="1">
        <v>1983</v>
      </c>
      <c r="D93" s="21">
        <v>0.11071759259259258</v>
      </c>
      <c r="E93" s="1">
        <v>17</v>
      </c>
      <c r="F93" s="1" t="s">
        <v>138</v>
      </c>
      <c r="G93" s="1">
        <v>22</v>
      </c>
      <c r="H93" s="1">
        <f t="shared" si="7"/>
        <v>40</v>
      </c>
    </row>
    <row r="94" spans="1:8" ht="14.4" x14ac:dyDescent="0.3">
      <c r="A94" s="28">
        <v>18</v>
      </c>
      <c r="B94" s="1" t="s">
        <v>686</v>
      </c>
      <c r="C94" s="1">
        <v>1988</v>
      </c>
      <c r="D94" s="21">
        <v>0.1145486111111111</v>
      </c>
      <c r="E94" s="1">
        <v>18</v>
      </c>
      <c r="F94" s="1" t="s">
        <v>138</v>
      </c>
      <c r="G94" s="1">
        <v>22</v>
      </c>
      <c r="H94" s="1">
        <f t="shared" si="7"/>
        <v>35</v>
      </c>
    </row>
    <row r="95" spans="1:8" ht="14.4" hidden="1" x14ac:dyDescent="0.3">
      <c r="A95" s="28">
        <v>19</v>
      </c>
      <c r="B95" s="1" t="s">
        <v>687</v>
      </c>
      <c r="C95" s="1">
        <v>1980</v>
      </c>
      <c r="D95" s="21">
        <v>0.11520833333333334</v>
      </c>
      <c r="E95" s="1">
        <v>19</v>
      </c>
      <c r="F95" s="1" t="s">
        <v>138</v>
      </c>
      <c r="G95" s="1">
        <v>22</v>
      </c>
      <c r="H95" s="1">
        <f t="shared" si="7"/>
        <v>43</v>
      </c>
    </row>
    <row r="96" spans="1:8" ht="14.4" x14ac:dyDescent="0.3">
      <c r="A96" s="28">
        <v>20</v>
      </c>
      <c r="B96" s="1" t="s">
        <v>688</v>
      </c>
      <c r="C96" s="1">
        <v>1990</v>
      </c>
      <c r="D96" s="21">
        <v>0.1200462962962963</v>
      </c>
      <c r="E96" s="1">
        <v>20</v>
      </c>
      <c r="F96" s="1" t="s">
        <v>138</v>
      </c>
      <c r="G96" s="1">
        <v>22</v>
      </c>
      <c r="H96" s="1">
        <f t="shared" si="7"/>
        <v>33</v>
      </c>
    </row>
    <row r="97" spans="1:8" ht="14.4" hidden="1" x14ac:dyDescent="0.3">
      <c r="A97" s="28">
        <v>21</v>
      </c>
      <c r="B97" s="1" t="s">
        <v>689</v>
      </c>
      <c r="C97" s="1">
        <v>1983</v>
      </c>
      <c r="D97" s="21">
        <v>0.12020833333333332</v>
      </c>
      <c r="E97" s="1">
        <v>21</v>
      </c>
      <c r="F97" s="1" t="s">
        <v>138</v>
      </c>
      <c r="G97" s="1">
        <v>22</v>
      </c>
      <c r="H97" s="1">
        <f t="shared" si="7"/>
        <v>40</v>
      </c>
    </row>
    <row r="98" spans="1:8" ht="14.4" x14ac:dyDescent="0.3">
      <c r="A98" s="28">
        <v>22</v>
      </c>
      <c r="B98" s="1" t="s">
        <v>690</v>
      </c>
      <c r="C98" s="1">
        <v>1986</v>
      </c>
      <c r="D98" s="21">
        <v>0.12314814814814816</v>
      </c>
      <c r="E98" s="1">
        <v>22</v>
      </c>
      <c r="F98" s="1" t="s">
        <v>138</v>
      </c>
      <c r="G98" s="1">
        <v>22</v>
      </c>
      <c r="H98" s="1">
        <f t="shared" si="7"/>
        <v>37</v>
      </c>
    </row>
    <row r="99" spans="1:8" ht="14.4" hidden="1" x14ac:dyDescent="0.3">
      <c r="A99" s="28">
        <v>23</v>
      </c>
      <c r="B99" s="1" t="s">
        <v>691</v>
      </c>
      <c r="C99" s="1">
        <v>1977</v>
      </c>
      <c r="D99" s="21">
        <v>0.12409722222222223</v>
      </c>
      <c r="E99" s="1">
        <v>23</v>
      </c>
      <c r="F99" s="1" t="s">
        <v>138</v>
      </c>
      <c r="G99" s="1">
        <v>22</v>
      </c>
      <c r="H99" s="1">
        <f t="shared" si="7"/>
        <v>46</v>
      </c>
    </row>
    <row r="100" spans="1:8" ht="14.4" x14ac:dyDescent="0.3">
      <c r="A100" s="28">
        <v>24</v>
      </c>
      <c r="B100" s="1" t="s">
        <v>692</v>
      </c>
      <c r="C100" s="1">
        <v>1985</v>
      </c>
      <c r="D100" s="21">
        <v>0.12531249999999999</v>
      </c>
      <c r="E100" s="1">
        <v>24</v>
      </c>
      <c r="F100" s="1" t="s">
        <v>138</v>
      </c>
      <c r="G100" s="1">
        <v>22</v>
      </c>
      <c r="H100" s="1">
        <f t="shared" si="7"/>
        <v>38</v>
      </c>
    </row>
    <row r="101" spans="1:8" ht="14.4" x14ac:dyDescent="0.3">
      <c r="A101" s="28">
        <v>25</v>
      </c>
      <c r="B101" s="1" t="s">
        <v>693</v>
      </c>
      <c r="C101" s="1">
        <v>1990</v>
      </c>
      <c r="D101" s="21">
        <v>0.13305555555555557</v>
      </c>
      <c r="E101" s="1">
        <v>25</v>
      </c>
      <c r="F101" s="1" t="s">
        <v>138</v>
      </c>
      <c r="G101" s="1">
        <v>22</v>
      </c>
      <c r="H101" s="1">
        <f t="shared" si="7"/>
        <v>33</v>
      </c>
    </row>
    <row r="102" spans="1:8" ht="14.4" hidden="1" x14ac:dyDescent="0.3">
      <c r="A102" s="28">
        <v>26</v>
      </c>
      <c r="B102" s="1" t="s">
        <v>694</v>
      </c>
      <c r="C102" s="1">
        <v>1977</v>
      </c>
      <c r="D102" s="21">
        <v>0.13692129629629629</v>
      </c>
      <c r="E102" s="1">
        <v>26</v>
      </c>
      <c r="F102" s="1" t="s">
        <v>138</v>
      </c>
      <c r="G102" s="1">
        <v>22</v>
      </c>
      <c r="H102" s="1">
        <f t="shared" si="7"/>
        <v>46</v>
      </c>
    </row>
    <row r="103" spans="1:8" ht="14.4" x14ac:dyDescent="0.3">
      <c r="A103" s="28">
        <v>27</v>
      </c>
      <c r="B103" s="1" t="s">
        <v>695</v>
      </c>
      <c r="C103" s="1">
        <v>1992</v>
      </c>
      <c r="D103" s="21">
        <v>0.14565972222222223</v>
      </c>
      <c r="E103" s="1">
        <v>27</v>
      </c>
      <c r="F103" s="1" t="s">
        <v>138</v>
      </c>
      <c r="G103" s="1">
        <v>22</v>
      </c>
      <c r="H103" s="1">
        <f t="shared" si="7"/>
        <v>31</v>
      </c>
    </row>
    <row r="104" spans="1:8" ht="14.4" x14ac:dyDescent="0.3">
      <c r="A104" s="28">
        <v>28</v>
      </c>
      <c r="B104" s="1" t="s">
        <v>696</v>
      </c>
      <c r="C104" s="1">
        <v>1990</v>
      </c>
      <c r="D104" s="21">
        <v>0.1482175925925926</v>
      </c>
      <c r="E104" s="1">
        <v>28</v>
      </c>
      <c r="F104" s="1" t="s">
        <v>138</v>
      </c>
      <c r="G104" s="1">
        <v>22</v>
      </c>
      <c r="H104" s="1">
        <f t="shared" si="7"/>
        <v>33</v>
      </c>
    </row>
    <row r="105" spans="1:8" ht="14.4" x14ac:dyDescent="0.3">
      <c r="A105" s="28">
        <v>29</v>
      </c>
      <c r="B105" s="1" t="s">
        <v>697</v>
      </c>
      <c r="C105" s="1">
        <v>1992</v>
      </c>
      <c r="D105" s="21">
        <v>0.1486574074074074</v>
      </c>
      <c r="E105" s="1">
        <v>29</v>
      </c>
      <c r="F105" s="1" t="s">
        <v>138</v>
      </c>
      <c r="G105" s="1">
        <v>22</v>
      </c>
      <c r="H105" s="1">
        <f t="shared" si="7"/>
        <v>31</v>
      </c>
    </row>
    <row r="106" spans="1:8" ht="14.4" x14ac:dyDescent="0.3">
      <c r="A106" s="28">
        <v>30</v>
      </c>
      <c r="B106" s="1" t="s">
        <v>776</v>
      </c>
      <c r="C106" s="1">
        <v>1985</v>
      </c>
      <c r="D106" s="21">
        <v>0.15362268518518518</v>
      </c>
      <c r="E106" s="1">
        <v>30</v>
      </c>
      <c r="F106" s="1" t="s">
        <v>138</v>
      </c>
      <c r="G106" s="1">
        <v>22</v>
      </c>
      <c r="H106" s="1">
        <f t="shared" si="7"/>
        <v>38</v>
      </c>
    </row>
    <row r="107" spans="1:8" ht="14.4" hidden="1" x14ac:dyDescent="0.3">
      <c r="A107" s="1"/>
      <c r="B107" s="1"/>
      <c r="C107" s="1"/>
      <c r="D107" s="1"/>
      <c r="E107" s="1"/>
      <c r="F107" s="1"/>
      <c r="G107" s="1"/>
      <c r="H107" s="1"/>
    </row>
    <row r="108" spans="1:8" ht="14.4" hidden="1" x14ac:dyDescent="0.3">
      <c r="A108" s="49" t="s">
        <v>635</v>
      </c>
      <c r="B108" s="1"/>
      <c r="C108" s="1"/>
      <c r="D108" s="1"/>
      <c r="E108" s="1"/>
      <c r="F108" s="1"/>
      <c r="G108" s="1"/>
      <c r="H108" s="1"/>
    </row>
    <row r="109" spans="1:8" ht="14.4" hidden="1" x14ac:dyDescent="0.3">
      <c r="A109" s="1"/>
      <c r="B109" s="1"/>
      <c r="C109" s="1"/>
      <c r="D109" s="1"/>
      <c r="E109" s="1"/>
      <c r="F109" s="1"/>
      <c r="G109" s="1"/>
      <c r="H109" s="1"/>
    </row>
    <row r="110" spans="1:8" ht="14.4" hidden="1" x14ac:dyDescent="0.3">
      <c r="A110" s="27" t="s">
        <v>18</v>
      </c>
      <c r="B110" s="1" t="s">
        <v>19</v>
      </c>
      <c r="C110" s="1" t="s">
        <v>20</v>
      </c>
      <c r="D110" s="1" t="s">
        <v>644</v>
      </c>
      <c r="E110" s="1" t="s">
        <v>645</v>
      </c>
      <c r="F110" s="1"/>
      <c r="G110" s="1"/>
      <c r="H110" s="1"/>
    </row>
    <row r="111" spans="1:8" ht="14.4" hidden="1" x14ac:dyDescent="0.3">
      <c r="A111" s="28">
        <v>1</v>
      </c>
      <c r="B111" s="1" t="s">
        <v>698</v>
      </c>
      <c r="C111" s="1">
        <v>1989</v>
      </c>
      <c r="D111" s="21">
        <v>9.8425925925925917E-2</v>
      </c>
      <c r="E111" s="1">
        <v>1</v>
      </c>
      <c r="F111" s="1" t="s">
        <v>770</v>
      </c>
      <c r="G111" s="1">
        <v>22</v>
      </c>
      <c r="H111" s="1">
        <f t="shared" ref="H111:H142" si="8">2023-C111</f>
        <v>34</v>
      </c>
    </row>
    <row r="112" spans="1:8" ht="14.4" hidden="1" x14ac:dyDescent="0.3">
      <c r="A112" s="28">
        <v>2</v>
      </c>
      <c r="B112" s="1" t="s">
        <v>101</v>
      </c>
      <c r="C112" s="1">
        <v>1986</v>
      </c>
      <c r="D112" s="21">
        <v>9.869212962962963E-2</v>
      </c>
      <c r="E112" s="1">
        <v>2</v>
      </c>
      <c r="F112" s="1" t="s">
        <v>770</v>
      </c>
      <c r="G112" s="1">
        <v>22</v>
      </c>
      <c r="H112" s="1">
        <f t="shared" si="8"/>
        <v>37</v>
      </c>
    </row>
    <row r="113" spans="1:8" ht="14.4" hidden="1" x14ac:dyDescent="0.3">
      <c r="A113" s="28">
        <v>3</v>
      </c>
      <c r="B113" s="1" t="s">
        <v>699</v>
      </c>
      <c r="C113" s="1">
        <v>1998</v>
      </c>
      <c r="D113" s="21">
        <v>9.9560185185185182E-2</v>
      </c>
      <c r="E113" s="1">
        <v>3</v>
      </c>
      <c r="F113" s="1" t="s">
        <v>770</v>
      </c>
      <c r="G113" s="1">
        <v>22</v>
      </c>
      <c r="H113" s="1">
        <f t="shared" si="8"/>
        <v>25</v>
      </c>
    </row>
    <row r="114" spans="1:8" ht="14.4" hidden="1" x14ac:dyDescent="0.3">
      <c r="A114" s="28">
        <v>4</v>
      </c>
      <c r="B114" s="1" t="s">
        <v>700</v>
      </c>
      <c r="C114" s="1">
        <v>1998</v>
      </c>
      <c r="D114" s="21">
        <v>0.11453703703703703</v>
      </c>
      <c r="E114" s="1">
        <v>4</v>
      </c>
      <c r="F114" s="1" t="s">
        <v>770</v>
      </c>
      <c r="G114" s="1">
        <v>22</v>
      </c>
      <c r="H114" s="1">
        <f t="shared" si="8"/>
        <v>25</v>
      </c>
    </row>
    <row r="115" spans="1:8" ht="14.4" hidden="1" x14ac:dyDescent="0.3">
      <c r="A115" s="28">
        <v>5</v>
      </c>
      <c r="B115" s="1" t="s">
        <v>701</v>
      </c>
      <c r="C115" s="1">
        <v>1990</v>
      </c>
      <c r="D115" s="21">
        <v>0.11557870370370371</v>
      </c>
      <c r="E115" s="1">
        <v>5</v>
      </c>
      <c r="F115" s="1" t="s">
        <v>770</v>
      </c>
      <c r="G115" s="1">
        <v>22</v>
      </c>
      <c r="H115" s="1">
        <f t="shared" si="8"/>
        <v>33</v>
      </c>
    </row>
    <row r="116" spans="1:8" ht="14.4" hidden="1" x14ac:dyDescent="0.3">
      <c r="A116" s="28">
        <v>6</v>
      </c>
      <c r="B116" s="1" t="s">
        <v>702</v>
      </c>
      <c r="C116" s="1">
        <v>1980</v>
      </c>
      <c r="D116" s="21">
        <v>0.12025462962962963</v>
      </c>
      <c r="E116" s="1">
        <v>6</v>
      </c>
      <c r="F116" s="1" t="s">
        <v>770</v>
      </c>
      <c r="G116" s="1">
        <v>22</v>
      </c>
      <c r="H116" s="1">
        <f t="shared" si="8"/>
        <v>43</v>
      </c>
    </row>
    <row r="117" spans="1:8" ht="14.4" hidden="1" x14ac:dyDescent="0.3">
      <c r="A117" s="28">
        <v>7</v>
      </c>
      <c r="B117" s="1" t="s">
        <v>289</v>
      </c>
      <c r="C117" s="1">
        <v>1981</v>
      </c>
      <c r="D117" s="21">
        <v>0.12064814814814816</v>
      </c>
      <c r="E117" s="1">
        <v>7</v>
      </c>
      <c r="F117" s="1" t="s">
        <v>770</v>
      </c>
      <c r="G117" s="1">
        <v>22</v>
      </c>
      <c r="H117" s="1">
        <f t="shared" si="8"/>
        <v>42</v>
      </c>
    </row>
    <row r="118" spans="1:8" ht="14.4" hidden="1" x14ac:dyDescent="0.3">
      <c r="A118" s="28">
        <v>8</v>
      </c>
      <c r="B118" s="1" t="s">
        <v>703</v>
      </c>
      <c r="C118" s="1">
        <v>1979</v>
      </c>
      <c r="D118" s="21">
        <v>0.12476851851851851</v>
      </c>
      <c r="E118" s="1">
        <v>8</v>
      </c>
      <c r="F118" s="1" t="s">
        <v>770</v>
      </c>
      <c r="G118" s="1">
        <v>22</v>
      </c>
      <c r="H118" s="1">
        <f t="shared" si="8"/>
        <v>44</v>
      </c>
    </row>
    <row r="119" spans="1:8" ht="14.4" hidden="1" x14ac:dyDescent="0.3">
      <c r="A119" s="28">
        <v>9</v>
      </c>
      <c r="B119" s="1" t="s">
        <v>704</v>
      </c>
      <c r="C119" s="1">
        <v>1983</v>
      </c>
      <c r="D119" s="21">
        <v>0.12656249999999999</v>
      </c>
      <c r="E119" s="1">
        <v>9</v>
      </c>
      <c r="F119" s="1" t="s">
        <v>770</v>
      </c>
      <c r="G119" s="1">
        <v>22</v>
      </c>
      <c r="H119" s="1">
        <f t="shared" si="8"/>
        <v>40</v>
      </c>
    </row>
    <row r="120" spans="1:8" ht="14.4" hidden="1" x14ac:dyDescent="0.3">
      <c r="A120" s="28">
        <v>10</v>
      </c>
      <c r="B120" s="1" t="s">
        <v>705</v>
      </c>
      <c r="C120" s="1">
        <v>1992</v>
      </c>
      <c r="D120" s="21">
        <v>0.12910879629629629</v>
      </c>
      <c r="E120" s="1">
        <v>10</v>
      </c>
      <c r="F120" s="1" t="s">
        <v>770</v>
      </c>
      <c r="G120" s="1">
        <v>22</v>
      </c>
      <c r="H120" s="1">
        <f t="shared" si="8"/>
        <v>31</v>
      </c>
    </row>
    <row r="121" spans="1:8" ht="14.4" hidden="1" x14ac:dyDescent="0.3">
      <c r="A121" s="28">
        <v>11</v>
      </c>
      <c r="B121" s="1" t="s">
        <v>706</v>
      </c>
      <c r="C121" s="1">
        <v>1990</v>
      </c>
      <c r="D121" s="21">
        <v>0.12947916666666667</v>
      </c>
      <c r="E121" s="1">
        <v>11</v>
      </c>
      <c r="F121" s="1" t="s">
        <v>770</v>
      </c>
      <c r="G121" s="1">
        <v>22</v>
      </c>
      <c r="H121" s="1">
        <f t="shared" si="8"/>
        <v>33</v>
      </c>
    </row>
    <row r="122" spans="1:8" ht="14.4" hidden="1" x14ac:dyDescent="0.3">
      <c r="A122" s="28">
        <v>12</v>
      </c>
      <c r="B122" s="1" t="s">
        <v>707</v>
      </c>
      <c r="C122" s="1">
        <v>1978</v>
      </c>
      <c r="D122" s="21">
        <v>0.13042824074074075</v>
      </c>
      <c r="E122" s="1">
        <v>12</v>
      </c>
      <c r="F122" s="1" t="s">
        <v>770</v>
      </c>
      <c r="G122" s="1">
        <v>22</v>
      </c>
      <c r="H122" s="1">
        <f t="shared" si="8"/>
        <v>45</v>
      </c>
    </row>
    <row r="123" spans="1:8" ht="14.4" hidden="1" x14ac:dyDescent="0.3">
      <c r="A123" s="28">
        <v>13</v>
      </c>
      <c r="B123" s="1" t="s">
        <v>708</v>
      </c>
      <c r="C123" s="1">
        <v>1982</v>
      </c>
      <c r="D123" s="21">
        <v>0.13050925925925924</v>
      </c>
      <c r="E123" s="1">
        <v>13</v>
      </c>
      <c r="F123" s="1" t="s">
        <v>770</v>
      </c>
      <c r="G123" s="1">
        <v>22</v>
      </c>
      <c r="H123" s="1">
        <f t="shared" si="8"/>
        <v>41</v>
      </c>
    </row>
    <row r="124" spans="1:8" ht="14.4" hidden="1" x14ac:dyDescent="0.3">
      <c r="A124" s="28">
        <v>14</v>
      </c>
      <c r="B124" s="1" t="s">
        <v>709</v>
      </c>
      <c r="C124" s="1">
        <v>1979</v>
      </c>
      <c r="D124" s="21">
        <v>0.13104166666666667</v>
      </c>
      <c r="E124" s="1">
        <v>14</v>
      </c>
      <c r="F124" s="1" t="s">
        <v>770</v>
      </c>
      <c r="G124" s="1">
        <v>22</v>
      </c>
      <c r="H124" s="1">
        <f t="shared" si="8"/>
        <v>44</v>
      </c>
    </row>
    <row r="125" spans="1:8" ht="14.4" hidden="1" x14ac:dyDescent="0.3">
      <c r="A125" s="28">
        <v>15</v>
      </c>
      <c r="B125" s="1" t="s">
        <v>710</v>
      </c>
      <c r="C125" s="1">
        <v>1965</v>
      </c>
      <c r="D125" s="21">
        <v>0.13342592592592592</v>
      </c>
      <c r="E125" s="1">
        <v>15</v>
      </c>
      <c r="F125" s="1" t="s">
        <v>770</v>
      </c>
      <c r="G125" s="1">
        <v>22</v>
      </c>
      <c r="H125" s="1">
        <f t="shared" si="8"/>
        <v>58</v>
      </c>
    </row>
    <row r="126" spans="1:8" ht="14.4" hidden="1" x14ac:dyDescent="0.3">
      <c r="A126" s="28">
        <v>16</v>
      </c>
      <c r="B126" s="1" t="s">
        <v>711</v>
      </c>
      <c r="C126" s="1">
        <v>1981</v>
      </c>
      <c r="D126" s="21">
        <v>0.13393518518518518</v>
      </c>
      <c r="E126" s="1">
        <v>16</v>
      </c>
      <c r="F126" s="1" t="s">
        <v>770</v>
      </c>
      <c r="G126" s="1">
        <v>22</v>
      </c>
      <c r="H126" s="1">
        <f t="shared" si="8"/>
        <v>42</v>
      </c>
    </row>
    <row r="127" spans="1:8" ht="14.4" hidden="1" x14ac:dyDescent="0.3">
      <c r="A127" s="28">
        <v>17</v>
      </c>
      <c r="B127" s="1" t="s">
        <v>712</v>
      </c>
      <c r="C127" s="1">
        <v>1976</v>
      </c>
      <c r="D127" s="21">
        <v>0.13478009259259258</v>
      </c>
      <c r="E127" s="1">
        <v>17</v>
      </c>
      <c r="F127" s="1" t="s">
        <v>770</v>
      </c>
      <c r="G127" s="1">
        <v>22</v>
      </c>
      <c r="H127" s="1">
        <f t="shared" si="8"/>
        <v>47</v>
      </c>
    </row>
    <row r="128" spans="1:8" ht="14.4" hidden="1" x14ac:dyDescent="0.3">
      <c r="A128" s="28">
        <v>18</v>
      </c>
      <c r="B128" s="1" t="s">
        <v>713</v>
      </c>
      <c r="C128" s="1">
        <v>1970</v>
      </c>
      <c r="D128" s="21">
        <v>0.13478009259259258</v>
      </c>
      <c r="E128" s="1">
        <v>17</v>
      </c>
      <c r="F128" s="1" t="s">
        <v>770</v>
      </c>
      <c r="G128" s="1">
        <v>22</v>
      </c>
      <c r="H128" s="1">
        <f t="shared" si="8"/>
        <v>53</v>
      </c>
    </row>
    <row r="129" spans="1:8" ht="14.4" hidden="1" x14ac:dyDescent="0.3">
      <c r="A129" s="28">
        <v>19</v>
      </c>
      <c r="B129" s="1" t="s">
        <v>714</v>
      </c>
      <c r="C129" s="1">
        <v>1992</v>
      </c>
      <c r="D129" s="21">
        <v>0.13479166666666667</v>
      </c>
      <c r="E129" s="1">
        <v>19</v>
      </c>
      <c r="F129" s="1" t="s">
        <v>770</v>
      </c>
      <c r="G129" s="1">
        <v>22</v>
      </c>
      <c r="H129" s="1">
        <f t="shared" si="8"/>
        <v>31</v>
      </c>
    </row>
    <row r="130" spans="1:8" ht="14.4" hidden="1" x14ac:dyDescent="0.3">
      <c r="A130" s="28">
        <v>20</v>
      </c>
      <c r="B130" s="1" t="s">
        <v>715</v>
      </c>
      <c r="C130" s="1">
        <v>1980</v>
      </c>
      <c r="D130" s="21">
        <v>0.13493055555555555</v>
      </c>
      <c r="E130" s="1">
        <v>20</v>
      </c>
      <c r="F130" s="1" t="s">
        <v>770</v>
      </c>
      <c r="G130" s="1">
        <v>22</v>
      </c>
      <c r="H130" s="1">
        <f t="shared" si="8"/>
        <v>43</v>
      </c>
    </row>
    <row r="131" spans="1:8" ht="14.4" hidden="1" x14ac:dyDescent="0.3">
      <c r="A131" s="28">
        <v>21</v>
      </c>
      <c r="B131" s="1" t="s">
        <v>716</v>
      </c>
      <c r="C131" s="1">
        <v>1984</v>
      </c>
      <c r="D131" s="21">
        <v>0.13917824074074073</v>
      </c>
      <c r="E131" s="1">
        <v>21</v>
      </c>
      <c r="F131" s="1" t="s">
        <v>770</v>
      </c>
      <c r="G131" s="1">
        <v>22</v>
      </c>
      <c r="H131" s="1">
        <f t="shared" si="8"/>
        <v>39</v>
      </c>
    </row>
    <row r="132" spans="1:8" ht="14.4" hidden="1" x14ac:dyDescent="0.3">
      <c r="A132" s="28">
        <v>22</v>
      </c>
      <c r="B132" s="1" t="s">
        <v>717</v>
      </c>
      <c r="C132" s="1">
        <v>1989</v>
      </c>
      <c r="D132" s="21">
        <v>0.13917824074074073</v>
      </c>
      <c r="E132" s="1">
        <v>21</v>
      </c>
      <c r="F132" s="1" t="s">
        <v>770</v>
      </c>
      <c r="G132" s="1">
        <v>22</v>
      </c>
      <c r="H132" s="1">
        <f t="shared" si="8"/>
        <v>34</v>
      </c>
    </row>
    <row r="133" spans="1:8" ht="14.4" hidden="1" x14ac:dyDescent="0.3">
      <c r="A133" s="28">
        <v>23</v>
      </c>
      <c r="B133" s="1" t="s">
        <v>718</v>
      </c>
      <c r="C133" s="1">
        <v>1987</v>
      </c>
      <c r="D133" s="21">
        <v>0.1395949074074074</v>
      </c>
      <c r="E133" s="1">
        <v>23</v>
      </c>
      <c r="F133" s="1" t="s">
        <v>770</v>
      </c>
      <c r="G133" s="1">
        <v>22</v>
      </c>
      <c r="H133" s="1">
        <f t="shared" si="8"/>
        <v>36</v>
      </c>
    </row>
    <row r="134" spans="1:8" ht="14.4" hidden="1" x14ac:dyDescent="0.3">
      <c r="A134" s="28">
        <v>24</v>
      </c>
      <c r="B134" s="1" t="s">
        <v>377</v>
      </c>
      <c r="C134" s="1">
        <v>1980</v>
      </c>
      <c r="D134" s="21">
        <v>0.1395949074074074</v>
      </c>
      <c r="E134" s="1">
        <v>23</v>
      </c>
      <c r="F134" s="1" t="s">
        <v>770</v>
      </c>
      <c r="G134" s="1">
        <v>22</v>
      </c>
      <c r="H134" s="1">
        <f t="shared" si="8"/>
        <v>43</v>
      </c>
    </row>
    <row r="135" spans="1:8" ht="14.4" hidden="1" x14ac:dyDescent="0.3">
      <c r="A135" s="28">
        <v>25</v>
      </c>
      <c r="B135" s="1" t="s">
        <v>719</v>
      </c>
      <c r="C135" s="1">
        <v>1981</v>
      </c>
      <c r="D135" s="21">
        <v>0.14008101851851851</v>
      </c>
      <c r="E135" s="1">
        <v>25</v>
      </c>
      <c r="F135" s="1" t="s">
        <v>770</v>
      </c>
      <c r="G135" s="1">
        <v>22</v>
      </c>
      <c r="H135" s="1">
        <f t="shared" si="8"/>
        <v>42</v>
      </c>
    </row>
    <row r="136" spans="1:8" ht="14.4" hidden="1" x14ac:dyDescent="0.3">
      <c r="A136" s="28">
        <v>26</v>
      </c>
      <c r="B136" s="1" t="s">
        <v>720</v>
      </c>
      <c r="C136" s="1">
        <v>1992</v>
      </c>
      <c r="D136" s="21">
        <v>0.14311342592592594</v>
      </c>
      <c r="E136" s="1">
        <v>26</v>
      </c>
      <c r="F136" s="1" t="s">
        <v>770</v>
      </c>
      <c r="G136" s="1">
        <v>22</v>
      </c>
      <c r="H136" s="1">
        <f t="shared" si="8"/>
        <v>31</v>
      </c>
    </row>
    <row r="137" spans="1:8" ht="14.4" hidden="1" x14ac:dyDescent="0.3">
      <c r="A137" s="28">
        <v>27</v>
      </c>
      <c r="B137" s="1" t="s">
        <v>721</v>
      </c>
      <c r="C137" s="1">
        <v>1987</v>
      </c>
      <c r="D137" s="21">
        <v>0.14586805555555557</v>
      </c>
      <c r="E137" s="1">
        <v>27</v>
      </c>
      <c r="F137" s="1" t="s">
        <v>770</v>
      </c>
      <c r="G137" s="1">
        <v>22</v>
      </c>
      <c r="H137" s="1">
        <f t="shared" si="8"/>
        <v>36</v>
      </c>
    </row>
    <row r="138" spans="1:8" ht="14.4" hidden="1" x14ac:dyDescent="0.3">
      <c r="A138" s="28">
        <v>28</v>
      </c>
      <c r="B138" s="1" t="s">
        <v>363</v>
      </c>
      <c r="C138" s="1">
        <v>1970</v>
      </c>
      <c r="D138" s="21">
        <v>0.14622685185185186</v>
      </c>
      <c r="E138" s="1">
        <v>28</v>
      </c>
      <c r="F138" s="1" t="s">
        <v>770</v>
      </c>
      <c r="G138" s="1">
        <v>22</v>
      </c>
      <c r="H138" s="1">
        <f t="shared" si="8"/>
        <v>53</v>
      </c>
    </row>
    <row r="139" spans="1:8" ht="14.4" hidden="1" x14ac:dyDescent="0.3">
      <c r="A139" s="28">
        <v>29</v>
      </c>
      <c r="B139" s="1" t="s">
        <v>722</v>
      </c>
      <c r="C139" s="1">
        <v>1976</v>
      </c>
      <c r="D139" s="21">
        <v>0.14626157407407406</v>
      </c>
      <c r="E139" s="1">
        <v>29</v>
      </c>
      <c r="F139" s="1" t="s">
        <v>770</v>
      </c>
      <c r="G139" s="1">
        <v>22</v>
      </c>
      <c r="H139" s="1">
        <f t="shared" si="8"/>
        <v>47</v>
      </c>
    </row>
    <row r="140" spans="1:8" ht="14.4" hidden="1" x14ac:dyDescent="0.3">
      <c r="A140" s="28">
        <v>30</v>
      </c>
      <c r="B140" s="1" t="s">
        <v>777</v>
      </c>
      <c r="C140" s="1">
        <v>1985</v>
      </c>
      <c r="D140" s="21">
        <v>0.15362268518518518</v>
      </c>
      <c r="E140" s="1">
        <v>30</v>
      </c>
      <c r="F140" s="1" t="s">
        <v>770</v>
      </c>
      <c r="G140" s="1">
        <v>22</v>
      </c>
      <c r="H140" s="1">
        <f t="shared" si="8"/>
        <v>38</v>
      </c>
    </row>
    <row r="141" spans="1:8" ht="14.4" hidden="1" x14ac:dyDescent="0.3">
      <c r="A141" s="28">
        <v>31</v>
      </c>
      <c r="B141" s="1" t="s">
        <v>723</v>
      </c>
      <c r="C141" s="1">
        <v>1988</v>
      </c>
      <c r="D141" s="21">
        <v>0.16412037037037039</v>
      </c>
      <c r="E141" s="1">
        <v>31</v>
      </c>
      <c r="F141" s="1" t="s">
        <v>770</v>
      </c>
      <c r="G141" s="1">
        <v>22</v>
      </c>
      <c r="H141" s="1">
        <f t="shared" si="8"/>
        <v>35</v>
      </c>
    </row>
    <row r="142" spans="1:8" ht="14.4" hidden="1" x14ac:dyDescent="0.3">
      <c r="A142" s="28">
        <v>32</v>
      </c>
      <c r="B142" s="1" t="s">
        <v>724</v>
      </c>
      <c r="C142" s="1">
        <v>1981</v>
      </c>
      <c r="D142" s="21">
        <v>0.16412037037037039</v>
      </c>
      <c r="E142" s="1">
        <v>31</v>
      </c>
      <c r="F142" s="1" t="s">
        <v>770</v>
      </c>
      <c r="G142" s="1">
        <v>22</v>
      </c>
      <c r="H142" s="1">
        <f t="shared" si="8"/>
        <v>42</v>
      </c>
    </row>
    <row r="143" spans="1:8" ht="14.4" hidden="1" x14ac:dyDescent="0.3">
      <c r="A143" s="1"/>
      <c r="B143" s="1"/>
      <c r="C143" s="1"/>
      <c r="D143" s="1"/>
      <c r="E143" s="1"/>
      <c r="F143" s="1"/>
      <c r="G143" s="1"/>
      <c r="H143" s="1"/>
    </row>
    <row r="144" spans="1:8" ht="14.4" hidden="1" x14ac:dyDescent="0.3">
      <c r="A144" s="49" t="s">
        <v>636</v>
      </c>
      <c r="B144" s="1"/>
      <c r="C144" s="1"/>
      <c r="D144" s="1"/>
      <c r="E144" s="1"/>
      <c r="F144" s="1"/>
      <c r="G144" s="1"/>
      <c r="H144" s="1"/>
    </row>
    <row r="145" spans="1:9" ht="14.4" hidden="1" x14ac:dyDescent="0.3">
      <c r="A145" s="1"/>
      <c r="B145" s="1"/>
      <c r="C145" s="1"/>
      <c r="D145" s="1"/>
      <c r="E145" s="1"/>
      <c r="F145" s="1"/>
      <c r="G145" s="1"/>
      <c r="H145" s="1"/>
    </row>
    <row r="146" spans="1:9" ht="14.4" hidden="1" x14ac:dyDescent="0.3">
      <c r="A146" s="27" t="s">
        <v>18</v>
      </c>
      <c r="B146" s="1" t="s">
        <v>19</v>
      </c>
      <c r="C146" s="1" t="s">
        <v>20</v>
      </c>
      <c r="D146" s="1" t="s">
        <v>644</v>
      </c>
      <c r="E146" s="1" t="s">
        <v>645</v>
      </c>
      <c r="F146" s="1"/>
      <c r="G146" s="1"/>
      <c r="H146" s="1"/>
    </row>
    <row r="147" spans="1:9" ht="14.4" hidden="1" x14ac:dyDescent="0.3">
      <c r="A147" s="28">
        <v>1</v>
      </c>
      <c r="B147" s="1" t="s">
        <v>783</v>
      </c>
      <c r="C147" s="1">
        <v>1975</v>
      </c>
      <c r="D147" s="21">
        <v>2.5034722222222222E-2</v>
      </c>
      <c r="E147" s="1">
        <v>1</v>
      </c>
      <c r="F147" s="1" t="s">
        <v>138</v>
      </c>
      <c r="G147" s="1">
        <v>10</v>
      </c>
      <c r="H147" s="1">
        <f t="shared" ref="H147:H165" si="9">2023-C147</f>
        <v>48</v>
      </c>
    </row>
    <row r="148" spans="1:9" ht="14.4" hidden="1" x14ac:dyDescent="0.3">
      <c r="A148" s="28">
        <v>2</v>
      </c>
      <c r="B148" s="1" t="s">
        <v>576</v>
      </c>
      <c r="C148" s="1">
        <v>1983</v>
      </c>
      <c r="D148" s="21">
        <v>2.8634259259259262E-2</v>
      </c>
      <c r="E148" s="1">
        <v>2</v>
      </c>
      <c r="F148" s="1" t="s">
        <v>138</v>
      </c>
      <c r="G148" s="1">
        <v>10</v>
      </c>
      <c r="H148" s="1">
        <f t="shared" si="9"/>
        <v>40</v>
      </c>
    </row>
    <row r="149" spans="1:9" ht="14.4" x14ac:dyDescent="0.3">
      <c r="A149" s="28">
        <v>3</v>
      </c>
      <c r="B149" s="1" t="s">
        <v>725</v>
      </c>
      <c r="C149" s="1">
        <v>1984</v>
      </c>
      <c r="D149" s="21">
        <v>2.8645833333333332E-2</v>
      </c>
      <c r="E149" s="1">
        <v>3</v>
      </c>
      <c r="F149" s="1" t="s">
        <v>138</v>
      </c>
      <c r="G149" s="1">
        <v>10</v>
      </c>
      <c r="H149" s="1">
        <f t="shared" si="9"/>
        <v>39</v>
      </c>
    </row>
    <row r="150" spans="1:9" ht="14.4" x14ac:dyDescent="0.3">
      <c r="A150" s="28">
        <v>4</v>
      </c>
      <c r="B150" s="1" t="s">
        <v>784</v>
      </c>
      <c r="C150" s="1">
        <v>1984</v>
      </c>
      <c r="D150" s="21">
        <v>3.0729166666666669E-2</v>
      </c>
      <c r="E150" s="1">
        <v>4</v>
      </c>
      <c r="F150" s="1" t="s">
        <v>138</v>
      </c>
      <c r="G150" s="1">
        <v>10</v>
      </c>
      <c r="H150" s="1">
        <f t="shared" si="9"/>
        <v>39</v>
      </c>
    </row>
    <row r="151" spans="1:9" ht="14.4" x14ac:dyDescent="0.3">
      <c r="A151" s="28">
        <v>5</v>
      </c>
      <c r="B151" s="1" t="s">
        <v>726</v>
      </c>
      <c r="C151" s="1">
        <v>1998</v>
      </c>
      <c r="D151" s="21">
        <v>3.184027777777778E-2</v>
      </c>
      <c r="E151" s="1">
        <v>5</v>
      </c>
      <c r="F151" s="1" t="s">
        <v>138</v>
      </c>
      <c r="G151" s="1">
        <v>10</v>
      </c>
      <c r="H151" s="1">
        <f t="shared" si="9"/>
        <v>25</v>
      </c>
    </row>
    <row r="152" spans="1:9" ht="14.4" x14ac:dyDescent="0.3">
      <c r="A152" s="28">
        <v>6</v>
      </c>
      <c r="B152" s="1" t="s">
        <v>727</v>
      </c>
      <c r="C152" s="1">
        <v>1995</v>
      </c>
      <c r="D152" s="21">
        <v>3.5439814814814813E-2</v>
      </c>
      <c r="E152" s="1">
        <v>6</v>
      </c>
      <c r="F152" s="1" t="s">
        <v>138</v>
      </c>
      <c r="G152" s="1">
        <v>10</v>
      </c>
      <c r="H152" s="1">
        <f t="shared" si="9"/>
        <v>28</v>
      </c>
    </row>
    <row r="153" spans="1:9" ht="14.4" hidden="1" x14ac:dyDescent="0.3">
      <c r="A153" s="28">
        <v>7</v>
      </c>
      <c r="B153" s="1" t="s">
        <v>728</v>
      </c>
      <c r="C153" s="1">
        <v>1981</v>
      </c>
      <c r="D153" s="21">
        <v>3.6747685185185182E-2</v>
      </c>
      <c r="E153" s="1">
        <v>7</v>
      </c>
      <c r="F153" s="1" t="s">
        <v>138</v>
      </c>
      <c r="G153" s="1">
        <v>10</v>
      </c>
      <c r="H153" s="1">
        <f t="shared" si="9"/>
        <v>42</v>
      </c>
    </row>
    <row r="154" spans="1:9" ht="14.4" hidden="1" x14ac:dyDescent="0.3">
      <c r="A154" s="28">
        <v>8</v>
      </c>
      <c r="B154" s="1" t="s">
        <v>729</v>
      </c>
      <c r="C154" s="1">
        <v>1974</v>
      </c>
      <c r="D154" s="21">
        <v>3.6805555555555557E-2</v>
      </c>
      <c r="E154" s="1">
        <v>8</v>
      </c>
      <c r="F154" s="1" t="s">
        <v>138</v>
      </c>
      <c r="G154" s="1">
        <v>10</v>
      </c>
      <c r="H154" s="1">
        <f t="shared" si="9"/>
        <v>49</v>
      </c>
    </row>
    <row r="155" spans="1:9" ht="14.4" x14ac:dyDescent="0.3">
      <c r="A155" s="28">
        <v>9</v>
      </c>
      <c r="B155" s="1" t="s">
        <v>778</v>
      </c>
      <c r="C155" s="1">
        <v>1984</v>
      </c>
      <c r="D155" s="21">
        <v>3.6805555555555557E-2</v>
      </c>
      <c r="E155" s="1">
        <v>8</v>
      </c>
      <c r="F155" s="1" t="s">
        <v>138</v>
      </c>
      <c r="G155" s="1">
        <v>10</v>
      </c>
      <c r="H155" s="1">
        <f t="shared" si="9"/>
        <v>39</v>
      </c>
    </row>
    <row r="156" spans="1:9" ht="14.4" hidden="1" x14ac:dyDescent="0.3">
      <c r="A156" s="28">
        <v>10</v>
      </c>
      <c r="B156" s="1" t="s">
        <v>608</v>
      </c>
      <c r="C156" s="1">
        <v>2023</v>
      </c>
      <c r="D156" s="21">
        <v>3.7465277777777778E-2</v>
      </c>
      <c r="E156" s="1">
        <v>10</v>
      </c>
      <c r="F156" s="1" t="s">
        <v>138</v>
      </c>
      <c r="G156" s="1">
        <v>10</v>
      </c>
      <c r="H156" s="1">
        <f t="shared" si="9"/>
        <v>0</v>
      </c>
      <c r="I156" t="s">
        <v>780</v>
      </c>
    </row>
    <row r="157" spans="1:9" ht="14.4" hidden="1" x14ac:dyDescent="0.3">
      <c r="A157" s="28">
        <v>11</v>
      </c>
      <c r="B157" s="1" t="s">
        <v>730</v>
      </c>
      <c r="C157" s="1">
        <v>1972</v>
      </c>
      <c r="D157" s="21">
        <v>4.0937500000000002E-2</v>
      </c>
      <c r="E157" s="1">
        <v>11</v>
      </c>
      <c r="F157" s="1" t="s">
        <v>138</v>
      </c>
      <c r="G157" s="1">
        <v>10</v>
      </c>
      <c r="H157" s="1">
        <f t="shared" si="9"/>
        <v>51</v>
      </c>
    </row>
    <row r="158" spans="1:9" ht="14.4" x14ac:dyDescent="0.3">
      <c r="A158" s="28">
        <v>12</v>
      </c>
      <c r="B158" s="1" t="s">
        <v>731</v>
      </c>
      <c r="C158" s="1">
        <v>1993</v>
      </c>
      <c r="D158" s="21">
        <v>4.1331018518518517E-2</v>
      </c>
      <c r="E158" s="1">
        <v>12</v>
      </c>
      <c r="F158" s="1" t="s">
        <v>138</v>
      </c>
      <c r="G158" s="1">
        <v>10</v>
      </c>
      <c r="H158" s="1">
        <f t="shared" si="9"/>
        <v>30</v>
      </c>
    </row>
    <row r="159" spans="1:9" ht="14.4" hidden="1" x14ac:dyDescent="0.3">
      <c r="A159" s="28">
        <v>13</v>
      </c>
      <c r="B159" s="1" t="s">
        <v>732</v>
      </c>
      <c r="C159" s="1">
        <v>1980</v>
      </c>
      <c r="D159" s="21">
        <v>4.2361111111111106E-2</v>
      </c>
      <c r="E159" s="1">
        <v>13</v>
      </c>
      <c r="F159" s="1" t="s">
        <v>138</v>
      </c>
      <c r="G159" s="1">
        <v>10</v>
      </c>
      <c r="H159" s="1">
        <f t="shared" si="9"/>
        <v>43</v>
      </c>
    </row>
    <row r="160" spans="1:9" ht="14.4" hidden="1" x14ac:dyDescent="0.3">
      <c r="A160" s="28">
        <v>14</v>
      </c>
      <c r="B160" s="1" t="s">
        <v>733</v>
      </c>
      <c r="C160" s="1">
        <v>1968</v>
      </c>
      <c r="D160" s="21">
        <v>4.4930555555555557E-2</v>
      </c>
      <c r="E160" s="1">
        <v>14</v>
      </c>
      <c r="F160" s="1" t="s">
        <v>138</v>
      </c>
      <c r="G160" s="1">
        <v>10</v>
      </c>
      <c r="H160" s="1">
        <f t="shared" si="9"/>
        <v>55</v>
      </c>
    </row>
    <row r="161" spans="1:8" ht="14.4" hidden="1" x14ac:dyDescent="0.3">
      <c r="A161" s="28">
        <v>15</v>
      </c>
      <c r="B161" s="1" t="s">
        <v>734</v>
      </c>
      <c r="C161" s="1">
        <v>1953</v>
      </c>
      <c r="D161" s="21">
        <v>4.5162037037037035E-2</v>
      </c>
      <c r="E161" s="1">
        <v>15</v>
      </c>
      <c r="F161" s="1" t="s">
        <v>138</v>
      </c>
      <c r="G161" s="1">
        <v>10</v>
      </c>
      <c r="H161" s="1">
        <f t="shared" si="9"/>
        <v>70</v>
      </c>
    </row>
    <row r="162" spans="1:8" ht="14.4" x14ac:dyDescent="0.3">
      <c r="A162" s="28">
        <v>16</v>
      </c>
      <c r="B162" s="1" t="s">
        <v>735</v>
      </c>
      <c r="C162" s="1">
        <v>1990</v>
      </c>
      <c r="D162" s="21">
        <v>4.6226851851851852E-2</v>
      </c>
      <c r="E162" s="1">
        <v>16</v>
      </c>
      <c r="F162" s="1" t="s">
        <v>138</v>
      </c>
      <c r="G162" s="1">
        <v>10</v>
      </c>
      <c r="H162" s="1">
        <f t="shared" si="9"/>
        <v>33</v>
      </c>
    </row>
    <row r="163" spans="1:8" ht="14.4" hidden="1" x14ac:dyDescent="0.3">
      <c r="A163" s="28">
        <v>17</v>
      </c>
      <c r="B163" s="1" t="s">
        <v>408</v>
      </c>
      <c r="C163" s="1">
        <v>1983</v>
      </c>
      <c r="D163" s="21">
        <v>4.8692129629629627E-2</v>
      </c>
      <c r="E163" s="1">
        <v>17</v>
      </c>
      <c r="F163" s="1" t="s">
        <v>138</v>
      </c>
      <c r="G163" s="1">
        <v>10</v>
      </c>
      <c r="H163" s="1">
        <f t="shared" si="9"/>
        <v>40</v>
      </c>
    </row>
    <row r="164" spans="1:8" ht="14.4" x14ac:dyDescent="0.3">
      <c r="A164" s="28">
        <v>18</v>
      </c>
      <c r="B164" s="1" t="s">
        <v>736</v>
      </c>
      <c r="C164" s="1">
        <v>1989</v>
      </c>
      <c r="D164" s="21">
        <v>5.1736111111111115E-2</v>
      </c>
      <c r="E164" s="1">
        <v>18</v>
      </c>
      <c r="F164" s="1" t="s">
        <v>138</v>
      </c>
      <c r="G164" s="1">
        <v>10</v>
      </c>
      <c r="H164" s="1">
        <f t="shared" si="9"/>
        <v>34</v>
      </c>
    </row>
    <row r="165" spans="1:8" ht="14.4" hidden="1" x14ac:dyDescent="0.3">
      <c r="A165" s="28">
        <v>19</v>
      </c>
      <c r="B165" s="1" t="s">
        <v>737</v>
      </c>
      <c r="C165" s="1">
        <v>2011</v>
      </c>
      <c r="D165" s="21">
        <v>5.1793981481481483E-2</v>
      </c>
      <c r="E165" s="1">
        <v>19</v>
      </c>
      <c r="F165" s="1" t="s">
        <v>138</v>
      </c>
      <c r="G165" s="1">
        <v>10</v>
      </c>
      <c r="H165" s="1">
        <f t="shared" si="9"/>
        <v>12</v>
      </c>
    </row>
    <row r="166" spans="1:8" ht="14.4" hidden="1" x14ac:dyDescent="0.3">
      <c r="A166" s="1"/>
      <c r="B166" s="1"/>
      <c r="C166" s="1"/>
      <c r="D166" s="1"/>
      <c r="E166" s="1"/>
      <c r="F166" s="1"/>
      <c r="G166" s="1"/>
      <c r="H166" s="1"/>
    </row>
    <row r="167" spans="1:8" ht="14.4" hidden="1" x14ac:dyDescent="0.3">
      <c r="A167" s="49" t="s">
        <v>637</v>
      </c>
      <c r="B167" s="1"/>
      <c r="C167" s="1"/>
      <c r="D167" s="1"/>
      <c r="E167" s="1"/>
      <c r="F167" s="1"/>
      <c r="G167" s="1"/>
      <c r="H167" s="1"/>
    </row>
    <row r="168" spans="1:8" ht="14.4" hidden="1" x14ac:dyDescent="0.3">
      <c r="A168" s="1"/>
      <c r="B168" s="1"/>
      <c r="C168" s="1"/>
      <c r="D168" s="1"/>
      <c r="E168" s="1"/>
      <c r="F168" s="1"/>
      <c r="G168" s="1"/>
      <c r="H168" s="1"/>
    </row>
    <row r="169" spans="1:8" ht="14.4" hidden="1" x14ac:dyDescent="0.3">
      <c r="A169" s="27" t="s">
        <v>18</v>
      </c>
      <c r="B169" s="1" t="s">
        <v>19</v>
      </c>
      <c r="C169" s="1" t="s">
        <v>20</v>
      </c>
      <c r="D169" s="1" t="s">
        <v>644</v>
      </c>
      <c r="E169" s="1" t="s">
        <v>645</v>
      </c>
      <c r="F169" s="1"/>
      <c r="G169" s="1"/>
      <c r="H169" s="1"/>
    </row>
    <row r="170" spans="1:8" ht="14.4" hidden="1" x14ac:dyDescent="0.3">
      <c r="A170" s="28">
        <v>1</v>
      </c>
      <c r="B170" s="1" t="s">
        <v>738</v>
      </c>
      <c r="C170" s="1">
        <v>1984</v>
      </c>
      <c r="D170" s="21">
        <v>3.6550925925925924E-2</v>
      </c>
      <c r="E170" s="1">
        <v>1</v>
      </c>
      <c r="F170" s="1" t="s">
        <v>770</v>
      </c>
      <c r="G170" s="1">
        <v>10</v>
      </c>
      <c r="H170" s="1">
        <f t="shared" ref="H170:H200" si="10">2023-C170</f>
        <v>39</v>
      </c>
    </row>
    <row r="171" spans="1:8" ht="14.4" hidden="1" x14ac:dyDescent="0.3">
      <c r="A171" s="28">
        <v>2</v>
      </c>
      <c r="B171" s="1" t="s">
        <v>277</v>
      </c>
      <c r="C171" s="1">
        <v>1996</v>
      </c>
      <c r="D171" s="21">
        <v>3.6562499999999998E-2</v>
      </c>
      <c r="E171" s="1">
        <v>2</v>
      </c>
      <c r="F171" s="1" t="s">
        <v>770</v>
      </c>
      <c r="G171" s="1">
        <v>10</v>
      </c>
      <c r="H171" s="1">
        <f t="shared" si="10"/>
        <v>27</v>
      </c>
    </row>
    <row r="172" spans="1:8" ht="14.4" hidden="1" x14ac:dyDescent="0.3">
      <c r="A172" s="28">
        <v>3</v>
      </c>
      <c r="B172" s="1" t="s">
        <v>739</v>
      </c>
      <c r="C172" s="1">
        <v>1980</v>
      </c>
      <c r="D172" s="21">
        <v>3.7465277777777778E-2</v>
      </c>
      <c r="E172" s="1">
        <v>3</v>
      </c>
      <c r="F172" s="1" t="s">
        <v>770</v>
      </c>
      <c r="G172" s="1">
        <v>10</v>
      </c>
      <c r="H172" s="1">
        <f t="shared" si="10"/>
        <v>43</v>
      </c>
    </row>
    <row r="173" spans="1:8" ht="14.4" hidden="1" x14ac:dyDescent="0.3">
      <c r="A173" s="28">
        <v>4</v>
      </c>
      <c r="B173" s="1" t="s">
        <v>73</v>
      </c>
      <c r="C173" s="1">
        <v>1986</v>
      </c>
      <c r="D173" s="21">
        <v>3.7997685185185183E-2</v>
      </c>
      <c r="E173" s="1">
        <v>4</v>
      </c>
      <c r="F173" s="1" t="s">
        <v>770</v>
      </c>
      <c r="G173" s="1">
        <v>10</v>
      </c>
      <c r="H173" s="1">
        <f t="shared" si="10"/>
        <v>37</v>
      </c>
    </row>
    <row r="174" spans="1:8" ht="14.4" hidden="1" x14ac:dyDescent="0.3">
      <c r="A174" s="28">
        <v>5</v>
      </c>
      <c r="B174" s="1" t="s">
        <v>740</v>
      </c>
      <c r="C174" s="1">
        <v>1986</v>
      </c>
      <c r="D174" s="21">
        <v>4.2361111111111106E-2</v>
      </c>
      <c r="E174" s="1">
        <v>5</v>
      </c>
      <c r="F174" s="1" t="s">
        <v>770</v>
      </c>
      <c r="G174" s="1">
        <v>10</v>
      </c>
      <c r="H174" s="1">
        <f t="shared" si="10"/>
        <v>37</v>
      </c>
    </row>
    <row r="175" spans="1:8" ht="14.4" hidden="1" x14ac:dyDescent="0.3">
      <c r="A175" s="28">
        <v>6</v>
      </c>
      <c r="B175" s="1" t="s">
        <v>741</v>
      </c>
      <c r="C175" s="1">
        <v>1985</v>
      </c>
      <c r="D175" s="21">
        <v>4.3495370370370372E-2</v>
      </c>
      <c r="E175" s="1">
        <v>6</v>
      </c>
      <c r="F175" s="1" t="s">
        <v>770</v>
      </c>
      <c r="G175" s="1">
        <v>10</v>
      </c>
      <c r="H175" s="1">
        <f t="shared" si="10"/>
        <v>38</v>
      </c>
    </row>
    <row r="176" spans="1:8" ht="14.4" hidden="1" x14ac:dyDescent="0.3">
      <c r="A176" s="28">
        <v>7</v>
      </c>
      <c r="B176" s="1" t="s">
        <v>742</v>
      </c>
      <c r="C176" s="1">
        <v>1976</v>
      </c>
      <c r="D176" s="21">
        <v>4.5162037037037035E-2</v>
      </c>
      <c r="E176" s="1">
        <v>7</v>
      </c>
      <c r="F176" s="1" t="s">
        <v>770</v>
      </c>
      <c r="G176" s="1">
        <v>10</v>
      </c>
      <c r="H176" s="1">
        <f t="shared" si="10"/>
        <v>47</v>
      </c>
    </row>
    <row r="177" spans="1:8" ht="14.4" hidden="1" x14ac:dyDescent="0.3">
      <c r="A177" s="28">
        <v>8</v>
      </c>
      <c r="B177" s="1" t="s">
        <v>743</v>
      </c>
      <c r="C177" s="1">
        <v>2001</v>
      </c>
      <c r="D177" s="21">
        <v>4.5671296296296293E-2</v>
      </c>
      <c r="E177" s="1">
        <v>8</v>
      </c>
      <c r="F177" s="1" t="s">
        <v>770</v>
      </c>
      <c r="G177" s="1">
        <v>10</v>
      </c>
      <c r="H177" s="1">
        <f t="shared" si="10"/>
        <v>22</v>
      </c>
    </row>
    <row r="178" spans="1:8" ht="14.4" hidden="1" x14ac:dyDescent="0.3">
      <c r="A178" s="28">
        <v>9</v>
      </c>
      <c r="B178" s="1" t="s">
        <v>744</v>
      </c>
      <c r="C178" s="1">
        <v>1989</v>
      </c>
      <c r="D178" s="21">
        <v>4.5925925925925926E-2</v>
      </c>
      <c r="E178" s="1">
        <v>9</v>
      </c>
      <c r="F178" s="1" t="s">
        <v>770</v>
      </c>
      <c r="G178" s="1">
        <v>10</v>
      </c>
      <c r="H178" s="1">
        <f t="shared" si="10"/>
        <v>34</v>
      </c>
    </row>
    <row r="179" spans="1:8" ht="14.4" hidden="1" x14ac:dyDescent="0.3">
      <c r="A179" s="28">
        <v>10</v>
      </c>
      <c r="B179" s="1" t="s">
        <v>745</v>
      </c>
      <c r="C179" s="1">
        <v>1983</v>
      </c>
      <c r="D179" s="21">
        <v>4.6030092592592588E-2</v>
      </c>
      <c r="E179" s="1">
        <v>10</v>
      </c>
      <c r="F179" s="1" t="s">
        <v>770</v>
      </c>
      <c r="G179" s="1">
        <v>10</v>
      </c>
      <c r="H179" s="1">
        <f t="shared" si="10"/>
        <v>40</v>
      </c>
    </row>
    <row r="180" spans="1:8" ht="14.4" hidden="1" x14ac:dyDescent="0.3">
      <c r="A180" s="28">
        <v>11</v>
      </c>
      <c r="B180" s="1" t="s">
        <v>746</v>
      </c>
      <c r="C180" s="1">
        <v>1987</v>
      </c>
      <c r="D180" s="21">
        <v>4.6226851851851852E-2</v>
      </c>
      <c r="E180" s="1">
        <v>11</v>
      </c>
      <c r="F180" s="1" t="s">
        <v>770</v>
      </c>
      <c r="G180" s="1">
        <v>10</v>
      </c>
      <c r="H180" s="1">
        <f t="shared" si="10"/>
        <v>36</v>
      </c>
    </row>
    <row r="181" spans="1:8" ht="14.4" hidden="1" x14ac:dyDescent="0.3">
      <c r="A181" s="28">
        <v>12</v>
      </c>
      <c r="B181" s="1" t="s">
        <v>747</v>
      </c>
      <c r="C181" s="1">
        <v>1991</v>
      </c>
      <c r="D181" s="21">
        <v>4.8518518518518516E-2</v>
      </c>
      <c r="E181" s="1">
        <v>12</v>
      </c>
      <c r="F181" s="1" t="s">
        <v>770</v>
      </c>
      <c r="G181" s="1">
        <v>10</v>
      </c>
      <c r="H181" s="1">
        <f t="shared" si="10"/>
        <v>32</v>
      </c>
    </row>
    <row r="182" spans="1:8" ht="14.4" hidden="1" x14ac:dyDescent="0.3">
      <c r="A182" s="28">
        <v>13</v>
      </c>
      <c r="B182" s="1" t="s">
        <v>748</v>
      </c>
      <c r="C182" s="1">
        <v>1994</v>
      </c>
      <c r="D182" s="21">
        <v>4.8958333333333333E-2</v>
      </c>
      <c r="E182" s="1">
        <v>13</v>
      </c>
      <c r="F182" s="1" t="s">
        <v>770</v>
      </c>
      <c r="G182" s="1">
        <v>10</v>
      </c>
      <c r="H182" s="1">
        <f t="shared" si="10"/>
        <v>29</v>
      </c>
    </row>
    <row r="183" spans="1:8" ht="14.4" hidden="1" x14ac:dyDescent="0.3">
      <c r="A183" s="28">
        <v>14</v>
      </c>
      <c r="B183" s="1" t="s">
        <v>749</v>
      </c>
      <c r="C183" s="1">
        <v>1981</v>
      </c>
      <c r="D183" s="21">
        <v>5.004629629629629E-2</v>
      </c>
      <c r="E183" s="1">
        <v>14</v>
      </c>
      <c r="F183" s="1" t="s">
        <v>770</v>
      </c>
      <c r="G183" s="1">
        <v>10</v>
      </c>
      <c r="H183" s="1">
        <f t="shared" si="10"/>
        <v>42</v>
      </c>
    </row>
    <row r="184" spans="1:8" ht="14.4" hidden="1" x14ac:dyDescent="0.3">
      <c r="A184" s="28">
        <v>15</v>
      </c>
      <c r="B184" s="1" t="s">
        <v>750</v>
      </c>
      <c r="C184" s="1">
        <v>1979</v>
      </c>
      <c r="D184" s="21">
        <v>5.0057870370370371E-2</v>
      </c>
      <c r="E184" s="1">
        <v>15</v>
      </c>
      <c r="F184" s="1" t="s">
        <v>770</v>
      </c>
      <c r="G184" s="1">
        <v>10</v>
      </c>
      <c r="H184" s="1">
        <f t="shared" si="10"/>
        <v>44</v>
      </c>
    </row>
    <row r="185" spans="1:8" ht="14.4" hidden="1" x14ac:dyDescent="0.3">
      <c r="A185" s="28">
        <v>16</v>
      </c>
      <c r="B185" s="1" t="s">
        <v>296</v>
      </c>
      <c r="C185" s="1">
        <v>1968</v>
      </c>
      <c r="D185" s="21">
        <v>5.0150462962962966E-2</v>
      </c>
      <c r="E185" s="1">
        <v>16</v>
      </c>
      <c r="F185" s="1" t="s">
        <v>770</v>
      </c>
      <c r="G185" s="1">
        <v>10</v>
      </c>
      <c r="H185" s="1">
        <f t="shared" si="10"/>
        <v>55</v>
      </c>
    </row>
    <row r="186" spans="1:8" ht="14.4" hidden="1" x14ac:dyDescent="0.3">
      <c r="A186" s="28">
        <v>17</v>
      </c>
      <c r="B186" s="1" t="s">
        <v>751</v>
      </c>
      <c r="C186" s="1">
        <v>1990</v>
      </c>
      <c r="D186" s="21">
        <v>5.0729166666666665E-2</v>
      </c>
      <c r="E186" s="1">
        <v>17</v>
      </c>
      <c r="F186" s="1" t="s">
        <v>770</v>
      </c>
      <c r="G186" s="1">
        <v>10</v>
      </c>
      <c r="H186" s="1">
        <f t="shared" si="10"/>
        <v>33</v>
      </c>
    </row>
    <row r="187" spans="1:8" ht="14.4" hidden="1" x14ac:dyDescent="0.3">
      <c r="A187" s="28">
        <v>18</v>
      </c>
      <c r="B187" s="1" t="s">
        <v>752</v>
      </c>
      <c r="C187" s="1">
        <v>1976</v>
      </c>
      <c r="D187" s="21">
        <v>5.2106481481481483E-2</v>
      </c>
      <c r="E187" s="1">
        <v>18</v>
      </c>
      <c r="F187" s="1" t="s">
        <v>770</v>
      </c>
      <c r="G187" s="1">
        <v>10</v>
      </c>
      <c r="H187" s="1">
        <f t="shared" si="10"/>
        <v>47</v>
      </c>
    </row>
    <row r="188" spans="1:8" ht="14.4" hidden="1" x14ac:dyDescent="0.3">
      <c r="A188" s="28">
        <v>19</v>
      </c>
      <c r="B188" s="1" t="s">
        <v>753</v>
      </c>
      <c r="C188" s="1">
        <v>1988</v>
      </c>
      <c r="D188" s="21">
        <v>5.2465277777777784E-2</v>
      </c>
      <c r="E188" s="1">
        <v>19</v>
      </c>
      <c r="F188" s="1" t="s">
        <v>770</v>
      </c>
      <c r="G188" s="1">
        <v>10</v>
      </c>
      <c r="H188" s="1">
        <f t="shared" si="10"/>
        <v>35</v>
      </c>
    </row>
    <row r="189" spans="1:8" ht="14.4" hidden="1" x14ac:dyDescent="0.3">
      <c r="A189" s="28">
        <v>20</v>
      </c>
      <c r="B189" s="1" t="s">
        <v>754</v>
      </c>
      <c r="C189" s="1">
        <v>1978</v>
      </c>
      <c r="D189" s="21">
        <v>5.2476851851851851E-2</v>
      </c>
      <c r="E189" s="1">
        <v>20</v>
      </c>
      <c r="F189" s="1" t="s">
        <v>770</v>
      </c>
      <c r="G189" s="1">
        <v>10</v>
      </c>
      <c r="H189" s="1">
        <f t="shared" si="10"/>
        <v>45</v>
      </c>
    </row>
    <row r="190" spans="1:8" ht="14.4" hidden="1" x14ac:dyDescent="0.3">
      <c r="A190" s="28">
        <v>21</v>
      </c>
      <c r="B190" s="1" t="s">
        <v>755</v>
      </c>
      <c r="C190" s="1">
        <v>1973</v>
      </c>
      <c r="D190" s="21">
        <v>5.2476851851851851E-2</v>
      </c>
      <c r="E190" s="1">
        <v>20</v>
      </c>
      <c r="F190" s="1" t="s">
        <v>770</v>
      </c>
      <c r="G190" s="1">
        <v>10</v>
      </c>
      <c r="H190" s="1">
        <f t="shared" si="10"/>
        <v>50</v>
      </c>
    </row>
    <row r="191" spans="1:8" ht="14.4" hidden="1" x14ac:dyDescent="0.3">
      <c r="A191" s="28">
        <v>22</v>
      </c>
      <c r="B191" s="1" t="s">
        <v>756</v>
      </c>
      <c r="C191" s="1">
        <v>1987</v>
      </c>
      <c r="D191" s="21">
        <v>5.2488425925925924E-2</v>
      </c>
      <c r="E191" s="1">
        <v>22</v>
      </c>
      <c r="F191" s="1" t="s">
        <v>770</v>
      </c>
      <c r="G191" s="1">
        <v>10</v>
      </c>
      <c r="H191" s="1">
        <f t="shared" si="10"/>
        <v>36</v>
      </c>
    </row>
    <row r="192" spans="1:8" ht="14.4" hidden="1" x14ac:dyDescent="0.3">
      <c r="A192" s="28">
        <v>23</v>
      </c>
      <c r="B192" s="1" t="s">
        <v>757</v>
      </c>
      <c r="C192" s="1">
        <v>1982</v>
      </c>
      <c r="D192" s="21">
        <v>5.3043981481481484E-2</v>
      </c>
      <c r="E192" s="1">
        <v>23</v>
      </c>
      <c r="F192" s="1" t="s">
        <v>770</v>
      </c>
      <c r="G192" s="1">
        <v>10</v>
      </c>
      <c r="H192" s="1">
        <f t="shared" si="10"/>
        <v>41</v>
      </c>
    </row>
    <row r="193" spans="1:8" ht="14.4" hidden="1" x14ac:dyDescent="0.3">
      <c r="A193" s="28">
        <v>24</v>
      </c>
      <c r="B193" s="1" t="s">
        <v>758</v>
      </c>
      <c r="C193" s="1">
        <v>1984</v>
      </c>
      <c r="D193" s="21">
        <v>5.3055555555555557E-2</v>
      </c>
      <c r="E193" s="1">
        <v>24</v>
      </c>
      <c r="F193" s="1" t="s">
        <v>770</v>
      </c>
      <c r="G193" s="1">
        <v>10</v>
      </c>
      <c r="H193" s="1">
        <f t="shared" si="10"/>
        <v>39</v>
      </c>
    </row>
    <row r="194" spans="1:8" ht="14.4" hidden="1" x14ac:dyDescent="0.3">
      <c r="A194" s="28">
        <v>25</v>
      </c>
      <c r="B194" s="1" t="s">
        <v>759</v>
      </c>
      <c r="C194" s="1">
        <v>1979</v>
      </c>
      <c r="D194" s="21">
        <v>5.3101851851851851E-2</v>
      </c>
      <c r="E194" s="1">
        <v>25</v>
      </c>
      <c r="F194" s="1" t="s">
        <v>770</v>
      </c>
      <c r="G194" s="1">
        <v>10</v>
      </c>
      <c r="H194" s="1">
        <f t="shared" si="10"/>
        <v>44</v>
      </c>
    </row>
    <row r="195" spans="1:8" ht="14.4" hidden="1" x14ac:dyDescent="0.3">
      <c r="A195" s="28">
        <v>26</v>
      </c>
      <c r="B195" s="1" t="s">
        <v>774</v>
      </c>
      <c r="C195" s="1">
        <v>1978</v>
      </c>
      <c r="D195" s="21">
        <v>5.3182870370370366E-2</v>
      </c>
      <c r="E195" s="1">
        <v>26</v>
      </c>
      <c r="F195" s="1" t="s">
        <v>770</v>
      </c>
      <c r="G195" s="1">
        <v>10</v>
      </c>
      <c r="H195" s="1">
        <f t="shared" si="10"/>
        <v>45</v>
      </c>
    </row>
    <row r="196" spans="1:8" ht="14.4" hidden="1" x14ac:dyDescent="0.3">
      <c r="A196" s="28">
        <v>27</v>
      </c>
      <c r="B196" s="1" t="s">
        <v>760</v>
      </c>
      <c r="C196" s="1">
        <v>1985</v>
      </c>
      <c r="D196" s="21">
        <v>5.6608796296296303E-2</v>
      </c>
      <c r="E196" s="1">
        <v>27</v>
      </c>
      <c r="F196" s="1" t="s">
        <v>770</v>
      </c>
      <c r="G196" s="1">
        <v>10</v>
      </c>
      <c r="H196" s="1">
        <f t="shared" si="10"/>
        <v>38</v>
      </c>
    </row>
    <row r="197" spans="1:8" ht="14.4" hidden="1" x14ac:dyDescent="0.3">
      <c r="A197" s="28">
        <v>28</v>
      </c>
      <c r="B197" s="1" t="s">
        <v>761</v>
      </c>
      <c r="C197" s="1">
        <v>1979</v>
      </c>
      <c r="D197" s="21">
        <v>5.6724537037037039E-2</v>
      </c>
      <c r="E197" s="1">
        <v>28</v>
      </c>
      <c r="F197" s="1" t="s">
        <v>770</v>
      </c>
      <c r="G197" s="1">
        <v>10</v>
      </c>
      <c r="H197" s="1">
        <f t="shared" si="10"/>
        <v>44</v>
      </c>
    </row>
    <row r="198" spans="1:8" ht="14.4" hidden="1" x14ac:dyDescent="0.3">
      <c r="A198" s="28">
        <v>29</v>
      </c>
      <c r="B198" s="1" t="s">
        <v>762</v>
      </c>
      <c r="C198" s="1">
        <v>1987</v>
      </c>
      <c r="D198" s="21">
        <v>6.0312499999999998E-2</v>
      </c>
      <c r="E198" s="1">
        <v>29</v>
      </c>
      <c r="F198" s="1" t="s">
        <v>770</v>
      </c>
      <c r="G198" s="1">
        <v>10</v>
      </c>
      <c r="H198" s="1">
        <f t="shared" si="10"/>
        <v>36</v>
      </c>
    </row>
    <row r="199" spans="1:8" ht="14.4" hidden="1" x14ac:dyDescent="0.3">
      <c r="A199" s="28">
        <v>30</v>
      </c>
      <c r="B199" s="1" t="s">
        <v>763</v>
      </c>
      <c r="C199" s="1">
        <v>1982</v>
      </c>
      <c r="D199" s="21">
        <v>6.8622685185185189E-2</v>
      </c>
      <c r="E199" s="1">
        <v>30</v>
      </c>
      <c r="F199" s="1" t="s">
        <v>770</v>
      </c>
      <c r="G199" s="1">
        <v>10</v>
      </c>
      <c r="H199" s="1">
        <f t="shared" si="10"/>
        <v>41</v>
      </c>
    </row>
    <row r="200" spans="1:8" ht="14.4" hidden="1" x14ac:dyDescent="0.3">
      <c r="A200" s="28">
        <v>31</v>
      </c>
      <c r="B200" s="1" t="s">
        <v>764</v>
      </c>
      <c r="C200" s="1">
        <v>1993</v>
      </c>
      <c r="D200" s="21">
        <v>6.8657407407407403E-2</v>
      </c>
      <c r="E200" s="1">
        <v>31</v>
      </c>
      <c r="F200" s="1" t="s">
        <v>770</v>
      </c>
      <c r="G200" s="1">
        <v>10</v>
      </c>
      <c r="H200" s="1">
        <f t="shared" si="10"/>
        <v>30</v>
      </c>
    </row>
    <row r="201" spans="1:8" ht="14.4" hidden="1" x14ac:dyDescent="0.3">
      <c r="A201" s="1"/>
      <c r="B201" s="1"/>
      <c r="C201" s="1"/>
      <c r="D201" s="1"/>
      <c r="E201" s="1"/>
      <c r="F201" s="1"/>
      <c r="G201" s="1"/>
      <c r="H201" s="1"/>
    </row>
    <row r="202" spans="1:8" ht="14.4" hidden="1" x14ac:dyDescent="0.3">
      <c r="A202" s="49" t="s">
        <v>638</v>
      </c>
      <c r="B202" s="1"/>
      <c r="C202" s="1"/>
      <c r="D202" s="1"/>
      <c r="E202" s="1"/>
      <c r="F202" s="1"/>
      <c r="G202" s="1"/>
      <c r="H202" s="1"/>
    </row>
    <row r="203" spans="1:8" ht="14.4" hidden="1" x14ac:dyDescent="0.3">
      <c r="A203" s="1"/>
      <c r="B203" s="1"/>
      <c r="C203" s="1"/>
      <c r="D203" s="1"/>
      <c r="E203" s="1"/>
      <c r="F203" s="1"/>
      <c r="G203" s="1"/>
      <c r="H203" s="1"/>
    </row>
    <row r="204" spans="1:8" ht="14.4" hidden="1" x14ac:dyDescent="0.3">
      <c r="A204" s="27" t="s">
        <v>18</v>
      </c>
      <c r="B204" s="1" t="s">
        <v>19</v>
      </c>
      <c r="C204" s="1" t="s">
        <v>20</v>
      </c>
      <c r="D204" s="1" t="s">
        <v>644</v>
      </c>
      <c r="E204" s="1" t="s">
        <v>645</v>
      </c>
      <c r="F204" s="1"/>
      <c r="G204" s="1"/>
      <c r="H204" s="1"/>
    </row>
    <row r="205" spans="1:8" ht="14.4" hidden="1" x14ac:dyDescent="0.3">
      <c r="A205" s="28">
        <v>1</v>
      </c>
      <c r="B205" s="1" t="s">
        <v>779</v>
      </c>
      <c r="C205" s="1">
        <v>2009</v>
      </c>
      <c r="D205" s="21">
        <v>6.7013888888888887E-3</v>
      </c>
      <c r="E205" s="1">
        <v>1</v>
      </c>
      <c r="F205" s="1" t="s">
        <v>138</v>
      </c>
      <c r="G205" s="1">
        <v>3</v>
      </c>
      <c r="H205" s="1">
        <f t="shared" ref="H205:H206" si="11">2023-C205</f>
        <v>14</v>
      </c>
    </row>
    <row r="206" spans="1:8" ht="14.4" hidden="1" x14ac:dyDescent="0.3">
      <c r="A206" s="28">
        <v>2</v>
      </c>
      <c r="B206" s="1" t="s">
        <v>781</v>
      </c>
      <c r="C206" s="1">
        <v>2007</v>
      </c>
      <c r="D206" s="21">
        <v>6.8055555555555569E-3</v>
      </c>
      <c r="E206" s="1">
        <v>2</v>
      </c>
      <c r="F206" s="1" t="s">
        <v>138</v>
      </c>
      <c r="G206" s="1">
        <v>3</v>
      </c>
      <c r="H206" s="1">
        <f t="shared" si="11"/>
        <v>16</v>
      </c>
    </row>
    <row r="207" spans="1:8" ht="14.4" hidden="1" x14ac:dyDescent="0.3">
      <c r="A207" s="1"/>
      <c r="B207" s="1"/>
      <c r="C207" s="1"/>
      <c r="D207" s="1"/>
      <c r="E207" s="1"/>
      <c r="F207" s="1"/>
      <c r="G207" s="1"/>
      <c r="H207" s="1"/>
    </row>
    <row r="208" spans="1:8" ht="14.4" hidden="1" x14ac:dyDescent="0.3">
      <c r="A208" s="49" t="s">
        <v>639</v>
      </c>
      <c r="B208" s="1"/>
      <c r="C208" s="1"/>
      <c r="D208" s="1"/>
      <c r="E208" s="1"/>
      <c r="F208" s="1"/>
      <c r="G208" s="1"/>
      <c r="H208" s="1"/>
    </row>
    <row r="209" spans="1:8" ht="14.4" hidden="1" x14ac:dyDescent="0.3">
      <c r="A209" s="1"/>
      <c r="B209" s="1"/>
      <c r="C209" s="1"/>
      <c r="D209" s="1"/>
      <c r="E209" s="1"/>
      <c r="F209" s="1"/>
      <c r="G209" s="1"/>
      <c r="H209" s="1"/>
    </row>
    <row r="210" spans="1:8" ht="14.4" hidden="1" x14ac:dyDescent="0.3">
      <c r="A210" s="27" t="s">
        <v>18</v>
      </c>
      <c r="B210" s="1" t="s">
        <v>19</v>
      </c>
      <c r="C210" s="1" t="s">
        <v>20</v>
      </c>
      <c r="D210" s="1" t="s">
        <v>644</v>
      </c>
      <c r="E210" s="1" t="s">
        <v>645</v>
      </c>
      <c r="F210" s="1"/>
      <c r="G210" s="1"/>
      <c r="H210" s="1"/>
    </row>
    <row r="211" spans="1:8" ht="14.4" hidden="1" x14ac:dyDescent="0.3">
      <c r="A211" s="28">
        <v>1</v>
      </c>
      <c r="B211" s="1" t="s">
        <v>765</v>
      </c>
      <c r="C211" s="1">
        <v>2008</v>
      </c>
      <c r="D211" s="21">
        <v>9.386574074074075E-3</v>
      </c>
      <c r="E211" s="1">
        <v>1</v>
      </c>
      <c r="F211" s="1" t="s">
        <v>770</v>
      </c>
      <c r="G211" s="1">
        <v>3</v>
      </c>
      <c r="H211" s="1">
        <f t="shared" ref="H211:H215" si="12">2023-C211</f>
        <v>15</v>
      </c>
    </row>
    <row r="212" spans="1:8" ht="14.4" hidden="1" x14ac:dyDescent="0.3">
      <c r="A212" s="28">
        <v>2</v>
      </c>
      <c r="B212" s="1" t="s">
        <v>766</v>
      </c>
      <c r="C212" s="1">
        <v>2008</v>
      </c>
      <c r="D212" s="21">
        <v>1.1307870370370371E-2</v>
      </c>
      <c r="E212" s="1">
        <v>2</v>
      </c>
      <c r="F212" s="1" t="s">
        <v>770</v>
      </c>
      <c r="G212" s="1">
        <v>3</v>
      </c>
      <c r="H212" s="1">
        <f t="shared" si="12"/>
        <v>15</v>
      </c>
    </row>
    <row r="213" spans="1:8" ht="14.4" hidden="1" x14ac:dyDescent="0.3">
      <c r="A213" s="28">
        <v>3</v>
      </c>
      <c r="B213" s="1" t="s">
        <v>767</v>
      </c>
      <c r="C213" s="1">
        <v>1987</v>
      </c>
      <c r="D213" s="21">
        <v>1.324074074074074E-2</v>
      </c>
      <c r="E213" s="1">
        <v>3</v>
      </c>
      <c r="F213" s="1" t="s">
        <v>770</v>
      </c>
      <c r="G213" s="1">
        <v>3</v>
      </c>
      <c r="H213" s="1">
        <f t="shared" si="12"/>
        <v>36</v>
      </c>
    </row>
    <row r="214" spans="1:8" ht="14.4" hidden="1" x14ac:dyDescent="0.3">
      <c r="A214" s="28">
        <v>4</v>
      </c>
      <c r="B214" s="1" t="s">
        <v>768</v>
      </c>
      <c r="C214" s="1">
        <v>1989</v>
      </c>
      <c r="D214" s="21">
        <v>1.3506944444444445E-2</v>
      </c>
      <c r="E214" s="1">
        <v>4</v>
      </c>
      <c r="F214" s="1" t="s">
        <v>770</v>
      </c>
      <c r="G214" s="1">
        <v>3</v>
      </c>
      <c r="H214" s="1">
        <f t="shared" si="12"/>
        <v>34</v>
      </c>
    </row>
    <row r="215" spans="1:8" ht="14.4" hidden="1" x14ac:dyDescent="0.3">
      <c r="A215" s="28">
        <v>5</v>
      </c>
      <c r="B215" s="1" t="s">
        <v>769</v>
      </c>
      <c r="C215" s="1">
        <v>1993</v>
      </c>
      <c r="D215" s="21">
        <v>1.3969907407407408E-2</v>
      </c>
      <c r="E215" s="1">
        <v>5</v>
      </c>
      <c r="F215" s="1" t="s">
        <v>770</v>
      </c>
      <c r="G215" s="1">
        <v>3</v>
      </c>
      <c r="H215" s="1">
        <f t="shared" si="12"/>
        <v>30</v>
      </c>
    </row>
  </sheetData>
  <autoFilter ref="A9:H215">
    <filterColumn colId="5">
      <filters>
        <filter val="М"/>
      </filters>
    </filterColumn>
    <filterColumn colId="7">
      <filters>
        <filter val="18"/>
        <filter val="22"/>
        <filter val="24"/>
        <filter val="25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</filters>
    </filterColumn>
  </autoFilter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126"/>
  <sheetViews>
    <sheetView topLeftCell="A69" workbookViewId="0">
      <selection activeCell="B65" sqref="B65"/>
    </sheetView>
  </sheetViews>
  <sheetFormatPr defaultRowHeight="13.2" x14ac:dyDescent="0.25"/>
  <cols>
    <col min="2" max="2" width="23.33203125" customWidth="1"/>
    <col min="3" max="3" width="8.88671875" style="147"/>
    <col min="4" max="4" width="13" style="147" customWidth="1"/>
    <col min="5" max="5" width="8.88671875" style="156"/>
    <col min="6" max="8" width="8.88671875" style="147"/>
  </cols>
  <sheetData>
    <row r="2" spans="1:8" ht="15.6" x14ac:dyDescent="0.25">
      <c r="A2" s="130" t="s">
        <v>833</v>
      </c>
      <c r="B2" s="130"/>
      <c r="C2" s="148"/>
      <c r="D2" s="148"/>
      <c r="E2" s="148"/>
      <c r="F2" s="148"/>
    </row>
    <row r="3" spans="1:8" ht="15.6" x14ac:dyDescent="0.25">
      <c r="A3" s="130" t="s">
        <v>834</v>
      </c>
      <c r="B3" s="130"/>
      <c r="C3" s="148"/>
      <c r="D3" s="148"/>
      <c r="E3" s="148"/>
      <c r="F3" s="148"/>
    </row>
    <row r="4" spans="1:8" ht="15.6" x14ac:dyDescent="0.25">
      <c r="A4" s="130" t="s">
        <v>835</v>
      </c>
      <c r="B4" s="130"/>
      <c r="C4" s="148"/>
      <c r="D4" s="148"/>
      <c r="E4" s="148"/>
      <c r="F4" s="148"/>
    </row>
    <row r="5" spans="1:8" ht="15.6" x14ac:dyDescent="0.25">
      <c r="A5" s="130" t="s">
        <v>133</v>
      </c>
      <c r="B5" s="130"/>
      <c r="C5" s="148"/>
      <c r="D5" s="148"/>
      <c r="E5" s="148"/>
      <c r="F5" s="148"/>
    </row>
    <row r="6" spans="1:8" ht="14.4" x14ac:dyDescent="0.3">
      <c r="A6" s="132"/>
      <c r="B6" s="131"/>
      <c r="C6" s="150"/>
      <c r="D6" s="150"/>
      <c r="E6" s="157"/>
      <c r="F6" s="150"/>
    </row>
    <row r="7" spans="1:8" ht="14.4" x14ac:dyDescent="0.3">
      <c r="A7" s="131" t="s">
        <v>862</v>
      </c>
      <c r="B7" s="132"/>
      <c r="C7" s="150"/>
      <c r="D7" s="150"/>
      <c r="E7" s="157"/>
      <c r="F7" s="150"/>
    </row>
    <row r="8" spans="1:8" ht="14.4" x14ac:dyDescent="0.3">
      <c r="A8" s="132"/>
      <c r="B8" s="131"/>
      <c r="C8" s="150"/>
      <c r="D8" s="150"/>
      <c r="E8" s="157"/>
      <c r="F8" s="150"/>
    </row>
    <row r="9" spans="1:8" ht="14.4" x14ac:dyDescent="0.3">
      <c r="A9" s="132" t="s">
        <v>18</v>
      </c>
      <c r="B9" s="132" t="s">
        <v>836</v>
      </c>
      <c r="C9" s="149" t="s">
        <v>837</v>
      </c>
      <c r="D9" s="149" t="s">
        <v>139</v>
      </c>
      <c r="E9" s="157" t="s">
        <v>838</v>
      </c>
      <c r="F9" s="149" t="s">
        <v>1852</v>
      </c>
      <c r="G9" s="151" t="s">
        <v>626</v>
      </c>
      <c r="H9" s="151" t="s">
        <v>625</v>
      </c>
    </row>
    <row r="10" spans="1:8" ht="14.4" hidden="1" x14ac:dyDescent="0.3">
      <c r="A10" s="132" t="s">
        <v>839</v>
      </c>
      <c r="B10" s="132" t="s">
        <v>863</v>
      </c>
      <c r="C10" s="132" t="s">
        <v>864</v>
      </c>
      <c r="D10" s="132" t="s">
        <v>865</v>
      </c>
      <c r="E10" s="155">
        <v>1</v>
      </c>
      <c r="F10" s="131" t="s">
        <v>138</v>
      </c>
      <c r="G10" s="136">
        <v>3.5</v>
      </c>
      <c r="H10" s="137">
        <f>2023-C10</f>
        <v>17</v>
      </c>
    </row>
    <row r="11" spans="1:8" ht="14.4" hidden="1" x14ac:dyDescent="0.3">
      <c r="A11" s="132" t="s">
        <v>840</v>
      </c>
      <c r="B11" s="132" t="s">
        <v>866</v>
      </c>
      <c r="C11" s="132" t="s">
        <v>867</v>
      </c>
      <c r="D11" s="132" t="s">
        <v>868</v>
      </c>
      <c r="E11" s="155">
        <v>2</v>
      </c>
      <c r="F11" s="133" t="s">
        <v>138</v>
      </c>
      <c r="G11" s="136">
        <v>3.5</v>
      </c>
      <c r="H11" s="137">
        <f t="shared" ref="H11:H74" si="0">2023-C11</f>
        <v>16</v>
      </c>
    </row>
    <row r="12" spans="1:8" ht="14.4" hidden="1" x14ac:dyDescent="0.3">
      <c r="A12" s="132" t="s">
        <v>841</v>
      </c>
      <c r="B12" s="132" t="s">
        <v>869</v>
      </c>
      <c r="C12" s="132" t="s">
        <v>867</v>
      </c>
      <c r="D12" s="132" t="s">
        <v>870</v>
      </c>
      <c r="E12" s="155">
        <v>3</v>
      </c>
      <c r="F12" s="133" t="s">
        <v>138</v>
      </c>
      <c r="G12" s="136">
        <v>3.5</v>
      </c>
      <c r="H12" s="137">
        <f t="shared" si="0"/>
        <v>16</v>
      </c>
    </row>
    <row r="13" spans="1:8" ht="14.4" hidden="1" x14ac:dyDescent="0.3">
      <c r="A13" s="132" t="s">
        <v>842</v>
      </c>
      <c r="B13" s="132" t="s">
        <v>871</v>
      </c>
      <c r="C13" s="132" t="s">
        <v>867</v>
      </c>
      <c r="D13" s="132" t="s">
        <v>872</v>
      </c>
      <c r="E13" s="155">
        <v>4</v>
      </c>
      <c r="F13" s="133" t="s">
        <v>138</v>
      </c>
      <c r="G13" s="136">
        <v>3.5</v>
      </c>
      <c r="H13" s="137">
        <f t="shared" si="0"/>
        <v>16</v>
      </c>
    </row>
    <row r="14" spans="1:8" ht="14.4" hidden="1" x14ac:dyDescent="0.3">
      <c r="A14" s="132" t="s">
        <v>843</v>
      </c>
      <c r="B14" s="132" t="s">
        <v>873</v>
      </c>
      <c r="C14" s="132" t="s">
        <v>874</v>
      </c>
      <c r="D14" s="132" t="s">
        <v>875</v>
      </c>
      <c r="E14" s="155">
        <v>5</v>
      </c>
      <c r="F14" s="133" t="s">
        <v>138</v>
      </c>
      <c r="G14" s="136">
        <v>3.5</v>
      </c>
      <c r="H14" s="137">
        <f t="shared" si="0"/>
        <v>14</v>
      </c>
    </row>
    <row r="15" spans="1:8" ht="14.4" hidden="1" x14ac:dyDescent="0.3">
      <c r="A15" s="132" t="s">
        <v>844</v>
      </c>
      <c r="B15" s="132" t="s">
        <v>876</v>
      </c>
      <c r="C15" s="132" t="s">
        <v>867</v>
      </c>
      <c r="D15" s="132" t="s">
        <v>877</v>
      </c>
      <c r="E15" s="155">
        <v>6</v>
      </c>
      <c r="F15" s="133" t="s">
        <v>138</v>
      </c>
      <c r="G15" s="136">
        <v>3.5</v>
      </c>
      <c r="H15" s="137">
        <f t="shared" si="0"/>
        <v>16</v>
      </c>
    </row>
    <row r="16" spans="1:8" ht="14.4" hidden="1" x14ac:dyDescent="0.3">
      <c r="A16" s="132" t="s">
        <v>845</v>
      </c>
      <c r="B16" s="132" t="s">
        <v>878</v>
      </c>
      <c r="C16" s="132" t="s">
        <v>879</v>
      </c>
      <c r="D16" s="132" t="s">
        <v>880</v>
      </c>
      <c r="E16" s="155">
        <v>7</v>
      </c>
      <c r="F16" s="133" t="s">
        <v>138</v>
      </c>
      <c r="G16" s="136">
        <v>3.5</v>
      </c>
      <c r="H16" s="137">
        <f t="shared" si="0"/>
        <v>15</v>
      </c>
    </row>
    <row r="17" spans="1:8" ht="14.4" hidden="1" x14ac:dyDescent="0.3">
      <c r="A17" s="132" t="s">
        <v>846</v>
      </c>
      <c r="B17" s="132" t="s">
        <v>881</v>
      </c>
      <c r="C17" s="132" t="s">
        <v>879</v>
      </c>
      <c r="D17" s="132" t="s">
        <v>882</v>
      </c>
      <c r="E17" s="155">
        <v>8</v>
      </c>
      <c r="F17" s="133" t="s">
        <v>138</v>
      </c>
      <c r="G17" s="136">
        <v>3.5</v>
      </c>
      <c r="H17" s="137">
        <f t="shared" si="0"/>
        <v>15</v>
      </c>
    </row>
    <row r="18" spans="1:8" ht="14.4" hidden="1" x14ac:dyDescent="0.3">
      <c r="A18" s="132"/>
      <c r="B18" s="132"/>
      <c r="C18" s="131"/>
      <c r="D18" s="131"/>
      <c r="E18" s="158"/>
      <c r="F18" s="131"/>
      <c r="G18"/>
      <c r="H18" s="137"/>
    </row>
    <row r="19" spans="1:8" ht="14.4" hidden="1" x14ac:dyDescent="0.3">
      <c r="A19" s="131" t="s">
        <v>883</v>
      </c>
      <c r="B19" s="132"/>
      <c r="C19" s="131"/>
      <c r="D19" s="131"/>
      <c r="E19" s="158"/>
      <c r="F19" s="131"/>
      <c r="G19"/>
      <c r="H19" s="137"/>
    </row>
    <row r="20" spans="1:8" ht="14.4" hidden="1" x14ac:dyDescent="0.3">
      <c r="A20" s="132"/>
      <c r="B20" s="131"/>
      <c r="C20" s="131"/>
      <c r="D20" s="131"/>
      <c r="E20" s="158"/>
      <c r="F20" s="131"/>
      <c r="G20"/>
      <c r="H20" s="137"/>
    </row>
    <row r="21" spans="1:8" ht="14.4" hidden="1" x14ac:dyDescent="0.3">
      <c r="A21" s="132" t="s">
        <v>18</v>
      </c>
      <c r="B21" s="132" t="s">
        <v>836</v>
      </c>
      <c r="C21" s="132" t="s">
        <v>837</v>
      </c>
      <c r="D21" s="132" t="s">
        <v>139</v>
      </c>
      <c r="E21" s="158" t="s">
        <v>838</v>
      </c>
      <c r="F21" s="132"/>
      <c r="G21"/>
      <c r="H21" s="137"/>
    </row>
    <row r="22" spans="1:8" ht="14.4" hidden="1" x14ac:dyDescent="0.3">
      <c r="A22" s="132" t="s">
        <v>839</v>
      </c>
      <c r="B22" s="132" t="s">
        <v>884</v>
      </c>
      <c r="C22" s="149" t="s">
        <v>864</v>
      </c>
      <c r="D22" s="149" t="s">
        <v>885</v>
      </c>
      <c r="E22" s="154">
        <v>1</v>
      </c>
      <c r="F22" s="150" t="s">
        <v>770</v>
      </c>
      <c r="G22" s="152">
        <v>3.5</v>
      </c>
      <c r="H22" s="153">
        <f t="shared" si="0"/>
        <v>17</v>
      </c>
    </row>
    <row r="23" spans="1:8" ht="14.4" hidden="1" x14ac:dyDescent="0.3">
      <c r="A23" s="132" t="s">
        <v>840</v>
      </c>
      <c r="B23" s="132" t="s">
        <v>886</v>
      </c>
      <c r="C23" s="149" t="s">
        <v>879</v>
      </c>
      <c r="D23" s="149" t="s">
        <v>887</v>
      </c>
      <c r="E23" s="154">
        <v>2</v>
      </c>
      <c r="F23" s="150" t="s">
        <v>770</v>
      </c>
      <c r="G23" s="152">
        <v>3.5</v>
      </c>
      <c r="H23" s="153">
        <f t="shared" si="0"/>
        <v>15</v>
      </c>
    </row>
    <row r="24" spans="1:8" ht="14.4" hidden="1" x14ac:dyDescent="0.3">
      <c r="A24" s="132" t="s">
        <v>841</v>
      </c>
      <c r="B24" s="132" t="s">
        <v>1841</v>
      </c>
      <c r="C24" s="149" t="s">
        <v>879</v>
      </c>
      <c r="D24" s="149" t="s">
        <v>888</v>
      </c>
      <c r="E24" s="154">
        <v>3</v>
      </c>
      <c r="F24" s="150" t="s">
        <v>770</v>
      </c>
      <c r="G24" s="152">
        <v>3.5</v>
      </c>
      <c r="H24" s="153">
        <f t="shared" si="0"/>
        <v>15</v>
      </c>
    </row>
    <row r="25" spans="1:8" ht="14.4" hidden="1" x14ac:dyDescent="0.3">
      <c r="A25" s="132" t="s">
        <v>842</v>
      </c>
      <c r="B25" s="132" t="s">
        <v>889</v>
      </c>
      <c r="C25" s="149" t="s">
        <v>879</v>
      </c>
      <c r="D25" s="149" t="s">
        <v>890</v>
      </c>
      <c r="E25" s="154">
        <v>4</v>
      </c>
      <c r="F25" s="150" t="s">
        <v>770</v>
      </c>
      <c r="G25" s="152">
        <v>3.5</v>
      </c>
      <c r="H25" s="153">
        <f t="shared" si="0"/>
        <v>15</v>
      </c>
    </row>
    <row r="26" spans="1:8" ht="14.4" hidden="1" x14ac:dyDescent="0.3">
      <c r="A26" s="132"/>
      <c r="B26" s="132"/>
      <c r="C26" s="131"/>
      <c r="D26" s="131"/>
      <c r="E26" s="158"/>
      <c r="F26" s="131"/>
      <c r="G26" s="136"/>
      <c r="H26" s="137"/>
    </row>
    <row r="27" spans="1:8" ht="14.4" hidden="1" x14ac:dyDescent="0.3">
      <c r="A27" s="132" t="s">
        <v>891</v>
      </c>
      <c r="B27" s="132"/>
      <c r="C27" s="131"/>
      <c r="D27" s="131"/>
      <c r="E27" s="158"/>
      <c r="F27" s="131"/>
      <c r="G27" s="136"/>
      <c r="H27" s="137"/>
    </row>
    <row r="28" spans="1:8" ht="14.4" hidden="1" x14ac:dyDescent="0.3">
      <c r="A28" s="132"/>
      <c r="B28" s="131"/>
      <c r="C28" s="131"/>
      <c r="D28" s="131"/>
      <c r="E28" s="158"/>
      <c r="F28" s="131"/>
      <c r="G28" s="136"/>
      <c r="H28" s="137"/>
    </row>
    <row r="29" spans="1:8" ht="14.4" hidden="1" x14ac:dyDescent="0.3">
      <c r="A29" s="132" t="s">
        <v>18</v>
      </c>
      <c r="B29" s="132" t="s">
        <v>836</v>
      </c>
      <c r="C29" s="132" t="s">
        <v>837</v>
      </c>
      <c r="D29" s="132" t="s">
        <v>139</v>
      </c>
      <c r="E29" s="158" t="s">
        <v>838</v>
      </c>
      <c r="F29" s="132"/>
      <c r="G29" s="136"/>
      <c r="H29" s="137"/>
    </row>
    <row r="30" spans="1:8" ht="14.4" x14ac:dyDescent="0.3">
      <c r="A30" s="132" t="s">
        <v>839</v>
      </c>
      <c r="B30" s="132" t="s">
        <v>892</v>
      </c>
      <c r="C30" s="132" t="s">
        <v>893</v>
      </c>
      <c r="D30" s="132" t="s">
        <v>894</v>
      </c>
      <c r="E30" s="155">
        <v>1</v>
      </c>
      <c r="F30" s="131" t="s">
        <v>138</v>
      </c>
      <c r="G30" s="136">
        <v>10</v>
      </c>
      <c r="H30" s="137">
        <f t="shared" si="0"/>
        <v>18</v>
      </c>
    </row>
    <row r="31" spans="1:8" ht="14.4" x14ac:dyDescent="0.3">
      <c r="A31" s="132" t="s">
        <v>840</v>
      </c>
      <c r="B31" s="132" t="s">
        <v>895</v>
      </c>
      <c r="C31" s="132" t="s">
        <v>897</v>
      </c>
      <c r="D31" s="132" t="s">
        <v>898</v>
      </c>
      <c r="E31" s="155">
        <v>2</v>
      </c>
      <c r="F31" s="133" t="s">
        <v>138</v>
      </c>
      <c r="G31" s="136">
        <v>10</v>
      </c>
      <c r="H31" s="137">
        <f t="shared" si="0"/>
        <v>34</v>
      </c>
    </row>
    <row r="32" spans="1:8" ht="14.4" x14ac:dyDescent="0.3">
      <c r="A32" s="132" t="s">
        <v>841</v>
      </c>
      <c r="B32" s="132" t="s">
        <v>899</v>
      </c>
      <c r="C32" s="132" t="s">
        <v>901</v>
      </c>
      <c r="D32" s="132" t="s">
        <v>902</v>
      </c>
      <c r="E32" s="155">
        <v>3</v>
      </c>
      <c r="F32" s="133" t="s">
        <v>138</v>
      </c>
      <c r="G32" s="136">
        <v>10</v>
      </c>
      <c r="H32" s="137">
        <f t="shared" si="0"/>
        <v>21</v>
      </c>
    </row>
    <row r="33" spans="1:8" ht="14.4" x14ac:dyDescent="0.3">
      <c r="A33" s="132" t="s">
        <v>842</v>
      </c>
      <c r="B33" s="132" t="s">
        <v>903</v>
      </c>
      <c r="C33" s="132" t="s">
        <v>904</v>
      </c>
      <c r="D33" s="132" t="s">
        <v>905</v>
      </c>
      <c r="E33" s="155">
        <v>4</v>
      </c>
      <c r="F33" s="133" t="s">
        <v>138</v>
      </c>
      <c r="G33" s="136">
        <v>10</v>
      </c>
      <c r="H33" s="137">
        <f t="shared" si="0"/>
        <v>38</v>
      </c>
    </row>
    <row r="34" spans="1:8" ht="14.4" x14ac:dyDescent="0.3">
      <c r="A34" s="132" t="s">
        <v>843</v>
      </c>
      <c r="B34" s="132" t="s">
        <v>906</v>
      </c>
      <c r="C34" s="132" t="s">
        <v>907</v>
      </c>
      <c r="D34" s="132" t="s">
        <v>908</v>
      </c>
      <c r="E34" s="155">
        <v>5</v>
      </c>
      <c r="F34" s="133" t="s">
        <v>138</v>
      </c>
      <c r="G34" s="136">
        <v>10</v>
      </c>
      <c r="H34" s="137">
        <f t="shared" si="0"/>
        <v>35</v>
      </c>
    </row>
    <row r="35" spans="1:8" ht="14.4" x14ac:dyDescent="0.3">
      <c r="A35" s="132" t="s">
        <v>844</v>
      </c>
      <c r="B35" s="132" t="s">
        <v>909</v>
      </c>
      <c r="C35" s="132" t="s">
        <v>910</v>
      </c>
      <c r="D35" s="132" t="s">
        <v>911</v>
      </c>
      <c r="E35" s="155">
        <v>6</v>
      </c>
      <c r="F35" s="133" t="s">
        <v>138</v>
      </c>
      <c r="G35" s="136">
        <v>10</v>
      </c>
      <c r="H35" s="137">
        <f t="shared" si="0"/>
        <v>27</v>
      </c>
    </row>
    <row r="36" spans="1:8" ht="14.4" hidden="1" x14ac:dyDescent="0.3">
      <c r="A36" s="132" t="s">
        <v>845</v>
      </c>
      <c r="B36" s="132" t="s">
        <v>912</v>
      </c>
      <c r="C36" s="132" t="s">
        <v>914</v>
      </c>
      <c r="D36" s="132" t="s">
        <v>915</v>
      </c>
      <c r="E36" s="155">
        <v>7</v>
      </c>
      <c r="F36" s="133" t="s">
        <v>138</v>
      </c>
      <c r="G36" s="136">
        <v>10</v>
      </c>
      <c r="H36" s="137">
        <f t="shared" si="0"/>
        <v>51</v>
      </c>
    </row>
    <row r="37" spans="1:8" ht="14.4" x14ac:dyDescent="0.3">
      <c r="A37" s="132" t="s">
        <v>846</v>
      </c>
      <c r="B37" s="132" t="s">
        <v>2078</v>
      </c>
      <c r="C37" s="132" t="s">
        <v>916</v>
      </c>
      <c r="D37" s="132" t="s">
        <v>917</v>
      </c>
      <c r="E37" s="155">
        <v>8</v>
      </c>
      <c r="F37" s="133" t="s">
        <v>138</v>
      </c>
      <c r="G37" s="136">
        <v>10</v>
      </c>
      <c r="H37" s="137">
        <f t="shared" si="0"/>
        <v>29</v>
      </c>
    </row>
    <row r="38" spans="1:8" ht="14.4" x14ac:dyDescent="0.3">
      <c r="A38" s="132" t="s">
        <v>847</v>
      </c>
      <c r="B38" s="132" t="s">
        <v>922</v>
      </c>
      <c r="C38" s="132" t="s">
        <v>923</v>
      </c>
      <c r="D38" s="132" t="s">
        <v>1984</v>
      </c>
      <c r="E38" s="155">
        <v>9</v>
      </c>
      <c r="F38" s="133" t="s">
        <v>138</v>
      </c>
      <c r="G38" s="136">
        <v>10</v>
      </c>
      <c r="H38" s="137">
        <f>2023-C38</f>
        <v>37</v>
      </c>
    </row>
    <row r="39" spans="1:8" ht="14.4" x14ac:dyDescent="0.3">
      <c r="A39" s="132" t="s">
        <v>848</v>
      </c>
      <c r="B39" s="132" t="s">
        <v>918</v>
      </c>
      <c r="C39" s="132" t="s">
        <v>920</v>
      </c>
      <c r="D39" s="132" t="s">
        <v>921</v>
      </c>
      <c r="E39" s="155">
        <v>10</v>
      </c>
      <c r="F39" s="133" t="s">
        <v>138</v>
      </c>
      <c r="G39" s="136">
        <v>10</v>
      </c>
      <c r="H39" s="137">
        <f t="shared" si="0"/>
        <v>20</v>
      </c>
    </row>
    <row r="40" spans="1:8" ht="14.4" x14ac:dyDescent="0.3">
      <c r="A40" s="132" t="s">
        <v>849</v>
      </c>
      <c r="B40" s="132" t="s">
        <v>924</v>
      </c>
      <c r="C40" s="132" t="s">
        <v>926</v>
      </c>
      <c r="D40" s="132" t="s">
        <v>927</v>
      </c>
      <c r="E40" s="155">
        <v>11</v>
      </c>
      <c r="F40" s="133" t="s">
        <v>138</v>
      </c>
      <c r="G40" s="136">
        <v>10</v>
      </c>
      <c r="H40" s="137">
        <f t="shared" si="0"/>
        <v>39</v>
      </c>
    </row>
    <row r="41" spans="1:8" ht="14.4" x14ac:dyDescent="0.3">
      <c r="A41" s="132" t="s">
        <v>850</v>
      </c>
      <c r="B41" s="132" t="s">
        <v>928</v>
      </c>
      <c r="C41" s="132" t="s">
        <v>929</v>
      </c>
      <c r="D41" s="132" t="s">
        <v>930</v>
      </c>
      <c r="E41" s="155">
        <v>12</v>
      </c>
      <c r="F41" s="133" t="s">
        <v>138</v>
      </c>
      <c r="G41" s="136">
        <v>10</v>
      </c>
      <c r="H41" s="137">
        <f t="shared" si="0"/>
        <v>30</v>
      </c>
    </row>
    <row r="42" spans="1:8" ht="14.4" x14ac:dyDescent="0.3">
      <c r="A42" s="132" t="s">
        <v>851</v>
      </c>
      <c r="B42" s="132" t="s">
        <v>931</v>
      </c>
      <c r="C42" s="132" t="s">
        <v>932</v>
      </c>
      <c r="D42" s="132" t="s">
        <v>933</v>
      </c>
      <c r="E42" s="155">
        <v>13</v>
      </c>
      <c r="F42" s="133" t="s">
        <v>138</v>
      </c>
      <c r="G42" s="136">
        <v>10</v>
      </c>
      <c r="H42" s="137">
        <f t="shared" si="0"/>
        <v>26</v>
      </c>
    </row>
    <row r="43" spans="1:8" ht="14.4" x14ac:dyDescent="0.3">
      <c r="A43" s="132" t="s">
        <v>852</v>
      </c>
      <c r="B43" s="132" t="s">
        <v>934</v>
      </c>
      <c r="C43" s="132" t="s">
        <v>897</v>
      </c>
      <c r="D43" s="132" t="s">
        <v>936</v>
      </c>
      <c r="E43" s="155">
        <v>14</v>
      </c>
      <c r="F43" s="133" t="s">
        <v>138</v>
      </c>
      <c r="G43" s="136">
        <v>10</v>
      </c>
      <c r="H43" s="137">
        <f t="shared" si="0"/>
        <v>34</v>
      </c>
    </row>
    <row r="44" spans="1:8" ht="14.4" hidden="1" x14ac:dyDescent="0.3">
      <c r="A44" s="132" t="s">
        <v>854</v>
      </c>
      <c r="B44" s="132" t="s">
        <v>937</v>
      </c>
      <c r="C44" s="132" t="s">
        <v>938</v>
      </c>
      <c r="D44" s="132" t="s">
        <v>939</v>
      </c>
      <c r="E44" s="155">
        <v>15</v>
      </c>
      <c r="F44" s="133" t="s">
        <v>138</v>
      </c>
      <c r="G44" s="136">
        <v>10</v>
      </c>
      <c r="H44" s="137">
        <f t="shared" si="0"/>
        <v>40</v>
      </c>
    </row>
    <row r="45" spans="1:8" ht="14.4" x14ac:dyDescent="0.3">
      <c r="A45" s="132" t="s">
        <v>855</v>
      </c>
      <c r="B45" s="132" t="s">
        <v>940</v>
      </c>
      <c r="C45" s="132" t="s">
        <v>923</v>
      </c>
      <c r="D45" s="132" t="s">
        <v>941</v>
      </c>
      <c r="E45" s="155">
        <v>16</v>
      </c>
      <c r="F45" s="133" t="s">
        <v>138</v>
      </c>
      <c r="G45" s="136">
        <v>10</v>
      </c>
      <c r="H45" s="137">
        <f t="shared" si="0"/>
        <v>37</v>
      </c>
    </row>
    <row r="46" spans="1:8" ht="14.4" x14ac:dyDescent="0.3">
      <c r="A46" s="132" t="s">
        <v>856</v>
      </c>
      <c r="B46" s="132" t="s">
        <v>942</v>
      </c>
      <c r="C46" s="132" t="s">
        <v>907</v>
      </c>
      <c r="D46" s="132" t="s">
        <v>943</v>
      </c>
      <c r="E46" s="155">
        <v>17</v>
      </c>
      <c r="F46" s="133" t="s">
        <v>138</v>
      </c>
      <c r="G46" s="136">
        <v>10</v>
      </c>
      <c r="H46" s="137">
        <f t="shared" si="0"/>
        <v>35</v>
      </c>
    </row>
    <row r="47" spans="1:8" ht="14.4" hidden="1" x14ac:dyDescent="0.3">
      <c r="A47" s="132" t="s">
        <v>857</v>
      </c>
      <c r="B47" s="132" t="s">
        <v>944</v>
      </c>
      <c r="C47" s="132" t="s">
        <v>946</v>
      </c>
      <c r="D47" s="132" t="s">
        <v>947</v>
      </c>
      <c r="E47" s="155">
        <v>18</v>
      </c>
      <c r="F47" s="133" t="s">
        <v>138</v>
      </c>
      <c r="G47" s="136">
        <v>10</v>
      </c>
      <c r="H47" s="137">
        <f t="shared" si="0"/>
        <v>45</v>
      </c>
    </row>
    <row r="48" spans="1:8" ht="14.4" hidden="1" x14ac:dyDescent="0.3">
      <c r="A48" s="132" t="s">
        <v>858</v>
      </c>
      <c r="B48" s="132" t="s">
        <v>948</v>
      </c>
      <c r="C48" s="132" t="s">
        <v>950</v>
      </c>
      <c r="D48" s="132" t="s">
        <v>947</v>
      </c>
      <c r="E48" s="155">
        <v>19</v>
      </c>
      <c r="F48" s="133" t="s">
        <v>138</v>
      </c>
      <c r="G48" s="136">
        <v>10</v>
      </c>
      <c r="H48" s="137">
        <f t="shared" si="0"/>
        <v>41</v>
      </c>
    </row>
    <row r="49" spans="1:8" ht="14.4" hidden="1" x14ac:dyDescent="0.3">
      <c r="A49" s="132" t="s">
        <v>859</v>
      </c>
      <c r="B49" s="132" t="s">
        <v>951</v>
      </c>
      <c r="C49" s="132" t="s">
        <v>946</v>
      </c>
      <c r="D49" s="132" t="s">
        <v>952</v>
      </c>
      <c r="E49" s="155">
        <v>20</v>
      </c>
      <c r="F49" s="133" t="s">
        <v>138</v>
      </c>
      <c r="G49" s="136">
        <v>10</v>
      </c>
      <c r="H49" s="137">
        <f t="shared" si="0"/>
        <v>45</v>
      </c>
    </row>
    <row r="50" spans="1:8" ht="14.4" hidden="1" x14ac:dyDescent="0.3">
      <c r="A50" s="132" t="s">
        <v>860</v>
      </c>
      <c r="B50" s="132" t="s">
        <v>953</v>
      </c>
      <c r="C50" s="132" t="s">
        <v>954</v>
      </c>
      <c r="D50" s="132" t="s">
        <v>955</v>
      </c>
      <c r="E50" s="155">
        <v>21</v>
      </c>
      <c r="F50" s="133" t="s">
        <v>138</v>
      </c>
      <c r="G50" s="136">
        <v>10</v>
      </c>
      <c r="H50" s="137">
        <f t="shared" si="0"/>
        <v>44</v>
      </c>
    </row>
    <row r="51" spans="1:8" ht="14.4" x14ac:dyDescent="0.3">
      <c r="A51" s="132" t="s">
        <v>861</v>
      </c>
      <c r="B51" s="132" t="s">
        <v>956</v>
      </c>
      <c r="C51" s="132" t="s">
        <v>923</v>
      </c>
      <c r="D51" s="132" t="s">
        <v>958</v>
      </c>
      <c r="E51" s="155">
        <v>22</v>
      </c>
      <c r="F51" s="133" t="s">
        <v>138</v>
      </c>
      <c r="G51" s="136">
        <v>10</v>
      </c>
      <c r="H51" s="137">
        <f t="shared" si="0"/>
        <v>37</v>
      </c>
    </row>
    <row r="52" spans="1:8" ht="14.4" x14ac:dyDescent="0.3">
      <c r="A52" s="132" t="s">
        <v>935</v>
      </c>
      <c r="B52" s="132" t="s">
        <v>959</v>
      </c>
      <c r="C52" s="132" t="s">
        <v>960</v>
      </c>
      <c r="D52" s="132" t="s">
        <v>961</v>
      </c>
      <c r="E52" s="155">
        <v>23</v>
      </c>
      <c r="F52" s="133" t="s">
        <v>138</v>
      </c>
      <c r="G52" s="136">
        <v>10</v>
      </c>
      <c r="H52" s="137">
        <f t="shared" si="0"/>
        <v>23</v>
      </c>
    </row>
    <row r="53" spans="1:8" ht="14.4" x14ac:dyDescent="0.3">
      <c r="A53" s="132" t="s">
        <v>962</v>
      </c>
      <c r="B53" s="132" t="s">
        <v>963</v>
      </c>
      <c r="C53" s="132" t="s">
        <v>965</v>
      </c>
      <c r="D53" s="132" t="s">
        <v>966</v>
      </c>
      <c r="E53" s="155">
        <v>24</v>
      </c>
      <c r="F53" s="133" t="s">
        <v>138</v>
      </c>
      <c r="G53" s="136">
        <v>10</v>
      </c>
      <c r="H53" s="137">
        <f t="shared" si="0"/>
        <v>36</v>
      </c>
    </row>
    <row r="54" spans="1:8" ht="14.4" x14ac:dyDescent="0.3">
      <c r="A54" s="132" t="s">
        <v>913</v>
      </c>
      <c r="B54" s="132" t="s">
        <v>967</v>
      </c>
      <c r="C54" s="132" t="s">
        <v>897</v>
      </c>
      <c r="D54" s="132" t="s">
        <v>968</v>
      </c>
      <c r="E54" s="155">
        <v>25</v>
      </c>
      <c r="F54" s="133" t="s">
        <v>138</v>
      </c>
      <c r="G54" s="136">
        <v>10</v>
      </c>
      <c r="H54" s="137">
        <f t="shared" si="0"/>
        <v>34</v>
      </c>
    </row>
    <row r="55" spans="1:8" ht="14.4" x14ac:dyDescent="0.3">
      <c r="A55" s="132" t="s">
        <v>969</v>
      </c>
      <c r="B55" s="132" t="s">
        <v>970</v>
      </c>
      <c r="C55" s="132" t="s">
        <v>972</v>
      </c>
      <c r="D55" s="132" t="s">
        <v>973</v>
      </c>
      <c r="E55" s="155">
        <v>26</v>
      </c>
      <c r="F55" s="133" t="s">
        <v>138</v>
      </c>
      <c r="G55" s="136">
        <v>10</v>
      </c>
      <c r="H55" s="137">
        <f t="shared" si="0"/>
        <v>31</v>
      </c>
    </row>
    <row r="56" spans="1:8" ht="14.4" x14ac:dyDescent="0.3">
      <c r="A56" s="132" t="s">
        <v>974</v>
      </c>
      <c r="B56" s="132" t="s">
        <v>975</v>
      </c>
      <c r="C56" s="132" t="s">
        <v>977</v>
      </c>
      <c r="D56" s="132" t="s">
        <v>973</v>
      </c>
      <c r="E56" s="155">
        <v>26</v>
      </c>
      <c r="F56" s="133" t="s">
        <v>138</v>
      </c>
      <c r="G56" s="136">
        <v>10</v>
      </c>
      <c r="H56" s="137">
        <f t="shared" si="0"/>
        <v>32</v>
      </c>
    </row>
    <row r="57" spans="1:8" ht="14.4" x14ac:dyDescent="0.3">
      <c r="A57" s="132" t="s">
        <v>978</v>
      </c>
      <c r="B57" s="132" t="s">
        <v>979</v>
      </c>
      <c r="C57" s="132" t="s">
        <v>977</v>
      </c>
      <c r="D57" s="132" t="s">
        <v>981</v>
      </c>
      <c r="E57" s="155">
        <v>28</v>
      </c>
      <c r="F57" s="133" t="s">
        <v>138</v>
      </c>
      <c r="G57" s="136">
        <v>10</v>
      </c>
      <c r="H57" s="137">
        <f t="shared" si="0"/>
        <v>32</v>
      </c>
    </row>
    <row r="58" spans="1:8" ht="14.4" x14ac:dyDescent="0.3">
      <c r="A58" s="132" t="s">
        <v>982</v>
      </c>
      <c r="B58" s="132" t="s">
        <v>983</v>
      </c>
      <c r="C58" s="132" t="s">
        <v>926</v>
      </c>
      <c r="D58" s="132" t="s">
        <v>984</v>
      </c>
      <c r="E58" s="155">
        <v>29</v>
      </c>
      <c r="F58" s="133" t="s">
        <v>138</v>
      </c>
      <c r="G58" s="136">
        <v>10</v>
      </c>
      <c r="H58" s="137">
        <f t="shared" si="0"/>
        <v>39</v>
      </c>
    </row>
    <row r="59" spans="1:8" ht="14.4" hidden="1" x14ac:dyDescent="0.3">
      <c r="A59" s="132" t="s">
        <v>985</v>
      </c>
      <c r="B59" s="132" t="s">
        <v>986</v>
      </c>
      <c r="C59" s="132" t="s">
        <v>938</v>
      </c>
      <c r="D59" s="132" t="s">
        <v>988</v>
      </c>
      <c r="E59" s="155">
        <v>30</v>
      </c>
      <c r="F59" s="133" t="s">
        <v>138</v>
      </c>
      <c r="G59" s="136">
        <v>10</v>
      </c>
      <c r="H59" s="137">
        <f t="shared" si="0"/>
        <v>40</v>
      </c>
    </row>
    <row r="60" spans="1:8" ht="14.4" x14ac:dyDescent="0.3">
      <c r="A60" s="132" t="s">
        <v>989</v>
      </c>
      <c r="B60" s="132" t="s">
        <v>990</v>
      </c>
      <c r="C60" s="132" t="s">
        <v>991</v>
      </c>
      <c r="D60" s="132" t="s">
        <v>992</v>
      </c>
      <c r="E60" s="155">
        <v>31</v>
      </c>
      <c r="F60" s="133" t="s">
        <v>138</v>
      </c>
      <c r="G60" s="136">
        <v>10</v>
      </c>
      <c r="H60" s="137">
        <f t="shared" si="0"/>
        <v>33</v>
      </c>
    </row>
    <row r="61" spans="1:8" ht="14.4" x14ac:dyDescent="0.3">
      <c r="A61" s="132" t="s">
        <v>993</v>
      </c>
      <c r="B61" s="132" t="s">
        <v>994</v>
      </c>
      <c r="C61" s="132" t="s">
        <v>965</v>
      </c>
      <c r="D61" s="132" t="s">
        <v>992</v>
      </c>
      <c r="E61" s="155">
        <v>31</v>
      </c>
      <c r="F61" s="133" t="s">
        <v>138</v>
      </c>
      <c r="G61" s="136">
        <v>10</v>
      </c>
      <c r="H61" s="137">
        <f t="shared" si="0"/>
        <v>36</v>
      </c>
    </row>
    <row r="62" spans="1:8" ht="14.4" x14ac:dyDescent="0.3">
      <c r="A62" s="132" t="s">
        <v>996</v>
      </c>
      <c r="B62" s="132" t="s">
        <v>997</v>
      </c>
      <c r="C62" s="132" t="s">
        <v>916</v>
      </c>
      <c r="D62" s="132" t="s">
        <v>999</v>
      </c>
      <c r="E62" s="155">
        <v>33</v>
      </c>
      <c r="F62" s="133" t="s">
        <v>138</v>
      </c>
      <c r="G62" s="136">
        <v>10</v>
      </c>
      <c r="H62" s="137">
        <f t="shared" si="0"/>
        <v>29</v>
      </c>
    </row>
    <row r="63" spans="1:8" ht="14.4" x14ac:dyDescent="0.3">
      <c r="A63" s="132" t="s">
        <v>1000</v>
      </c>
      <c r="B63" s="132" t="s">
        <v>1001</v>
      </c>
      <c r="C63" s="132" t="s">
        <v>965</v>
      </c>
      <c r="D63" s="132" t="s">
        <v>1002</v>
      </c>
      <c r="E63" s="155">
        <v>34</v>
      </c>
      <c r="F63" s="133" t="s">
        <v>138</v>
      </c>
      <c r="G63" s="136">
        <v>10</v>
      </c>
      <c r="H63" s="137">
        <f t="shared" si="0"/>
        <v>36</v>
      </c>
    </row>
    <row r="64" spans="1:8" ht="14.4" x14ac:dyDescent="0.3">
      <c r="A64" s="132" t="s">
        <v>1003</v>
      </c>
      <c r="B64" s="132" t="s">
        <v>1004</v>
      </c>
      <c r="C64" s="132" t="s">
        <v>923</v>
      </c>
      <c r="D64" s="132" t="s">
        <v>1005</v>
      </c>
      <c r="E64" s="155">
        <v>35</v>
      </c>
      <c r="F64" s="133" t="s">
        <v>138</v>
      </c>
      <c r="G64" s="136">
        <v>10</v>
      </c>
      <c r="H64" s="137">
        <f t="shared" si="0"/>
        <v>37</v>
      </c>
    </row>
    <row r="65" spans="1:8" ht="14.4" x14ac:dyDescent="0.3">
      <c r="A65" s="132" t="s">
        <v>1006</v>
      </c>
      <c r="B65" s="132" t="s">
        <v>1007</v>
      </c>
      <c r="C65" s="132" t="s">
        <v>1008</v>
      </c>
      <c r="D65" s="132" t="s">
        <v>1009</v>
      </c>
      <c r="E65" s="155">
        <v>36</v>
      </c>
      <c r="F65" s="133" t="s">
        <v>138</v>
      </c>
      <c r="G65" s="136">
        <v>10</v>
      </c>
      <c r="H65" s="137">
        <f t="shared" si="0"/>
        <v>28</v>
      </c>
    </row>
    <row r="66" spans="1:8" ht="14.4" x14ac:dyDescent="0.3">
      <c r="A66" s="132" t="s">
        <v>1010</v>
      </c>
      <c r="B66" s="132" t="s">
        <v>1011</v>
      </c>
      <c r="C66" s="132" t="s">
        <v>965</v>
      </c>
      <c r="D66" s="132" t="s">
        <v>1013</v>
      </c>
      <c r="E66" s="155">
        <v>37</v>
      </c>
      <c r="F66" s="133" t="s">
        <v>138</v>
      </c>
      <c r="G66" s="136">
        <v>10</v>
      </c>
      <c r="H66" s="137">
        <f t="shared" si="0"/>
        <v>36</v>
      </c>
    </row>
    <row r="67" spans="1:8" ht="14.4" hidden="1" x14ac:dyDescent="0.3">
      <c r="A67" s="132" t="s">
        <v>1014</v>
      </c>
      <c r="B67" s="132" t="s">
        <v>1854</v>
      </c>
      <c r="C67" s="132" t="s">
        <v>938</v>
      </c>
      <c r="D67" s="132" t="s">
        <v>1016</v>
      </c>
      <c r="E67" s="155">
        <v>38</v>
      </c>
      <c r="F67" s="133" t="s">
        <v>138</v>
      </c>
      <c r="G67" s="136">
        <v>10</v>
      </c>
      <c r="H67" s="137">
        <f t="shared" si="0"/>
        <v>40</v>
      </c>
    </row>
    <row r="68" spans="1:8" ht="14.4" hidden="1" x14ac:dyDescent="0.3">
      <c r="A68" s="132" t="s">
        <v>1017</v>
      </c>
      <c r="B68" s="132" t="s">
        <v>1018</v>
      </c>
      <c r="C68" s="132" t="s">
        <v>1020</v>
      </c>
      <c r="D68" s="132" t="s">
        <v>1021</v>
      </c>
      <c r="E68" s="155">
        <v>39</v>
      </c>
      <c r="F68" s="133" t="s">
        <v>138</v>
      </c>
      <c r="G68" s="136">
        <v>10</v>
      </c>
      <c r="H68" s="137">
        <f t="shared" si="0"/>
        <v>55</v>
      </c>
    </row>
    <row r="69" spans="1:8" ht="14.4" x14ac:dyDescent="0.3">
      <c r="A69" s="132" t="s">
        <v>998</v>
      </c>
      <c r="B69" s="132" t="s">
        <v>1855</v>
      </c>
      <c r="C69" s="132" t="s">
        <v>991</v>
      </c>
      <c r="D69" s="132" t="s">
        <v>1022</v>
      </c>
      <c r="E69" s="155">
        <v>40</v>
      </c>
      <c r="F69" s="133" t="s">
        <v>138</v>
      </c>
      <c r="G69" s="136">
        <v>10</v>
      </c>
      <c r="H69" s="137">
        <f t="shared" si="0"/>
        <v>33</v>
      </c>
    </row>
    <row r="70" spans="1:8" ht="14.4" hidden="1" x14ac:dyDescent="0.3">
      <c r="A70" s="132" t="s">
        <v>1023</v>
      </c>
      <c r="B70" s="132" t="s">
        <v>1024</v>
      </c>
      <c r="C70" s="132" t="s">
        <v>1026</v>
      </c>
      <c r="D70" s="132" t="s">
        <v>1027</v>
      </c>
      <c r="E70" s="155">
        <v>41</v>
      </c>
      <c r="F70" s="133" t="s">
        <v>138</v>
      </c>
      <c r="G70" s="136">
        <v>10</v>
      </c>
      <c r="H70" s="137">
        <f t="shared" si="0"/>
        <v>43</v>
      </c>
    </row>
    <row r="71" spans="1:8" ht="14.4" hidden="1" x14ac:dyDescent="0.3">
      <c r="A71" s="132" t="s">
        <v>964</v>
      </c>
      <c r="B71" s="132" t="s">
        <v>1028</v>
      </c>
      <c r="C71" s="132" t="s">
        <v>1029</v>
      </c>
      <c r="D71" s="132" t="s">
        <v>1030</v>
      </c>
      <c r="E71" s="155">
        <v>42</v>
      </c>
      <c r="F71" s="133" t="s">
        <v>138</v>
      </c>
      <c r="G71" s="136">
        <v>10</v>
      </c>
      <c r="H71" s="137">
        <f t="shared" si="0"/>
        <v>49</v>
      </c>
    </row>
    <row r="72" spans="1:8" ht="14.4" hidden="1" x14ac:dyDescent="0.3">
      <c r="A72" s="132" t="s">
        <v>1031</v>
      </c>
      <c r="B72" s="132" t="s">
        <v>1032</v>
      </c>
      <c r="C72" s="132" t="s">
        <v>938</v>
      </c>
      <c r="D72" s="132" t="s">
        <v>1034</v>
      </c>
      <c r="E72" s="155">
        <v>43</v>
      </c>
      <c r="F72" s="133" t="s">
        <v>138</v>
      </c>
      <c r="G72" s="136">
        <v>10</v>
      </c>
      <c r="H72" s="137">
        <f t="shared" si="0"/>
        <v>40</v>
      </c>
    </row>
    <row r="73" spans="1:8" ht="14.4" x14ac:dyDescent="0.3">
      <c r="A73" s="132" t="s">
        <v>1035</v>
      </c>
      <c r="B73" s="132" t="s">
        <v>1036</v>
      </c>
      <c r="C73" s="132" t="s">
        <v>926</v>
      </c>
      <c r="D73" s="132" t="s">
        <v>1037</v>
      </c>
      <c r="E73" s="155">
        <v>44</v>
      </c>
      <c r="F73" s="133" t="s">
        <v>138</v>
      </c>
      <c r="G73" s="136">
        <v>10</v>
      </c>
      <c r="H73" s="137">
        <f t="shared" si="0"/>
        <v>39</v>
      </c>
    </row>
    <row r="74" spans="1:8" ht="14.4" x14ac:dyDescent="0.3">
      <c r="A74" s="132" t="s">
        <v>1038</v>
      </c>
      <c r="B74" s="132" t="s">
        <v>1039</v>
      </c>
      <c r="C74" s="132" t="s">
        <v>926</v>
      </c>
      <c r="D74" s="132" t="s">
        <v>1040</v>
      </c>
      <c r="E74" s="155">
        <v>45</v>
      </c>
      <c r="F74" s="133" t="s">
        <v>138</v>
      </c>
      <c r="G74" s="136">
        <v>10</v>
      </c>
      <c r="H74" s="137">
        <f t="shared" si="0"/>
        <v>39</v>
      </c>
    </row>
    <row r="75" spans="1:8" ht="14.4" x14ac:dyDescent="0.3">
      <c r="A75" s="132" t="s">
        <v>945</v>
      </c>
      <c r="B75" s="132" t="s">
        <v>1041</v>
      </c>
      <c r="C75" s="132" t="s">
        <v>926</v>
      </c>
      <c r="D75" s="132" t="s">
        <v>1043</v>
      </c>
      <c r="E75" s="155">
        <v>46</v>
      </c>
      <c r="F75" s="133" t="s">
        <v>138</v>
      </c>
      <c r="G75" s="136">
        <v>10</v>
      </c>
      <c r="H75" s="137">
        <f t="shared" ref="H75:H126" si="1">2023-C75</f>
        <v>39</v>
      </c>
    </row>
    <row r="76" spans="1:8" ht="14.4" hidden="1" x14ac:dyDescent="0.3">
      <c r="A76" s="132" t="s">
        <v>1019</v>
      </c>
      <c r="B76" s="132" t="s">
        <v>1044</v>
      </c>
      <c r="C76" s="132" t="s">
        <v>1026</v>
      </c>
      <c r="D76" s="132" t="s">
        <v>1046</v>
      </c>
      <c r="E76" s="155">
        <v>47</v>
      </c>
      <c r="F76" s="133" t="s">
        <v>138</v>
      </c>
      <c r="G76" s="136">
        <v>10</v>
      </c>
      <c r="H76" s="137">
        <f t="shared" si="1"/>
        <v>43</v>
      </c>
    </row>
    <row r="77" spans="1:8" ht="14.4" hidden="1" x14ac:dyDescent="0.3">
      <c r="A77" s="132" t="s">
        <v>1047</v>
      </c>
      <c r="B77" s="132" t="s">
        <v>1856</v>
      </c>
      <c r="C77" s="132" t="s">
        <v>1020</v>
      </c>
      <c r="D77" s="132" t="s">
        <v>1048</v>
      </c>
      <c r="E77" s="155">
        <v>48</v>
      </c>
      <c r="F77" s="133" t="s">
        <v>138</v>
      </c>
      <c r="G77" s="136">
        <v>10</v>
      </c>
      <c r="H77" s="137">
        <f t="shared" si="1"/>
        <v>55</v>
      </c>
    </row>
    <row r="78" spans="1:8" ht="14.4" x14ac:dyDescent="0.3">
      <c r="A78" s="132" t="s">
        <v>1049</v>
      </c>
      <c r="B78" s="132" t="s">
        <v>1050</v>
      </c>
      <c r="C78" s="132" t="s">
        <v>907</v>
      </c>
      <c r="D78" s="132" t="s">
        <v>1052</v>
      </c>
      <c r="E78" s="155">
        <v>49</v>
      </c>
      <c r="F78" s="133" t="s">
        <v>138</v>
      </c>
      <c r="G78" s="136">
        <v>10</v>
      </c>
      <c r="H78" s="137">
        <f t="shared" si="1"/>
        <v>35</v>
      </c>
    </row>
    <row r="79" spans="1:8" ht="14.4" hidden="1" x14ac:dyDescent="0.3">
      <c r="A79" s="132" t="s">
        <v>1053</v>
      </c>
      <c r="B79" s="132" t="s">
        <v>1054</v>
      </c>
      <c r="C79" s="132" t="s">
        <v>1056</v>
      </c>
      <c r="D79" s="132" t="s">
        <v>1057</v>
      </c>
      <c r="E79" s="155">
        <v>50</v>
      </c>
      <c r="F79" s="133" t="s">
        <v>138</v>
      </c>
      <c r="G79" s="136">
        <v>10</v>
      </c>
      <c r="H79" s="137">
        <f t="shared" si="1"/>
        <v>46</v>
      </c>
    </row>
    <row r="80" spans="1:8" ht="14.4" x14ac:dyDescent="0.3">
      <c r="A80" s="132" t="s">
        <v>1058</v>
      </c>
      <c r="B80" s="132" t="s">
        <v>1059</v>
      </c>
      <c r="C80" s="132" t="s">
        <v>1060</v>
      </c>
      <c r="D80" s="132" t="s">
        <v>1061</v>
      </c>
      <c r="E80" s="155">
        <v>51</v>
      </c>
      <c r="F80" s="133" t="s">
        <v>138</v>
      </c>
      <c r="G80" s="136">
        <v>10</v>
      </c>
      <c r="H80" s="137">
        <f t="shared" si="1"/>
        <v>19</v>
      </c>
    </row>
    <row r="81" spans="1:8" ht="14.4" hidden="1" x14ac:dyDescent="0.3">
      <c r="A81" s="132" t="s">
        <v>1042</v>
      </c>
      <c r="B81" s="132" t="s">
        <v>1062</v>
      </c>
      <c r="C81" s="132" t="s">
        <v>1056</v>
      </c>
      <c r="D81" s="132" t="s">
        <v>1064</v>
      </c>
      <c r="E81" s="155">
        <v>52</v>
      </c>
      <c r="F81" s="133" t="s">
        <v>138</v>
      </c>
      <c r="G81" s="136">
        <v>10</v>
      </c>
      <c r="H81" s="137">
        <f t="shared" si="1"/>
        <v>46</v>
      </c>
    </row>
    <row r="82" spans="1:8" ht="14.4" hidden="1" x14ac:dyDescent="0.3">
      <c r="A82" s="132" t="s">
        <v>987</v>
      </c>
      <c r="B82" s="132" t="s">
        <v>1065</v>
      </c>
      <c r="C82" s="132" t="s">
        <v>950</v>
      </c>
      <c r="D82" s="132" t="s">
        <v>1067</v>
      </c>
      <c r="E82" s="155">
        <v>53</v>
      </c>
      <c r="F82" s="133" t="s">
        <v>138</v>
      </c>
      <c r="G82" s="136">
        <v>10</v>
      </c>
      <c r="H82" s="137">
        <f t="shared" si="1"/>
        <v>41</v>
      </c>
    </row>
    <row r="83" spans="1:8" ht="14.4" x14ac:dyDescent="0.3">
      <c r="A83" s="132" t="s">
        <v>1068</v>
      </c>
      <c r="B83" s="132" t="s">
        <v>1069</v>
      </c>
      <c r="C83" s="132" t="s">
        <v>916</v>
      </c>
      <c r="D83" s="132" t="s">
        <v>1071</v>
      </c>
      <c r="E83" s="155">
        <v>54</v>
      </c>
      <c r="F83" s="133" t="s">
        <v>138</v>
      </c>
      <c r="G83" s="136">
        <v>10</v>
      </c>
      <c r="H83" s="137">
        <f t="shared" si="1"/>
        <v>29</v>
      </c>
    </row>
    <row r="84" spans="1:8" ht="14.4" x14ac:dyDescent="0.3">
      <c r="A84" s="132" t="s">
        <v>949</v>
      </c>
      <c r="B84" s="132" t="s">
        <v>1072</v>
      </c>
      <c r="C84" s="132" t="s">
        <v>991</v>
      </c>
      <c r="D84" s="132" t="s">
        <v>1071</v>
      </c>
      <c r="E84" s="155">
        <v>54</v>
      </c>
      <c r="F84" s="133" t="s">
        <v>138</v>
      </c>
      <c r="G84" s="136">
        <v>10</v>
      </c>
      <c r="H84" s="137">
        <f t="shared" si="1"/>
        <v>33</v>
      </c>
    </row>
    <row r="85" spans="1:8" ht="14.4" x14ac:dyDescent="0.3">
      <c r="A85" s="132" t="s">
        <v>1074</v>
      </c>
      <c r="B85" s="132" t="s">
        <v>1857</v>
      </c>
      <c r="C85" s="132" t="s">
        <v>965</v>
      </c>
      <c r="D85" s="132" t="s">
        <v>1076</v>
      </c>
      <c r="E85" s="155">
        <v>56</v>
      </c>
      <c r="F85" s="133" t="s">
        <v>138</v>
      </c>
      <c r="G85" s="136">
        <v>10</v>
      </c>
      <c r="H85" s="137">
        <f t="shared" si="1"/>
        <v>36</v>
      </c>
    </row>
    <row r="86" spans="1:8" ht="14.4" x14ac:dyDescent="0.3">
      <c r="A86" s="132" t="s">
        <v>1077</v>
      </c>
      <c r="B86" s="132" t="s">
        <v>1078</v>
      </c>
      <c r="C86" s="132" t="s">
        <v>965</v>
      </c>
      <c r="D86" s="132" t="s">
        <v>1080</v>
      </c>
      <c r="E86" s="155">
        <v>57</v>
      </c>
      <c r="F86" s="133" t="s">
        <v>138</v>
      </c>
      <c r="G86" s="136">
        <v>10</v>
      </c>
      <c r="H86" s="137">
        <f t="shared" si="1"/>
        <v>36</v>
      </c>
    </row>
    <row r="87" spans="1:8" ht="14.4" hidden="1" x14ac:dyDescent="0.3">
      <c r="A87" s="132" t="s">
        <v>1081</v>
      </c>
      <c r="B87" s="132" t="s">
        <v>1082</v>
      </c>
      <c r="C87" s="132" t="s">
        <v>1083</v>
      </c>
      <c r="D87" s="132" t="s">
        <v>1084</v>
      </c>
      <c r="E87" s="155">
        <v>58</v>
      </c>
      <c r="F87" s="133" t="s">
        <v>138</v>
      </c>
      <c r="G87" s="136">
        <v>10</v>
      </c>
      <c r="H87" s="137">
        <f t="shared" si="1"/>
        <v>42</v>
      </c>
    </row>
    <row r="88" spans="1:8" ht="14.4" hidden="1" x14ac:dyDescent="0.3">
      <c r="A88" s="132" t="s">
        <v>1015</v>
      </c>
      <c r="B88" s="132" t="s">
        <v>1085</v>
      </c>
      <c r="C88" s="132" t="s">
        <v>946</v>
      </c>
      <c r="D88" s="132" t="s">
        <v>1087</v>
      </c>
      <c r="E88" s="155">
        <v>59</v>
      </c>
      <c r="F88" s="133" t="s">
        <v>138</v>
      </c>
      <c r="G88" s="136">
        <v>10</v>
      </c>
      <c r="H88" s="137">
        <f t="shared" si="1"/>
        <v>45</v>
      </c>
    </row>
    <row r="89" spans="1:8" ht="14.4" hidden="1" x14ac:dyDescent="0.3">
      <c r="A89" s="132" t="s">
        <v>925</v>
      </c>
      <c r="B89" s="132" t="s">
        <v>1088</v>
      </c>
      <c r="C89" s="132" t="s">
        <v>1083</v>
      </c>
      <c r="D89" s="132" t="s">
        <v>1090</v>
      </c>
      <c r="E89" s="155">
        <v>60</v>
      </c>
      <c r="F89" s="133" t="s">
        <v>138</v>
      </c>
      <c r="G89" s="136">
        <v>10</v>
      </c>
      <c r="H89" s="137">
        <f t="shared" si="1"/>
        <v>42</v>
      </c>
    </row>
    <row r="90" spans="1:8" ht="14.4" x14ac:dyDescent="0.3">
      <c r="A90" s="132" t="s">
        <v>1091</v>
      </c>
      <c r="B90" s="132" t="s">
        <v>1092</v>
      </c>
      <c r="C90" s="132" t="s">
        <v>907</v>
      </c>
      <c r="D90" s="132" t="s">
        <v>1093</v>
      </c>
      <c r="E90" s="155">
        <v>61</v>
      </c>
      <c r="F90" s="133" t="s">
        <v>138</v>
      </c>
      <c r="G90" s="136">
        <v>10</v>
      </c>
      <c r="H90" s="137">
        <f t="shared" si="1"/>
        <v>35</v>
      </c>
    </row>
    <row r="91" spans="1:8" ht="14.4" x14ac:dyDescent="0.3">
      <c r="A91" s="132" t="s">
        <v>957</v>
      </c>
      <c r="B91" s="132" t="s">
        <v>1094</v>
      </c>
      <c r="C91" s="132" t="s">
        <v>907</v>
      </c>
      <c r="D91" s="132" t="s">
        <v>1096</v>
      </c>
      <c r="E91" s="155">
        <v>62</v>
      </c>
      <c r="F91" s="133" t="s">
        <v>138</v>
      </c>
      <c r="G91" s="136">
        <v>10</v>
      </c>
      <c r="H91" s="137">
        <f t="shared" si="1"/>
        <v>35</v>
      </c>
    </row>
    <row r="92" spans="1:8" ht="14.4" x14ac:dyDescent="0.3">
      <c r="A92" s="132" t="s">
        <v>1097</v>
      </c>
      <c r="B92" s="132" t="s">
        <v>1098</v>
      </c>
      <c r="C92" s="132" t="s">
        <v>1100</v>
      </c>
      <c r="D92" s="132" t="s">
        <v>1101</v>
      </c>
      <c r="E92" s="155">
        <v>63</v>
      </c>
      <c r="F92" s="133" t="s">
        <v>138</v>
      </c>
      <c r="G92" s="136">
        <v>10</v>
      </c>
      <c r="H92" s="137">
        <f t="shared" si="1"/>
        <v>24</v>
      </c>
    </row>
    <row r="93" spans="1:8" ht="14.4" hidden="1" x14ac:dyDescent="0.3">
      <c r="A93" s="132"/>
      <c r="B93" s="132"/>
      <c r="C93" s="131"/>
      <c r="D93" s="131"/>
      <c r="E93" s="158"/>
      <c r="F93" s="131"/>
      <c r="G93" s="136"/>
      <c r="H93" s="137"/>
    </row>
    <row r="94" spans="1:8" ht="14.4" hidden="1" x14ac:dyDescent="0.3">
      <c r="A94" s="131" t="s">
        <v>1102</v>
      </c>
      <c r="B94" s="132"/>
      <c r="C94" s="131"/>
      <c r="D94" s="131"/>
      <c r="E94" s="158"/>
      <c r="F94" s="131"/>
      <c r="G94" s="136"/>
      <c r="H94" s="137"/>
    </row>
    <row r="95" spans="1:8" ht="14.4" hidden="1" x14ac:dyDescent="0.3">
      <c r="A95" s="132"/>
      <c r="B95" s="131"/>
      <c r="C95" s="131"/>
      <c r="D95" s="131"/>
      <c r="E95" s="158"/>
      <c r="F95" s="131"/>
      <c r="G95" s="136"/>
      <c r="H95" s="137"/>
    </row>
    <row r="96" spans="1:8" ht="14.4" hidden="1" x14ac:dyDescent="0.3">
      <c r="A96" s="132" t="s">
        <v>18</v>
      </c>
      <c r="B96" s="132" t="s">
        <v>836</v>
      </c>
      <c r="C96" s="132" t="s">
        <v>837</v>
      </c>
      <c r="D96" s="132" t="s">
        <v>139</v>
      </c>
      <c r="E96" s="158" t="s">
        <v>838</v>
      </c>
      <c r="F96" s="132"/>
      <c r="G96" s="136"/>
      <c r="H96" s="137"/>
    </row>
    <row r="97" spans="1:8" ht="14.4" hidden="1" x14ac:dyDescent="0.3">
      <c r="A97" s="132" t="s">
        <v>839</v>
      </c>
      <c r="B97" s="132" t="s">
        <v>1103</v>
      </c>
      <c r="C97" s="132" t="s">
        <v>929</v>
      </c>
      <c r="D97" s="132" t="s">
        <v>1104</v>
      </c>
      <c r="E97" s="155">
        <v>1</v>
      </c>
      <c r="F97" s="131" t="s">
        <v>770</v>
      </c>
      <c r="G97" s="136">
        <v>10</v>
      </c>
      <c r="H97" s="137">
        <f t="shared" si="1"/>
        <v>30</v>
      </c>
    </row>
    <row r="98" spans="1:8" ht="14.4" hidden="1" x14ac:dyDescent="0.3">
      <c r="A98" s="132" t="s">
        <v>840</v>
      </c>
      <c r="B98" s="132" t="s">
        <v>1105</v>
      </c>
      <c r="C98" s="132" t="s">
        <v>923</v>
      </c>
      <c r="D98" s="132" t="s">
        <v>1106</v>
      </c>
      <c r="E98" s="155">
        <v>2</v>
      </c>
      <c r="F98" s="133" t="s">
        <v>770</v>
      </c>
      <c r="G98" s="136">
        <v>10</v>
      </c>
      <c r="H98" s="137">
        <f t="shared" si="1"/>
        <v>37</v>
      </c>
    </row>
    <row r="99" spans="1:8" ht="14.4" hidden="1" x14ac:dyDescent="0.3">
      <c r="A99" s="132" t="s">
        <v>841</v>
      </c>
      <c r="B99" s="132" t="s">
        <v>1107</v>
      </c>
      <c r="C99" s="132" t="s">
        <v>904</v>
      </c>
      <c r="D99" s="132" t="s">
        <v>1108</v>
      </c>
      <c r="E99" s="155">
        <v>3</v>
      </c>
      <c r="F99" s="133" t="s">
        <v>770</v>
      </c>
      <c r="G99" s="136">
        <v>10</v>
      </c>
      <c r="H99" s="137">
        <f t="shared" si="1"/>
        <v>38</v>
      </c>
    </row>
    <row r="100" spans="1:8" ht="14.4" hidden="1" x14ac:dyDescent="0.3">
      <c r="A100" s="132" t="s">
        <v>842</v>
      </c>
      <c r="B100" s="132" t="s">
        <v>1109</v>
      </c>
      <c r="C100" s="132" t="s">
        <v>897</v>
      </c>
      <c r="D100" s="132" t="s">
        <v>1110</v>
      </c>
      <c r="E100" s="155">
        <v>4</v>
      </c>
      <c r="F100" s="133" t="s">
        <v>770</v>
      </c>
      <c r="G100" s="136">
        <v>10</v>
      </c>
      <c r="H100" s="137">
        <f t="shared" si="1"/>
        <v>34</v>
      </c>
    </row>
    <row r="101" spans="1:8" ht="14.4" hidden="1" x14ac:dyDescent="0.3">
      <c r="A101" s="132" t="s">
        <v>843</v>
      </c>
      <c r="B101" s="132" t="s">
        <v>1111</v>
      </c>
      <c r="C101" s="132" t="s">
        <v>923</v>
      </c>
      <c r="D101" s="132" t="s">
        <v>1112</v>
      </c>
      <c r="E101" s="155">
        <v>5</v>
      </c>
      <c r="F101" s="133" t="s">
        <v>770</v>
      </c>
      <c r="G101" s="136">
        <v>10</v>
      </c>
      <c r="H101" s="137">
        <f t="shared" si="1"/>
        <v>37</v>
      </c>
    </row>
    <row r="102" spans="1:8" ht="14.4" hidden="1" x14ac:dyDescent="0.3">
      <c r="A102" s="132" t="s">
        <v>844</v>
      </c>
      <c r="B102" s="132" t="s">
        <v>1113</v>
      </c>
      <c r="C102" s="132" t="s">
        <v>926</v>
      </c>
      <c r="D102" s="132" t="s">
        <v>1114</v>
      </c>
      <c r="E102" s="155">
        <v>6</v>
      </c>
      <c r="F102" s="133" t="s">
        <v>770</v>
      </c>
      <c r="G102" s="136">
        <v>10</v>
      </c>
      <c r="H102" s="137">
        <f t="shared" si="1"/>
        <v>39</v>
      </c>
    </row>
    <row r="103" spans="1:8" ht="14.4" hidden="1" x14ac:dyDescent="0.3">
      <c r="A103" s="132" t="s">
        <v>845</v>
      </c>
      <c r="B103" s="132" t="s">
        <v>1115</v>
      </c>
      <c r="C103" s="132" t="s">
        <v>1083</v>
      </c>
      <c r="D103" s="132" t="s">
        <v>1116</v>
      </c>
      <c r="E103" s="155">
        <v>7</v>
      </c>
      <c r="F103" s="133" t="s">
        <v>770</v>
      </c>
      <c r="G103" s="136">
        <v>10</v>
      </c>
      <c r="H103" s="137">
        <f t="shared" si="1"/>
        <v>42</v>
      </c>
    </row>
    <row r="104" spans="1:8" ht="14.4" hidden="1" x14ac:dyDescent="0.3">
      <c r="A104" s="132" t="s">
        <v>846</v>
      </c>
      <c r="B104" s="132" t="s">
        <v>1117</v>
      </c>
      <c r="C104" s="132" t="s">
        <v>965</v>
      </c>
      <c r="D104" s="132" t="s">
        <v>1118</v>
      </c>
      <c r="E104" s="155">
        <v>8</v>
      </c>
      <c r="F104" s="133" t="s">
        <v>770</v>
      </c>
      <c r="G104" s="136">
        <v>10</v>
      </c>
      <c r="H104" s="137">
        <f t="shared" si="1"/>
        <v>36</v>
      </c>
    </row>
    <row r="105" spans="1:8" ht="14.4" hidden="1" x14ac:dyDescent="0.3">
      <c r="A105" s="132" t="s">
        <v>847</v>
      </c>
      <c r="B105" s="132" t="s">
        <v>355</v>
      </c>
      <c r="C105" s="132" t="s">
        <v>977</v>
      </c>
      <c r="D105" s="132" t="s">
        <v>1120</v>
      </c>
      <c r="E105" s="155">
        <v>9</v>
      </c>
      <c r="F105" s="133" t="s">
        <v>770</v>
      </c>
      <c r="G105" s="136">
        <v>10</v>
      </c>
      <c r="H105" s="137">
        <f t="shared" si="1"/>
        <v>32</v>
      </c>
    </row>
    <row r="106" spans="1:8" ht="14.4" hidden="1" x14ac:dyDescent="0.3">
      <c r="A106" s="132" t="s">
        <v>848</v>
      </c>
      <c r="B106" s="132" t="s">
        <v>1121</v>
      </c>
      <c r="C106" s="132" t="s">
        <v>965</v>
      </c>
      <c r="D106" s="132" t="s">
        <v>1122</v>
      </c>
      <c r="E106" s="155">
        <v>10</v>
      </c>
      <c r="F106" s="133" t="s">
        <v>770</v>
      </c>
      <c r="G106" s="136">
        <v>10</v>
      </c>
      <c r="H106" s="137">
        <f t="shared" si="1"/>
        <v>36</v>
      </c>
    </row>
    <row r="107" spans="1:8" ht="14.4" hidden="1" x14ac:dyDescent="0.3">
      <c r="A107" s="132" t="s">
        <v>849</v>
      </c>
      <c r="B107" s="132" t="s">
        <v>1123</v>
      </c>
      <c r="C107" s="132" t="s">
        <v>954</v>
      </c>
      <c r="D107" s="132" t="s">
        <v>1034</v>
      </c>
      <c r="E107" s="155">
        <v>11</v>
      </c>
      <c r="F107" s="133" t="s">
        <v>770</v>
      </c>
      <c r="G107" s="136">
        <v>10</v>
      </c>
      <c r="H107" s="137">
        <f t="shared" si="1"/>
        <v>44</v>
      </c>
    </row>
    <row r="108" spans="1:8" ht="14.4" hidden="1" x14ac:dyDescent="0.3">
      <c r="A108" s="132" t="s">
        <v>850</v>
      </c>
      <c r="B108" s="132" t="s">
        <v>1124</v>
      </c>
      <c r="C108" s="132" t="s">
        <v>972</v>
      </c>
      <c r="D108" s="132" t="s">
        <v>1034</v>
      </c>
      <c r="E108" s="155">
        <v>11</v>
      </c>
      <c r="F108" s="133" t="s">
        <v>770</v>
      </c>
      <c r="G108" s="136">
        <v>10</v>
      </c>
      <c r="H108" s="137">
        <f t="shared" si="1"/>
        <v>31</v>
      </c>
    </row>
    <row r="109" spans="1:8" ht="14.4" hidden="1" x14ac:dyDescent="0.3">
      <c r="A109" s="132" t="s">
        <v>851</v>
      </c>
      <c r="B109" s="132" t="s">
        <v>1125</v>
      </c>
      <c r="C109" s="132" t="s">
        <v>897</v>
      </c>
      <c r="D109" s="132" t="s">
        <v>1126</v>
      </c>
      <c r="E109" s="155">
        <v>13</v>
      </c>
      <c r="F109" s="133" t="s">
        <v>770</v>
      </c>
      <c r="G109" s="136">
        <v>10</v>
      </c>
      <c r="H109" s="137">
        <f t="shared" si="1"/>
        <v>34</v>
      </c>
    </row>
    <row r="110" spans="1:8" ht="14.4" hidden="1" x14ac:dyDescent="0.3">
      <c r="A110" s="132" t="s">
        <v>852</v>
      </c>
      <c r="B110" s="132" t="s">
        <v>1127</v>
      </c>
      <c r="C110" s="132" t="s">
        <v>991</v>
      </c>
      <c r="D110" s="132" t="s">
        <v>1129</v>
      </c>
      <c r="E110" s="155">
        <v>14</v>
      </c>
      <c r="F110" s="133" t="s">
        <v>770</v>
      </c>
      <c r="G110" s="136">
        <v>10</v>
      </c>
      <c r="H110" s="137">
        <f t="shared" si="1"/>
        <v>33</v>
      </c>
    </row>
    <row r="111" spans="1:8" ht="14.4" hidden="1" x14ac:dyDescent="0.3">
      <c r="A111" s="132" t="s">
        <v>854</v>
      </c>
      <c r="B111" s="132" t="s">
        <v>1130</v>
      </c>
      <c r="C111" s="132" t="s">
        <v>960</v>
      </c>
      <c r="D111" s="132" t="s">
        <v>1131</v>
      </c>
      <c r="E111" s="155">
        <v>15</v>
      </c>
      <c r="F111" s="133" t="s">
        <v>770</v>
      </c>
      <c r="G111" s="136">
        <v>10</v>
      </c>
      <c r="H111" s="137">
        <f t="shared" si="1"/>
        <v>23</v>
      </c>
    </row>
    <row r="112" spans="1:8" ht="14.4" hidden="1" x14ac:dyDescent="0.3">
      <c r="A112" s="132" t="s">
        <v>855</v>
      </c>
      <c r="B112" s="132" t="s">
        <v>1132</v>
      </c>
      <c r="C112" s="132" t="s">
        <v>907</v>
      </c>
      <c r="D112" s="132" t="s">
        <v>1133</v>
      </c>
      <c r="E112" s="155">
        <v>16</v>
      </c>
      <c r="F112" s="133" t="s">
        <v>770</v>
      </c>
      <c r="G112" s="136">
        <v>10</v>
      </c>
      <c r="H112" s="137">
        <f t="shared" si="1"/>
        <v>35</v>
      </c>
    </row>
    <row r="113" spans="1:8" ht="14.4" hidden="1" x14ac:dyDescent="0.3">
      <c r="A113" s="132" t="s">
        <v>856</v>
      </c>
      <c r="B113" s="132" t="s">
        <v>1134</v>
      </c>
      <c r="C113" s="132" t="s">
        <v>972</v>
      </c>
      <c r="D113" s="132" t="s">
        <v>1133</v>
      </c>
      <c r="E113" s="155">
        <v>16</v>
      </c>
      <c r="F113" s="133" t="s">
        <v>770</v>
      </c>
      <c r="G113" s="136">
        <v>10</v>
      </c>
      <c r="H113" s="137">
        <f t="shared" si="1"/>
        <v>31</v>
      </c>
    </row>
    <row r="114" spans="1:8" ht="14.4" hidden="1" x14ac:dyDescent="0.3">
      <c r="A114" s="132" t="s">
        <v>857</v>
      </c>
      <c r="B114" s="132" t="s">
        <v>1135</v>
      </c>
      <c r="C114" s="132" t="s">
        <v>1020</v>
      </c>
      <c r="D114" s="132" t="s">
        <v>1136</v>
      </c>
      <c r="E114" s="155">
        <v>18</v>
      </c>
      <c r="F114" s="133" t="s">
        <v>770</v>
      </c>
      <c r="G114" s="136">
        <v>10</v>
      </c>
      <c r="H114" s="137">
        <f t="shared" si="1"/>
        <v>55</v>
      </c>
    </row>
    <row r="115" spans="1:8" ht="14.4" hidden="1" x14ac:dyDescent="0.3">
      <c r="A115" s="132" t="s">
        <v>858</v>
      </c>
      <c r="B115" s="132" t="s">
        <v>1137</v>
      </c>
      <c r="C115" s="132" t="s">
        <v>965</v>
      </c>
      <c r="D115" s="132" t="s">
        <v>1139</v>
      </c>
      <c r="E115" s="155">
        <v>19</v>
      </c>
      <c r="F115" s="133" t="s">
        <v>770</v>
      </c>
      <c r="G115" s="136">
        <v>10</v>
      </c>
      <c r="H115" s="137">
        <f t="shared" si="1"/>
        <v>36</v>
      </c>
    </row>
    <row r="116" spans="1:8" ht="14.4" hidden="1" x14ac:dyDescent="0.3">
      <c r="A116" s="132" t="s">
        <v>859</v>
      </c>
      <c r="B116" s="132" t="s">
        <v>1140</v>
      </c>
      <c r="C116" s="132" t="s">
        <v>923</v>
      </c>
      <c r="D116" s="132" t="s">
        <v>1142</v>
      </c>
      <c r="E116" s="155">
        <v>20</v>
      </c>
      <c r="F116" s="133" t="s">
        <v>770</v>
      </c>
      <c r="G116" s="136">
        <v>10</v>
      </c>
      <c r="H116" s="137">
        <f t="shared" si="1"/>
        <v>37</v>
      </c>
    </row>
    <row r="117" spans="1:8" ht="14.4" hidden="1" x14ac:dyDescent="0.3">
      <c r="A117" s="132" t="s">
        <v>860</v>
      </c>
      <c r="B117" s="132" t="s">
        <v>1143</v>
      </c>
      <c r="C117" s="132" t="s">
        <v>1029</v>
      </c>
      <c r="D117" s="132" t="s">
        <v>1142</v>
      </c>
      <c r="E117" s="155">
        <v>20</v>
      </c>
      <c r="F117" s="133" t="s">
        <v>770</v>
      </c>
      <c r="G117" s="136">
        <v>10</v>
      </c>
      <c r="H117" s="137">
        <f t="shared" si="1"/>
        <v>49</v>
      </c>
    </row>
    <row r="118" spans="1:8" ht="14.4" hidden="1" x14ac:dyDescent="0.3">
      <c r="A118" s="132" t="s">
        <v>861</v>
      </c>
      <c r="B118" s="132" t="s">
        <v>1144</v>
      </c>
      <c r="C118" s="132" t="s">
        <v>904</v>
      </c>
      <c r="D118" s="132" t="s">
        <v>1145</v>
      </c>
      <c r="E118" s="155">
        <v>22</v>
      </c>
      <c r="F118" s="133" t="s">
        <v>770</v>
      </c>
      <c r="G118" s="136">
        <v>10</v>
      </c>
      <c r="H118" s="137">
        <f t="shared" si="1"/>
        <v>38</v>
      </c>
    </row>
    <row r="119" spans="1:8" ht="14.4" hidden="1" x14ac:dyDescent="0.3">
      <c r="A119" s="132" t="s">
        <v>935</v>
      </c>
      <c r="B119" s="132" t="s">
        <v>1146</v>
      </c>
      <c r="C119" s="132" t="s">
        <v>926</v>
      </c>
      <c r="D119" s="132" t="s">
        <v>1145</v>
      </c>
      <c r="E119" s="155">
        <v>22</v>
      </c>
      <c r="F119" s="133" t="s">
        <v>770</v>
      </c>
      <c r="G119" s="136">
        <v>10</v>
      </c>
      <c r="H119" s="137">
        <f t="shared" si="1"/>
        <v>39</v>
      </c>
    </row>
    <row r="120" spans="1:8" ht="14.4" hidden="1" x14ac:dyDescent="0.3">
      <c r="A120" s="132" t="s">
        <v>962</v>
      </c>
      <c r="B120" s="132" t="s">
        <v>1147</v>
      </c>
      <c r="C120" s="132" t="s">
        <v>1029</v>
      </c>
      <c r="D120" s="132" t="s">
        <v>1148</v>
      </c>
      <c r="E120" s="155">
        <v>24</v>
      </c>
      <c r="F120" s="133" t="s">
        <v>770</v>
      </c>
      <c r="G120" s="136">
        <v>10</v>
      </c>
      <c r="H120" s="137">
        <f t="shared" si="1"/>
        <v>49</v>
      </c>
    </row>
    <row r="121" spans="1:8" ht="14.4" hidden="1" x14ac:dyDescent="0.3">
      <c r="A121" s="132" t="s">
        <v>913</v>
      </c>
      <c r="B121" s="132" t="s">
        <v>1149</v>
      </c>
      <c r="C121" s="132" t="s">
        <v>1083</v>
      </c>
      <c r="D121" s="132" t="s">
        <v>1150</v>
      </c>
      <c r="E121" s="155">
        <v>25</v>
      </c>
      <c r="F121" s="133" t="s">
        <v>770</v>
      </c>
      <c r="G121" s="136">
        <v>10</v>
      </c>
      <c r="H121" s="137">
        <f t="shared" si="1"/>
        <v>42</v>
      </c>
    </row>
    <row r="122" spans="1:8" ht="14.4" hidden="1" x14ac:dyDescent="0.3">
      <c r="A122" s="132" t="s">
        <v>969</v>
      </c>
      <c r="B122" s="132" t="s">
        <v>1858</v>
      </c>
      <c r="C122" s="132" t="s">
        <v>1083</v>
      </c>
      <c r="D122" s="132" t="s">
        <v>1151</v>
      </c>
      <c r="E122" s="155">
        <v>26</v>
      </c>
      <c r="F122" s="133" t="s">
        <v>770</v>
      </c>
      <c r="G122" s="136">
        <v>10</v>
      </c>
      <c r="H122" s="137">
        <f t="shared" si="1"/>
        <v>42</v>
      </c>
    </row>
    <row r="123" spans="1:8" ht="14.4" hidden="1" x14ac:dyDescent="0.3">
      <c r="A123" s="132" t="s">
        <v>974</v>
      </c>
      <c r="B123" s="132" t="s">
        <v>1152</v>
      </c>
      <c r="C123" s="132" t="s">
        <v>960</v>
      </c>
      <c r="D123" s="132" t="s">
        <v>1101</v>
      </c>
      <c r="E123" s="155">
        <v>27</v>
      </c>
      <c r="F123" s="133" t="s">
        <v>770</v>
      </c>
      <c r="G123" s="136">
        <v>10</v>
      </c>
      <c r="H123" s="137">
        <f t="shared" si="1"/>
        <v>23</v>
      </c>
    </row>
    <row r="124" spans="1:8" ht="14.4" hidden="1" x14ac:dyDescent="0.3">
      <c r="A124" s="132" t="s">
        <v>978</v>
      </c>
      <c r="B124" s="132" t="s">
        <v>1154</v>
      </c>
      <c r="C124" s="132" t="s">
        <v>929</v>
      </c>
      <c r="D124" s="132" t="s">
        <v>1155</v>
      </c>
      <c r="E124" s="155">
        <v>28</v>
      </c>
      <c r="F124" s="133" t="s">
        <v>770</v>
      </c>
      <c r="G124" s="136">
        <v>10</v>
      </c>
      <c r="H124" s="137">
        <f t="shared" si="1"/>
        <v>30</v>
      </c>
    </row>
    <row r="125" spans="1:8" ht="14.4" hidden="1" x14ac:dyDescent="0.3">
      <c r="A125" s="132" t="s">
        <v>982</v>
      </c>
      <c r="B125" s="132" t="s">
        <v>1156</v>
      </c>
      <c r="C125" s="132" t="s">
        <v>897</v>
      </c>
      <c r="D125" s="132" t="s">
        <v>1157</v>
      </c>
      <c r="E125" s="155">
        <v>29</v>
      </c>
      <c r="F125" s="133" t="s">
        <v>770</v>
      </c>
      <c r="G125" s="136">
        <v>10</v>
      </c>
      <c r="H125" s="137">
        <f t="shared" si="1"/>
        <v>34</v>
      </c>
    </row>
    <row r="126" spans="1:8" ht="14.4" hidden="1" x14ac:dyDescent="0.3">
      <c r="A126" s="132" t="s">
        <v>985</v>
      </c>
      <c r="B126" s="132" t="s">
        <v>1158</v>
      </c>
      <c r="C126" s="132" t="s">
        <v>904</v>
      </c>
      <c r="D126" s="132" t="s">
        <v>1159</v>
      </c>
      <c r="E126" s="155">
        <v>30</v>
      </c>
      <c r="F126" s="133" t="s">
        <v>770</v>
      </c>
      <c r="G126" s="136">
        <v>10</v>
      </c>
      <c r="H126" s="137">
        <f t="shared" si="1"/>
        <v>38</v>
      </c>
    </row>
  </sheetData>
  <autoFilter ref="A9:H126">
    <filterColumn colId="5">
      <filters>
        <filter val="М"/>
      </filters>
    </filterColumn>
    <filterColumn colId="7">
      <filters>
        <filter val="18"/>
        <filter val="19"/>
        <filter val="20"/>
        <filter val="21"/>
        <filter val="23"/>
        <filter val="24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</filters>
    </filterColumn>
  </autoFilter>
  <mergeCells count="4">
    <mergeCell ref="A3:F3"/>
    <mergeCell ref="A2:F2"/>
    <mergeCell ref="A4:F4"/>
    <mergeCell ref="A5:F5"/>
  </mergeCells>
  <conditionalFormatting sqref="B1:B1048576">
    <cfRule type="duplicateValues" dxfId="37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398"/>
  <sheetViews>
    <sheetView topLeftCell="A254" workbookViewId="0">
      <selection activeCell="B65" sqref="B65"/>
    </sheetView>
  </sheetViews>
  <sheetFormatPr defaultRowHeight="13.2" x14ac:dyDescent="0.25"/>
  <cols>
    <col min="1" max="1" width="7.77734375" customWidth="1"/>
    <col min="2" max="2" width="29.77734375" customWidth="1"/>
    <col min="3" max="3" width="8.88671875" style="147"/>
    <col min="4" max="4" width="21.6640625" style="147" customWidth="1"/>
    <col min="5" max="5" width="8.88671875" style="147"/>
    <col min="6" max="6" width="14.88671875" style="147" customWidth="1"/>
    <col min="7" max="8" width="8.88671875" style="147"/>
  </cols>
  <sheetData>
    <row r="2" spans="1:8" ht="15.6" x14ac:dyDescent="0.25">
      <c r="A2" s="130" t="s">
        <v>1160</v>
      </c>
      <c r="B2" s="130"/>
      <c r="C2" s="148"/>
      <c r="D2" s="148"/>
      <c r="E2" s="148"/>
      <c r="F2" s="148"/>
    </row>
    <row r="3" spans="1:8" ht="15.6" x14ac:dyDescent="0.25">
      <c r="A3" s="130" t="s">
        <v>834</v>
      </c>
      <c r="B3" s="130"/>
      <c r="C3" s="148"/>
      <c r="D3" s="148"/>
      <c r="E3" s="148"/>
      <c r="F3" s="148"/>
    </row>
    <row r="4" spans="1:8" ht="15.6" x14ac:dyDescent="0.25">
      <c r="A4" s="130" t="s">
        <v>1161</v>
      </c>
      <c r="B4" s="130"/>
      <c r="C4" s="148"/>
      <c r="D4" s="148"/>
      <c r="E4" s="148"/>
      <c r="F4" s="148"/>
    </row>
    <row r="5" spans="1:8" ht="15.6" x14ac:dyDescent="0.25">
      <c r="A5" s="130" t="s">
        <v>133</v>
      </c>
      <c r="B5" s="130"/>
      <c r="C5" s="148"/>
      <c r="D5" s="148"/>
      <c r="E5" s="148"/>
      <c r="F5" s="148"/>
    </row>
    <row r="7" spans="1:8" ht="14.4" x14ac:dyDescent="0.3">
      <c r="A7" s="134" t="s">
        <v>1162</v>
      </c>
      <c r="B7" s="134"/>
      <c r="C7" s="150"/>
      <c r="D7" s="150"/>
      <c r="E7" s="150"/>
      <c r="F7" s="150"/>
    </row>
    <row r="8" spans="1:8" ht="14.4" x14ac:dyDescent="0.3">
      <c r="A8" s="134"/>
      <c r="B8" s="133"/>
      <c r="C8" s="150"/>
      <c r="D8" s="150"/>
      <c r="E8" s="150"/>
      <c r="F8" s="150"/>
    </row>
    <row r="9" spans="1:8" ht="14.4" x14ac:dyDescent="0.3">
      <c r="A9" s="134" t="s">
        <v>18</v>
      </c>
      <c r="B9" s="134" t="s">
        <v>836</v>
      </c>
      <c r="C9" s="149" t="s">
        <v>837</v>
      </c>
      <c r="D9" s="149" t="s">
        <v>139</v>
      </c>
      <c r="E9" s="149" t="s">
        <v>838</v>
      </c>
      <c r="F9" s="149" t="s">
        <v>510</v>
      </c>
    </row>
    <row r="10" spans="1:8" ht="14.4" x14ac:dyDescent="0.3">
      <c r="A10" s="134" t="s">
        <v>839</v>
      </c>
      <c r="B10" s="134" t="s">
        <v>1163</v>
      </c>
      <c r="C10" s="134" t="s">
        <v>1100</v>
      </c>
      <c r="D10" s="134" t="s">
        <v>1164</v>
      </c>
      <c r="E10" s="155">
        <v>1</v>
      </c>
      <c r="F10" s="134" t="s">
        <v>1165</v>
      </c>
      <c r="G10">
        <v>30</v>
      </c>
      <c r="H10" s="137">
        <f>2023-C10</f>
        <v>24</v>
      </c>
    </row>
    <row r="11" spans="1:8" ht="14.4" hidden="1" x14ac:dyDescent="0.3">
      <c r="A11" s="134" t="s">
        <v>840</v>
      </c>
      <c r="B11" s="134" t="s">
        <v>1166</v>
      </c>
      <c r="C11" s="134" t="s">
        <v>938</v>
      </c>
      <c r="D11" s="134" t="s">
        <v>1167</v>
      </c>
      <c r="E11" s="155">
        <v>2</v>
      </c>
      <c r="F11" s="134" t="s">
        <v>1168</v>
      </c>
      <c r="G11">
        <v>30</v>
      </c>
      <c r="H11" s="137">
        <f t="shared" ref="H11:H74" si="0">2023-C11</f>
        <v>40</v>
      </c>
    </row>
    <row r="12" spans="1:8" ht="14.4" x14ac:dyDescent="0.3">
      <c r="A12" s="134" t="s">
        <v>841</v>
      </c>
      <c r="B12" s="134" t="s">
        <v>412</v>
      </c>
      <c r="C12" s="134" t="s">
        <v>932</v>
      </c>
      <c r="D12" s="134" t="s">
        <v>1169</v>
      </c>
      <c r="E12" s="155">
        <v>3</v>
      </c>
      <c r="F12" s="134" t="s">
        <v>1165</v>
      </c>
      <c r="G12">
        <v>30</v>
      </c>
      <c r="H12" s="137">
        <f t="shared" si="0"/>
        <v>26</v>
      </c>
    </row>
    <row r="13" spans="1:8" ht="14.4" hidden="1" x14ac:dyDescent="0.3">
      <c r="A13" s="134" t="s">
        <v>842</v>
      </c>
      <c r="B13" s="134" t="s">
        <v>1170</v>
      </c>
      <c r="C13" s="134" t="s">
        <v>938</v>
      </c>
      <c r="D13" s="134" t="s">
        <v>1171</v>
      </c>
      <c r="E13" s="155">
        <v>4</v>
      </c>
      <c r="F13" s="134" t="s">
        <v>1168</v>
      </c>
      <c r="G13">
        <v>30</v>
      </c>
      <c r="H13" s="137">
        <f t="shared" si="0"/>
        <v>40</v>
      </c>
    </row>
    <row r="14" spans="1:8" ht="14.4" x14ac:dyDescent="0.3">
      <c r="A14" s="134" t="s">
        <v>843</v>
      </c>
      <c r="B14" s="134" t="s">
        <v>1172</v>
      </c>
      <c r="C14" s="134" t="s">
        <v>972</v>
      </c>
      <c r="D14" s="134" t="s">
        <v>1173</v>
      </c>
      <c r="E14" s="155">
        <v>5</v>
      </c>
      <c r="F14" s="134" t="s">
        <v>1165</v>
      </c>
      <c r="G14">
        <v>30</v>
      </c>
      <c r="H14" s="137">
        <f t="shared" si="0"/>
        <v>31</v>
      </c>
    </row>
    <row r="15" spans="1:8" ht="14.4" hidden="1" x14ac:dyDescent="0.3">
      <c r="A15" s="134" t="s">
        <v>844</v>
      </c>
      <c r="B15" s="134" t="s">
        <v>1174</v>
      </c>
      <c r="C15" s="134" t="s">
        <v>1175</v>
      </c>
      <c r="D15" s="134" t="s">
        <v>1176</v>
      </c>
      <c r="E15" s="155">
        <v>6</v>
      </c>
      <c r="F15" s="134" t="s">
        <v>1168</v>
      </c>
      <c r="G15">
        <v>30</v>
      </c>
      <c r="H15" s="137">
        <f t="shared" si="0"/>
        <v>47</v>
      </c>
    </row>
    <row r="16" spans="1:8" ht="14.4" x14ac:dyDescent="0.3">
      <c r="A16" s="134" t="s">
        <v>845</v>
      </c>
      <c r="B16" s="134" t="s">
        <v>39</v>
      </c>
      <c r="C16" s="134" t="s">
        <v>907</v>
      </c>
      <c r="D16" s="134" t="s">
        <v>1177</v>
      </c>
      <c r="E16" s="155">
        <v>7</v>
      </c>
      <c r="F16" s="134" t="s">
        <v>1165</v>
      </c>
      <c r="G16">
        <v>30</v>
      </c>
      <c r="H16" s="137">
        <f t="shared" si="0"/>
        <v>35</v>
      </c>
    </row>
    <row r="17" spans="1:8" ht="14.4" hidden="1" x14ac:dyDescent="0.3">
      <c r="A17" s="134" t="s">
        <v>846</v>
      </c>
      <c r="B17" s="134" t="s">
        <v>1932</v>
      </c>
      <c r="C17" s="134" t="s">
        <v>1175</v>
      </c>
      <c r="D17" s="134" t="s">
        <v>1178</v>
      </c>
      <c r="E17" s="155">
        <v>8</v>
      </c>
      <c r="F17" s="134" t="s">
        <v>1168</v>
      </c>
      <c r="G17">
        <v>30</v>
      </c>
      <c r="H17" s="137">
        <f t="shared" si="0"/>
        <v>47</v>
      </c>
    </row>
    <row r="18" spans="1:8" ht="14.4" x14ac:dyDescent="0.3">
      <c r="A18" s="134" t="s">
        <v>847</v>
      </c>
      <c r="B18" s="134" t="s">
        <v>1179</v>
      </c>
      <c r="C18" s="134" t="s">
        <v>897</v>
      </c>
      <c r="D18" s="134" t="s">
        <v>1180</v>
      </c>
      <c r="E18" s="155">
        <v>9</v>
      </c>
      <c r="F18" s="134" t="s">
        <v>1165</v>
      </c>
      <c r="G18">
        <v>30</v>
      </c>
      <c r="H18" s="137">
        <f t="shared" si="0"/>
        <v>34</v>
      </c>
    </row>
    <row r="19" spans="1:8" ht="14.4" x14ac:dyDescent="0.3">
      <c r="A19" s="134" t="s">
        <v>848</v>
      </c>
      <c r="B19" s="134" t="s">
        <v>1181</v>
      </c>
      <c r="C19" s="134" t="s">
        <v>929</v>
      </c>
      <c r="D19" s="134" t="s">
        <v>1182</v>
      </c>
      <c r="E19" s="155">
        <v>10</v>
      </c>
      <c r="F19" s="134" t="s">
        <v>1165</v>
      </c>
      <c r="G19">
        <v>30</v>
      </c>
      <c r="H19" s="137">
        <f t="shared" si="0"/>
        <v>30</v>
      </c>
    </row>
    <row r="20" spans="1:8" ht="14.4" hidden="1" x14ac:dyDescent="0.3">
      <c r="A20" s="134" t="s">
        <v>849</v>
      </c>
      <c r="B20" s="134" t="s">
        <v>1183</v>
      </c>
      <c r="C20" s="134" t="s">
        <v>1175</v>
      </c>
      <c r="D20" s="134" t="s">
        <v>1184</v>
      </c>
      <c r="E20" s="155">
        <v>11</v>
      </c>
      <c r="F20" s="134" t="s">
        <v>1168</v>
      </c>
      <c r="G20">
        <v>30</v>
      </c>
      <c r="H20" s="137">
        <f t="shared" si="0"/>
        <v>47</v>
      </c>
    </row>
    <row r="21" spans="1:8" ht="14.4" hidden="1" x14ac:dyDescent="0.3">
      <c r="A21" s="134" t="s">
        <v>850</v>
      </c>
      <c r="B21" s="134" t="s">
        <v>1185</v>
      </c>
      <c r="C21" s="134" t="s">
        <v>938</v>
      </c>
      <c r="D21" s="134" t="s">
        <v>1186</v>
      </c>
      <c r="E21" s="155">
        <v>12</v>
      </c>
      <c r="F21" s="134" t="s">
        <v>1168</v>
      </c>
      <c r="G21">
        <v>30</v>
      </c>
      <c r="H21" s="137">
        <f t="shared" si="0"/>
        <v>40</v>
      </c>
    </row>
    <row r="22" spans="1:8" ht="14.4" x14ac:dyDescent="0.3">
      <c r="A22" s="134" t="s">
        <v>851</v>
      </c>
      <c r="B22" s="134" t="s">
        <v>2078</v>
      </c>
      <c r="C22" s="134" t="s">
        <v>916</v>
      </c>
      <c r="D22" s="134" t="s">
        <v>1187</v>
      </c>
      <c r="E22" s="155">
        <v>13</v>
      </c>
      <c r="F22" s="134" t="s">
        <v>1165</v>
      </c>
      <c r="G22">
        <v>30</v>
      </c>
      <c r="H22" s="137">
        <f t="shared" si="0"/>
        <v>29</v>
      </c>
    </row>
    <row r="23" spans="1:8" ht="14.4" x14ac:dyDescent="0.3">
      <c r="A23" s="134" t="s">
        <v>852</v>
      </c>
      <c r="B23" s="134" t="s">
        <v>1188</v>
      </c>
      <c r="C23" s="134" t="s">
        <v>972</v>
      </c>
      <c r="D23" s="134" t="s">
        <v>1189</v>
      </c>
      <c r="E23" s="155">
        <v>14</v>
      </c>
      <c r="F23" s="134" t="s">
        <v>1165</v>
      </c>
      <c r="G23">
        <v>30</v>
      </c>
      <c r="H23" s="137">
        <f t="shared" si="0"/>
        <v>31</v>
      </c>
    </row>
    <row r="24" spans="1:8" ht="14.4" x14ac:dyDescent="0.3">
      <c r="A24" s="134" t="s">
        <v>854</v>
      </c>
      <c r="B24" s="134" t="s">
        <v>1190</v>
      </c>
      <c r="C24" s="134" t="s">
        <v>923</v>
      </c>
      <c r="D24" s="134" t="s">
        <v>1191</v>
      </c>
      <c r="E24" s="155">
        <v>15</v>
      </c>
      <c r="F24" s="134" t="s">
        <v>1165</v>
      </c>
      <c r="G24">
        <v>30</v>
      </c>
      <c r="H24" s="137">
        <f t="shared" si="0"/>
        <v>37</v>
      </c>
    </row>
    <row r="25" spans="1:8" ht="14.4" hidden="1" x14ac:dyDescent="0.3">
      <c r="A25" s="134" t="s">
        <v>855</v>
      </c>
      <c r="B25" s="134" t="s">
        <v>944</v>
      </c>
      <c r="C25" s="134" t="s">
        <v>946</v>
      </c>
      <c r="D25" s="134" t="s">
        <v>1192</v>
      </c>
      <c r="E25" s="155">
        <v>16</v>
      </c>
      <c r="F25" s="134" t="s">
        <v>1168</v>
      </c>
      <c r="G25">
        <v>30</v>
      </c>
      <c r="H25" s="137">
        <f t="shared" si="0"/>
        <v>45</v>
      </c>
    </row>
    <row r="26" spans="1:8" ht="14.4" hidden="1" x14ac:dyDescent="0.3">
      <c r="A26" s="134" t="s">
        <v>856</v>
      </c>
      <c r="B26" s="134" t="s">
        <v>1193</v>
      </c>
      <c r="C26" s="134" t="s">
        <v>914</v>
      </c>
      <c r="D26" s="134" t="s">
        <v>1194</v>
      </c>
      <c r="E26" s="155">
        <v>17</v>
      </c>
      <c r="F26" s="134" t="s">
        <v>1195</v>
      </c>
      <c r="G26">
        <v>30</v>
      </c>
      <c r="H26" s="137">
        <f t="shared" si="0"/>
        <v>51</v>
      </c>
    </row>
    <row r="27" spans="1:8" ht="14.4" x14ac:dyDescent="0.3">
      <c r="A27" s="134" t="s">
        <v>857</v>
      </c>
      <c r="B27" s="134" t="s">
        <v>1196</v>
      </c>
      <c r="C27" s="134" t="s">
        <v>965</v>
      </c>
      <c r="D27" s="134" t="s">
        <v>1197</v>
      </c>
      <c r="E27" s="155">
        <v>18</v>
      </c>
      <c r="F27" s="134" t="s">
        <v>1165</v>
      </c>
      <c r="G27">
        <v>30</v>
      </c>
      <c r="H27" s="137">
        <f t="shared" si="0"/>
        <v>36</v>
      </c>
    </row>
    <row r="28" spans="1:8" ht="14.4" x14ac:dyDescent="0.3">
      <c r="A28" s="134" t="s">
        <v>858</v>
      </c>
      <c r="B28" s="134" t="s">
        <v>1198</v>
      </c>
      <c r="C28" s="134" t="s">
        <v>991</v>
      </c>
      <c r="D28" s="134" t="s">
        <v>1199</v>
      </c>
      <c r="E28" s="155">
        <v>19</v>
      </c>
      <c r="F28" s="134" t="s">
        <v>1165</v>
      </c>
      <c r="G28">
        <v>30</v>
      </c>
      <c r="H28" s="137">
        <f t="shared" si="0"/>
        <v>33</v>
      </c>
    </row>
    <row r="29" spans="1:8" ht="14.4" x14ac:dyDescent="0.3">
      <c r="A29" s="134" t="s">
        <v>859</v>
      </c>
      <c r="B29" s="134" t="s">
        <v>1200</v>
      </c>
      <c r="C29" s="134" t="s">
        <v>923</v>
      </c>
      <c r="D29" s="134" t="s">
        <v>1201</v>
      </c>
      <c r="E29" s="155">
        <v>20</v>
      </c>
      <c r="F29" s="134" t="s">
        <v>1165</v>
      </c>
      <c r="G29">
        <v>30</v>
      </c>
      <c r="H29" s="137">
        <f t="shared" si="0"/>
        <v>37</v>
      </c>
    </row>
    <row r="30" spans="1:8" ht="14.4" hidden="1" x14ac:dyDescent="0.3">
      <c r="A30" s="134" t="s">
        <v>860</v>
      </c>
      <c r="B30" s="134" t="s">
        <v>1202</v>
      </c>
      <c r="C30" s="134" t="s">
        <v>1026</v>
      </c>
      <c r="D30" s="134" t="s">
        <v>1203</v>
      </c>
      <c r="E30" s="155">
        <v>21</v>
      </c>
      <c r="F30" s="134" t="s">
        <v>1168</v>
      </c>
      <c r="G30">
        <v>30</v>
      </c>
      <c r="H30" s="137">
        <f t="shared" si="0"/>
        <v>43</v>
      </c>
    </row>
    <row r="31" spans="1:8" ht="14.4" hidden="1" x14ac:dyDescent="0.3">
      <c r="A31" s="134" t="s">
        <v>861</v>
      </c>
      <c r="B31" s="134" t="s">
        <v>1933</v>
      </c>
      <c r="C31" s="134" t="s">
        <v>946</v>
      </c>
      <c r="D31" s="134" t="s">
        <v>1204</v>
      </c>
      <c r="E31" s="155">
        <v>22</v>
      </c>
      <c r="F31" s="134" t="s">
        <v>1168</v>
      </c>
      <c r="G31">
        <v>30</v>
      </c>
      <c r="H31" s="137">
        <f t="shared" si="0"/>
        <v>45</v>
      </c>
    </row>
    <row r="32" spans="1:8" ht="14.4" hidden="1" x14ac:dyDescent="0.3">
      <c r="A32" s="134" t="s">
        <v>935</v>
      </c>
      <c r="B32" s="134" t="s">
        <v>1205</v>
      </c>
      <c r="C32" s="134" t="s">
        <v>1206</v>
      </c>
      <c r="D32" s="134" t="s">
        <v>1207</v>
      </c>
      <c r="E32" s="155">
        <v>23</v>
      </c>
      <c r="F32" s="134" t="s">
        <v>1168</v>
      </c>
      <c r="G32">
        <v>30</v>
      </c>
      <c r="H32" s="137">
        <f t="shared" si="0"/>
        <v>48</v>
      </c>
    </row>
    <row r="33" spans="1:8" ht="14.4" x14ac:dyDescent="0.3">
      <c r="A33" s="134" t="s">
        <v>962</v>
      </c>
      <c r="B33" s="134" t="s">
        <v>1208</v>
      </c>
      <c r="C33" s="134" t="s">
        <v>991</v>
      </c>
      <c r="D33" s="134" t="s">
        <v>1209</v>
      </c>
      <c r="E33" s="155">
        <v>24</v>
      </c>
      <c r="F33" s="134" t="s">
        <v>1165</v>
      </c>
      <c r="G33">
        <v>30</v>
      </c>
      <c r="H33" s="137">
        <f t="shared" si="0"/>
        <v>33</v>
      </c>
    </row>
    <row r="34" spans="1:8" ht="14.4" x14ac:dyDescent="0.3">
      <c r="A34" s="134" t="s">
        <v>913</v>
      </c>
      <c r="B34" s="134" t="s">
        <v>1210</v>
      </c>
      <c r="C34" s="134" t="s">
        <v>929</v>
      </c>
      <c r="D34" s="134" t="s">
        <v>1211</v>
      </c>
      <c r="E34" s="155">
        <v>25</v>
      </c>
      <c r="F34" s="134" t="s">
        <v>1165</v>
      </c>
      <c r="G34">
        <v>30</v>
      </c>
      <c r="H34" s="137">
        <f t="shared" si="0"/>
        <v>30</v>
      </c>
    </row>
    <row r="35" spans="1:8" ht="14.4" hidden="1" x14ac:dyDescent="0.3">
      <c r="A35" s="134" t="s">
        <v>969</v>
      </c>
      <c r="B35" s="134" t="s">
        <v>1212</v>
      </c>
      <c r="C35" s="134" t="s">
        <v>950</v>
      </c>
      <c r="D35" s="134" t="s">
        <v>1213</v>
      </c>
      <c r="E35" s="155">
        <v>26</v>
      </c>
      <c r="F35" s="134" t="s">
        <v>1168</v>
      </c>
      <c r="G35">
        <v>30</v>
      </c>
      <c r="H35" s="137">
        <f t="shared" si="0"/>
        <v>41</v>
      </c>
    </row>
    <row r="36" spans="1:8" ht="14.4" x14ac:dyDescent="0.3">
      <c r="A36" s="134" t="s">
        <v>974</v>
      </c>
      <c r="B36" s="134" t="s">
        <v>1214</v>
      </c>
      <c r="C36" s="134" t="s">
        <v>923</v>
      </c>
      <c r="D36" s="134" t="s">
        <v>1215</v>
      </c>
      <c r="E36" s="155">
        <v>27</v>
      </c>
      <c r="F36" s="134" t="s">
        <v>1165</v>
      </c>
      <c r="G36">
        <v>30</v>
      </c>
      <c r="H36" s="137">
        <f t="shared" si="0"/>
        <v>37</v>
      </c>
    </row>
    <row r="37" spans="1:8" ht="14.4" x14ac:dyDescent="0.3">
      <c r="A37" s="134" t="s">
        <v>978</v>
      </c>
      <c r="B37" s="134" t="s">
        <v>1216</v>
      </c>
      <c r="C37" s="134" t="s">
        <v>926</v>
      </c>
      <c r="D37" s="134" t="s">
        <v>1217</v>
      </c>
      <c r="E37" s="155">
        <v>28</v>
      </c>
      <c r="F37" s="134" t="s">
        <v>1165</v>
      </c>
      <c r="G37">
        <v>30</v>
      </c>
      <c r="H37" s="137">
        <f t="shared" si="0"/>
        <v>39</v>
      </c>
    </row>
    <row r="38" spans="1:8" ht="14.4" x14ac:dyDescent="0.3">
      <c r="A38" s="134" t="s">
        <v>982</v>
      </c>
      <c r="B38" s="134" t="s">
        <v>1218</v>
      </c>
      <c r="C38" s="134" t="s">
        <v>923</v>
      </c>
      <c r="D38" s="134" t="s">
        <v>1219</v>
      </c>
      <c r="E38" s="155">
        <v>29</v>
      </c>
      <c r="F38" s="134" t="s">
        <v>1165</v>
      </c>
      <c r="G38">
        <v>30</v>
      </c>
      <c r="H38" s="137">
        <f t="shared" si="0"/>
        <v>37</v>
      </c>
    </row>
    <row r="39" spans="1:8" ht="14.4" hidden="1" x14ac:dyDescent="0.3">
      <c r="A39" s="134" t="s">
        <v>985</v>
      </c>
      <c r="B39" s="134" t="s">
        <v>1220</v>
      </c>
      <c r="C39" s="134" t="s">
        <v>950</v>
      </c>
      <c r="D39" s="134" t="s">
        <v>1221</v>
      </c>
      <c r="E39" s="155">
        <v>30</v>
      </c>
      <c r="F39" s="134" t="s">
        <v>1168</v>
      </c>
      <c r="G39">
        <v>30</v>
      </c>
      <c r="H39" s="137">
        <f t="shared" si="0"/>
        <v>41</v>
      </c>
    </row>
    <row r="40" spans="1:8" ht="14.4" hidden="1" x14ac:dyDescent="0.3">
      <c r="A40" s="134" t="s">
        <v>989</v>
      </c>
      <c r="B40" s="134" t="s">
        <v>1222</v>
      </c>
      <c r="C40" s="134" t="s">
        <v>946</v>
      </c>
      <c r="D40" s="134" t="s">
        <v>1223</v>
      </c>
      <c r="E40" s="155">
        <v>31</v>
      </c>
      <c r="F40" s="134" t="s">
        <v>1168</v>
      </c>
      <c r="G40">
        <v>30</v>
      </c>
      <c r="H40" s="137">
        <f t="shared" si="0"/>
        <v>45</v>
      </c>
    </row>
    <row r="41" spans="1:8" ht="14.4" x14ac:dyDescent="0.3">
      <c r="A41" s="134" t="s">
        <v>993</v>
      </c>
      <c r="B41" s="134" t="s">
        <v>853</v>
      </c>
      <c r="C41" s="134" t="s">
        <v>923</v>
      </c>
      <c r="D41" s="134" t="s">
        <v>1224</v>
      </c>
      <c r="E41" s="155">
        <v>32</v>
      </c>
      <c r="F41" s="134" t="s">
        <v>1165</v>
      </c>
      <c r="G41">
        <v>30</v>
      </c>
      <c r="H41" s="137">
        <f t="shared" si="0"/>
        <v>37</v>
      </c>
    </row>
    <row r="42" spans="1:8" ht="14.4" hidden="1" x14ac:dyDescent="0.3">
      <c r="A42" s="134" t="s">
        <v>996</v>
      </c>
      <c r="B42" s="134" t="s">
        <v>1225</v>
      </c>
      <c r="C42" s="134" t="s">
        <v>954</v>
      </c>
      <c r="D42" s="134" t="s">
        <v>1226</v>
      </c>
      <c r="E42" s="155">
        <v>33</v>
      </c>
      <c r="F42" s="134" t="s">
        <v>1168</v>
      </c>
      <c r="G42">
        <v>30</v>
      </c>
      <c r="H42" s="137">
        <f t="shared" si="0"/>
        <v>44</v>
      </c>
    </row>
    <row r="43" spans="1:8" ht="14.4" x14ac:dyDescent="0.3">
      <c r="A43" s="134" t="s">
        <v>1000</v>
      </c>
      <c r="B43" s="134" t="s">
        <v>1039</v>
      </c>
      <c r="C43" s="134" t="s">
        <v>926</v>
      </c>
      <c r="D43" s="134" t="s">
        <v>1227</v>
      </c>
      <c r="E43" s="155">
        <v>34</v>
      </c>
      <c r="F43" s="134" t="s">
        <v>1165</v>
      </c>
      <c r="G43">
        <v>30</v>
      </c>
      <c r="H43" s="137">
        <f t="shared" si="0"/>
        <v>39</v>
      </c>
    </row>
    <row r="44" spans="1:8" ht="14.4" hidden="1" x14ac:dyDescent="0.3">
      <c r="A44" s="134" t="s">
        <v>1003</v>
      </c>
      <c r="B44" s="134" t="s">
        <v>1228</v>
      </c>
      <c r="C44" s="134" t="s">
        <v>1083</v>
      </c>
      <c r="D44" s="134" t="s">
        <v>1229</v>
      </c>
      <c r="E44" s="155">
        <v>35</v>
      </c>
      <c r="F44" s="134" t="s">
        <v>1168</v>
      </c>
      <c r="G44">
        <v>30</v>
      </c>
      <c r="H44" s="137">
        <f t="shared" si="0"/>
        <v>42</v>
      </c>
    </row>
    <row r="45" spans="1:8" ht="14.4" x14ac:dyDescent="0.3">
      <c r="A45" s="134" t="s">
        <v>1006</v>
      </c>
      <c r="B45" s="134" t="s">
        <v>1230</v>
      </c>
      <c r="C45" s="134" t="s">
        <v>920</v>
      </c>
      <c r="D45" s="134" t="s">
        <v>1231</v>
      </c>
      <c r="E45" s="155">
        <v>36</v>
      </c>
      <c r="F45" s="134" t="s">
        <v>1165</v>
      </c>
      <c r="G45">
        <v>30</v>
      </c>
      <c r="H45" s="137">
        <f t="shared" si="0"/>
        <v>20</v>
      </c>
    </row>
    <row r="46" spans="1:8" ht="14.4" x14ac:dyDescent="0.3">
      <c r="A46" s="134" t="s">
        <v>1010</v>
      </c>
      <c r="B46" s="134" t="s">
        <v>1036</v>
      </c>
      <c r="C46" s="134" t="s">
        <v>926</v>
      </c>
      <c r="D46" s="134" t="s">
        <v>1232</v>
      </c>
      <c r="E46" s="155">
        <v>37</v>
      </c>
      <c r="F46" s="134" t="s">
        <v>1165</v>
      </c>
      <c r="G46">
        <v>30</v>
      </c>
      <c r="H46" s="137">
        <f t="shared" si="0"/>
        <v>39</v>
      </c>
    </row>
    <row r="47" spans="1:8" ht="14.4" x14ac:dyDescent="0.3">
      <c r="A47" s="134" t="s">
        <v>1014</v>
      </c>
      <c r="B47" s="134" t="s">
        <v>2079</v>
      </c>
      <c r="C47" s="134" t="s">
        <v>923</v>
      </c>
      <c r="D47" s="134" t="s">
        <v>1233</v>
      </c>
      <c r="E47" s="155">
        <v>38</v>
      </c>
      <c r="F47" s="134" t="s">
        <v>1165</v>
      </c>
      <c r="G47">
        <v>30</v>
      </c>
      <c r="H47" s="137">
        <f t="shared" si="0"/>
        <v>37</v>
      </c>
    </row>
    <row r="48" spans="1:8" ht="14.4" hidden="1" x14ac:dyDescent="0.3">
      <c r="A48" s="134" t="s">
        <v>1017</v>
      </c>
      <c r="B48" s="134" t="s">
        <v>1234</v>
      </c>
      <c r="C48" s="134" t="s">
        <v>1235</v>
      </c>
      <c r="D48" s="134" t="s">
        <v>1236</v>
      </c>
      <c r="E48" s="155">
        <v>39</v>
      </c>
      <c r="F48" s="134" t="s">
        <v>1195</v>
      </c>
      <c r="G48">
        <v>30</v>
      </c>
      <c r="H48" s="137">
        <f t="shared" si="0"/>
        <v>53</v>
      </c>
    </row>
    <row r="49" spans="1:8" ht="14.4" x14ac:dyDescent="0.3">
      <c r="A49" s="134" t="s">
        <v>998</v>
      </c>
      <c r="B49" s="134" t="s">
        <v>1237</v>
      </c>
      <c r="C49" s="134" t="s">
        <v>916</v>
      </c>
      <c r="D49" s="134" t="s">
        <v>1238</v>
      </c>
      <c r="E49" s="155">
        <v>40</v>
      </c>
      <c r="F49" s="134" t="s">
        <v>1165</v>
      </c>
      <c r="G49">
        <v>30</v>
      </c>
      <c r="H49" s="137">
        <f t="shared" si="0"/>
        <v>29</v>
      </c>
    </row>
    <row r="50" spans="1:8" ht="14.4" hidden="1" x14ac:dyDescent="0.3">
      <c r="A50" s="134" t="s">
        <v>1023</v>
      </c>
      <c r="B50" s="134" t="s">
        <v>1239</v>
      </c>
      <c r="C50" s="134" t="s">
        <v>950</v>
      </c>
      <c r="D50" s="134" t="s">
        <v>1240</v>
      </c>
      <c r="E50" s="155">
        <v>41</v>
      </c>
      <c r="F50" s="134" t="s">
        <v>1168</v>
      </c>
      <c r="G50">
        <v>30</v>
      </c>
      <c r="H50" s="137">
        <f t="shared" si="0"/>
        <v>41</v>
      </c>
    </row>
    <row r="51" spans="1:8" ht="14.4" hidden="1" x14ac:dyDescent="0.3">
      <c r="A51" s="134" t="s">
        <v>964</v>
      </c>
      <c r="B51" s="134" t="s">
        <v>1241</v>
      </c>
      <c r="C51" s="134" t="s">
        <v>1235</v>
      </c>
      <c r="D51" s="134" t="s">
        <v>1240</v>
      </c>
      <c r="E51" s="155">
        <v>41</v>
      </c>
      <c r="F51" s="134" t="s">
        <v>1195</v>
      </c>
      <c r="G51">
        <v>30</v>
      </c>
      <c r="H51" s="137">
        <f t="shared" si="0"/>
        <v>53</v>
      </c>
    </row>
    <row r="52" spans="1:8" ht="14.4" x14ac:dyDescent="0.3">
      <c r="A52" s="134" t="s">
        <v>1031</v>
      </c>
      <c r="B52" s="134" t="s">
        <v>1242</v>
      </c>
      <c r="C52" s="134" t="s">
        <v>929</v>
      </c>
      <c r="D52" s="134" t="s">
        <v>1243</v>
      </c>
      <c r="E52" s="155">
        <v>43</v>
      </c>
      <c r="F52" s="134" t="s">
        <v>1165</v>
      </c>
      <c r="G52">
        <v>30</v>
      </c>
      <c r="H52" s="137">
        <f t="shared" si="0"/>
        <v>30</v>
      </c>
    </row>
    <row r="53" spans="1:8" ht="14.4" x14ac:dyDescent="0.3">
      <c r="A53" s="134" t="s">
        <v>1035</v>
      </c>
      <c r="B53" s="134" t="s">
        <v>1244</v>
      </c>
      <c r="C53" s="134" t="s">
        <v>977</v>
      </c>
      <c r="D53" s="134" t="s">
        <v>1245</v>
      </c>
      <c r="E53" s="155">
        <v>44</v>
      </c>
      <c r="F53" s="134" t="s">
        <v>1165</v>
      </c>
      <c r="G53">
        <v>30</v>
      </c>
      <c r="H53" s="137">
        <f t="shared" si="0"/>
        <v>32</v>
      </c>
    </row>
    <row r="54" spans="1:8" ht="14.4" x14ac:dyDescent="0.3">
      <c r="A54" s="134" t="s">
        <v>1038</v>
      </c>
      <c r="B54" s="134" t="s">
        <v>1246</v>
      </c>
      <c r="C54" s="134" t="s">
        <v>929</v>
      </c>
      <c r="D54" s="134" t="s">
        <v>1247</v>
      </c>
      <c r="E54" s="155">
        <v>45</v>
      </c>
      <c r="F54" s="134" t="s">
        <v>1165</v>
      </c>
      <c r="G54">
        <v>30</v>
      </c>
      <c r="H54" s="137">
        <f t="shared" si="0"/>
        <v>30</v>
      </c>
    </row>
    <row r="55" spans="1:8" ht="14.4" x14ac:dyDescent="0.3">
      <c r="A55" s="134" t="s">
        <v>945</v>
      </c>
      <c r="B55" s="134" t="s">
        <v>1248</v>
      </c>
      <c r="C55" s="134" t="s">
        <v>910</v>
      </c>
      <c r="D55" s="134" t="s">
        <v>1249</v>
      </c>
      <c r="E55" s="155">
        <v>46</v>
      </c>
      <c r="F55" s="134" t="s">
        <v>1165</v>
      </c>
      <c r="G55">
        <v>30</v>
      </c>
      <c r="H55" s="137">
        <f t="shared" si="0"/>
        <v>27</v>
      </c>
    </row>
    <row r="56" spans="1:8" ht="14.4" hidden="1" x14ac:dyDescent="0.3">
      <c r="A56" s="134"/>
      <c r="B56" s="134"/>
      <c r="C56" s="133"/>
      <c r="D56" s="133"/>
      <c r="E56" s="133"/>
      <c r="F56" s="133"/>
      <c r="G56"/>
      <c r="H56" s="137"/>
    </row>
    <row r="57" spans="1:8" ht="14.4" hidden="1" x14ac:dyDescent="0.3">
      <c r="A57" s="134" t="s">
        <v>1250</v>
      </c>
      <c r="B57" s="134"/>
      <c r="C57" s="133"/>
      <c r="D57" s="133"/>
      <c r="E57" s="133"/>
      <c r="F57" s="133"/>
      <c r="G57"/>
      <c r="H57" s="137"/>
    </row>
    <row r="58" spans="1:8" ht="14.4" hidden="1" x14ac:dyDescent="0.3">
      <c r="A58" s="134"/>
      <c r="B58" s="133"/>
      <c r="C58" s="133"/>
      <c r="D58" s="133"/>
      <c r="E58" s="133"/>
      <c r="F58" s="133"/>
      <c r="G58"/>
      <c r="H58" s="137"/>
    </row>
    <row r="59" spans="1:8" ht="14.4" hidden="1" x14ac:dyDescent="0.3">
      <c r="A59" s="134" t="s">
        <v>18</v>
      </c>
      <c r="B59" s="134" t="s">
        <v>836</v>
      </c>
      <c r="C59" s="134" t="s">
        <v>837</v>
      </c>
      <c r="D59" s="134" t="s">
        <v>139</v>
      </c>
      <c r="E59" s="134" t="s">
        <v>838</v>
      </c>
      <c r="F59" s="134" t="s">
        <v>510</v>
      </c>
      <c r="G59"/>
      <c r="H59" s="137"/>
    </row>
    <row r="60" spans="1:8" ht="14.4" hidden="1" x14ac:dyDescent="0.3">
      <c r="A60" s="134" t="s">
        <v>839</v>
      </c>
      <c r="B60" s="134" t="s">
        <v>1251</v>
      </c>
      <c r="C60" s="134" t="s">
        <v>991</v>
      </c>
      <c r="D60" s="134" t="s">
        <v>1252</v>
      </c>
      <c r="E60" s="155">
        <v>1</v>
      </c>
      <c r="F60" s="134" t="s">
        <v>1253</v>
      </c>
      <c r="G60">
        <v>30</v>
      </c>
      <c r="H60" s="137">
        <f t="shared" si="0"/>
        <v>33</v>
      </c>
    </row>
    <row r="61" spans="1:8" ht="14.4" hidden="1" x14ac:dyDescent="0.3">
      <c r="A61" s="134" t="s">
        <v>840</v>
      </c>
      <c r="B61" s="134" t="s">
        <v>1254</v>
      </c>
      <c r="C61" s="134" t="s">
        <v>991</v>
      </c>
      <c r="D61" s="134" t="s">
        <v>1255</v>
      </c>
      <c r="E61" s="155">
        <v>2</v>
      </c>
      <c r="F61" s="134" t="s">
        <v>1253</v>
      </c>
      <c r="G61">
        <v>30</v>
      </c>
      <c r="H61" s="137">
        <f t="shared" si="0"/>
        <v>33</v>
      </c>
    </row>
    <row r="62" spans="1:8" ht="14.4" hidden="1" x14ac:dyDescent="0.3">
      <c r="A62" s="134" t="s">
        <v>841</v>
      </c>
      <c r="B62" s="134" t="s">
        <v>1256</v>
      </c>
      <c r="C62" s="134" t="s">
        <v>916</v>
      </c>
      <c r="D62" s="134" t="s">
        <v>1257</v>
      </c>
      <c r="E62" s="155">
        <v>3</v>
      </c>
      <c r="F62" s="134" t="s">
        <v>1253</v>
      </c>
      <c r="G62">
        <v>30</v>
      </c>
      <c r="H62" s="137">
        <f t="shared" si="0"/>
        <v>29</v>
      </c>
    </row>
    <row r="63" spans="1:8" ht="14.4" hidden="1" x14ac:dyDescent="0.3">
      <c r="A63" s="134" t="s">
        <v>842</v>
      </c>
      <c r="B63" s="134" t="s">
        <v>1258</v>
      </c>
      <c r="C63" s="134" t="s">
        <v>897</v>
      </c>
      <c r="D63" s="134" t="s">
        <v>1259</v>
      </c>
      <c r="E63" s="155">
        <v>4</v>
      </c>
      <c r="F63" s="134" t="s">
        <v>1253</v>
      </c>
      <c r="G63">
        <v>30</v>
      </c>
      <c r="H63" s="137">
        <f t="shared" si="0"/>
        <v>34</v>
      </c>
    </row>
    <row r="64" spans="1:8" ht="14.4" hidden="1" x14ac:dyDescent="0.3">
      <c r="A64" s="134" t="s">
        <v>843</v>
      </c>
      <c r="B64" s="134" t="s">
        <v>1260</v>
      </c>
      <c r="C64" s="134" t="s">
        <v>1100</v>
      </c>
      <c r="D64" s="134" t="s">
        <v>1261</v>
      </c>
      <c r="E64" s="155">
        <v>5</v>
      </c>
      <c r="F64" s="134" t="s">
        <v>1253</v>
      </c>
      <c r="G64">
        <v>30</v>
      </c>
      <c r="H64" s="137">
        <f t="shared" si="0"/>
        <v>24</v>
      </c>
    </row>
    <row r="65" spans="1:8" ht="14.4" hidden="1" x14ac:dyDescent="0.3">
      <c r="A65" s="134" t="s">
        <v>844</v>
      </c>
      <c r="B65" s="134" t="s">
        <v>1262</v>
      </c>
      <c r="C65" s="134" t="s">
        <v>923</v>
      </c>
      <c r="D65" s="134" t="s">
        <v>1209</v>
      </c>
      <c r="E65" s="155">
        <v>6</v>
      </c>
      <c r="F65" s="134" t="s">
        <v>1253</v>
      </c>
      <c r="G65">
        <v>30</v>
      </c>
      <c r="H65" s="137">
        <f t="shared" si="0"/>
        <v>37</v>
      </c>
    </row>
    <row r="66" spans="1:8" ht="14.4" hidden="1" x14ac:dyDescent="0.3">
      <c r="A66" s="134" t="s">
        <v>845</v>
      </c>
      <c r="B66" s="134" t="s">
        <v>1263</v>
      </c>
      <c r="C66" s="134" t="s">
        <v>965</v>
      </c>
      <c r="D66" s="134" t="s">
        <v>1264</v>
      </c>
      <c r="E66" s="155">
        <v>7</v>
      </c>
      <c r="F66" s="134" t="s">
        <v>1253</v>
      </c>
      <c r="G66">
        <v>30</v>
      </c>
      <c r="H66" s="137">
        <f t="shared" si="0"/>
        <v>36</v>
      </c>
    </row>
    <row r="67" spans="1:8" ht="14.4" hidden="1" x14ac:dyDescent="0.3">
      <c r="A67" s="134" t="s">
        <v>846</v>
      </c>
      <c r="B67" s="134" t="s">
        <v>1859</v>
      </c>
      <c r="C67" s="134" t="s">
        <v>897</v>
      </c>
      <c r="D67" s="134" t="s">
        <v>1232</v>
      </c>
      <c r="E67" s="155">
        <v>8</v>
      </c>
      <c r="F67" s="134" t="s">
        <v>1253</v>
      </c>
      <c r="G67">
        <v>30</v>
      </c>
      <c r="H67" s="137">
        <f t="shared" si="0"/>
        <v>34</v>
      </c>
    </row>
    <row r="68" spans="1:8" ht="14.4" hidden="1" x14ac:dyDescent="0.3">
      <c r="A68" s="134"/>
      <c r="B68" s="134"/>
      <c r="C68" s="133"/>
      <c r="D68" s="133"/>
      <c r="E68" s="133"/>
      <c r="F68" s="133"/>
      <c r="G68"/>
      <c r="H68" s="137"/>
    </row>
    <row r="69" spans="1:8" ht="14.4" hidden="1" x14ac:dyDescent="0.3">
      <c r="A69" s="134" t="s">
        <v>1265</v>
      </c>
      <c r="B69" s="134"/>
      <c r="C69" s="133"/>
      <c r="D69" s="133"/>
      <c r="E69" s="133"/>
      <c r="F69" s="133"/>
      <c r="G69"/>
      <c r="H69" s="137"/>
    </row>
    <row r="70" spans="1:8" ht="14.4" hidden="1" x14ac:dyDescent="0.3">
      <c r="A70" s="134"/>
      <c r="B70" s="133"/>
      <c r="C70" s="133"/>
      <c r="D70" s="133"/>
      <c r="E70" s="133"/>
      <c r="F70" s="133"/>
      <c r="G70"/>
      <c r="H70" s="137"/>
    </row>
    <row r="71" spans="1:8" ht="14.4" hidden="1" x14ac:dyDescent="0.3">
      <c r="A71" s="134" t="s">
        <v>18</v>
      </c>
      <c r="B71" s="134" t="s">
        <v>836</v>
      </c>
      <c r="C71" s="134" t="s">
        <v>837</v>
      </c>
      <c r="D71" s="134" t="s">
        <v>139</v>
      </c>
      <c r="E71" s="134" t="s">
        <v>838</v>
      </c>
      <c r="F71" s="134" t="s">
        <v>510</v>
      </c>
      <c r="G71"/>
      <c r="H71" s="137"/>
    </row>
    <row r="72" spans="1:8" ht="14.4" x14ac:dyDescent="0.3">
      <c r="A72" s="134" t="s">
        <v>839</v>
      </c>
      <c r="B72" s="134" t="s">
        <v>1266</v>
      </c>
      <c r="C72" s="134" t="s">
        <v>991</v>
      </c>
      <c r="D72" s="134" t="s">
        <v>1267</v>
      </c>
      <c r="E72" s="155">
        <v>1</v>
      </c>
      <c r="F72" s="134" t="s">
        <v>1268</v>
      </c>
      <c r="G72">
        <v>15</v>
      </c>
      <c r="H72" s="137">
        <f t="shared" si="0"/>
        <v>33</v>
      </c>
    </row>
    <row r="73" spans="1:8" ht="14.4" x14ac:dyDescent="0.3">
      <c r="A73" s="134" t="s">
        <v>840</v>
      </c>
      <c r="B73" s="134" t="s">
        <v>1269</v>
      </c>
      <c r="C73" s="134" t="s">
        <v>991</v>
      </c>
      <c r="D73" s="134" t="s">
        <v>1270</v>
      </c>
      <c r="E73" s="155">
        <v>2</v>
      </c>
      <c r="F73" s="134" t="s">
        <v>1268</v>
      </c>
      <c r="G73">
        <v>15</v>
      </c>
      <c r="H73" s="137">
        <f t="shared" si="0"/>
        <v>33</v>
      </c>
    </row>
    <row r="74" spans="1:8" ht="14.4" x14ac:dyDescent="0.3">
      <c r="A74" s="134" t="s">
        <v>841</v>
      </c>
      <c r="B74" s="134" t="s">
        <v>1860</v>
      </c>
      <c r="C74" s="134" t="s">
        <v>916</v>
      </c>
      <c r="D74" s="134" t="s">
        <v>1271</v>
      </c>
      <c r="E74" s="155">
        <v>3</v>
      </c>
      <c r="F74" s="134" t="s">
        <v>1268</v>
      </c>
      <c r="G74">
        <v>15</v>
      </c>
      <c r="H74" s="137">
        <f t="shared" si="0"/>
        <v>29</v>
      </c>
    </row>
    <row r="75" spans="1:8" ht="14.4" x14ac:dyDescent="0.3">
      <c r="A75" s="134" t="s">
        <v>842</v>
      </c>
      <c r="B75" s="134" t="s">
        <v>1272</v>
      </c>
      <c r="C75" s="134" t="s">
        <v>929</v>
      </c>
      <c r="D75" s="134" t="s">
        <v>1273</v>
      </c>
      <c r="E75" s="155">
        <v>4</v>
      </c>
      <c r="F75" s="134" t="s">
        <v>1268</v>
      </c>
      <c r="G75">
        <v>15</v>
      </c>
      <c r="H75" s="137">
        <f t="shared" ref="H75:H138" si="1">2023-C75</f>
        <v>30</v>
      </c>
    </row>
    <row r="76" spans="1:8" ht="14.4" x14ac:dyDescent="0.3">
      <c r="A76" s="134" t="s">
        <v>843</v>
      </c>
      <c r="B76" s="134" t="s">
        <v>1861</v>
      </c>
      <c r="C76" s="134" t="s">
        <v>932</v>
      </c>
      <c r="D76" s="134" t="s">
        <v>1274</v>
      </c>
      <c r="E76" s="155">
        <v>5</v>
      </c>
      <c r="F76" s="134" t="s">
        <v>1268</v>
      </c>
      <c r="G76">
        <v>15</v>
      </c>
      <c r="H76" s="137">
        <f t="shared" si="1"/>
        <v>26</v>
      </c>
    </row>
    <row r="77" spans="1:8" ht="14.4" hidden="1" x14ac:dyDescent="0.3">
      <c r="A77" s="134" t="s">
        <v>844</v>
      </c>
      <c r="B77" s="134" t="s">
        <v>432</v>
      </c>
      <c r="C77" s="134" t="s">
        <v>946</v>
      </c>
      <c r="D77" s="134" t="s">
        <v>1275</v>
      </c>
      <c r="E77" s="155">
        <v>6</v>
      </c>
      <c r="F77" s="134" t="s">
        <v>1276</v>
      </c>
      <c r="G77">
        <v>15</v>
      </c>
      <c r="H77" s="137">
        <f t="shared" si="1"/>
        <v>45</v>
      </c>
    </row>
    <row r="78" spans="1:8" ht="14.4" x14ac:dyDescent="0.3">
      <c r="A78" s="134" t="s">
        <v>845</v>
      </c>
      <c r="B78" s="134" t="s">
        <v>1277</v>
      </c>
      <c r="C78" s="134" t="s">
        <v>907</v>
      </c>
      <c r="D78" s="134" t="s">
        <v>1278</v>
      </c>
      <c r="E78" s="155">
        <v>7</v>
      </c>
      <c r="F78" s="134" t="s">
        <v>1268</v>
      </c>
      <c r="G78">
        <v>15</v>
      </c>
      <c r="H78" s="137">
        <f t="shared" si="1"/>
        <v>35</v>
      </c>
    </row>
    <row r="79" spans="1:8" ht="14.4" x14ac:dyDescent="0.3">
      <c r="A79" s="134" t="s">
        <v>846</v>
      </c>
      <c r="B79" s="134" t="s">
        <v>1279</v>
      </c>
      <c r="C79" s="134" t="s">
        <v>1060</v>
      </c>
      <c r="D79" s="134" t="s">
        <v>1280</v>
      </c>
      <c r="E79" s="155">
        <v>8</v>
      </c>
      <c r="F79" s="134" t="s">
        <v>1268</v>
      </c>
      <c r="G79">
        <v>15</v>
      </c>
      <c r="H79" s="137">
        <f t="shared" si="1"/>
        <v>19</v>
      </c>
    </row>
    <row r="80" spans="1:8" ht="14.4" hidden="1" x14ac:dyDescent="0.3">
      <c r="A80" s="134" t="s">
        <v>847</v>
      </c>
      <c r="B80" s="134" t="s">
        <v>1281</v>
      </c>
      <c r="C80" s="134" t="s">
        <v>946</v>
      </c>
      <c r="D80" s="134" t="s">
        <v>1282</v>
      </c>
      <c r="E80" s="155">
        <v>9</v>
      </c>
      <c r="F80" s="134" t="s">
        <v>1276</v>
      </c>
      <c r="G80">
        <v>15</v>
      </c>
      <c r="H80" s="137">
        <f t="shared" si="1"/>
        <v>45</v>
      </c>
    </row>
    <row r="81" spans="1:8" ht="14.4" x14ac:dyDescent="0.3">
      <c r="A81" s="134" t="s">
        <v>848</v>
      </c>
      <c r="B81" s="134" t="s">
        <v>1283</v>
      </c>
      <c r="C81" s="134" t="s">
        <v>897</v>
      </c>
      <c r="D81" s="134" t="s">
        <v>1284</v>
      </c>
      <c r="E81" s="155">
        <v>10</v>
      </c>
      <c r="F81" s="134" t="s">
        <v>1268</v>
      </c>
      <c r="G81">
        <v>15</v>
      </c>
      <c r="H81" s="137">
        <f t="shared" si="1"/>
        <v>34</v>
      </c>
    </row>
    <row r="82" spans="1:8" ht="14.4" hidden="1" x14ac:dyDescent="0.3">
      <c r="A82" s="134" t="s">
        <v>849</v>
      </c>
      <c r="B82" s="134" t="s">
        <v>1285</v>
      </c>
      <c r="C82" s="134" t="s">
        <v>1175</v>
      </c>
      <c r="D82" s="134" t="s">
        <v>1286</v>
      </c>
      <c r="E82" s="155">
        <v>11</v>
      </c>
      <c r="F82" s="134" t="s">
        <v>1276</v>
      </c>
      <c r="G82">
        <v>15</v>
      </c>
      <c r="H82" s="137">
        <f t="shared" si="1"/>
        <v>47</v>
      </c>
    </row>
    <row r="83" spans="1:8" ht="14.4" x14ac:dyDescent="0.3">
      <c r="A83" s="134" t="s">
        <v>850</v>
      </c>
      <c r="B83" s="134" t="s">
        <v>1287</v>
      </c>
      <c r="C83" s="134" t="s">
        <v>897</v>
      </c>
      <c r="D83" s="134" t="s">
        <v>1288</v>
      </c>
      <c r="E83" s="155">
        <v>12</v>
      </c>
      <c r="F83" s="134" t="s">
        <v>1268</v>
      </c>
      <c r="G83">
        <v>15</v>
      </c>
      <c r="H83" s="137">
        <f t="shared" si="1"/>
        <v>34</v>
      </c>
    </row>
    <row r="84" spans="1:8" ht="14.4" hidden="1" x14ac:dyDescent="0.3">
      <c r="A84" s="134" t="s">
        <v>851</v>
      </c>
      <c r="B84" s="134" t="s">
        <v>1289</v>
      </c>
      <c r="C84" s="134" t="s">
        <v>938</v>
      </c>
      <c r="D84" s="134" t="s">
        <v>1290</v>
      </c>
      <c r="E84" s="155">
        <v>13</v>
      </c>
      <c r="F84" s="134" t="s">
        <v>1276</v>
      </c>
      <c r="G84">
        <v>15</v>
      </c>
      <c r="H84" s="137">
        <f t="shared" si="1"/>
        <v>40</v>
      </c>
    </row>
    <row r="85" spans="1:8" ht="14.4" hidden="1" x14ac:dyDescent="0.3">
      <c r="A85" s="134" t="s">
        <v>852</v>
      </c>
      <c r="B85" s="134" t="s">
        <v>1291</v>
      </c>
      <c r="C85" s="134" t="s">
        <v>1235</v>
      </c>
      <c r="D85" s="134" t="s">
        <v>1292</v>
      </c>
      <c r="E85" s="155">
        <v>14</v>
      </c>
      <c r="F85" s="134" t="s">
        <v>1293</v>
      </c>
      <c r="G85">
        <v>15</v>
      </c>
      <c r="H85" s="137">
        <f t="shared" si="1"/>
        <v>53</v>
      </c>
    </row>
    <row r="86" spans="1:8" ht="14.4" x14ac:dyDescent="0.3">
      <c r="A86" s="134" t="s">
        <v>854</v>
      </c>
      <c r="B86" s="134" t="s">
        <v>906</v>
      </c>
      <c r="C86" s="134" t="s">
        <v>907</v>
      </c>
      <c r="D86" s="134" t="s">
        <v>1294</v>
      </c>
      <c r="E86" s="155">
        <v>15</v>
      </c>
      <c r="F86" s="134" t="s">
        <v>1268</v>
      </c>
      <c r="G86">
        <v>15</v>
      </c>
      <c r="H86" s="137">
        <f t="shared" si="1"/>
        <v>35</v>
      </c>
    </row>
    <row r="87" spans="1:8" ht="14.4" x14ac:dyDescent="0.3">
      <c r="A87" s="134" t="s">
        <v>855</v>
      </c>
      <c r="B87" s="134" t="s">
        <v>1295</v>
      </c>
      <c r="C87" s="134" t="s">
        <v>965</v>
      </c>
      <c r="D87" s="134" t="s">
        <v>1296</v>
      </c>
      <c r="E87" s="155">
        <v>16</v>
      </c>
      <c r="F87" s="134" t="s">
        <v>1268</v>
      </c>
      <c r="G87">
        <v>15</v>
      </c>
      <c r="H87" s="137">
        <f t="shared" si="1"/>
        <v>36</v>
      </c>
    </row>
    <row r="88" spans="1:8" ht="14.4" hidden="1" x14ac:dyDescent="0.3">
      <c r="A88" s="134" t="s">
        <v>856</v>
      </c>
      <c r="B88" s="134" t="s">
        <v>912</v>
      </c>
      <c r="C88" s="134" t="s">
        <v>914</v>
      </c>
      <c r="D88" s="134" t="s">
        <v>1297</v>
      </c>
      <c r="E88" s="155">
        <v>17</v>
      </c>
      <c r="F88" s="134" t="s">
        <v>1293</v>
      </c>
      <c r="G88">
        <v>15</v>
      </c>
      <c r="H88" s="137">
        <f t="shared" si="1"/>
        <v>51</v>
      </c>
    </row>
    <row r="89" spans="1:8" ht="14.4" hidden="1" x14ac:dyDescent="0.3">
      <c r="A89" s="134" t="s">
        <v>857</v>
      </c>
      <c r="B89" s="134" t="s">
        <v>1298</v>
      </c>
      <c r="C89" s="134" t="s">
        <v>1299</v>
      </c>
      <c r="D89" s="134" t="s">
        <v>1300</v>
      </c>
      <c r="E89" s="155">
        <v>18</v>
      </c>
      <c r="F89" s="134" t="s">
        <v>1293</v>
      </c>
      <c r="G89">
        <v>15</v>
      </c>
      <c r="H89" s="137">
        <f t="shared" si="1"/>
        <v>52</v>
      </c>
    </row>
    <row r="90" spans="1:8" ht="14.4" x14ac:dyDescent="0.3">
      <c r="A90" s="134" t="s">
        <v>858</v>
      </c>
      <c r="B90" s="134" t="s">
        <v>1301</v>
      </c>
      <c r="C90" s="134" t="s">
        <v>926</v>
      </c>
      <c r="D90" s="134" t="s">
        <v>1302</v>
      </c>
      <c r="E90" s="155">
        <v>19</v>
      </c>
      <c r="F90" s="134" t="s">
        <v>1268</v>
      </c>
      <c r="G90">
        <v>15</v>
      </c>
      <c r="H90" s="137">
        <f t="shared" si="1"/>
        <v>39</v>
      </c>
    </row>
    <row r="91" spans="1:8" ht="14.4" hidden="1" x14ac:dyDescent="0.3">
      <c r="A91" s="134" t="s">
        <v>859</v>
      </c>
      <c r="B91" s="134" t="s">
        <v>1303</v>
      </c>
      <c r="C91" s="134" t="s">
        <v>1304</v>
      </c>
      <c r="D91" s="134" t="s">
        <v>1305</v>
      </c>
      <c r="E91" s="155">
        <v>20</v>
      </c>
      <c r="F91" s="134" t="s">
        <v>1293</v>
      </c>
      <c r="G91">
        <v>15</v>
      </c>
      <c r="H91" s="137">
        <f t="shared" si="1"/>
        <v>50</v>
      </c>
    </row>
    <row r="92" spans="1:8" ht="14.4" hidden="1" x14ac:dyDescent="0.3">
      <c r="A92" s="134" t="s">
        <v>860</v>
      </c>
      <c r="B92" s="134" t="s">
        <v>1306</v>
      </c>
      <c r="C92" s="134" t="s">
        <v>938</v>
      </c>
      <c r="D92" s="134" t="s">
        <v>1087</v>
      </c>
      <c r="E92" s="155">
        <v>21</v>
      </c>
      <c r="F92" s="134" t="s">
        <v>1276</v>
      </c>
      <c r="G92">
        <v>15</v>
      </c>
      <c r="H92" s="137">
        <f t="shared" si="1"/>
        <v>40</v>
      </c>
    </row>
    <row r="93" spans="1:8" ht="14.4" hidden="1" x14ac:dyDescent="0.3">
      <c r="A93" s="134" t="s">
        <v>861</v>
      </c>
      <c r="B93" s="134" t="s">
        <v>1307</v>
      </c>
      <c r="C93" s="134" t="s">
        <v>1304</v>
      </c>
      <c r="D93" s="134" t="s">
        <v>1308</v>
      </c>
      <c r="E93" s="155">
        <v>22</v>
      </c>
      <c r="F93" s="134" t="s">
        <v>1293</v>
      </c>
      <c r="G93">
        <v>15</v>
      </c>
      <c r="H93" s="137">
        <f t="shared" si="1"/>
        <v>50</v>
      </c>
    </row>
    <row r="94" spans="1:8" ht="14.4" hidden="1" x14ac:dyDescent="0.3">
      <c r="A94" s="134" t="s">
        <v>935</v>
      </c>
      <c r="B94" s="134" t="s">
        <v>1309</v>
      </c>
      <c r="C94" s="134" t="s">
        <v>1056</v>
      </c>
      <c r="D94" s="134" t="s">
        <v>1310</v>
      </c>
      <c r="E94" s="155">
        <v>23</v>
      </c>
      <c r="F94" s="134" t="s">
        <v>1276</v>
      </c>
      <c r="G94">
        <v>15</v>
      </c>
      <c r="H94" s="137">
        <f t="shared" si="1"/>
        <v>46</v>
      </c>
    </row>
    <row r="95" spans="1:8" ht="14.4" x14ac:dyDescent="0.3">
      <c r="A95" s="134" t="s">
        <v>962</v>
      </c>
      <c r="B95" s="134" t="s">
        <v>1311</v>
      </c>
      <c r="C95" s="134" t="s">
        <v>904</v>
      </c>
      <c r="D95" s="134" t="s">
        <v>1312</v>
      </c>
      <c r="E95" s="155">
        <v>24</v>
      </c>
      <c r="F95" s="134" t="s">
        <v>1268</v>
      </c>
      <c r="G95">
        <v>15</v>
      </c>
      <c r="H95" s="137">
        <f t="shared" si="1"/>
        <v>38</v>
      </c>
    </row>
    <row r="96" spans="1:8" ht="14.4" x14ac:dyDescent="0.3">
      <c r="A96" s="134" t="s">
        <v>913</v>
      </c>
      <c r="B96" s="134" t="s">
        <v>1313</v>
      </c>
      <c r="C96" s="134" t="s">
        <v>893</v>
      </c>
      <c r="D96" s="134" t="s">
        <v>1314</v>
      </c>
      <c r="E96" s="155">
        <v>25</v>
      </c>
      <c r="F96" s="134" t="s">
        <v>1268</v>
      </c>
      <c r="G96">
        <v>15</v>
      </c>
      <c r="H96" s="137">
        <f t="shared" si="1"/>
        <v>18</v>
      </c>
    </row>
    <row r="97" spans="1:8" ht="14.4" x14ac:dyDescent="0.3">
      <c r="A97" s="134" t="s">
        <v>969</v>
      </c>
      <c r="B97" s="134" t="s">
        <v>1315</v>
      </c>
      <c r="C97" s="134" t="s">
        <v>1316</v>
      </c>
      <c r="D97" s="134" t="s">
        <v>1317</v>
      </c>
      <c r="E97" s="155">
        <v>26</v>
      </c>
      <c r="F97" s="134" t="s">
        <v>1268</v>
      </c>
      <c r="G97">
        <v>15</v>
      </c>
      <c r="H97" s="137">
        <f t="shared" si="1"/>
        <v>22</v>
      </c>
    </row>
    <row r="98" spans="1:8" ht="14.4" x14ac:dyDescent="0.3">
      <c r="A98" s="134" t="s">
        <v>974</v>
      </c>
      <c r="B98" s="134" t="s">
        <v>924</v>
      </c>
      <c r="C98" s="134" t="s">
        <v>926</v>
      </c>
      <c r="D98" s="134" t="s">
        <v>1318</v>
      </c>
      <c r="E98" s="155">
        <v>27</v>
      </c>
      <c r="F98" s="134" t="s">
        <v>1268</v>
      </c>
      <c r="G98">
        <v>15</v>
      </c>
      <c r="H98" s="137">
        <f t="shared" si="1"/>
        <v>39</v>
      </c>
    </row>
    <row r="99" spans="1:8" ht="14.4" x14ac:dyDescent="0.3">
      <c r="A99" s="134" t="s">
        <v>978</v>
      </c>
      <c r="B99" s="134" t="s">
        <v>1319</v>
      </c>
      <c r="C99" s="134" t="s">
        <v>926</v>
      </c>
      <c r="D99" s="134" t="s">
        <v>1320</v>
      </c>
      <c r="E99" s="155">
        <v>28</v>
      </c>
      <c r="F99" s="134" t="s">
        <v>1268</v>
      </c>
      <c r="G99">
        <v>15</v>
      </c>
      <c r="H99" s="137">
        <f t="shared" si="1"/>
        <v>39</v>
      </c>
    </row>
    <row r="100" spans="1:8" ht="14.4" x14ac:dyDescent="0.3">
      <c r="A100" s="134" t="s">
        <v>982</v>
      </c>
      <c r="B100" s="134" t="s">
        <v>1321</v>
      </c>
      <c r="C100" s="134" t="s">
        <v>923</v>
      </c>
      <c r="D100" s="134" t="s">
        <v>1322</v>
      </c>
      <c r="E100" s="155">
        <v>29</v>
      </c>
      <c r="F100" s="134" t="s">
        <v>1268</v>
      </c>
      <c r="G100">
        <v>15</v>
      </c>
      <c r="H100" s="137">
        <f t="shared" si="1"/>
        <v>37</v>
      </c>
    </row>
    <row r="101" spans="1:8" ht="14.4" x14ac:dyDescent="0.3">
      <c r="A101" s="134" t="s">
        <v>985</v>
      </c>
      <c r="B101" s="134" t="s">
        <v>1323</v>
      </c>
      <c r="C101" s="134" t="s">
        <v>923</v>
      </c>
      <c r="D101" s="134" t="s">
        <v>1324</v>
      </c>
      <c r="E101" s="155">
        <v>30</v>
      </c>
      <c r="F101" s="134" t="s">
        <v>1268</v>
      </c>
      <c r="G101">
        <v>15</v>
      </c>
      <c r="H101" s="137">
        <f t="shared" si="1"/>
        <v>37</v>
      </c>
    </row>
    <row r="102" spans="1:8" ht="14.4" hidden="1" x14ac:dyDescent="0.3">
      <c r="A102" s="134" t="s">
        <v>989</v>
      </c>
      <c r="B102" s="134" t="s">
        <v>1325</v>
      </c>
      <c r="C102" s="134" t="s">
        <v>938</v>
      </c>
      <c r="D102" s="134" t="s">
        <v>1326</v>
      </c>
      <c r="E102" s="155">
        <v>31</v>
      </c>
      <c r="F102" s="134" t="s">
        <v>1276</v>
      </c>
      <c r="G102">
        <v>15</v>
      </c>
      <c r="H102" s="137">
        <f t="shared" si="1"/>
        <v>40</v>
      </c>
    </row>
    <row r="103" spans="1:8" ht="14.4" x14ac:dyDescent="0.3">
      <c r="A103" s="134" t="s">
        <v>993</v>
      </c>
      <c r="B103" s="134" t="s">
        <v>1327</v>
      </c>
      <c r="C103" s="134" t="s">
        <v>923</v>
      </c>
      <c r="D103" s="134" t="s">
        <v>1328</v>
      </c>
      <c r="E103" s="155">
        <v>32</v>
      </c>
      <c r="F103" s="134" t="s">
        <v>1268</v>
      </c>
      <c r="G103">
        <v>15</v>
      </c>
      <c r="H103" s="137">
        <f t="shared" si="1"/>
        <v>37</v>
      </c>
    </row>
    <row r="104" spans="1:8" ht="14.4" x14ac:dyDescent="0.3">
      <c r="A104" s="134" t="s">
        <v>996</v>
      </c>
      <c r="B104" s="134" t="s">
        <v>1329</v>
      </c>
      <c r="C104" s="134" t="s">
        <v>926</v>
      </c>
      <c r="D104" s="134" t="s">
        <v>1328</v>
      </c>
      <c r="E104" s="155">
        <v>32</v>
      </c>
      <c r="F104" s="134" t="s">
        <v>1268</v>
      </c>
      <c r="G104">
        <v>15</v>
      </c>
      <c r="H104" s="137">
        <f t="shared" si="1"/>
        <v>39</v>
      </c>
    </row>
    <row r="105" spans="1:8" ht="14.4" x14ac:dyDescent="0.3">
      <c r="A105" s="134" t="s">
        <v>1000</v>
      </c>
      <c r="B105" s="134" t="s">
        <v>1330</v>
      </c>
      <c r="C105" s="134" t="s">
        <v>1331</v>
      </c>
      <c r="D105" s="134" t="s">
        <v>1332</v>
      </c>
      <c r="E105" s="155">
        <v>34</v>
      </c>
      <c r="F105" s="134" t="s">
        <v>1268</v>
      </c>
      <c r="G105">
        <v>15</v>
      </c>
      <c r="H105" s="137">
        <f t="shared" si="1"/>
        <v>25</v>
      </c>
    </row>
    <row r="106" spans="1:8" ht="14.4" hidden="1" x14ac:dyDescent="0.3">
      <c r="A106" s="134" t="s">
        <v>1003</v>
      </c>
      <c r="B106" s="134" t="s">
        <v>1333</v>
      </c>
      <c r="C106" s="134" t="s">
        <v>1206</v>
      </c>
      <c r="D106" s="134" t="s">
        <v>1334</v>
      </c>
      <c r="E106" s="155">
        <v>35</v>
      </c>
      <c r="F106" s="134" t="s">
        <v>1276</v>
      </c>
      <c r="G106">
        <v>15</v>
      </c>
      <c r="H106" s="137">
        <f t="shared" si="1"/>
        <v>48</v>
      </c>
    </row>
    <row r="107" spans="1:8" ht="14.4" x14ac:dyDescent="0.3">
      <c r="A107" s="134" t="s">
        <v>1006</v>
      </c>
      <c r="B107" s="134" t="s">
        <v>1335</v>
      </c>
      <c r="C107" s="134" t="s">
        <v>904</v>
      </c>
      <c r="D107" s="134" t="s">
        <v>1336</v>
      </c>
      <c r="E107" s="155">
        <v>36</v>
      </c>
      <c r="F107" s="134" t="s">
        <v>1268</v>
      </c>
      <c r="G107">
        <v>15</v>
      </c>
      <c r="H107" s="137">
        <f t="shared" si="1"/>
        <v>38</v>
      </c>
    </row>
    <row r="108" spans="1:8" ht="14.4" x14ac:dyDescent="0.3">
      <c r="A108" s="134" t="s">
        <v>1010</v>
      </c>
      <c r="B108" s="134" t="s">
        <v>903</v>
      </c>
      <c r="C108" s="134" t="s">
        <v>904</v>
      </c>
      <c r="D108" s="134" t="s">
        <v>1336</v>
      </c>
      <c r="E108" s="155">
        <v>36</v>
      </c>
      <c r="F108" s="134" t="s">
        <v>1268</v>
      </c>
      <c r="G108">
        <v>15</v>
      </c>
      <c r="H108" s="137">
        <f t="shared" si="1"/>
        <v>38</v>
      </c>
    </row>
    <row r="109" spans="1:8" ht="14.4" x14ac:dyDescent="0.3">
      <c r="A109" s="134" t="s">
        <v>1014</v>
      </c>
      <c r="B109" s="134" t="s">
        <v>1337</v>
      </c>
      <c r="C109" s="134" t="s">
        <v>972</v>
      </c>
      <c r="D109" s="134" t="s">
        <v>1338</v>
      </c>
      <c r="E109" s="155">
        <v>38</v>
      </c>
      <c r="F109" s="134" t="s">
        <v>1268</v>
      </c>
      <c r="G109">
        <v>15</v>
      </c>
      <c r="H109" s="137">
        <f t="shared" si="1"/>
        <v>31</v>
      </c>
    </row>
    <row r="110" spans="1:8" ht="14.4" x14ac:dyDescent="0.3">
      <c r="A110" s="134" t="s">
        <v>1017</v>
      </c>
      <c r="B110" s="134" t="s">
        <v>975</v>
      </c>
      <c r="C110" s="134" t="s">
        <v>977</v>
      </c>
      <c r="D110" s="134" t="s">
        <v>1339</v>
      </c>
      <c r="E110" s="155">
        <v>39</v>
      </c>
      <c r="F110" s="134" t="s">
        <v>1268</v>
      </c>
      <c r="G110">
        <v>15</v>
      </c>
      <c r="H110" s="137">
        <f t="shared" si="1"/>
        <v>32</v>
      </c>
    </row>
    <row r="111" spans="1:8" ht="14.4" x14ac:dyDescent="0.3">
      <c r="A111" s="134" t="s">
        <v>998</v>
      </c>
      <c r="B111" s="134" t="s">
        <v>1340</v>
      </c>
      <c r="C111" s="134" t="s">
        <v>926</v>
      </c>
      <c r="D111" s="134" t="s">
        <v>1341</v>
      </c>
      <c r="E111" s="155">
        <v>40</v>
      </c>
      <c r="F111" s="134" t="s">
        <v>1268</v>
      </c>
      <c r="G111">
        <v>15</v>
      </c>
      <c r="H111" s="137">
        <f t="shared" si="1"/>
        <v>39</v>
      </c>
    </row>
    <row r="112" spans="1:8" ht="14.4" x14ac:dyDescent="0.3">
      <c r="A112" s="134" t="s">
        <v>1023</v>
      </c>
      <c r="B112" s="134" t="s">
        <v>1342</v>
      </c>
      <c r="C112" s="134" t="s">
        <v>991</v>
      </c>
      <c r="D112" s="134" t="s">
        <v>1343</v>
      </c>
      <c r="E112" s="155">
        <v>41</v>
      </c>
      <c r="F112" s="134" t="s">
        <v>1268</v>
      </c>
      <c r="G112">
        <v>15</v>
      </c>
      <c r="H112" s="137">
        <f t="shared" si="1"/>
        <v>33</v>
      </c>
    </row>
    <row r="113" spans="1:8" ht="14.4" x14ac:dyDescent="0.3">
      <c r="A113" s="134" t="s">
        <v>964</v>
      </c>
      <c r="B113" s="134" t="s">
        <v>1344</v>
      </c>
      <c r="C113" s="134" t="s">
        <v>904</v>
      </c>
      <c r="D113" s="134" t="s">
        <v>1345</v>
      </c>
      <c r="E113" s="155">
        <v>42</v>
      </c>
      <c r="F113" s="134" t="s">
        <v>1268</v>
      </c>
      <c r="G113">
        <v>15</v>
      </c>
      <c r="H113" s="137">
        <f t="shared" si="1"/>
        <v>38</v>
      </c>
    </row>
    <row r="114" spans="1:8" ht="14.4" x14ac:dyDescent="0.3">
      <c r="A114" s="134" t="s">
        <v>1031</v>
      </c>
      <c r="B114" s="134" t="s">
        <v>1346</v>
      </c>
      <c r="C114" s="134" t="s">
        <v>965</v>
      </c>
      <c r="D114" s="134" t="s">
        <v>1347</v>
      </c>
      <c r="E114" s="155">
        <v>43</v>
      </c>
      <c r="F114" s="134" t="s">
        <v>1268</v>
      </c>
      <c r="G114">
        <v>15</v>
      </c>
      <c r="H114" s="137">
        <f t="shared" si="1"/>
        <v>36</v>
      </c>
    </row>
    <row r="115" spans="1:8" ht="14.4" x14ac:dyDescent="0.3">
      <c r="A115" s="134" t="s">
        <v>1035</v>
      </c>
      <c r="B115" s="134" t="s">
        <v>1348</v>
      </c>
      <c r="C115" s="134" t="s">
        <v>904</v>
      </c>
      <c r="D115" s="134" t="s">
        <v>1349</v>
      </c>
      <c r="E115" s="155">
        <v>44</v>
      </c>
      <c r="F115" s="134" t="s">
        <v>1268</v>
      </c>
      <c r="G115">
        <v>15</v>
      </c>
      <c r="H115" s="137">
        <f t="shared" si="1"/>
        <v>38</v>
      </c>
    </row>
    <row r="116" spans="1:8" ht="14.4" hidden="1" x14ac:dyDescent="0.3">
      <c r="A116" s="134" t="s">
        <v>1038</v>
      </c>
      <c r="B116" s="134" t="s">
        <v>1350</v>
      </c>
      <c r="C116" s="134" t="s">
        <v>1351</v>
      </c>
      <c r="D116" s="134" t="s">
        <v>1352</v>
      </c>
      <c r="E116" s="155">
        <v>45</v>
      </c>
      <c r="F116" s="134" t="s">
        <v>1293</v>
      </c>
      <c r="G116">
        <v>15</v>
      </c>
      <c r="H116" s="137">
        <f t="shared" si="1"/>
        <v>54</v>
      </c>
    </row>
    <row r="117" spans="1:8" ht="14.4" x14ac:dyDescent="0.3">
      <c r="A117" s="134" t="s">
        <v>945</v>
      </c>
      <c r="B117" s="134" t="s">
        <v>1353</v>
      </c>
      <c r="C117" s="134" t="s">
        <v>904</v>
      </c>
      <c r="D117" s="134" t="s">
        <v>1354</v>
      </c>
      <c r="E117" s="155">
        <v>46</v>
      </c>
      <c r="F117" s="134" t="s">
        <v>1268</v>
      </c>
      <c r="G117">
        <v>15</v>
      </c>
      <c r="H117" s="137">
        <f t="shared" si="1"/>
        <v>38</v>
      </c>
    </row>
    <row r="118" spans="1:8" ht="14.4" x14ac:dyDescent="0.3">
      <c r="A118" s="134" t="s">
        <v>1019</v>
      </c>
      <c r="B118" s="134" t="s">
        <v>1355</v>
      </c>
      <c r="C118" s="134" t="s">
        <v>926</v>
      </c>
      <c r="D118" s="134" t="s">
        <v>1356</v>
      </c>
      <c r="E118" s="155">
        <v>47</v>
      </c>
      <c r="F118" s="134" t="s">
        <v>1268</v>
      </c>
      <c r="G118">
        <v>15</v>
      </c>
      <c r="H118" s="137">
        <f t="shared" si="1"/>
        <v>39</v>
      </c>
    </row>
    <row r="119" spans="1:8" ht="14.4" x14ac:dyDescent="0.3">
      <c r="A119" s="134" t="s">
        <v>1047</v>
      </c>
      <c r="B119" s="134" t="s">
        <v>1357</v>
      </c>
      <c r="C119" s="134" t="s">
        <v>991</v>
      </c>
      <c r="D119" s="134" t="s">
        <v>1358</v>
      </c>
      <c r="E119" s="155">
        <v>48</v>
      </c>
      <c r="F119" s="134" t="s">
        <v>1268</v>
      </c>
      <c r="G119">
        <v>15</v>
      </c>
      <c r="H119" s="137">
        <f t="shared" si="1"/>
        <v>33</v>
      </c>
    </row>
    <row r="120" spans="1:8" ht="14.4" x14ac:dyDescent="0.3">
      <c r="A120" s="134" t="s">
        <v>1049</v>
      </c>
      <c r="B120" s="134" t="s">
        <v>1359</v>
      </c>
      <c r="C120" s="134" t="s">
        <v>977</v>
      </c>
      <c r="D120" s="134" t="s">
        <v>1360</v>
      </c>
      <c r="E120" s="155">
        <v>49</v>
      </c>
      <c r="F120" s="134" t="s">
        <v>1268</v>
      </c>
      <c r="G120">
        <v>15</v>
      </c>
      <c r="H120" s="137">
        <f t="shared" si="1"/>
        <v>32</v>
      </c>
    </row>
    <row r="121" spans="1:8" ht="14.4" hidden="1" x14ac:dyDescent="0.3">
      <c r="A121" s="134" t="s">
        <v>1053</v>
      </c>
      <c r="B121" s="134" t="s">
        <v>1088</v>
      </c>
      <c r="C121" s="134" t="s">
        <v>1083</v>
      </c>
      <c r="D121" s="134" t="s">
        <v>1361</v>
      </c>
      <c r="E121" s="155">
        <v>50</v>
      </c>
      <c r="F121" s="134" t="s">
        <v>1276</v>
      </c>
      <c r="G121">
        <v>15</v>
      </c>
      <c r="H121" s="137">
        <f t="shared" si="1"/>
        <v>42</v>
      </c>
    </row>
    <row r="122" spans="1:8" ht="14.4" x14ac:dyDescent="0.3">
      <c r="A122" s="134" t="s">
        <v>1058</v>
      </c>
      <c r="B122" s="134" t="s">
        <v>1362</v>
      </c>
      <c r="C122" s="134" t="s">
        <v>923</v>
      </c>
      <c r="D122" s="134" t="s">
        <v>1363</v>
      </c>
      <c r="E122" s="155">
        <v>51</v>
      </c>
      <c r="F122" s="134" t="s">
        <v>1268</v>
      </c>
      <c r="G122">
        <v>15</v>
      </c>
      <c r="H122" s="137">
        <f t="shared" si="1"/>
        <v>37</v>
      </c>
    </row>
    <row r="123" spans="1:8" ht="14.4" x14ac:dyDescent="0.3">
      <c r="A123" s="134" t="s">
        <v>1042</v>
      </c>
      <c r="B123" s="134" t="s">
        <v>1364</v>
      </c>
      <c r="C123" s="134" t="s">
        <v>904</v>
      </c>
      <c r="D123" s="134" t="s">
        <v>1365</v>
      </c>
      <c r="E123" s="155">
        <v>52</v>
      </c>
      <c r="F123" s="134" t="s">
        <v>1268</v>
      </c>
      <c r="G123">
        <v>15</v>
      </c>
      <c r="H123" s="137">
        <f t="shared" si="1"/>
        <v>38</v>
      </c>
    </row>
    <row r="124" spans="1:8" ht="14.4" hidden="1" x14ac:dyDescent="0.3">
      <c r="A124" s="134" t="s">
        <v>987</v>
      </c>
      <c r="B124" s="134" t="s">
        <v>1366</v>
      </c>
      <c r="C124" s="134" t="s">
        <v>938</v>
      </c>
      <c r="D124" s="134" t="s">
        <v>1367</v>
      </c>
      <c r="E124" s="155">
        <v>53</v>
      </c>
      <c r="F124" s="134" t="s">
        <v>1276</v>
      </c>
      <c r="G124">
        <v>15</v>
      </c>
      <c r="H124" s="137">
        <f t="shared" si="1"/>
        <v>40</v>
      </c>
    </row>
    <row r="125" spans="1:8" ht="14.4" x14ac:dyDescent="0.3">
      <c r="A125" s="134" t="s">
        <v>1068</v>
      </c>
      <c r="B125" s="134" t="s">
        <v>1368</v>
      </c>
      <c r="C125" s="134" t="s">
        <v>965</v>
      </c>
      <c r="D125" s="134" t="s">
        <v>1369</v>
      </c>
      <c r="E125" s="155">
        <v>54</v>
      </c>
      <c r="F125" s="134" t="s">
        <v>1268</v>
      </c>
      <c r="G125">
        <v>15</v>
      </c>
      <c r="H125" s="137">
        <f t="shared" si="1"/>
        <v>36</v>
      </c>
    </row>
    <row r="126" spans="1:8" ht="14.4" x14ac:dyDescent="0.3">
      <c r="A126" s="134" t="s">
        <v>949</v>
      </c>
      <c r="B126" s="134" t="s">
        <v>1370</v>
      </c>
      <c r="C126" s="134" t="s">
        <v>929</v>
      </c>
      <c r="D126" s="134" t="s">
        <v>1371</v>
      </c>
      <c r="E126" s="155">
        <v>55</v>
      </c>
      <c r="F126" s="134" t="s">
        <v>1268</v>
      </c>
      <c r="G126">
        <v>15</v>
      </c>
      <c r="H126" s="137">
        <f t="shared" si="1"/>
        <v>30</v>
      </c>
    </row>
    <row r="127" spans="1:8" ht="14.4" hidden="1" x14ac:dyDescent="0.3">
      <c r="A127" s="134" t="s">
        <v>1074</v>
      </c>
      <c r="B127" s="134" t="s">
        <v>1372</v>
      </c>
      <c r="C127" s="134" t="s">
        <v>1020</v>
      </c>
      <c r="D127" s="134" t="s">
        <v>1373</v>
      </c>
      <c r="E127" s="155">
        <v>56</v>
      </c>
      <c r="F127" s="134" t="s">
        <v>1293</v>
      </c>
      <c r="G127">
        <v>15</v>
      </c>
      <c r="H127" s="137">
        <f t="shared" si="1"/>
        <v>55</v>
      </c>
    </row>
    <row r="128" spans="1:8" ht="14.4" x14ac:dyDescent="0.3">
      <c r="A128" s="134" t="s">
        <v>1077</v>
      </c>
      <c r="B128" s="134" t="s">
        <v>1374</v>
      </c>
      <c r="C128" s="134" t="s">
        <v>1008</v>
      </c>
      <c r="D128" s="134" t="s">
        <v>1375</v>
      </c>
      <c r="E128" s="155">
        <v>57</v>
      </c>
      <c r="F128" s="134" t="s">
        <v>1268</v>
      </c>
      <c r="G128">
        <v>15</v>
      </c>
      <c r="H128" s="137">
        <f t="shared" si="1"/>
        <v>28</v>
      </c>
    </row>
    <row r="129" spans="1:8" ht="14.4" x14ac:dyDescent="0.3">
      <c r="A129" s="134" t="s">
        <v>1081</v>
      </c>
      <c r="B129" s="134" t="s">
        <v>1376</v>
      </c>
      <c r="C129" s="134" t="s">
        <v>897</v>
      </c>
      <c r="D129" s="134" t="s">
        <v>1377</v>
      </c>
      <c r="E129" s="155">
        <v>58</v>
      </c>
      <c r="F129" s="134" t="s">
        <v>1268</v>
      </c>
      <c r="G129">
        <v>15</v>
      </c>
      <c r="H129" s="137">
        <f t="shared" si="1"/>
        <v>34</v>
      </c>
    </row>
    <row r="130" spans="1:8" ht="14.4" hidden="1" x14ac:dyDescent="0.3">
      <c r="A130" s="134" t="s">
        <v>1015</v>
      </c>
      <c r="B130" s="134" t="s">
        <v>1378</v>
      </c>
      <c r="C130" s="134" t="s">
        <v>1175</v>
      </c>
      <c r="D130" s="134" t="s">
        <v>1379</v>
      </c>
      <c r="E130" s="155">
        <v>59</v>
      </c>
      <c r="F130" s="134" t="s">
        <v>1276</v>
      </c>
      <c r="G130">
        <v>15</v>
      </c>
      <c r="H130" s="137">
        <f t="shared" si="1"/>
        <v>47</v>
      </c>
    </row>
    <row r="131" spans="1:8" ht="14.4" x14ac:dyDescent="0.3">
      <c r="A131" s="134" t="s">
        <v>925</v>
      </c>
      <c r="B131" s="134" t="s">
        <v>1380</v>
      </c>
      <c r="C131" s="134" t="s">
        <v>965</v>
      </c>
      <c r="D131" s="134" t="s">
        <v>1381</v>
      </c>
      <c r="E131" s="155">
        <v>60</v>
      </c>
      <c r="F131" s="134" t="s">
        <v>1268</v>
      </c>
      <c r="G131">
        <v>15</v>
      </c>
      <c r="H131" s="137">
        <f t="shared" si="1"/>
        <v>36</v>
      </c>
    </row>
    <row r="132" spans="1:8" ht="14.4" hidden="1" x14ac:dyDescent="0.3">
      <c r="A132" s="134" t="s">
        <v>1091</v>
      </c>
      <c r="B132" s="134" t="s">
        <v>1982</v>
      </c>
      <c r="C132" s="134" t="s">
        <v>938</v>
      </c>
      <c r="D132" s="134" t="s">
        <v>1382</v>
      </c>
      <c r="E132" s="155">
        <v>61</v>
      </c>
      <c r="F132" s="134" t="s">
        <v>1276</v>
      </c>
      <c r="G132">
        <v>15</v>
      </c>
      <c r="H132" s="137">
        <f t="shared" si="1"/>
        <v>40</v>
      </c>
    </row>
    <row r="133" spans="1:8" ht="14.4" x14ac:dyDescent="0.3">
      <c r="A133" s="134" t="s">
        <v>957</v>
      </c>
      <c r="B133" s="134" t="s">
        <v>1383</v>
      </c>
      <c r="C133" s="134" t="s">
        <v>910</v>
      </c>
      <c r="D133" s="134" t="s">
        <v>1384</v>
      </c>
      <c r="E133" s="155">
        <v>62</v>
      </c>
      <c r="F133" s="134" t="s">
        <v>1268</v>
      </c>
      <c r="G133">
        <v>15</v>
      </c>
      <c r="H133" s="137">
        <f t="shared" si="1"/>
        <v>27</v>
      </c>
    </row>
    <row r="134" spans="1:8" ht="14.4" x14ac:dyDescent="0.3">
      <c r="A134" s="134" t="s">
        <v>1097</v>
      </c>
      <c r="B134" s="134" t="s">
        <v>1385</v>
      </c>
      <c r="C134" s="134" t="s">
        <v>991</v>
      </c>
      <c r="D134" s="134" t="s">
        <v>1386</v>
      </c>
      <c r="E134" s="155">
        <v>63</v>
      </c>
      <c r="F134" s="134" t="s">
        <v>1268</v>
      </c>
      <c r="G134">
        <v>15</v>
      </c>
      <c r="H134" s="137">
        <f t="shared" si="1"/>
        <v>33</v>
      </c>
    </row>
    <row r="135" spans="1:8" ht="14.4" x14ac:dyDescent="0.3">
      <c r="A135" s="134" t="s">
        <v>1387</v>
      </c>
      <c r="B135" s="134" t="s">
        <v>1388</v>
      </c>
      <c r="C135" s="134" t="s">
        <v>923</v>
      </c>
      <c r="D135" s="134" t="s">
        <v>1389</v>
      </c>
      <c r="E135" s="155">
        <v>64</v>
      </c>
      <c r="F135" s="134" t="s">
        <v>1268</v>
      </c>
      <c r="G135">
        <v>15</v>
      </c>
      <c r="H135" s="137">
        <f t="shared" si="1"/>
        <v>37</v>
      </c>
    </row>
    <row r="136" spans="1:8" ht="14.4" hidden="1" x14ac:dyDescent="0.3">
      <c r="A136" s="134" t="s">
        <v>976</v>
      </c>
      <c r="B136" s="134" t="s">
        <v>1390</v>
      </c>
      <c r="C136" s="134" t="s">
        <v>1175</v>
      </c>
      <c r="D136" s="134" t="s">
        <v>1391</v>
      </c>
      <c r="E136" s="155">
        <v>65</v>
      </c>
      <c r="F136" s="134" t="s">
        <v>1276</v>
      </c>
      <c r="G136">
        <v>15</v>
      </c>
      <c r="H136" s="137">
        <f t="shared" si="1"/>
        <v>47</v>
      </c>
    </row>
    <row r="137" spans="1:8" ht="14.4" x14ac:dyDescent="0.3">
      <c r="A137" s="134" t="s">
        <v>1012</v>
      </c>
      <c r="B137" s="134" t="s">
        <v>1392</v>
      </c>
      <c r="C137" s="134" t="s">
        <v>897</v>
      </c>
      <c r="D137" s="134" t="s">
        <v>1393</v>
      </c>
      <c r="E137" s="155">
        <v>66</v>
      </c>
      <c r="F137" s="134" t="s">
        <v>1268</v>
      </c>
      <c r="G137">
        <v>15</v>
      </c>
      <c r="H137" s="137">
        <f t="shared" si="1"/>
        <v>34</v>
      </c>
    </row>
    <row r="138" spans="1:8" ht="14.4" x14ac:dyDescent="0.3">
      <c r="A138" s="134" t="s">
        <v>1119</v>
      </c>
      <c r="B138" s="134" t="s">
        <v>1394</v>
      </c>
      <c r="C138" s="134" t="s">
        <v>972</v>
      </c>
      <c r="D138" s="134" t="s">
        <v>1395</v>
      </c>
      <c r="E138" s="155">
        <v>67</v>
      </c>
      <c r="F138" s="134" t="s">
        <v>1268</v>
      </c>
      <c r="G138">
        <v>15</v>
      </c>
      <c r="H138" s="137">
        <f t="shared" si="1"/>
        <v>31</v>
      </c>
    </row>
    <row r="139" spans="1:8" ht="14.4" x14ac:dyDescent="0.3">
      <c r="A139" s="134" t="s">
        <v>980</v>
      </c>
      <c r="B139" s="134" t="s">
        <v>1396</v>
      </c>
      <c r="C139" s="134" t="s">
        <v>926</v>
      </c>
      <c r="D139" s="134" t="s">
        <v>1397</v>
      </c>
      <c r="E139" s="155">
        <v>68</v>
      </c>
      <c r="F139" s="134" t="s">
        <v>1268</v>
      </c>
      <c r="G139">
        <v>15</v>
      </c>
      <c r="H139" s="137">
        <f t="shared" ref="H139:H202" si="2">2023-C139</f>
        <v>39</v>
      </c>
    </row>
    <row r="140" spans="1:8" ht="14.4" x14ac:dyDescent="0.3">
      <c r="A140" s="134" t="s">
        <v>1033</v>
      </c>
      <c r="B140" s="134" t="s">
        <v>1398</v>
      </c>
      <c r="C140" s="134" t="s">
        <v>972</v>
      </c>
      <c r="D140" s="134" t="s">
        <v>1399</v>
      </c>
      <c r="E140" s="155">
        <v>69</v>
      </c>
      <c r="F140" s="134" t="s">
        <v>1268</v>
      </c>
      <c r="G140">
        <v>15</v>
      </c>
      <c r="H140" s="137">
        <f t="shared" si="2"/>
        <v>31</v>
      </c>
    </row>
    <row r="141" spans="1:8" ht="14.4" hidden="1" x14ac:dyDescent="0.3">
      <c r="A141" s="134" t="s">
        <v>1086</v>
      </c>
      <c r="B141" s="134" t="s">
        <v>1400</v>
      </c>
      <c r="C141" s="134" t="s">
        <v>950</v>
      </c>
      <c r="D141" s="134" t="s">
        <v>1401</v>
      </c>
      <c r="E141" s="155">
        <v>70</v>
      </c>
      <c r="F141" s="134" t="s">
        <v>1276</v>
      </c>
      <c r="G141">
        <v>15</v>
      </c>
      <c r="H141" s="137">
        <f t="shared" si="2"/>
        <v>41</v>
      </c>
    </row>
    <row r="142" spans="1:8" ht="14.4" hidden="1" x14ac:dyDescent="0.3">
      <c r="A142" s="134" t="s">
        <v>1025</v>
      </c>
      <c r="B142" s="134" t="s">
        <v>948</v>
      </c>
      <c r="C142" s="134" t="s">
        <v>950</v>
      </c>
      <c r="D142" s="134" t="s">
        <v>1402</v>
      </c>
      <c r="E142" s="155">
        <v>71</v>
      </c>
      <c r="F142" s="134" t="s">
        <v>1276</v>
      </c>
      <c r="G142">
        <v>15</v>
      </c>
      <c r="H142" s="137">
        <f t="shared" si="2"/>
        <v>41</v>
      </c>
    </row>
    <row r="143" spans="1:8" ht="14.4" hidden="1" x14ac:dyDescent="0.3">
      <c r="A143" s="134" t="s">
        <v>1403</v>
      </c>
      <c r="B143" s="134" t="s">
        <v>1404</v>
      </c>
      <c r="C143" s="134" t="s">
        <v>1405</v>
      </c>
      <c r="D143" s="134" t="s">
        <v>1406</v>
      </c>
      <c r="E143" s="155">
        <v>72</v>
      </c>
      <c r="F143" s="134" t="s">
        <v>1293</v>
      </c>
      <c r="G143">
        <v>15</v>
      </c>
      <c r="H143" s="137">
        <f t="shared" si="2"/>
        <v>58</v>
      </c>
    </row>
    <row r="144" spans="1:8" ht="14.4" x14ac:dyDescent="0.3">
      <c r="A144" s="134" t="s">
        <v>1045</v>
      </c>
      <c r="B144" s="134" t="s">
        <v>1407</v>
      </c>
      <c r="C144" s="134" t="s">
        <v>972</v>
      </c>
      <c r="D144" s="134" t="s">
        <v>1408</v>
      </c>
      <c r="E144" s="155">
        <v>73</v>
      </c>
      <c r="F144" s="134" t="s">
        <v>1268</v>
      </c>
      <c r="G144">
        <v>15</v>
      </c>
      <c r="H144" s="137">
        <f t="shared" si="2"/>
        <v>31</v>
      </c>
    </row>
    <row r="145" spans="1:8" ht="14.4" x14ac:dyDescent="0.3">
      <c r="A145" s="134" t="s">
        <v>1409</v>
      </c>
      <c r="B145" s="134" t="s">
        <v>1410</v>
      </c>
      <c r="C145" s="134" t="s">
        <v>926</v>
      </c>
      <c r="D145" s="134" t="s">
        <v>1411</v>
      </c>
      <c r="E145" s="155">
        <v>74</v>
      </c>
      <c r="F145" s="134" t="s">
        <v>1268</v>
      </c>
      <c r="G145">
        <v>15</v>
      </c>
      <c r="H145" s="137">
        <f t="shared" si="2"/>
        <v>39</v>
      </c>
    </row>
    <row r="146" spans="1:8" ht="14.4" x14ac:dyDescent="0.3">
      <c r="A146" s="134" t="s">
        <v>1066</v>
      </c>
      <c r="B146" s="134" t="s">
        <v>1412</v>
      </c>
      <c r="C146" s="134" t="s">
        <v>907</v>
      </c>
      <c r="D146" s="134" t="s">
        <v>1413</v>
      </c>
      <c r="E146" s="155">
        <v>75</v>
      </c>
      <c r="F146" s="134" t="s">
        <v>1268</v>
      </c>
      <c r="G146">
        <v>15</v>
      </c>
      <c r="H146" s="137">
        <f t="shared" si="2"/>
        <v>35</v>
      </c>
    </row>
    <row r="147" spans="1:8" ht="14.4" hidden="1" x14ac:dyDescent="0.3">
      <c r="A147" s="134" t="s">
        <v>1095</v>
      </c>
      <c r="B147" s="134" t="s">
        <v>1414</v>
      </c>
      <c r="C147" s="134" t="s">
        <v>1083</v>
      </c>
      <c r="D147" s="134" t="s">
        <v>1415</v>
      </c>
      <c r="E147" s="155">
        <v>76</v>
      </c>
      <c r="F147" s="134" t="s">
        <v>1276</v>
      </c>
      <c r="G147">
        <v>15</v>
      </c>
      <c r="H147" s="137">
        <f t="shared" si="2"/>
        <v>42</v>
      </c>
    </row>
    <row r="148" spans="1:8" ht="14.4" hidden="1" x14ac:dyDescent="0.3">
      <c r="A148" s="134" t="s">
        <v>1153</v>
      </c>
      <c r="B148" s="134" t="s">
        <v>1416</v>
      </c>
      <c r="C148" s="134" t="s">
        <v>950</v>
      </c>
      <c r="D148" s="134" t="s">
        <v>1417</v>
      </c>
      <c r="E148" s="155">
        <v>77</v>
      </c>
      <c r="F148" s="134" t="s">
        <v>1276</v>
      </c>
      <c r="G148">
        <v>15</v>
      </c>
      <c r="H148" s="137">
        <f t="shared" si="2"/>
        <v>41</v>
      </c>
    </row>
    <row r="149" spans="1:8" ht="14.4" x14ac:dyDescent="0.3">
      <c r="A149" s="134" t="s">
        <v>1099</v>
      </c>
      <c r="B149" s="134" t="s">
        <v>1418</v>
      </c>
      <c r="C149" s="134" t="s">
        <v>897</v>
      </c>
      <c r="D149" s="134" t="s">
        <v>1419</v>
      </c>
      <c r="E149" s="155">
        <v>78</v>
      </c>
      <c r="F149" s="134" t="s">
        <v>1268</v>
      </c>
      <c r="G149">
        <v>15</v>
      </c>
      <c r="H149" s="137">
        <f t="shared" si="2"/>
        <v>34</v>
      </c>
    </row>
    <row r="150" spans="1:8" ht="14.4" hidden="1" x14ac:dyDescent="0.3">
      <c r="A150" s="134" t="s">
        <v>1075</v>
      </c>
      <c r="B150" s="134" t="s">
        <v>1854</v>
      </c>
      <c r="C150" s="134" t="s">
        <v>938</v>
      </c>
      <c r="D150" s="134" t="s">
        <v>1420</v>
      </c>
      <c r="E150" s="155">
        <v>79</v>
      </c>
      <c r="F150" s="134" t="s">
        <v>1276</v>
      </c>
      <c r="G150">
        <v>15</v>
      </c>
      <c r="H150" s="137">
        <f t="shared" si="2"/>
        <v>40</v>
      </c>
    </row>
    <row r="151" spans="1:8" ht="14.4" x14ac:dyDescent="0.3">
      <c r="A151" s="134" t="s">
        <v>1079</v>
      </c>
      <c r="B151" s="134" t="s">
        <v>1421</v>
      </c>
      <c r="C151" s="134" t="s">
        <v>897</v>
      </c>
      <c r="D151" s="134" t="s">
        <v>1422</v>
      </c>
      <c r="E151" s="155">
        <v>80</v>
      </c>
      <c r="F151" s="134" t="s">
        <v>1268</v>
      </c>
      <c r="G151">
        <v>15</v>
      </c>
      <c r="H151" s="137">
        <f t="shared" si="2"/>
        <v>34</v>
      </c>
    </row>
    <row r="152" spans="1:8" ht="14.4" x14ac:dyDescent="0.3">
      <c r="A152" s="134" t="s">
        <v>1138</v>
      </c>
      <c r="B152" s="134" t="s">
        <v>1423</v>
      </c>
      <c r="C152" s="134" t="s">
        <v>977</v>
      </c>
      <c r="D152" s="134" t="s">
        <v>1424</v>
      </c>
      <c r="E152" s="155">
        <v>81</v>
      </c>
      <c r="F152" s="134" t="s">
        <v>1268</v>
      </c>
      <c r="G152">
        <v>15</v>
      </c>
      <c r="H152" s="137">
        <f t="shared" si="2"/>
        <v>32</v>
      </c>
    </row>
    <row r="153" spans="1:8" ht="14.4" x14ac:dyDescent="0.3">
      <c r="A153" s="134" t="s">
        <v>919</v>
      </c>
      <c r="B153" s="134" t="s">
        <v>1425</v>
      </c>
      <c r="C153" s="134" t="s">
        <v>991</v>
      </c>
      <c r="D153" s="134" t="s">
        <v>1424</v>
      </c>
      <c r="E153" s="155">
        <v>81</v>
      </c>
      <c r="F153" s="134" t="s">
        <v>1268</v>
      </c>
      <c r="G153">
        <v>15</v>
      </c>
      <c r="H153" s="137">
        <f t="shared" si="2"/>
        <v>33</v>
      </c>
    </row>
    <row r="154" spans="1:8" ht="14.4" hidden="1" x14ac:dyDescent="0.3">
      <c r="A154" s="134" t="s">
        <v>1089</v>
      </c>
      <c r="B154" s="134" t="s">
        <v>1426</v>
      </c>
      <c r="C154" s="134" t="s">
        <v>1083</v>
      </c>
      <c r="D154" s="134" t="s">
        <v>1427</v>
      </c>
      <c r="E154" s="155">
        <v>83</v>
      </c>
      <c r="F154" s="134" t="s">
        <v>1276</v>
      </c>
      <c r="G154">
        <v>15</v>
      </c>
      <c r="H154" s="137">
        <f t="shared" si="2"/>
        <v>42</v>
      </c>
    </row>
    <row r="155" spans="1:8" ht="14.4" x14ac:dyDescent="0.3">
      <c r="A155" s="134" t="s">
        <v>1141</v>
      </c>
      <c r="B155" s="134" t="s">
        <v>1428</v>
      </c>
      <c r="C155" s="134" t="s">
        <v>991</v>
      </c>
      <c r="D155" s="134" t="s">
        <v>1429</v>
      </c>
      <c r="E155" s="155">
        <v>84</v>
      </c>
      <c r="F155" s="134" t="s">
        <v>1268</v>
      </c>
      <c r="G155">
        <v>15</v>
      </c>
      <c r="H155" s="137">
        <f t="shared" si="2"/>
        <v>33</v>
      </c>
    </row>
    <row r="156" spans="1:8" ht="14.4" hidden="1" x14ac:dyDescent="0.3">
      <c r="A156" s="134" t="s">
        <v>971</v>
      </c>
      <c r="B156" s="134" t="s">
        <v>1430</v>
      </c>
      <c r="C156" s="134" t="s">
        <v>1026</v>
      </c>
      <c r="D156" s="134" t="s">
        <v>1431</v>
      </c>
      <c r="E156" s="155">
        <v>85</v>
      </c>
      <c r="F156" s="134" t="s">
        <v>1276</v>
      </c>
      <c r="G156">
        <v>15</v>
      </c>
      <c r="H156" s="137">
        <f t="shared" si="2"/>
        <v>43</v>
      </c>
    </row>
    <row r="157" spans="1:8" ht="14.4" x14ac:dyDescent="0.3">
      <c r="A157" s="134" t="s">
        <v>1070</v>
      </c>
      <c r="B157" s="134" t="s">
        <v>1432</v>
      </c>
      <c r="C157" s="134" t="s">
        <v>893</v>
      </c>
      <c r="D157" s="134" t="s">
        <v>1433</v>
      </c>
      <c r="E157" s="155">
        <v>86</v>
      </c>
      <c r="F157" s="134" t="s">
        <v>1268</v>
      </c>
      <c r="G157">
        <v>15</v>
      </c>
      <c r="H157" s="137">
        <f t="shared" si="2"/>
        <v>18</v>
      </c>
    </row>
    <row r="158" spans="1:8" ht="14.4" x14ac:dyDescent="0.3">
      <c r="A158" s="134" t="s">
        <v>1073</v>
      </c>
      <c r="B158" s="134" t="s">
        <v>1434</v>
      </c>
      <c r="C158" s="134" t="s">
        <v>907</v>
      </c>
      <c r="D158" s="134" t="s">
        <v>1435</v>
      </c>
      <c r="E158" s="155">
        <v>87</v>
      </c>
      <c r="F158" s="134" t="s">
        <v>1268</v>
      </c>
      <c r="G158">
        <v>15</v>
      </c>
      <c r="H158" s="137">
        <f t="shared" si="2"/>
        <v>35</v>
      </c>
    </row>
    <row r="159" spans="1:8" ht="14.4" x14ac:dyDescent="0.3">
      <c r="A159" s="134" t="s">
        <v>1055</v>
      </c>
      <c r="B159" s="134" t="s">
        <v>1436</v>
      </c>
      <c r="C159" s="134" t="s">
        <v>1008</v>
      </c>
      <c r="D159" s="134" t="s">
        <v>1437</v>
      </c>
      <c r="E159" s="155">
        <v>88</v>
      </c>
      <c r="F159" s="134" t="s">
        <v>1268</v>
      </c>
      <c r="G159">
        <v>15</v>
      </c>
      <c r="H159" s="137">
        <f t="shared" si="2"/>
        <v>28</v>
      </c>
    </row>
    <row r="160" spans="1:8" ht="14.4" x14ac:dyDescent="0.3">
      <c r="A160" s="134" t="s">
        <v>1438</v>
      </c>
      <c r="B160" s="134" t="s">
        <v>1439</v>
      </c>
      <c r="C160" s="134" t="s">
        <v>907</v>
      </c>
      <c r="D160" s="134" t="s">
        <v>1440</v>
      </c>
      <c r="E160" s="155">
        <v>89</v>
      </c>
      <c r="F160" s="134" t="s">
        <v>1268</v>
      </c>
      <c r="G160">
        <v>15</v>
      </c>
      <c r="H160" s="137">
        <f t="shared" si="2"/>
        <v>35</v>
      </c>
    </row>
    <row r="161" spans="1:8" ht="14.4" hidden="1" x14ac:dyDescent="0.3">
      <c r="A161" s="134" t="s">
        <v>1128</v>
      </c>
      <c r="B161" s="134" t="s">
        <v>1441</v>
      </c>
      <c r="C161" s="134" t="s">
        <v>950</v>
      </c>
      <c r="D161" s="134" t="s">
        <v>1442</v>
      </c>
      <c r="E161" s="155">
        <v>90</v>
      </c>
      <c r="F161" s="134" t="s">
        <v>1276</v>
      </c>
      <c r="G161">
        <v>15</v>
      </c>
      <c r="H161" s="137">
        <f t="shared" si="2"/>
        <v>41</v>
      </c>
    </row>
    <row r="162" spans="1:8" ht="14.4" x14ac:dyDescent="0.3">
      <c r="A162" s="134" t="s">
        <v>1063</v>
      </c>
      <c r="B162" s="134" t="s">
        <v>1443</v>
      </c>
      <c r="C162" s="134" t="s">
        <v>904</v>
      </c>
      <c r="D162" s="134" t="s">
        <v>1444</v>
      </c>
      <c r="E162" s="155">
        <v>91</v>
      </c>
      <c r="F162" s="134" t="s">
        <v>1268</v>
      </c>
      <c r="G162">
        <v>15</v>
      </c>
      <c r="H162" s="137">
        <f t="shared" si="2"/>
        <v>38</v>
      </c>
    </row>
    <row r="163" spans="1:8" ht="14.4" x14ac:dyDescent="0.3">
      <c r="A163" s="134" t="s">
        <v>995</v>
      </c>
      <c r="B163" s="134" t="s">
        <v>1445</v>
      </c>
      <c r="C163" s="134" t="s">
        <v>972</v>
      </c>
      <c r="D163" s="134" t="s">
        <v>1446</v>
      </c>
      <c r="E163" s="155">
        <v>92</v>
      </c>
      <c r="F163" s="134" t="s">
        <v>1268</v>
      </c>
      <c r="G163">
        <v>15</v>
      </c>
      <c r="H163" s="137">
        <f t="shared" si="2"/>
        <v>31</v>
      </c>
    </row>
    <row r="164" spans="1:8" ht="14.4" x14ac:dyDescent="0.3">
      <c r="A164" s="134" t="s">
        <v>896</v>
      </c>
      <c r="B164" s="134" t="s">
        <v>1447</v>
      </c>
      <c r="C164" s="134" t="s">
        <v>897</v>
      </c>
      <c r="D164" s="134" t="s">
        <v>1448</v>
      </c>
      <c r="E164" s="155">
        <v>93</v>
      </c>
      <c r="F164" s="134" t="s">
        <v>1268</v>
      </c>
      <c r="G164">
        <v>15</v>
      </c>
      <c r="H164" s="137">
        <f t="shared" si="2"/>
        <v>34</v>
      </c>
    </row>
    <row r="165" spans="1:8" ht="14.4" hidden="1" x14ac:dyDescent="0.3">
      <c r="A165" s="134" t="s">
        <v>900</v>
      </c>
      <c r="B165" s="134" t="s">
        <v>1449</v>
      </c>
      <c r="C165" s="134" t="s">
        <v>1083</v>
      </c>
      <c r="D165" s="134" t="s">
        <v>1450</v>
      </c>
      <c r="E165" s="155">
        <v>94</v>
      </c>
      <c r="F165" s="134" t="s">
        <v>1276</v>
      </c>
      <c r="G165">
        <v>15</v>
      </c>
      <c r="H165" s="137">
        <f t="shared" si="2"/>
        <v>42</v>
      </c>
    </row>
    <row r="166" spans="1:8" ht="14.4" hidden="1" x14ac:dyDescent="0.3">
      <c r="A166" s="134" t="s">
        <v>1051</v>
      </c>
      <c r="B166" s="134" t="s">
        <v>1451</v>
      </c>
      <c r="C166" s="134" t="s">
        <v>1083</v>
      </c>
      <c r="D166" s="134" t="s">
        <v>1452</v>
      </c>
      <c r="E166" s="155">
        <v>95</v>
      </c>
      <c r="F166" s="134" t="s">
        <v>1276</v>
      </c>
      <c r="G166">
        <v>15</v>
      </c>
      <c r="H166" s="137">
        <f t="shared" si="2"/>
        <v>42</v>
      </c>
    </row>
    <row r="167" spans="1:8" ht="14.4" hidden="1" x14ac:dyDescent="0.3">
      <c r="A167" s="134"/>
      <c r="B167" s="134"/>
      <c r="C167" s="133"/>
      <c r="D167" s="133"/>
      <c r="E167" s="133"/>
      <c r="F167" s="133"/>
      <c r="G167"/>
      <c r="H167" s="137"/>
    </row>
    <row r="168" spans="1:8" ht="14.4" hidden="1" x14ac:dyDescent="0.3">
      <c r="A168" s="134" t="s">
        <v>1453</v>
      </c>
      <c r="B168" s="134"/>
      <c r="C168" s="133"/>
      <c r="D168" s="133"/>
      <c r="E168" s="133"/>
      <c r="F168" s="133"/>
      <c r="G168"/>
      <c r="H168" s="137"/>
    </row>
    <row r="169" spans="1:8" ht="14.4" hidden="1" x14ac:dyDescent="0.3">
      <c r="A169" s="134"/>
      <c r="B169" s="133"/>
      <c r="C169" s="133"/>
      <c r="D169" s="133"/>
      <c r="E169" s="133"/>
      <c r="F169" s="133"/>
      <c r="G169"/>
      <c r="H169" s="137"/>
    </row>
    <row r="170" spans="1:8" ht="14.4" hidden="1" x14ac:dyDescent="0.3">
      <c r="A170" s="134" t="s">
        <v>18</v>
      </c>
      <c r="B170" s="134" t="s">
        <v>836</v>
      </c>
      <c r="C170" s="134" t="s">
        <v>837</v>
      </c>
      <c r="D170" s="134" t="s">
        <v>139</v>
      </c>
      <c r="E170" s="134" t="s">
        <v>838</v>
      </c>
      <c r="F170" s="134" t="s">
        <v>510</v>
      </c>
      <c r="G170"/>
      <c r="H170" s="137"/>
    </row>
    <row r="171" spans="1:8" ht="14.4" hidden="1" x14ac:dyDescent="0.3">
      <c r="A171" s="134" t="s">
        <v>839</v>
      </c>
      <c r="B171" s="134" t="s">
        <v>1454</v>
      </c>
      <c r="C171" s="134" t="s">
        <v>910</v>
      </c>
      <c r="D171" s="134" t="s">
        <v>1455</v>
      </c>
      <c r="E171" s="155">
        <v>1</v>
      </c>
      <c r="F171" s="134" t="s">
        <v>1456</v>
      </c>
      <c r="G171">
        <v>15</v>
      </c>
      <c r="H171" s="137">
        <f t="shared" si="2"/>
        <v>27</v>
      </c>
    </row>
    <row r="172" spans="1:8" ht="14.4" hidden="1" x14ac:dyDescent="0.3">
      <c r="A172" s="134" t="s">
        <v>840</v>
      </c>
      <c r="B172" s="134" t="s">
        <v>1457</v>
      </c>
      <c r="C172" s="134" t="s">
        <v>1316</v>
      </c>
      <c r="D172" s="134" t="s">
        <v>1458</v>
      </c>
      <c r="E172" s="155">
        <v>2</v>
      </c>
      <c r="F172" s="134" t="s">
        <v>1456</v>
      </c>
      <c r="G172">
        <v>15</v>
      </c>
      <c r="H172" s="137">
        <f t="shared" si="2"/>
        <v>22</v>
      </c>
    </row>
    <row r="173" spans="1:8" ht="14.4" hidden="1" x14ac:dyDescent="0.3">
      <c r="A173" s="134" t="s">
        <v>841</v>
      </c>
      <c r="B173" s="134" t="s">
        <v>1459</v>
      </c>
      <c r="C173" s="134" t="s">
        <v>1206</v>
      </c>
      <c r="D173" s="134" t="s">
        <v>1312</v>
      </c>
      <c r="E173" s="155">
        <v>3</v>
      </c>
      <c r="F173" s="134" t="s">
        <v>1460</v>
      </c>
      <c r="G173">
        <v>15</v>
      </c>
      <c r="H173" s="137">
        <f t="shared" si="2"/>
        <v>48</v>
      </c>
    </row>
    <row r="174" spans="1:8" ht="14.4" hidden="1" x14ac:dyDescent="0.3">
      <c r="A174" s="134" t="s">
        <v>842</v>
      </c>
      <c r="B174" s="134" t="s">
        <v>1461</v>
      </c>
      <c r="C174" s="134" t="s">
        <v>965</v>
      </c>
      <c r="D174" s="134" t="s">
        <v>1462</v>
      </c>
      <c r="E174" s="155">
        <v>4</v>
      </c>
      <c r="F174" s="134" t="s">
        <v>1456</v>
      </c>
      <c r="G174">
        <v>15</v>
      </c>
      <c r="H174" s="137">
        <f t="shared" si="2"/>
        <v>36</v>
      </c>
    </row>
    <row r="175" spans="1:8" ht="14.4" hidden="1" x14ac:dyDescent="0.3">
      <c r="A175" s="134" t="s">
        <v>843</v>
      </c>
      <c r="B175" s="134" t="s">
        <v>1463</v>
      </c>
      <c r="C175" s="134" t="s">
        <v>991</v>
      </c>
      <c r="D175" s="134" t="s">
        <v>1464</v>
      </c>
      <c r="E175" s="155">
        <v>5</v>
      </c>
      <c r="F175" s="134" t="s">
        <v>1456</v>
      </c>
      <c r="G175">
        <v>15</v>
      </c>
      <c r="H175" s="137">
        <f t="shared" si="2"/>
        <v>33</v>
      </c>
    </row>
    <row r="176" spans="1:8" ht="14.4" hidden="1" x14ac:dyDescent="0.3">
      <c r="A176" s="134" t="s">
        <v>844</v>
      </c>
      <c r="B176" s="134" t="s">
        <v>1465</v>
      </c>
      <c r="C176" s="134" t="s">
        <v>904</v>
      </c>
      <c r="D176" s="134" t="s">
        <v>1466</v>
      </c>
      <c r="E176" s="155">
        <v>6</v>
      </c>
      <c r="F176" s="134" t="s">
        <v>1456</v>
      </c>
      <c r="G176">
        <v>15</v>
      </c>
      <c r="H176" s="137">
        <f t="shared" si="2"/>
        <v>38</v>
      </c>
    </row>
    <row r="177" spans="1:8" ht="14.4" hidden="1" x14ac:dyDescent="0.3">
      <c r="A177" s="134" t="s">
        <v>845</v>
      </c>
      <c r="B177" s="134" t="s">
        <v>1467</v>
      </c>
      <c r="C177" s="134" t="s">
        <v>932</v>
      </c>
      <c r="D177" s="134" t="s">
        <v>1468</v>
      </c>
      <c r="E177" s="155">
        <v>7</v>
      </c>
      <c r="F177" s="134" t="s">
        <v>1456</v>
      </c>
      <c r="G177">
        <v>15</v>
      </c>
      <c r="H177" s="137">
        <f t="shared" si="2"/>
        <v>26</v>
      </c>
    </row>
    <row r="178" spans="1:8" ht="14.4" hidden="1" x14ac:dyDescent="0.3">
      <c r="A178" s="134" t="s">
        <v>846</v>
      </c>
      <c r="B178" s="134" t="s">
        <v>1111</v>
      </c>
      <c r="C178" s="134" t="s">
        <v>923</v>
      </c>
      <c r="D178" s="134" t="s">
        <v>1469</v>
      </c>
      <c r="E178" s="155">
        <v>8</v>
      </c>
      <c r="F178" s="134" t="s">
        <v>1456</v>
      </c>
      <c r="G178">
        <v>15</v>
      </c>
      <c r="H178" s="137">
        <f t="shared" si="2"/>
        <v>37</v>
      </c>
    </row>
    <row r="179" spans="1:8" ht="14.4" hidden="1" x14ac:dyDescent="0.3">
      <c r="A179" s="134" t="s">
        <v>847</v>
      </c>
      <c r="B179" s="134" t="s">
        <v>1470</v>
      </c>
      <c r="C179" s="134" t="s">
        <v>907</v>
      </c>
      <c r="D179" s="134" t="s">
        <v>1471</v>
      </c>
      <c r="E179" s="155">
        <v>9</v>
      </c>
      <c r="F179" s="134" t="s">
        <v>1456</v>
      </c>
      <c r="G179">
        <v>15</v>
      </c>
      <c r="H179" s="137">
        <f t="shared" si="2"/>
        <v>35</v>
      </c>
    </row>
    <row r="180" spans="1:8" ht="14.4" hidden="1" x14ac:dyDescent="0.3">
      <c r="A180" s="134" t="s">
        <v>848</v>
      </c>
      <c r="B180" s="134" t="s">
        <v>1472</v>
      </c>
      <c r="C180" s="134" t="s">
        <v>923</v>
      </c>
      <c r="D180" s="134" t="s">
        <v>1473</v>
      </c>
      <c r="E180" s="155">
        <v>10</v>
      </c>
      <c r="F180" s="134" t="s">
        <v>1456</v>
      </c>
      <c r="G180">
        <v>15</v>
      </c>
      <c r="H180" s="137">
        <f t="shared" si="2"/>
        <v>37</v>
      </c>
    </row>
    <row r="181" spans="1:8" ht="14.4" hidden="1" x14ac:dyDescent="0.3">
      <c r="A181" s="134" t="s">
        <v>849</v>
      </c>
      <c r="B181" s="134" t="s">
        <v>1474</v>
      </c>
      <c r="C181" s="134" t="s">
        <v>1026</v>
      </c>
      <c r="D181" s="134" t="s">
        <v>1475</v>
      </c>
      <c r="E181" s="155">
        <v>11</v>
      </c>
      <c r="F181" s="134" t="s">
        <v>1460</v>
      </c>
      <c r="G181">
        <v>15</v>
      </c>
      <c r="H181" s="137">
        <f t="shared" si="2"/>
        <v>43</v>
      </c>
    </row>
    <row r="182" spans="1:8" ht="14.4" hidden="1" x14ac:dyDescent="0.3">
      <c r="A182" s="134" t="s">
        <v>850</v>
      </c>
      <c r="B182" s="134" t="s">
        <v>1476</v>
      </c>
      <c r="C182" s="134" t="s">
        <v>991</v>
      </c>
      <c r="D182" s="134" t="s">
        <v>1477</v>
      </c>
      <c r="E182" s="155">
        <v>12</v>
      </c>
      <c r="F182" s="134" t="s">
        <v>1456</v>
      </c>
      <c r="G182">
        <v>15</v>
      </c>
      <c r="H182" s="137">
        <f t="shared" si="2"/>
        <v>33</v>
      </c>
    </row>
    <row r="183" spans="1:8" ht="14.4" hidden="1" x14ac:dyDescent="0.3">
      <c r="A183" s="134" t="s">
        <v>851</v>
      </c>
      <c r="B183" s="134" t="s">
        <v>1478</v>
      </c>
      <c r="C183" s="134" t="s">
        <v>954</v>
      </c>
      <c r="D183" s="134" t="s">
        <v>1479</v>
      </c>
      <c r="E183" s="155">
        <v>13</v>
      </c>
      <c r="F183" s="134" t="s">
        <v>1460</v>
      </c>
      <c r="G183">
        <v>15</v>
      </c>
      <c r="H183" s="137">
        <f t="shared" si="2"/>
        <v>44</v>
      </c>
    </row>
    <row r="184" spans="1:8" ht="14.4" hidden="1" x14ac:dyDescent="0.3">
      <c r="A184" s="134" t="s">
        <v>852</v>
      </c>
      <c r="B184" s="134" t="s">
        <v>1480</v>
      </c>
      <c r="C184" s="134" t="s">
        <v>991</v>
      </c>
      <c r="D184" s="134" t="s">
        <v>1481</v>
      </c>
      <c r="E184" s="155">
        <v>14</v>
      </c>
      <c r="F184" s="134" t="s">
        <v>1456</v>
      </c>
      <c r="G184">
        <v>15</v>
      </c>
      <c r="H184" s="137">
        <f t="shared" si="2"/>
        <v>33</v>
      </c>
    </row>
    <row r="185" spans="1:8" ht="14.4" hidden="1" x14ac:dyDescent="0.3">
      <c r="A185" s="134" t="s">
        <v>854</v>
      </c>
      <c r="B185" s="134" t="s">
        <v>1482</v>
      </c>
      <c r="C185" s="134" t="s">
        <v>965</v>
      </c>
      <c r="D185" s="134" t="s">
        <v>1483</v>
      </c>
      <c r="E185" s="155">
        <v>15</v>
      </c>
      <c r="F185" s="134" t="s">
        <v>1456</v>
      </c>
      <c r="G185">
        <v>15</v>
      </c>
      <c r="H185" s="137">
        <f t="shared" si="2"/>
        <v>36</v>
      </c>
    </row>
    <row r="186" spans="1:8" ht="14.4" hidden="1" x14ac:dyDescent="0.3">
      <c r="A186" s="134" t="s">
        <v>855</v>
      </c>
      <c r="B186" s="134" t="s">
        <v>1484</v>
      </c>
      <c r="C186" s="134" t="s">
        <v>1100</v>
      </c>
      <c r="D186" s="134" t="s">
        <v>1485</v>
      </c>
      <c r="E186" s="155">
        <v>16</v>
      </c>
      <c r="F186" s="134" t="s">
        <v>1456</v>
      </c>
      <c r="G186">
        <v>15</v>
      </c>
      <c r="H186" s="137">
        <f t="shared" si="2"/>
        <v>24</v>
      </c>
    </row>
    <row r="187" spans="1:8" ht="14.4" hidden="1" x14ac:dyDescent="0.3">
      <c r="A187" s="134" t="s">
        <v>856</v>
      </c>
      <c r="B187" s="134" t="s">
        <v>1486</v>
      </c>
      <c r="C187" s="134" t="s">
        <v>910</v>
      </c>
      <c r="D187" s="134" t="s">
        <v>1487</v>
      </c>
      <c r="E187" s="155">
        <v>17</v>
      </c>
      <c r="F187" s="134" t="s">
        <v>1456</v>
      </c>
      <c r="G187">
        <v>15</v>
      </c>
      <c r="H187" s="137">
        <f t="shared" si="2"/>
        <v>27</v>
      </c>
    </row>
    <row r="188" spans="1:8" ht="14.4" hidden="1" x14ac:dyDescent="0.3">
      <c r="A188" s="134" t="s">
        <v>857</v>
      </c>
      <c r="B188" s="134" t="s">
        <v>1488</v>
      </c>
      <c r="C188" s="134" t="s">
        <v>1489</v>
      </c>
      <c r="D188" s="134" t="s">
        <v>1490</v>
      </c>
      <c r="E188" s="155">
        <v>18</v>
      </c>
      <c r="F188" s="134" t="s">
        <v>1491</v>
      </c>
      <c r="G188">
        <v>15</v>
      </c>
      <c r="H188" s="137">
        <f t="shared" si="2"/>
        <v>57</v>
      </c>
    </row>
    <row r="189" spans="1:8" ht="14.4" hidden="1" x14ac:dyDescent="0.3">
      <c r="A189" s="134" t="s">
        <v>858</v>
      </c>
      <c r="B189" s="134" t="s">
        <v>1492</v>
      </c>
      <c r="C189" s="134" t="s">
        <v>910</v>
      </c>
      <c r="D189" s="134" t="s">
        <v>1493</v>
      </c>
      <c r="E189" s="155">
        <v>19</v>
      </c>
      <c r="F189" s="134" t="s">
        <v>1456</v>
      </c>
      <c r="G189">
        <v>15</v>
      </c>
      <c r="H189" s="137">
        <f t="shared" si="2"/>
        <v>27</v>
      </c>
    </row>
    <row r="190" spans="1:8" ht="14.4" hidden="1" x14ac:dyDescent="0.3">
      <c r="A190" s="134" t="s">
        <v>859</v>
      </c>
      <c r="B190" s="134" t="s">
        <v>1494</v>
      </c>
      <c r="C190" s="134" t="s">
        <v>977</v>
      </c>
      <c r="D190" s="134" t="s">
        <v>1495</v>
      </c>
      <c r="E190" s="155">
        <v>20</v>
      </c>
      <c r="F190" s="134" t="s">
        <v>1456</v>
      </c>
      <c r="G190">
        <v>15</v>
      </c>
      <c r="H190" s="137">
        <f t="shared" si="2"/>
        <v>32</v>
      </c>
    </row>
    <row r="191" spans="1:8" ht="14.4" hidden="1" x14ac:dyDescent="0.3">
      <c r="A191" s="134" t="s">
        <v>860</v>
      </c>
      <c r="B191" s="134" t="s">
        <v>1496</v>
      </c>
      <c r="C191" s="134" t="s">
        <v>1029</v>
      </c>
      <c r="D191" s="134" t="s">
        <v>1497</v>
      </c>
      <c r="E191" s="155">
        <v>21</v>
      </c>
      <c r="F191" s="134" t="s">
        <v>1460</v>
      </c>
      <c r="G191">
        <v>15</v>
      </c>
      <c r="H191" s="137">
        <f t="shared" si="2"/>
        <v>49</v>
      </c>
    </row>
    <row r="192" spans="1:8" ht="14.4" hidden="1" x14ac:dyDescent="0.3">
      <c r="A192" s="134" t="s">
        <v>861</v>
      </c>
      <c r="B192" s="134" t="s">
        <v>1113</v>
      </c>
      <c r="C192" s="134" t="s">
        <v>926</v>
      </c>
      <c r="D192" s="134" t="s">
        <v>1498</v>
      </c>
      <c r="E192" s="155">
        <v>22</v>
      </c>
      <c r="F192" s="134" t="s">
        <v>1456</v>
      </c>
      <c r="G192">
        <v>15</v>
      </c>
      <c r="H192" s="137">
        <f t="shared" si="2"/>
        <v>39</v>
      </c>
    </row>
    <row r="193" spans="1:8" ht="14.4" hidden="1" x14ac:dyDescent="0.3">
      <c r="A193" s="134" t="s">
        <v>935</v>
      </c>
      <c r="B193" s="134" t="s">
        <v>1499</v>
      </c>
      <c r="C193" s="134" t="s">
        <v>926</v>
      </c>
      <c r="D193" s="134" t="s">
        <v>1500</v>
      </c>
      <c r="E193" s="155">
        <v>23</v>
      </c>
      <c r="F193" s="134" t="s">
        <v>1456</v>
      </c>
      <c r="G193">
        <v>15</v>
      </c>
      <c r="H193" s="137">
        <f t="shared" si="2"/>
        <v>39</v>
      </c>
    </row>
    <row r="194" spans="1:8" ht="14.4" hidden="1" x14ac:dyDescent="0.3">
      <c r="A194" s="134" t="s">
        <v>962</v>
      </c>
      <c r="B194" s="134" t="s">
        <v>1501</v>
      </c>
      <c r="C194" s="134" t="s">
        <v>946</v>
      </c>
      <c r="D194" s="134" t="s">
        <v>1502</v>
      </c>
      <c r="E194" s="155">
        <v>24</v>
      </c>
      <c r="F194" s="134" t="s">
        <v>1460</v>
      </c>
      <c r="G194">
        <v>15</v>
      </c>
      <c r="H194" s="137">
        <f t="shared" si="2"/>
        <v>45</v>
      </c>
    </row>
    <row r="195" spans="1:8" ht="14.4" hidden="1" x14ac:dyDescent="0.3">
      <c r="A195" s="134" t="s">
        <v>913</v>
      </c>
      <c r="B195" s="134" t="s">
        <v>1503</v>
      </c>
      <c r="C195" s="134" t="s">
        <v>965</v>
      </c>
      <c r="D195" s="134" t="s">
        <v>1402</v>
      </c>
      <c r="E195" s="155">
        <v>25</v>
      </c>
      <c r="F195" s="134" t="s">
        <v>1456</v>
      </c>
      <c r="G195">
        <v>15</v>
      </c>
      <c r="H195" s="137">
        <f t="shared" si="2"/>
        <v>36</v>
      </c>
    </row>
    <row r="196" spans="1:8" ht="14.4" hidden="1" x14ac:dyDescent="0.3">
      <c r="A196" s="134" t="s">
        <v>969</v>
      </c>
      <c r="B196" s="134" t="s">
        <v>1504</v>
      </c>
      <c r="C196" s="134" t="s">
        <v>926</v>
      </c>
      <c r="D196" s="134" t="s">
        <v>1505</v>
      </c>
      <c r="E196" s="155">
        <v>26</v>
      </c>
      <c r="F196" s="134" t="s">
        <v>1456</v>
      </c>
      <c r="G196">
        <v>15</v>
      </c>
      <c r="H196" s="137">
        <f t="shared" si="2"/>
        <v>39</v>
      </c>
    </row>
    <row r="197" spans="1:8" ht="14.4" hidden="1" x14ac:dyDescent="0.3">
      <c r="A197" s="134" t="s">
        <v>974</v>
      </c>
      <c r="B197" s="134" t="s">
        <v>1506</v>
      </c>
      <c r="C197" s="134" t="s">
        <v>1008</v>
      </c>
      <c r="D197" s="134" t="s">
        <v>1507</v>
      </c>
      <c r="E197" s="155">
        <v>27</v>
      </c>
      <c r="F197" s="134" t="s">
        <v>1456</v>
      </c>
      <c r="G197">
        <v>15</v>
      </c>
      <c r="H197" s="137">
        <f t="shared" si="2"/>
        <v>28</v>
      </c>
    </row>
    <row r="198" spans="1:8" ht="14.4" hidden="1" x14ac:dyDescent="0.3">
      <c r="A198" s="134" t="s">
        <v>978</v>
      </c>
      <c r="B198" s="134" t="s">
        <v>1508</v>
      </c>
      <c r="C198" s="134" t="s">
        <v>977</v>
      </c>
      <c r="D198" s="134" t="s">
        <v>1408</v>
      </c>
      <c r="E198" s="155">
        <v>28</v>
      </c>
      <c r="F198" s="134" t="s">
        <v>1456</v>
      </c>
      <c r="G198">
        <v>15</v>
      </c>
      <c r="H198" s="137">
        <f t="shared" si="2"/>
        <v>32</v>
      </c>
    </row>
    <row r="199" spans="1:8" ht="14.4" hidden="1" x14ac:dyDescent="0.3">
      <c r="A199" s="134" t="s">
        <v>982</v>
      </c>
      <c r="B199" s="134" t="s">
        <v>1509</v>
      </c>
      <c r="C199" s="134" t="s">
        <v>1206</v>
      </c>
      <c r="D199" s="134" t="s">
        <v>1510</v>
      </c>
      <c r="E199" s="155">
        <v>29</v>
      </c>
      <c r="F199" s="134" t="s">
        <v>1460</v>
      </c>
      <c r="G199">
        <v>15</v>
      </c>
      <c r="H199" s="137">
        <f t="shared" si="2"/>
        <v>48</v>
      </c>
    </row>
    <row r="200" spans="1:8" ht="14.4" hidden="1" x14ac:dyDescent="0.3">
      <c r="A200" s="134" t="s">
        <v>985</v>
      </c>
      <c r="B200" s="134" t="s">
        <v>1511</v>
      </c>
      <c r="C200" s="134" t="s">
        <v>926</v>
      </c>
      <c r="D200" s="134" t="s">
        <v>1512</v>
      </c>
      <c r="E200" s="155">
        <v>30</v>
      </c>
      <c r="F200" s="134" t="s">
        <v>1456</v>
      </c>
      <c r="G200">
        <v>15</v>
      </c>
      <c r="H200" s="137">
        <f t="shared" si="2"/>
        <v>39</v>
      </c>
    </row>
    <row r="201" spans="1:8" ht="14.4" hidden="1" x14ac:dyDescent="0.3">
      <c r="A201" s="134" t="s">
        <v>989</v>
      </c>
      <c r="B201" s="134" t="s">
        <v>1513</v>
      </c>
      <c r="C201" s="134" t="s">
        <v>1175</v>
      </c>
      <c r="D201" s="134" t="s">
        <v>1514</v>
      </c>
      <c r="E201" s="155">
        <v>31</v>
      </c>
      <c r="F201" s="134" t="s">
        <v>1460</v>
      </c>
      <c r="G201">
        <v>15</v>
      </c>
      <c r="H201" s="137">
        <f t="shared" si="2"/>
        <v>47</v>
      </c>
    </row>
    <row r="202" spans="1:8" ht="14.4" hidden="1" x14ac:dyDescent="0.3">
      <c r="A202" s="134" t="s">
        <v>993</v>
      </c>
      <c r="B202" s="134" t="s">
        <v>1515</v>
      </c>
      <c r="C202" s="134" t="s">
        <v>950</v>
      </c>
      <c r="D202" s="134" t="s">
        <v>1516</v>
      </c>
      <c r="E202" s="155">
        <v>32</v>
      </c>
      <c r="F202" s="134" t="s">
        <v>1460</v>
      </c>
      <c r="G202">
        <v>15</v>
      </c>
      <c r="H202" s="137">
        <f t="shared" si="2"/>
        <v>41</v>
      </c>
    </row>
    <row r="203" spans="1:8" ht="14.4" hidden="1" x14ac:dyDescent="0.3">
      <c r="A203" s="134" t="s">
        <v>996</v>
      </c>
      <c r="B203" s="134" t="s">
        <v>1517</v>
      </c>
      <c r="C203" s="134" t="s">
        <v>950</v>
      </c>
      <c r="D203" s="134" t="s">
        <v>1518</v>
      </c>
      <c r="E203" s="155">
        <v>33</v>
      </c>
      <c r="F203" s="134" t="s">
        <v>1460</v>
      </c>
      <c r="G203">
        <v>15</v>
      </c>
      <c r="H203" s="137">
        <f t="shared" ref="H203:H266" si="3">2023-C203</f>
        <v>41</v>
      </c>
    </row>
    <row r="204" spans="1:8" ht="14.4" hidden="1" x14ac:dyDescent="0.3">
      <c r="A204" s="134" t="s">
        <v>1000</v>
      </c>
      <c r="B204" s="134" t="s">
        <v>1519</v>
      </c>
      <c r="C204" s="134" t="s">
        <v>926</v>
      </c>
      <c r="D204" s="134" t="s">
        <v>1520</v>
      </c>
      <c r="E204" s="155">
        <v>34</v>
      </c>
      <c r="F204" s="134" t="s">
        <v>1456</v>
      </c>
      <c r="G204">
        <v>15</v>
      </c>
      <c r="H204" s="137">
        <f t="shared" si="3"/>
        <v>39</v>
      </c>
    </row>
    <row r="205" spans="1:8" ht="14.4" hidden="1" x14ac:dyDescent="0.3">
      <c r="A205" s="134" t="s">
        <v>1003</v>
      </c>
      <c r="B205" s="134" t="s">
        <v>1985</v>
      </c>
      <c r="C205" s="134" t="s">
        <v>926</v>
      </c>
      <c r="D205" s="134" t="s">
        <v>1520</v>
      </c>
      <c r="E205" s="155">
        <v>34</v>
      </c>
      <c r="F205" s="134" t="s">
        <v>1456</v>
      </c>
      <c r="G205">
        <v>15</v>
      </c>
      <c r="H205" s="137">
        <f t="shared" si="3"/>
        <v>39</v>
      </c>
    </row>
    <row r="206" spans="1:8" ht="14.4" hidden="1" x14ac:dyDescent="0.3">
      <c r="A206" s="134" t="s">
        <v>1006</v>
      </c>
      <c r="B206" s="134" t="s">
        <v>1521</v>
      </c>
      <c r="C206" s="134" t="s">
        <v>954</v>
      </c>
      <c r="D206" s="134" t="s">
        <v>1522</v>
      </c>
      <c r="E206" s="155">
        <v>36</v>
      </c>
      <c r="F206" s="134" t="s">
        <v>1460</v>
      </c>
      <c r="G206">
        <v>15</v>
      </c>
      <c r="H206" s="137">
        <f t="shared" si="3"/>
        <v>44</v>
      </c>
    </row>
    <row r="207" spans="1:8" ht="14.4" hidden="1" x14ac:dyDescent="0.3">
      <c r="A207" s="134" t="s">
        <v>1010</v>
      </c>
      <c r="B207" s="134" t="s">
        <v>1523</v>
      </c>
      <c r="C207" s="134" t="s">
        <v>1026</v>
      </c>
      <c r="D207" s="134" t="s">
        <v>1524</v>
      </c>
      <c r="E207" s="155">
        <v>37</v>
      </c>
      <c r="F207" s="134" t="s">
        <v>1460</v>
      </c>
      <c r="G207">
        <v>15</v>
      </c>
      <c r="H207" s="137">
        <f t="shared" si="3"/>
        <v>43</v>
      </c>
    </row>
    <row r="208" spans="1:8" ht="14.4" hidden="1" x14ac:dyDescent="0.3">
      <c r="A208" s="134" t="s">
        <v>1014</v>
      </c>
      <c r="B208" s="134" t="s">
        <v>1525</v>
      </c>
      <c r="C208" s="134" t="s">
        <v>897</v>
      </c>
      <c r="D208" s="134" t="s">
        <v>1526</v>
      </c>
      <c r="E208" s="155">
        <v>38</v>
      </c>
      <c r="F208" s="134" t="s">
        <v>1456</v>
      </c>
      <c r="G208">
        <v>15</v>
      </c>
      <c r="H208" s="137">
        <f t="shared" si="3"/>
        <v>34</v>
      </c>
    </row>
    <row r="209" spans="1:8" ht="14.4" hidden="1" x14ac:dyDescent="0.3">
      <c r="A209" s="134" t="s">
        <v>1017</v>
      </c>
      <c r="B209" s="134" t="s">
        <v>1527</v>
      </c>
      <c r="C209" s="134" t="s">
        <v>929</v>
      </c>
      <c r="D209" s="134" t="s">
        <v>1528</v>
      </c>
      <c r="E209" s="155">
        <v>39</v>
      </c>
      <c r="F209" s="134" t="s">
        <v>1456</v>
      </c>
      <c r="G209">
        <v>15</v>
      </c>
      <c r="H209" s="137">
        <f t="shared" si="3"/>
        <v>30</v>
      </c>
    </row>
    <row r="210" spans="1:8" ht="14.4" hidden="1" x14ac:dyDescent="0.3">
      <c r="A210" s="134" t="s">
        <v>998</v>
      </c>
      <c r="B210" s="134" t="s">
        <v>1529</v>
      </c>
      <c r="C210" s="134" t="s">
        <v>923</v>
      </c>
      <c r="D210" s="134" t="s">
        <v>1530</v>
      </c>
      <c r="E210" s="155">
        <v>40</v>
      </c>
      <c r="F210" s="134" t="s">
        <v>1456</v>
      </c>
      <c r="G210">
        <v>15</v>
      </c>
      <c r="H210" s="137">
        <f t="shared" si="3"/>
        <v>37</v>
      </c>
    </row>
    <row r="211" spans="1:8" ht="14.4" hidden="1" x14ac:dyDescent="0.3">
      <c r="A211" s="134" t="s">
        <v>1023</v>
      </c>
      <c r="B211" s="134" t="s">
        <v>1531</v>
      </c>
      <c r="C211" s="134" t="s">
        <v>965</v>
      </c>
      <c r="D211" s="134" t="s">
        <v>1532</v>
      </c>
      <c r="E211" s="155">
        <v>41</v>
      </c>
      <c r="F211" s="134" t="s">
        <v>1456</v>
      </c>
      <c r="G211">
        <v>15</v>
      </c>
      <c r="H211" s="137">
        <f t="shared" si="3"/>
        <v>36</v>
      </c>
    </row>
    <row r="212" spans="1:8" ht="14.4" hidden="1" x14ac:dyDescent="0.3">
      <c r="A212" s="134" t="s">
        <v>964</v>
      </c>
      <c r="B212" s="134" t="s">
        <v>1533</v>
      </c>
      <c r="C212" s="134" t="s">
        <v>954</v>
      </c>
      <c r="D212" s="134" t="s">
        <v>1534</v>
      </c>
      <c r="E212" s="155">
        <v>42</v>
      </c>
      <c r="F212" s="134" t="s">
        <v>1460</v>
      </c>
      <c r="G212">
        <v>15</v>
      </c>
      <c r="H212" s="137">
        <f t="shared" si="3"/>
        <v>44</v>
      </c>
    </row>
    <row r="213" spans="1:8" ht="14.4" hidden="1" x14ac:dyDescent="0.3">
      <c r="A213" s="134" t="s">
        <v>1031</v>
      </c>
      <c r="B213" s="134" t="s">
        <v>1535</v>
      </c>
      <c r="C213" s="134" t="s">
        <v>954</v>
      </c>
      <c r="D213" s="134" t="s">
        <v>1536</v>
      </c>
      <c r="E213" s="155">
        <v>43</v>
      </c>
      <c r="F213" s="134" t="s">
        <v>1460</v>
      </c>
      <c r="G213">
        <v>15</v>
      </c>
      <c r="H213" s="137">
        <f t="shared" si="3"/>
        <v>44</v>
      </c>
    </row>
    <row r="214" spans="1:8" ht="14.4" x14ac:dyDescent="0.3">
      <c r="A214" s="134" t="s">
        <v>1035</v>
      </c>
      <c r="B214" s="134" t="s">
        <v>1537</v>
      </c>
      <c r="C214" s="134" t="s">
        <v>926</v>
      </c>
      <c r="D214" s="134" t="s">
        <v>1538</v>
      </c>
      <c r="E214" s="155">
        <v>87</v>
      </c>
      <c r="F214" s="134" t="s">
        <v>1268</v>
      </c>
      <c r="G214">
        <v>15</v>
      </c>
      <c r="H214" s="137">
        <f t="shared" si="3"/>
        <v>39</v>
      </c>
    </row>
    <row r="215" spans="1:8" ht="14.4" hidden="1" x14ac:dyDescent="0.3">
      <c r="A215" s="134" t="s">
        <v>1038</v>
      </c>
      <c r="B215" s="134" t="s">
        <v>1539</v>
      </c>
      <c r="C215" s="134" t="s">
        <v>991</v>
      </c>
      <c r="D215" s="134" t="s">
        <v>1540</v>
      </c>
      <c r="E215" s="155">
        <v>45</v>
      </c>
      <c r="F215" s="134" t="s">
        <v>1456</v>
      </c>
      <c r="G215">
        <v>15</v>
      </c>
      <c r="H215" s="137">
        <f t="shared" si="3"/>
        <v>33</v>
      </c>
    </row>
    <row r="216" spans="1:8" ht="14.4" hidden="1" x14ac:dyDescent="0.3">
      <c r="A216" s="134" t="s">
        <v>945</v>
      </c>
      <c r="B216" s="134" t="s">
        <v>1541</v>
      </c>
      <c r="C216" s="134" t="s">
        <v>1083</v>
      </c>
      <c r="D216" s="134" t="s">
        <v>1542</v>
      </c>
      <c r="E216" s="155">
        <v>46</v>
      </c>
      <c r="F216" s="134" t="s">
        <v>1460</v>
      </c>
      <c r="G216">
        <v>15</v>
      </c>
      <c r="H216" s="137">
        <f t="shared" si="3"/>
        <v>42</v>
      </c>
    </row>
    <row r="217" spans="1:8" ht="14.4" hidden="1" x14ac:dyDescent="0.3">
      <c r="A217" s="134" t="s">
        <v>1019</v>
      </c>
      <c r="B217" s="134" t="s">
        <v>1543</v>
      </c>
      <c r="C217" s="134" t="s">
        <v>929</v>
      </c>
      <c r="D217" s="134" t="s">
        <v>1437</v>
      </c>
      <c r="E217" s="155">
        <v>47</v>
      </c>
      <c r="F217" s="134" t="s">
        <v>1456</v>
      </c>
      <c r="G217">
        <v>15</v>
      </c>
      <c r="H217" s="137">
        <f t="shared" si="3"/>
        <v>30</v>
      </c>
    </row>
    <row r="218" spans="1:8" ht="14.4" hidden="1" x14ac:dyDescent="0.3">
      <c r="A218" s="134" t="s">
        <v>1047</v>
      </c>
      <c r="B218" s="134" t="s">
        <v>1544</v>
      </c>
      <c r="C218" s="134" t="s">
        <v>907</v>
      </c>
      <c r="D218" s="134" t="s">
        <v>1545</v>
      </c>
      <c r="E218" s="155">
        <v>48</v>
      </c>
      <c r="F218" s="134" t="s">
        <v>1456</v>
      </c>
      <c r="G218">
        <v>15</v>
      </c>
      <c r="H218" s="137">
        <f t="shared" si="3"/>
        <v>35</v>
      </c>
    </row>
    <row r="219" spans="1:8" ht="14.4" hidden="1" x14ac:dyDescent="0.3">
      <c r="A219" s="134" t="s">
        <v>1049</v>
      </c>
      <c r="B219" s="134" t="s">
        <v>1546</v>
      </c>
      <c r="C219" s="134" t="s">
        <v>904</v>
      </c>
      <c r="D219" s="134" t="s">
        <v>1547</v>
      </c>
      <c r="E219" s="155">
        <v>49</v>
      </c>
      <c r="F219" s="134" t="s">
        <v>1456</v>
      </c>
      <c r="G219">
        <v>15</v>
      </c>
      <c r="H219" s="137">
        <f t="shared" si="3"/>
        <v>38</v>
      </c>
    </row>
    <row r="220" spans="1:8" ht="14.4" hidden="1" x14ac:dyDescent="0.3">
      <c r="A220" s="134" t="s">
        <v>1053</v>
      </c>
      <c r="B220" s="134" t="s">
        <v>1548</v>
      </c>
      <c r="C220" s="134" t="s">
        <v>954</v>
      </c>
      <c r="D220" s="134" t="s">
        <v>1549</v>
      </c>
      <c r="E220" s="155">
        <v>50</v>
      </c>
      <c r="F220" s="134" t="s">
        <v>1460</v>
      </c>
      <c r="G220">
        <v>15</v>
      </c>
      <c r="H220" s="137">
        <f t="shared" si="3"/>
        <v>44</v>
      </c>
    </row>
    <row r="221" spans="1:8" ht="14.4" hidden="1" x14ac:dyDescent="0.3">
      <c r="A221" s="134" t="s">
        <v>1058</v>
      </c>
      <c r="B221" s="134" t="s">
        <v>1550</v>
      </c>
      <c r="C221" s="134" t="s">
        <v>972</v>
      </c>
      <c r="D221" s="134" t="s">
        <v>1551</v>
      </c>
      <c r="E221" s="155">
        <v>51</v>
      </c>
      <c r="F221" s="134" t="s">
        <v>1456</v>
      </c>
      <c r="G221">
        <v>15</v>
      </c>
      <c r="H221" s="137">
        <f t="shared" si="3"/>
        <v>31</v>
      </c>
    </row>
    <row r="222" spans="1:8" ht="14.4" hidden="1" x14ac:dyDescent="0.3">
      <c r="A222" s="134" t="s">
        <v>1042</v>
      </c>
      <c r="B222" s="134" t="s">
        <v>1552</v>
      </c>
      <c r="C222" s="134" t="s">
        <v>1026</v>
      </c>
      <c r="D222" s="134" t="s">
        <v>1553</v>
      </c>
      <c r="E222" s="155">
        <v>52</v>
      </c>
      <c r="F222" s="134" t="s">
        <v>1460</v>
      </c>
      <c r="G222">
        <v>15</v>
      </c>
      <c r="H222" s="137">
        <f t="shared" si="3"/>
        <v>43</v>
      </c>
    </row>
    <row r="223" spans="1:8" ht="14.4" hidden="1" x14ac:dyDescent="0.3">
      <c r="A223" s="134" t="s">
        <v>987</v>
      </c>
      <c r="B223" s="134" t="s">
        <v>1554</v>
      </c>
      <c r="C223" s="134" t="s">
        <v>954</v>
      </c>
      <c r="D223" s="134" t="s">
        <v>1555</v>
      </c>
      <c r="E223" s="155">
        <v>53</v>
      </c>
      <c r="F223" s="134" t="s">
        <v>1460</v>
      </c>
      <c r="G223">
        <v>15</v>
      </c>
      <c r="H223" s="137">
        <f t="shared" si="3"/>
        <v>44</v>
      </c>
    </row>
    <row r="224" spans="1:8" ht="14.4" hidden="1" x14ac:dyDescent="0.3">
      <c r="A224" s="134" t="s">
        <v>1068</v>
      </c>
      <c r="B224" s="134" t="s">
        <v>1556</v>
      </c>
      <c r="C224" s="134" t="s">
        <v>1083</v>
      </c>
      <c r="D224" s="134" t="s">
        <v>1557</v>
      </c>
      <c r="E224" s="155">
        <v>54</v>
      </c>
      <c r="F224" s="134" t="s">
        <v>1460</v>
      </c>
      <c r="G224">
        <v>15</v>
      </c>
      <c r="H224" s="137">
        <f t="shared" si="3"/>
        <v>42</v>
      </c>
    </row>
    <row r="225" spans="1:8" ht="14.4" hidden="1" x14ac:dyDescent="0.3">
      <c r="A225" s="134" t="s">
        <v>949</v>
      </c>
      <c r="B225" s="134" t="s">
        <v>1885</v>
      </c>
      <c r="C225" s="134" t="s">
        <v>914</v>
      </c>
      <c r="D225" s="134" t="s">
        <v>1558</v>
      </c>
      <c r="E225" s="155">
        <v>55</v>
      </c>
      <c r="F225" s="134" t="s">
        <v>1491</v>
      </c>
      <c r="G225">
        <v>15</v>
      </c>
      <c r="H225" s="137">
        <f t="shared" si="3"/>
        <v>51</v>
      </c>
    </row>
    <row r="226" spans="1:8" ht="14.4" hidden="1" x14ac:dyDescent="0.3">
      <c r="A226" s="134" t="s">
        <v>1074</v>
      </c>
      <c r="B226" s="134" t="s">
        <v>1559</v>
      </c>
      <c r="C226" s="134" t="s">
        <v>954</v>
      </c>
      <c r="D226" s="134" t="s">
        <v>1560</v>
      </c>
      <c r="E226" s="155">
        <v>56</v>
      </c>
      <c r="F226" s="134" t="s">
        <v>1460</v>
      </c>
      <c r="G226">
        <v>15</v>
      </c>
      <c r="H226" s="137">
        <f t="shared" si="3"/>
        <v>44</v>
      </c>
    </row>
    <row r="227" spans="1:8" ht="14.4" hidden="1" x14ac:dyDescent="0.3">
      <c r="A227" s="134" t="s">
        <v>1077</v>
      </c>
      <c r="B227" s="134" t="s">
        <v>1561</v>
      </c>
      <c r="C227" s="134" t="s">
        <v>1083</v>
      </c>
      <c r="D227" s="134" t="s">
        <v>1562</v>
      </c>
      <c r="E227" s="155">
        <v>57</v>
      </c>
      <c r="F227" s="134" t="s">
        <v>1460</v>
      </c>
      <c r="G227">
        <v>15</v>
      </c>
      <c r="H227" s="137">
        <f t="shared" si="3"/>
        <v>42</v>
      </c>
    </row>
    <row r="228" spans="1:8" ht="14.4" hidden="1" x14ac:dyDescent="0.3">
      <c r="A228" s="134" t="s">
        <v>1081</v>
      </c>
      <c r="B228" s="134" t="s">
        <v>1563</v>
      </c>
      <c r="C228" s="134" t="s">
        <v>1008</v>
      </c>
      <c r="D228" s="134" t="s">
        <v>1564</v>
      </c>
      <c r="E228" s="155">
        <v>58</v>
      </c>
      <c r="F228" s="134" t="s">
        <v>1456</v>
      </c>
      <c r="G228">
        <v>15</v>
      </c>
      <c r="H228" s="137">
        <f t="shared" si="3"/>
        <v>28</v>
      </c>
    </row>
    <row r="229" spans="1:8" ht="14.4" hidden="1" x14ac:dyDescent="0.3">
      <c r="A229" s="134" t="s">
        <v>1015</v>
      </c>
      <c r="B229" s="134" t="s">
        <v>1565</v>
      </c>
      <c r="C229" s="134" t="s">
        <v>897</v>
      </c>
      <c r="D229" s="134" t="s">
        <v>1566</v>
      </c>
      <c r="E229" s="155">
        <v>59</v>
      </c>
      <c r="F229" s="134" t="s">
        <v>1456</v>
      </c>
      <c r="G229">
        <v>15</v>
      </c>
      <c r="H229" s="137">
        <f t="shared" si="3"/>
        <v>34</v>
      </c>
    </row>
    <row r="230" spans="1:8" ht="14.4" hidden="1" x14ac:dyDescent="0.3">
      <c r="A230" s="134" t="s">
        <v>925</v>
      </c>
      <c r="B230" s="134" t="s">
        <v>1567</v>
      </c>
      <c r="C230" s="134" t="s">
        <v>916</v>
      </c>
      <c r="D230" s="134" t="s">
        <v>1568</v>
      </c>
      <c r="E230" s="155">
        <v>60</v>
      </c>
      <c r="F230" s="134" t="s">
        <v>1456</v>
      </c>
      <c r="G230">
        <v>15</v>
      </c>
      <c r="H230" s="137">
        <f t="shared" si="3"/>
        <v>29</v>
      </c>
    </row>
    <row r="231" spans="1:8" ht="14.4" hidden="1" x14ac:dyDescent="0.3">
      <c r="A231" s="134" t="s">
        <v>1091</v>
      </c>
      <c r="B231" s="134" t="s">
        <v>1569</v>
      </c>
      <c r="C231" s="134" t="s">
        <v>977</v>
      </c>
      <c r="D231" s="134" t="s">
        <v>1570</v>
      </c>
      <c r="E231" s="155">
        <v>61</v>
      </c>
      <c r="F231" s="134" t="s">
        <v>1456</v>
      </c>
      <c r="G231">
        <v>15</v>
      </c>
      <c r="H231" s="137">
        <f t="shared" si="3"/>
        <v>32</v>
      </c>
    </row>
    <row r="232" spans="1:8" ht="14.4" hidden="1" x14ac:dyDescent="0.3">
      <c r="A232" s="134" t="s">
        <v>957</v>
      </c>
      <c r="B232" s="134" t="s">
        <v>1571</v>
      </c>
      <c r="C232" s="134" t="s">
        <v>1331</v>
      </c>
      <c r="D232" s="134" t="s">
        <v>1450</v>
      </c>
      <c r="E232" s="155">
        <v>62</v>
      </c>
      <c r="F232" s="134" t="s">
        <v>1456</v>
      </c>
      <c r="G232">
        <v>15</v>
      </c>
      <c r="H232" s="137">
        <f t="shared" si="3"/>
        <v>25</v>
      </c>
    </row>
    <row r="233" spans="1:8" ht="14.4" hidden="1" x14ac:dyDescent="0.3">
      <c r="A233" s="134" t="s">
        <v>1097</v>
      </c>
      <c r="B233" s="134" t="s">
        <v>1572</v>
      </c>
      <c r="C233" s="134" t="s">
        <v>1331</v>
      </c>
      <c r="D233" s="134" t="s">
        <v>1573</v>
      </c>
      <c r="E233" s="155">
        <v>63</v>
      </c>
      <c r="F233" s="134" t="s">
        <v>1456</v>
      </c>
      <c r="G233">
        <v>15</v>
      </c>
      <c r="H233" s="137">
        <f t="shared" si="3"/>
        <v>25</v>
      </c>
    </row>
    <row r="234" spans="1:8" ht="14.4" hidden="1" x14ac:dyDescent="0.3">
      <c r="A234" s="134" t="s">
        <v>1387</v>
      </c>
      <c r="B234" s="134" t="s">
        <v>1574</v>
      </c>
      <c r="C234" s="134" t="s">
        <v>916</v>
      </c>
      <c r="D234" s="134" t="s">
        <v>1575</v>
      </c>
      <c r="E234" s="155">
        <v>64</v>
      </c>
      <c r="F234" s="134" t="s">
        <v>1456</v>
      </c>
      <c r="G234">
        <v>15</v>
      </c>
      <c r="H234" s="137">
        <f t="shared" si="3"/>
        <v>29</v>
      </c>
    </row>
    <row r="235" spans="1:8" ht="14.4" hidden="1" x14ac:dyDescent="0.3">
      <c r="A235" s="134" t="s">
        <v>976</v>
      </c>
      <c r="B235" s="134" t="s">
        <v>1576</v>
      </c>
      <c r="C235" s="134" t="s">
        <v>923</v>
      </c>
      <c r="D235" s="134" t="s">
        <v>1577</v>
      </c>
      <c r="E235" s="155">
        <v>65</v>
      </c>
      <c r="F235" s="134" t="s">
        <v>1456</v>
      </c>
      <c r="G235">
        <v>15</v>
      </c>
      <c r="H235" s="137">
        <f t="shared" si="3"/>
        <v>37</v>
      </c>
    </row>
    <row r="236" spans="1:8" ht="14.4" hidden="1" x14ac:dyDescent="0.3">
      <c r="A236" s="134" t="s">
        <v>1012</v>
      </c>
      <c r="B236" s="134" t="s">
        <v>1578</v>
      </c>
      <c r="C236" s="134" t="s">
        <v>926</v>
      </c>
      <c r="D236" s="134" t="s">
        <v>1579</v>
      </c>
      <c r="E236" s="155">
        <v>66</v>
      </c>
      <c r="F236" s="134" t="s">
        <v>1456</v>
      </c>
      <c r="G236">
        <v>15</v>
      </c>
      <c r="H236" s="137">
        <f t="shared" si="3"/>
        <v>39</v>
      </c>
    </row>
    <row r="237" spans="1:8" ht="14.4" hidden="1" x14ac:dyDescent="0.3">
      <c r="A237" s="134"/>
      <c r="B237" s="134"/>
      <c r="C237" s="133"/>
      <c r="D237" s="133"/>
      <c r="E237" s="133"/>
      <c r="F237" s="133"/>
      <c r="G237"/>
      <c r="H237" s="137"/>
    </row>
    <row r="238" spans="1:8" ht="14.4" hidden="1" x14ac:dyDescent="0.3">
      <c r="A238" s="134" t="s">
        <v>1580</v>
      </c>
      <c r="B238" s="134"/>
      <c r="C238" s="133"/>
      <c r="D238" s="133"/>
      <c r="E238" s="133"/>
      <c r="F238" s="133"/>
      <c r="G238"/>
      <c r="H238" s="137"/>
    </row>
    <row r="239" spans="1:8" ht="14.4" hidden="1" x14ac:dyDescent="0.3">
      <c r="A239" s="134"/>
      <c r="B239" s="133"/>
      <c r="C239" s="133"/>
      <c r="D239" s="133"/>
      <c r="E239" s="133"/>
      <c r="F239" s="133"/>
      <c r="G239"/>
      <c r="H239" s="137"/>
    </row>
    <row r="240" spans="1:8" ht="14.4" hidden="1" x14ac:dyDescent="0.3">
      <c r="A240" s="134" t="s">
        <v>18</v>
      </c>
      <c r="B240" s="134" t="s">
        <v>836</v>
      </c>
      <c r="C240" s="134" t="s">
        <v>837</v>
      </c>
      <c r="D240" s="134" t="s">
        <v>139</v>
      </c>
      <c r="E240" s="134" t="s">
        <v>838</v>
      </c>
      <c r="F240" s="134" t="s">
        <v>510</v>
      </c>
      <c r="G240"/>
      <c r="H240" s="137"/>
    </row>
    <row r="241" spans="1:8" ht="14.4" x14ac:dyDescent="0.3">
      <c r="A241" s="134" t="s">
        <v>839</v>
      </c>
      <c r="B241" s="134" t="s">
        <v>1581</v>
      </c>
      <c r="C241" s="134" t="s">
        <v>916</v>
      </c>
      <c r="D241" s="134" t="s">
        <v>1582</v>
      </c>
      <c r="E241" s="155">
        <v>1</v>
      </c>
      <c r="F241" s="134" t="s">
        <v>1583</v>
      </c>
      <c r="G241">
        <v>7</v>
      </c>
      <c r="H241" s="137">
        <f t="shared" si="3"/>
        <v>29</v>
      </c>
    </row>
    <row r="242" spans="1:8" ht="14.4" x14ac:dyDescent="0.3">
      <c r="A242" s="134" t="s">
        <v>840</v>
      </c>
      <c r="B242" s="134" t="s">
        <v>1584</v>
      </c>
      <c r="C242" s="134" t="s">
        <v>977</v>
      </c>
      <c r="D242" s="134" t="s">
        <v>1585</v>
      </c>
      <c r="E242" s="155">
        <v>2</v>
      </c>
      <c r="F242" s="134" t="s">
        <v>1583</v>
      </c>
      <c r="G242">
        <v>7</v>
      </c>
      <c r="H242" s="137">
        <f t="shared" si="3"/>
        <v>32</v>
      </c>
    </row>
    <row r="243" spans="1:8" ht="14.4" x14ac:dyDescent="0.3">
      <c r="A243" s="134" t="s">
        <v>841</v>
      </c>
      <c r="B243" s="134" t="s">
        <v>1586</v>
      </c>
      <c r="C243" s="134" t="s">
        <v>991</v>
      </c>
      <c r="D243" s="134" t="s">
        <v>1587</v>
      </c>
      <c r="E243" s="155">
        <v>3</v>
      </c>
      <c r="F243" s="134" t="s">
        <v>1583</v>
      </c>
      <c r="G243">
        <v>7</v>
      </c>
      <c r="H243" s="137">
        <f t="shared" si="3"/>
        <v>33</v>
      </c>
    </row>
    <row r="244" spans="1:8" ht="14.4" x14ac:dyDescent="0.3">
      <c r="A244" s="134" t="s">
        <v>842</v>
      </c>
      <c r="B244" s="134" t="s">
        <v>1588</v>
      </c>
      <c r="C244" s="134" t="s">
        <v>907</v>
      </c>
      <c r="D244" s="134" t="s">
        <v>1589</v>
      </c>
      <c r="E244" s="155">
        <v>4</v>
      </c>
      <c r="F244" s="134" t="s">
        <v>1583</v>
      </c>
      <c r="G244">
        <v>7</v>
      </c>
      <c r="H244" s="137">
        <f t="shared" si="3"/>
        <v>35</v>
      </c>
    </row>
    <row r="245" spans="1:8" ht="14.4" x14ac:dyDescent="0.3">
      <c r="A245" s="134" t="s">
        <v>843</v>
      </c>
      <c r="B245" s="134" t="s">
        <v>1590</v>
      </c>
      <c r="C245" s="134" t="s">
        <v>991</v>
      </c>
      <c r="D245" s="134" t="s">
        <v>1591</v>
      </c>
      <c r="E245" s="155">
        <v>5</v>
      </c>
      <c r="F245" s="134" t="s">
        <v>1583</v>
      </c>
      <c r="G245">
        <v>7</v>
      </c>
      <c r="H245" s="137">
        <f t="shared" si="3"/>
        <v>33</v>
      </c>
    </row>
    <row r="246" spans="1:8" ht="14.4" x14ac:dyDescent="0.3">
      <c r="A246" s="134" t="s">
        <v>844</v>
      </c>
      <c r="B246" s="134" t="s">
        <v>899</v>
      </c>
      <c r="C246" s="134" t="s">
        <v>901</v>
      </c>
      <c r="D246" s="134" t="s">
        <v>1592</v>
      </c>
      <c r="E246" s="155">
        <v>6</v>
      </c>
      <c r="F246" s="134" t="s">
        <v>1583</v>
      </c>
      <c r="G246">
        <v>7</v>
      </c>
      <c r="H246" s="137">
        <f t="shared" si="3"/>
        <v>21</v>
      </c>
    </row>
    <row r="247" spans="1:8" ht="14.4" hidden="1" x14ac:dyDescent="0.3">
      <c r="A247" s="134" t="s">
        <v>845</v>
      </c>
      <c r="B247" s="134" t="s">
        <v>1593</v>
      </c>
      <c r="C247" s="134" t="s">
        <v>938</v>
      </c>
      <c r="D247" s="134" t="s">
        <v>1594</v>
      </c>
      <c r="E247" s="155">
        <v>7</v>
      </c>
      <c r="F247" s="134" t="s">
        <v>1595</v>
      </c>
      <c r="G247">
        <v>7</v>
      </c>
      <c r="H247" s="137">
        <f t="shared" si="3"/>
        <v>40</v>
      </c>
    </row>
    <row r="248" spans="1:8" ht="14.4" x14ac:dyDescent="0.3">
      <c r="A248" s="134" t="s">
        <v>846</v>
      </c>
      <c r="B248" s="134" t="s">
        <v>1596</v>
      </c>
      <c r="C248" s="134" t="s">
        <v>965</v>
      </c>
      <c r="D248" s="134" t="s">
        <v>1597</v>
      </c>
      <c r="E248" s="155">
        <v>8</v>
      </c>
      <c r="F248" s="134" t="s">
        <v>1583</v>
      </c>
      <c r="G248">
        <v>7</v>
      </c>
      <c r="H248" s="137">
        <f t="shared" si="3"/>
        <v>36</v>
      </c>
    </row>
    <row r="249" spans="1:8" ht="14.4" x14ac:dyDescent="0.3">
      <c r="A249" s="134" t="s">
        <v>847</v>
      </c>
      <c r="B249" s="134" t="s">
        <v>1598</v>
      </c>
      <c r="C249" s="134" t="s">
        <v>893</v>
      </c>
      <c r="D249" s="134" t="s">
        <v>1599</v>
      </c>
      <c r="E249" s="155">
        <v>9</v>
      </c>
      <c r="F249" s="134" t="s">
        <v>1583</v>
      </c>
      <c r="G249">
        <v>7</v>
      </c>
      <c r="H249" s="137">
        <f t="shared" si="3"/>
        <v>18</v>
      </c>
    </row>
    <row r="250" spans="1:8" ht="14.4" x14ac:dyDescent="0.3">
      <c r="A250" s="134" t="s">
        <v>848</v>
      </c>
      <c r="B250" s="134" t="s">
        <v>1600</v>
      </c>
      <c r="C250" s="134" t="s">
        <v>965</v>
      </c>
      <c r="D250" s="134" t="s">
        <v>1601</v>
      </c>
      <c r="E250" s="155">
        <v>10</v>
      </c>
      <c r="F250" s="134" t="s">
        <v>1583</v>
      </c>
      <c r="G250">
        <v>7</v>
      </c>
      <c r="H250" s="137">
        <f t="shared" si="3"/>
        <v>36</v>
      </c>
    </row>
    <row r="251" spans="1:8" ht="14.4" x14ac:dyDescent="0.3">
      <c r="A251" s="134" t="s">
        <v>849</v>
      </c>
      <c r="B251" s="134" t="s">
        <v>1602</v>
      </c>
      <c r="C251" s="134" t="s">
        <v>916</v>
      </c>
      <c r="D251" s="134" t="s">
        <v>1603</v>
      </c>
      <c r="E251" s="155">
        <v>11</v>
      </c>
      <c r="F251" s="134" t="s">
        <v>1583</v>
      </c>
      <c r="G251">
        <v>7</v>
      </c>
      <c r="H251" s="137">
        <f t="shared" si="3"/>
        <v>29</v>
      </c>
    </row>
    <row r="252" spans="1:8" ht="14.4" hidden="1" x14ac:dyDescent="0.3">
      <c r="A252" s="134" t="s">
        <v>850</v>
      </c>
      <c r="B252" s="134" t="s">
        <v>1604</v>
      </c>
      <c r="C252" s="134" t="s">
        <v>1026</v>
      </c>
      <c r="D252" s="134" t="s">
        <v>1605</v>
      </c>
      <c r="E252" s="155">
        <v>12</v>
      </c>
      <c r="F252" s="134" t="s">
        <v>1595</v>
      </c>
      <c r="G252">
        <v>7</v>
      </c>
      <c r="H252" s="137">
        <f t="shared" si="3"/>
        <v>43</v>
      </c>
    </row>
    <row r="253" spans="1:8" ht="14.4" x14ac:dyDescent="0.3">
      <c r="A253" s="134" t="s">
        <v>851</v>
      </c>
      <c r="B253" s="134" t="s">
        <v>1606</v>
      </c>
      <c r="C253" s="134" t="s">
        <v>991</v>
      </c>
      <c r="D253" s="134" t="s">
        <v>1607</v>
      </c>
      <c r="E253" s="155">
        <v>13</v>
      </c>
      <c r="F253" s="134" t="s">
        <v>1583</v>
      </c>
      <c r="G253">
        <v>7</v>
      </c>
      <c r="H253" s="137">
        <f t="shared" si="3"/>
        <v>33</v>
      </c>
    </row>
    <row r="254" spans="1:8" ht="14.4" x14ac:dyDescent="0.3">
      <c r="A254" s="134" t="s">
        <v>852</v>
      </c>
      <c r="B254" s="134" t="s">
        <v>2080</v>
      </c>
      <c r="C254" s="134" t="s">
        <v>1316</v>
      </c>
      <c r="D254" s="134" t="s">
        <v>1608</v>
      </c>
      <c r="E254" s="155">
        <v>14</v>
      </c>
      <c r="F254" s="134" t="s">
        <v>1583</v>
      </c>
      <c r="G254">
        <v>7</v>
      </c>
      <c r="H254" s="137">
        <f t="shared" si="3"/>
        <v>22</v>
      </c>
    </row>
    <row r="255" spans="1:8" ht="14.4" x14ac:dyDescent="0.3">
      <c r="A255" s="134" t="s">
        <v>854</v>
      </c>
      <c r="B255" s="134" t="s">
        <v>1609</v>
      </c>
      <c r="C255" s="134" t="s">
        <v>965</v>
      </c>
      <c r="D255" s="134" t="s">
        <v>1610</v>
      </c>
      <c r="E255" s="155">
        <v>15</v>
      </c>
      <c r="F255" s="134" t="s">
        <v>1583</v>
      </c>
      <c r="G255">
        <v>7</v>
      </c>
      <c r="H255" s="137">
        <f t="shared" si="3"/>
        <v>36</v>
      </c>
    </row>
    <row r="256" spans="1:8" ht="14.4" hidden="1" x14ac:dyDescent="0.3">
      <c r="A256" s="134" t="s">
        <v>855</v>
      </c>
      <c r="B256" s="134" t="s">
        <v>1611</v>
      </c>
      <c r="C256" s="134" t="s">
        <v>938</v>
      </c>
      <c r="D256" s="134" t="s">
        <v>1612</v>
      </c>
      <c r="E256" s="155">
        <v>16</v>
      </c>
      <c r="F256" s="134" t="s">
        <v>1595</v>
      </c>
      <c r="G256">
        <v>7</v>
      </c>
      <c r="H256" s="137">
        <f t="shared" si="3"/>
        <v>40</v>
      </c>
    </row>
    <row r="257" spans="1:8" ht="14.4" hidden="1" x14ac:dyDescent="0.3">
      <c r="A257" s="134" t="s">
        <v>856</v>
      </c>
      <c r="B257" s="134" t="s">
        <v>1613</v>
      </c>
      <c r="C257" s="134" t="s">
        <v>1489</v>
      </c>
      <c r="D257" s="134" t="s">
        <v>1614</v>
      </c>
      <c r="E257" s="155">
        <v>17</v>
      </c>
      <c r="F257" s="134" t="s">
        <v>1615</v>
      </c>
      <c r="G257">
        <v>7</v>
      </c>
      <c r="H257" s="137">
        <f t="shared" si="3"/>
        <v>57</v>
      </c>
    </row>
    <row r="258" spans="1:8" ht="14.4" x14ac:dyDescent="0.3">
      <c r="A258" s="134" t="s">
        <v>857</v>
      </c>
      <c r="B258" s="134" t="s">
        <v>1616</v>
      </c>
      <c r="C258" s="134" t="s">
        <v>897</v>
      </c>
      <c r="D258" s="134" t="s">
        <v>1617</v>
      </c>
      <c r="E258" s="155">
        <v>18</v>
      </c>
      <c r="F258" s="134" t="s">
        <v>1583</v>
      </c>
      <c r="G258">
        <v>7</v>
      </c>
      <c r="H258" s="137">
        <f t="shared" si="3"/>
        <v>34</v>
      </c>
    </row>
    <row r="259" spans="1:8" ht="14.4" x14ac:dyDescent="0.3">
      <c r="A259" s="134" t="s">
        <v>858</v>
      </c>
      <c r="B259" s="134" t="s">
        <v>1618</v>
      </c>
      <c r="C259" s="134" t="s">
        <v>960</v>
      </c>
      <c r="D259" s="134" t="s">
        <v>1619</v>
      </c>
      <c r="E259" s="155">
        <v>19</v>
      </c>
      <c r="F259" s="134" t="s">
        <v>1583</v>
      </c>
      <c r="G259">
        <v>7</v>
      </c>
      <c r="H259" s="137">
        <f t="shared" si="3"/>
        <v>23</v>
      </c>
    </row>
    <row r="260" spans="1:8" ht="14.4" hidden="1" x14ac:dyDescent="0.3">
      <c r="A260" s="134" t="s">
        <v>859</v>
      </c>
      <c r="B260" s="134" t="s">
        <v>1620</v>
      </c>
      <c r="C260" s="134" t="s">
        <v>1026</v>
      </c>
      <c r="D260" s="134" t="s">
        <v>1621</v>
      </c>
      <c r="E260" s="155">
        <v>20</v>
      </c>
      <c r="F260" s="134" t="s">
        <v>1595</v>
      </c>
      <c r="G260">
        <v>7</v>
      </c>
      <c r="H260" s="137">
        <f t="shared" si="3"/>
        <v>43</v>
      </c>
    </row>
    <row r="261" spans="1:8" ht="14.4" x14ac:dyDescent="0.3">
      <c r="A261" s="134" t="s">
        <v>860</v>
      </c>
      <c r="B261" s="134" t="s">
        <v>1622</v>
      </c>
      <c r="C261" s="134" t="s">
        <v>965</v>
      </c>
      <c r="D261" s="134" t="s">
        <v>1623</v>
      </c>
      <c r="E261" s="155">
        <v>21</v>
      </c>
      <c r="F261" s="134" t="s">
        <v>1583</v>
      </c>
      <c r="G261">
        <v>7</v>
      </c>
      <c r="H261" s="137">
        <f t="shared" si="3"/>
        <v>36</v>
      </c>
    </row>
    <row r="262" spans="1:8" ht="14.4" x14ac:dyDescent="0.3">
      <c r="A262" s="134" t="s">
        <v>861</v>
      </c>
      <c r="B262" s="134" t="s">
        <v>1624</v>
      </c>
      <c r="C262" s="134" t="s">
        <v>965</v>
      </c>
      <c r="D262" s="134" t="s">
        <v>1625</v>
      </c>
      <c r="E262" s="155">
        <v>22</v>
      </c>
      <c r="F262" s="134" t="s">
        <v>1583</v>
      </c>
      <c r="G262">
        <v>7</v>
      </c>
      <c r="H262" s="137">
        <f t="shared" si="3"/>
        <v>36</v>
      </c>
    </row>
    <row r="263" spans="1:8" ht="14.4" x14ac:dyDescent="0.3">
      <c r="A263" s="134" t="s">
        <v>935</v>
      </c>
      <c r="B263" s="134" t="s">
        <v>1626</v>
      </c>
      <c r="C263" s="134" t="s">
        <v>965</v>
      </c>
      <c r="D263" s="134" t="s">
        <v>1627</v>
      </c>
      <c r="E263" s="155">
        <v>23</v>
      </c>
      <c r="F263" s="134" t="s">
        <v>1583</v>
      </c>
      <c r="G263">
        <v>7</v>
      </c>
      <c r="H263" s="137">
        <f t="shared" si="3"/>
        <v>36</v>
      </c>
    </row>
    <row r="264" spans="1:8" ht="14.4" x14ac:dyDescent="0.3">
      <c r="A264" s="134" t="s">
        <v>962</v>
      </c>
      <c r="B264" s="134" t="s">
        <v>1628</v>
      </c>
      <c r="C264" s="134" t="s">
        <v>1331</v>
      </c>
      <c r="D264" s="134" t="s">
        <v>1629</v>
      </c>
      <c r="E264" s="155">
        <v>24</v>
      </c>
      <c r="F264" s="134" t="s">
        <v>1583</v>
      </c>
      <c r="G264">
        <v>7</v>
      </c>
      <c r="H264" s="137">
        <f t="shared" si="3"/>
        <v>25</v>
      </c>
    </row>
    <row r="265" spans="1:8" ht="14.4" x14ac:dyDescent="0.3">
      <c r="A265" s="134" t="s">
        <v>913</v>
      </c>
      <c r="B265" s="134" t="s">
        <v>1630</v>
      </c>
      <c r="C265" s="134" t="s">
        <v>901</v>
      </c>
      <c r="D265" s="134" t="s">
        <v>1631</v>
      </c>
      <c r="E265" s="155">
        <v>25</v>
      </c>
      <c r="F265" s="134" t="s">
        <v>1583</v>
      </c>
      <c r="G265">
        <v>7</v>
      </c>
      <c r="H265" s="137">
        <f t="shared" si="3"/>
        <v>21</v>
      </c>
    </row>
    <row r="266" spans="1:8" ht="14.4" x14ac:dyDescent="0.3">
      <c r="A266" s="134" t="s">
        <v>969</v>
      </c>
      <c r="B266" s="134" t="s">
        <v>1632</v>
      </c>
      <c r="C266" s="134" t="s">
        <v>904</v>
      </c>
      <c r="D266" s="134" t="s">
        <v>1633</v>
      </c>
      <c r="E266" s="155">
        <v>26</v>
      </c>
      <c r="F266" s="134" t="s">
        <v>1583</v>
      </c>
      <c r="G266">
        <v>7</v>
      </c>
      <c r="H266" s="137">
        <f t="shared" si="3"/>
        <v>38</v>
      </c>
    </row>
    <row r="267" spans="1:8" ht="14.4" x14ac:dyDescent="0.3">
      <c r="A267" s="134" t="s">
        <v>974</v>
      </c>
      <c r="B267" s="134" t="s">
        <v>1634</v>
      </c>
      <c r="C267" s="134" t="s">
        <v>1008</v>
      </c>
      <c r="D267" s="134" t="s">
        <v>1635</v>
      </c>
      <c r="E267" s="155">
        <v>27</v>
      </c>
      <c r="F267" s="134" t="s">
        <v>1583</v>
      </c>
      <c r="G267">
        <v>7</v>
      </c>
      <c r="H267" s="137">
        <f t="shared" ref="H267:H330" si="4">2023-C267</f>
        <v>28</v>
      </c>
    </row>
    <row r="268" spans="1:8" ht="14.4" x14ac:dyDescent="0.3">
      <c r="A268" s="134" t="s">
        <v>978</v>
      </c>
      <c r="B268" s="134" t="s">
        <v>1636</v>
      </c>
      <c r="C268" s="134" t="s">
        <v>907</v>
      </c>
      <c r="D268" s="134" t="s">
        <v>1637</v>
      </c>
      <c r="E268" s="155">
        <v>28</v>
      </c>
      <c r="F268" s="134" t="s">
        <v>1583</v>
      </c>
      <c r="G268">
        <v>7</v>
      </c>
      <c r="H268" s="137">
        <f t="shared" si="4"/>
        <v>35</v>
      </c>
    </row>
    <row r="269" spans="1:8" ht="14.4" x14ac:dyDescent="0.3">
      <c r="A269" s="134" t="s">
        <v>982</v>
      </c>
      <c r="B269" s="134" t="s">
        <v>1638</v>
      </c>
      <c r="C269" s="134" t="s">
        <v>965</v>
      </c>
      <c r="D269" s="134" t="s">
        <v>955</v>
      </c>
      <c r="E269" s="155">
        <v>29</v>
      </c>
      <c r="F269" s="134" t="s">
        <v>1583</v>
      </c>
      <c r="G269">
        <v>7</v>
      </c>
      <c r="H269" s="137">
        <f t="shared" si="4"/>
        <v>36</v>
      </c>
    </row>
    <row r="270" spans="1:8" ht="14.4" x14ac:dyDescent="0.3">
      <c r="A270" s="134" t="s">
        <v>985</v>
      </c>
      <c r="B270" s="134" t="s">
        <v>1639</v>
      </c>
      <c r="C270" s="134" t="s">
        <v>1331</v>
      </c>
      <c r="D270" s="134" t="s">
        <v>1640</v>
      </c>
      <c r="E270" s="155">
        <v>30</v>
      </c>
      <c r="F270" s="134" t="s">
        <v>1583</v>
      </c>
      <c r="G270">
        <v>7</v>
      </c>
      <c r="H270" s="137">
        <f t="shared" si="4"/>
        <v>25</v>
      </c>
    </row>
    <row r="271" spans="1:8" ht="14.4" x14ac:dyDescent="0.3">
      <c r="A271" s="134" t="s">
        <v>989</v>
      </c>
      <c r="B271" s="134" t="s">
        <v>1641</v>
      </c>
      <c r="C271" s="134" t="s">
        <v>907</v>
      </c>
      <c r="D271" s="134" t="s">
        <v>1642</v>
      </c>
      <c r="E271" s="155">
        <v>31</v>
      </c>
      <c r="F271" s="134" t="s">
        <v>1583</v>
      </c>
      <c r="G271">
        <v>7</v>
      </c>
      <c r="H271" s="137">
        <f t="shared" si="4"/>
        <v>35</v>
      </c>
    </row>
    <row r="272" spans="1:8" ht="14.4" hidden="1" x14ac:dyDescent="0.3">
      <c r="A272" s="134" t="s">
        <v>993</v>
      </c>
      <c r="B272" s="134" t="s">
        <v>1856</v>
      </c>
      <c r="C272" s="134" t="s">
        <v>1020</v>
      </c>
      <c r="D272" s="134" t="s">
        <v>1643</v>
      </c>
      <c r="E272" s="155">
        <v>32</v>
      </c>
      <c r="F272" s="134" t="s">
        <v>1615</v>
      </c>
      <c r="G272">
        <v>7</v>
      </c>
      <c r="H272" s="137">
        <f t="shared" si="4"/>
        <v>55</v>
      </c>
    </row>
    <row r="273" spans="1:8" ht="14.4" hidden="1" x14ac:dyDescent="0.3">
      <c r="A273" s="134" t="s">
        <v>996</v>
      </c>
      <c r="B273" s="134" t="s">
        <v>1644</v>
      </c>
      <c r="C273" s="134" t="s">
        <v>954</v>
      </c>
      <c r="D273" s="134" t="s">
        <v>1645</v>
      </c>
      <c r="E273" s="155">
        <v>33</v>
      </c>
      <c r="F273" s="134" t="s">
        <v>1595</v>
      </c>
      <c r="G273">
        <v>7</v>
      </c>
      <c r="H273" s="137">
        <f t="shared" si="4"/>
        <v>44</v>
      </c>
    </row>
    <row r="274" spans="1:8" ht="14.4" hidden="1" x14ac:dyDescent="0.3">
      <c r="A274" s="134" t="s">
        <v>1000</v>
      </c>
      <c r="B274" s="134" t="s">
        <v>1646</v>
      </c>
      <c r="C274" s="134" t="s">
        <v>938</v>
      </c>
      <c r="D274" s="134" t="s">
        <v>1647</v>
      </c>
      <c r="E274" s="155">
        <v>34</v>
      </c>
      <c r="F274" s="134" t="s">
        <v>1595</v>
      </c>
      <c r="G274">
        <v>7</v>
      </c>
      <c r="H274" s="137">
        <f t="shared" si="4"/>
        <v>40</v>
      </c>
    </row>
    <row r="275" spans="1:8" ht="14.4" x14ac:dyDescent="0.3">
      <c r="A275" s="134" t="s">
        <v>1003</v>
      </c>
      <c r="B275" s="134" t="s">
        <v>1648</v>
      </c>
      <c r="C275" s="134" t="s">
        <v>904</v>
      </c>
      <c r="D275" s="134" t="s">
        <v>1649</v>
      </c>
      <c r="E275" s="155">
        <v>35</v>
      </c>
      <c r="F275" s="134" t="s">
        <v>1583</v>
      </c>
      <c r="G275">
        <v>7</v>
      </c>
      <c r="H275" s="137">
        <f t="shared" si="4"/>
        <v>38</v>
      </c>
    </row>
    <row r="276" spans="1:8" ht="14.4" hidden="1" x14ac:dyDescent="0.3">
      <c r="A276" s="134" t="s">
        <v>1006</v>
      </c>
      <c r="B276" s="134" t="s">
        <v>1650</v>
      </c>
      <c r="C276" s="134" t="s">
        <v>950</v>
      </c>
      <c r="D276" s="134" t="s">
        <v>1651</v>
      </c>
      <c r="E276" s="155">
        <v>36</v>
      </c>
      <c r="F276" s="134" t="s">
        <v>1595</v>
      </c>
      <c r="G276">
        <v>7</v>
      </c>
      <c r="H276" s="137">
        <f t="shared" si="4"/>
        <v>41</v>
      </c>
    </row>
    <row r="277" spans="1:8" ht="14.4" x14ac:dyDescent="0.3">
      <c r="A277" s="134" t="s">
        <v>1010</v>
      </c>
      <c r="B277" s="134" t="s">
        <v>1652</v>
      </c>
      <c r="C277" s="134" t="s">
        <v>926</v>
      </c>
      <c r="D277" s="134" t="s">
        <v>1653</v>
      </c>
      <c r="E277" s="155">
        <v>37</v>
      </c>
      <c r="F277" s="134" t="s">
        <v>1583</v>
      </c>
      <c r="G277">
        <v>7</v>
      </c>
      <c r="H277" s="137">
        <f t="shared" si="4"/>
        <v>39</v>
      </c>
    </row>
    <row r="278" spans="1:8" ht="14.4" hidden="1" x14ac:dyDescent="0.3">
      <c r="A278" s="134" t="s">
        <v>1014</v>
      </c>
      <c r="B278" s="134" t="s">
        <v>1085</v>
      </c>
      <c r="C278" s="134" t="s">
        <v>946</v>
      </c>
      <c r="D278" s="134" t="s">
        <v>1654</v>
      </c>
      <c r="E278" s="155">
        <v>38</v>
      </c>
      <c r="F278" s="134" t="s">
        <v>1595</v>
      </c>
      <c r="G278">
        <v>7</v>
      </c>
      <c r="H278" s="137">
        <f t="shared" si="4"/>
        <v>45</v>
      </c>
    </row>
    <row r="279" spans="1:8" ht="14.4" x14ac:dyDescent="0.3">
      <c r="A279" s="134" t="s">
        <v>1017</v>
      </c>
      <c r="B279" s="134" t="s">
        <v>1655</v>
      </c>
      <c r="C279" s="134" t="s">
        <v>904</v>
      </c>
      <c r="D279" s="134" t="s">
        <v>1656</v>
      </c>
      <c r="E279" s="155">
        <v>39</v>
      </c>
      <c r="F279" s="134" t="s">
        <v>1583</v>
      </c>
      <c r="G279">
        <v>7</v>
      </c>
      <c r="H279" s="137">
        <f t="shared" si="4"/>
        <v>38</v>
      </c>
    </row>
    <row r="280" spans="1:8" ht="14.4" hidden="1" x14ac:dyDescent="0.3">
      <c r="A280" s="134" t="s">
        <v>998</v>
      </c>
      <c r="B280" s="134" t="s">
        <v>1657</v>
      </c>
      <c r="C280" s="134" t="s">
        <v>954</v>
      </c>
      <c r="D280" s="134" t="s">
        <v>1658</v>
      </c>
      <c r="E280" s="155">
        <v>40</v>
      </c>
      <c r="F280" s="134" t="s">
        <v>1595</v>
      </c>
      <c r="G280">
        <v>7</v>
      </c>
      <c r="H280" s="137">
        <f t="shared" si="4"/>
        <v>44</v>
      </c>
    </row>
    <row r="281" spans="1:8" ht="14.4" hidden="1" x14ac:dyDescent="0.3">
      <c r="A281" s="134" t="s">
        <v>1023</v>
      </c>
      <c r="B281" s="134" t="s">
        <v>1659</v>
      </c>
      <c r="C281" s="134" t="s">
        <v>1056</v>
      </c>
      <c r="D281" s="134" t="s">
        <v>1009</v>
      </c>
      <c r="E281" s="155">
        <v>41</v>
      </c>
      <c r="F281" s="134" t="s">
        <v>1595</v>
      </c>
      <c r="G281">
        <v>7</v>
      </c>
      <c r="H281" s="137">
        <f t="shared" si="4"/>
        <v>46</v>
      </c>
    </row>
    <row r="282" spans="1:8" ht="14.4" x14ac:dyDescent="0.3">
      <c r="A282" s="134" t="s">
        <v>964</v>
      </c>
      <c r="B282" s="134" t="s">
        <v>1660</v>
      </c>
      <c r="C282" s="134" t="s">
        <v>991</v>
      </c>
      <c r="D282" s="134" t="s">
        <v>1661</v>
      </c>
      <c r="E282" s="155">
        <v>42</v>
      </c>
      <c r="F282" s="134" t="s">
        <v>1583</v>
      </c>
      <c r="G282">
        <v>7</v>
      </c>
      <c r="H282" s="137">
        <f t="shared" si="4"/>
        <v>33</v>
      </c>
    </row>
    <row r="283" spans="1:8" ht="14.4" x14ac:dyDescent="0.3">
      <c r="A283" s="134" t="s">
        <v>1031</v>
      </c>
      <c r="B283" s="134" t="s">
        <v>1662</v>
      </c>
      <c r="C283" s="134" t="s">
        <v>991</v>
      </c>
      <c r="D283" s="134" t="s">
        <v>1663</v>
      </c>
      <c r="E283" s="155">
        <v>43</v>
      </c>
      <c r="F283" s="134" t="s">
        <v>1583</v>
      </c>
      <c r="G283">
        <v>7</v>
      </c>
      <c r="H283" s="137">
        <f t="shared" si="4"/>
        <v>33</v>
      </c>
    </row>
    <row r="284" spans="1:8" ht="14.4" x14ac:dyDescent="0.3">
      <c r="A284" s="134" t="s">
        <v>1035</v>
      </c>
      <c r="B284" s="134" t="s">
        <v>1664</v>
      </c>
      <c r="C284" s="134" t="s">
        <v>991</v>
      </c>
      <c r="D284" s="134" t="s">
        <v>1665</v>
      </c>
      <c r="E284" s="155">
        <v>44</v>
      </c>
      <c r="F284" s="134" t="s">
        <v>1583</v>
      </c>
      <c r="G284">
        <v>7</v>
      </c>
      <c r="H284" s="137">
        <f t="shared" si="4"/>
        <v>33</v>
      </c>
    </row>
    <row r="285" spans="1:8" ht="14.4" x14ac:dyDescent="0.3">
      <c r="A285" s="134" t="s">
        <v>1038</v>
      </c>
      <c r="B285" s="134" t="s">
        <v>1666</v>
      </c>
      <c r="C285" s="134" t="s">
        <v>897</v>
      </c>
      <c r="D285" s="134" t="s">
        <v>1667</v>
      </c>
      <c r="E285" s="155">
        <v>45</v>
      </c>
      <c r="F285" s="134" t="s">
        <v>1583</v>
      </c>
      <c r="G285">
        <v>7</v>
      </c>
      <c r="H285" s="137">
        <f t="shared" si="4"/>
        <v>34</v>
      </c>
    </row>
    <row r="286" spans="1:8" ht="14.4" x14ac:dyDescent="0.3">
      <c r="A286" s="134" t="s">
        <v>945</v>
      </c>
      <c r="B286" s="134" t="s">
        <v>1668</v>
      </c>
      <c r="C286" s="134" t="s">
        <v>965</v>
      </c>
      <c r="D286" s="134" t="s">
        <v>1669</v>
      </c>
      <c r="E286" s="155">
        <v>46</v>
      </c>
      <c r="F286" s="134" t="s">
        <v>1583</v>
      </c>
      <c r="G286">
        <v>7</v>
      </c>
      <c r="H286" s="137">
        <f t="shared" si="4"/>
        <v>36</v>
      </c>
    </row>
    <row r="287" spans="1:8" ht="14.4" x14ac:dyDescent="0.3">
      <c r="A287" s="134" t="s">
        <v>1019</v>
      </c>
      <c r="B287" s="134" t="s">
        <v>1670</v>
      </c>
      <c r="C287" s="134" t="s">
        <v>991</v>
      </c>
      <c r="D287" s="134" t="s">
        <v>1671</v>
      </c>
      <c r="E287" s="155">
        <v>47</v>
      </c>
      <c r="F287" s="134" t="s">
        <v>1583</v>
      </c>
      <c r="G287">
        <v>7</v>
      </c>
      <c r="H287" s="137">
        <f t="shared" si="4"/>
        <v>33</v>
      </c>
    </row>
    <row r="288" spans="1:8" ht="14.4" x14ac:dyDescent="0.3">
      <c r="A288" s="134" t="s">
        <v>1047</v>
      </c>
      <c r="B288" s="134" t="s">
        <v>1672</v>
      </c>
      <c r="C288" s="134" t="s">
        <v>977</v>
      </c>
      <c r="D288" s="134" t="s">
        <v>1673</v>
      </c>
      <c r="E288" s="155">
        <v>48</v>
      </c>
      <c r="F288" s="134" t="s">
        <v>1583</v>
      </c>
      <c r="G288">
        <v>7</v>
      </c>
      <c r="H288" s="137">
        <f t="shared" si="4"/>
        <v>32</v>
      </c>
    </row>
    <row r="289" spans="1:8" ht="14.4" x14ac:dyDescent="0.3">
      <c r="A289" s="134" t="s">
        <v>1049</v>
      </c>
      <c r="B289" s="134" t="s">
        <v>1674</v>
      </c>
      <c r="C289" s="134" t="s">
        <v>904</v>
      </c>
      <c r="D289" s="134" t="s">
        <v>1675</v>
      </c>
      <c r="E289" s="155">
        <v>49</v>
      </c>
      <c r="F289" s="134" t="s">
        <v>1583</v>
      </c>
      <c r="G289">
        <v>7</v>
      </c>
      <c r="H289" s="137">
        <f t="shared" si="4"/>
        <v>38</v>
      </c>
    </row>
    <row r="290" spans="1:8" ht="14.4" hidden="1" x14ac:dyDescent="0.3">
      <c r="A290" s="134"/>
      <c r="B290" s="134"/>
      <c r="C290" s="133"/>
      <c r="D290" s="133"/>
      <c r="E290" s="133"/>
      <c r="F290" s="133"/>
      <c r="G290"/>
      <c r="H290" s="137"/>
    </row>
    <row r="291" spans="1:8" ht="14.4" hidden="1" x14ac:dyDescent="0.3">
      <c r="A291" s="134" t="s">
        <v>1676</v>
      </c>
      <c r="B291" s="134"/>
      <c r="C291" s="133"/>
      <c r="D291" s="133"/>
      <c r="E291" s="133"/>
      <c r="F291" s="133"/>
      <c r="G291"/>
      <c r="H291" s="137"/>
    </row>
    <row r="292" spans="1:8" ht="14.4" hidden="1" x14ac:dyDescent="0.3">
      <c r="A292" s="134"/>
      <c r="B292" s="134"/>
      <c r="C292" s="133"/>
      <c r="D292" s="133"/>
      <c r="E292" s="133"/>
      <c r="F292" s="133"/>
      <c r="G292"/>
      <c r="H292" s="137"/>
    </row>
    <row r="293" spans="1:8" ht="14.4" hidden="1" x14ac:dyDescent="0.3">
      <c r="A293" s="134" t="s">
        <v>18</v>
      </c>
      <c r="B293" s="134" t="s">
        <v>836</v>
      </c>
      <c r="C293" s="134" t="s">
        <v>837</v>
      </c>
      <c r="D293" s="134" t="s">
        <v>139</v>
      </c>
      <c r="E293" s="134" t="s">
        <v>838</v>
      </c>
      <c r="F293" s="134" t="s">
        <v>510</v>
      </c>
      <c r="G293"/>
      <c r="H293" s="137"/>
    </row>
    <row r="294" spans="1:8" ht="14.4" hidden="1" x14ac:dyDescent="0.3">
      <c r="A294" s="134" t="s">
        <v>839</v>
      </c>
      <c r="B294" s="134" t="s">
        <v>1677</v>
      </c>
      <c r="C294" s="134" t="s">
        <v>1331</v>
      </c>
      <c r="D294" s="134" t="s">
        <v>1678</v>
      </c>
      <c r="E294" s="155">
        <v>1</v>
      </c>
      <c r="F294" s="134" t="s">
        <v>1679</v>
      </c>
      <c r="G294">
        <v>7</v>
      </c>
      <c r="H294" s="137">
        <f t="shared" si="4"/>
        <v>25</v>
      </c>
    </row>
    <row r="295" spans="1:8" ht="14.4" hidden="1" x14ac:dyDescent="0.3">
      <c r="A295" s="134" t="s">
        <v>840</v>
      </c>
      <c r="B295" s="134" t="s">
        <v>1680</v>
      </c>
      <c r="C295" s="134" t="s">
        <v>1008</v>
      </c>
      <c r="D295" s="134" t="s">
        <v>1681</v>
      </c>
      <c r="E295" s="155">
        <v>2</v>
      </c>
      <c r="F295" s="134" t="s">
        <v>1679</v>
      </c>
      <c r="G295">
        <v>7</v>
      </c>
      <c r="H295" s="137">
        <f t="shared" si="4"/>
        <v>28</v>
      </c>
    </row>
    <row r="296" spans="1:8" ht="14.4" hidden="1" x14ac:dyDescent="0.3">
      <c r="A296" s="134" t="s">
        <v>841</v>
      </c>
      <c r="B296" s="134" t="s">
        <v>1682</v>
      </c>
      <c r="C296" s="134" t="s">
        <v>893</v>
      </c>
      <c r="D296" s="134" t="s">
        <v>1683</v>
      </c>
      <c r="E296" s="155">
        <v>3</v>
      </c>
      <c r="F296" s="134" t="s">
        <v>1679</v>
      </c>
      <c r="G296">
        <v>7</v>
      </c>
      <c r="H296" s="137">
        <f t="shared" si="4"/>
        <v>18</v>
      </c>
    </row>
    <row r="297" spans="1:8" ht="14.4" hidden="1" x14ac:dyDescent="0.3">
      <c r="A297" s="134" t="s">
        <v>842</v>
      </c>
      <c r="B297" s="134" t="s">
        <v>1684</v>
      </c>
      <c r="C297" s="134" t="s">
        <v>965</v>
      </c>
      <c r="D297" s="134" t="s">
        <v>1685</v>
      </c>
      <c r="E297" s="162">
        <v>4</v>
      </c>
      <c r="F297" s="134" t="s">
        <v>1679</v>
      </c>
      <c r="G297">
        <v>7</v>
      </c>
      <c r="H297" s="137">
        <f t="shared" si="4"/>
        <v>36</v>
      </c>
    </row>
    <row r="298" spans="1:8" ht="14.4" hidden="1" x14ac:dyDescent="0.3">
      <c r="A298" s="134" t="s">
        <v>843</v>
      </c>
      <c r="B298" s="134" t="s">
        <v>1686</v>
      </c>
      <c r="C298" s="134" t="s">
        <v>923</v>
      </c>
      <c r="D298" s="134" t="s">
        <v>1687</v>
      </c>
      <c r="E298" s="155">
        <v>5</v>
      </c>
      <c r="F298" s="134" t="s">
        <v>1679</v>
      </c>
      <c r="G298">
        <v>7</v>
      </c>
      <c r="H298" s="137">
        <f t="shared" si="4"/>
        <v>37</v>
      </c>
    </row>
    <row r="299" spans="1:8" ht="14.4" hidden="1" x14ac:dyDescent="0.3">
      <c r="A299" s="134" t="s">
        <v>844</v>
      </c>
      <c r="B299" s="134" t="s">
        <v>1688</v>
      </c>
      <c r="C299" s="134" t="s">
        <v>923</v>
      </c>
      <c r="D299" s="134" t="s">
        <v>1689</v>
      </c>
      <c r="E299" s="155">
        <v>6</v>
      </c>
      <c r="F299" s="134" t="s">
        <v>1679</v>
      </c>
      <c r="G299">
        <v>7</v>
      </c>
      <c r="H299" s="137">
        <f t="shared" si="4"/>
        <v>37</v>
      </c>
    </row>
    <row r="300" spans="1:8" ht="14.4" hidden="1" x14ac:dyDescent="0.3">
      <c r="A300" s="134" t="s">
        <v>845</v>
      </c>
      <c r="B300" s="134" t="s">
        <v>1690</v>
      </c>
      <c r="C300" s="134" t="s">
        <v>923</v>
      </c>
      <c r="D300" s="134" t="s">
        <v>1691</v>
      </c>
      <c r="E300" s="155">
        <v>7</v>
      </c>
      <c r="F300" s="134" t="s">
        <v>1679</v>
      </c>
      <c r="G300">
        <v>7</v>
      </c>
      <c r="H300" s="137">
        <f t="shared" si="4"/>
        <v>37</v>
      </c>
    </row>
    <row r="301" spans="1:8" ht="14.4" hidden="1" x14ac:dyDescent="0.3">
      <c r="A301" s="134" t="s">
        <v>846</v>
      </c>
      <c r="B301" s="134" t="s">
        <v>1103</v>
      </c>
      <c r="C301" s="134" t="s">
        <v>929</v>
      </c>
      <c r="D301" s="134" t="s">
        <v>1692</v>
      </c>
      <c r="E301" s="155">
        <v>8</v>
      </c>
      <c r="F301" s="134" t="s">
        <v>1679</v>
      </c>
      <c r="G301">
        <v>7</v>
      </c>
      <c r="H301" s="137">
        <f t="shared" si="4"/>
        <v>30</v>
      </c>
    </row>
    <row r="302" spans="1:8" ht="14.4" hidden="1" x14ac:dyDescent="0.3">
      <c r="A302" s="134" t="s">
        <v>847</v>
      </c>
      <c r="B302" s="134" t="s">
        <v>1107</v>
      </c>
      <c r="C302" s="134" t="s">
        <v>904</v>
      </c>
      <c r="D302" s="134" t="s">
        <v>1693</v>
      </c>
      <c r="E302" s="155">
        <v>9</v>
      </c>
      <c r="F302" s="134" t="s">
        <v>1679</v>
      </c>
      <c r="G302">
        <v>7</v>
      </c>
      <c r="H302" s="137">
        <f t="shared" si="4"/>
        <v>38</v>
      </c>
    </row>
    <row r="303" spans="1:8" ht="14.4" hidden="1" x14ac:dyDescent="0.3">
      <c r="A303" s="134" t="s">
        <v>848</v>
      </c>
      <c r="B303" s="134" t="s">
        <v>1694</v>
      </c>
      <c r="C303" s="134" t="s">
        <v>914</v>
      </c>
      <c r="D303" s="134" t="s">
        <v>1695</v>
      </c>
      <c r="E303" s="155">
        <v>10</v>
      </c>
      <c r="F303" s="134" t="s">
        <v>1696</v>
      </c>
      <c r="G303">
        <v>7</v>
      </c>
      <c r="H303" s="137">
        <f t="shared" si="4"/>
        <v>51</v>
      </c>
    </row>
    <row r="304" spans="1:8" ht="14.4" hidden="1" x14ac:dyDescent="0.3">
      <c r="A304" s="134" t="s">
        <v>849</v>
      </c>
      <c r="B304" s="134" t="s">
        <v>1697</v>
      </c>
      <c r="C304" s="134" t="s">
        <v>1175</v>
      </c>
      <c r="D304" s="134" t="s">
        <v>1698</v>
      </c>
      <c r="E304" s="155">
        <v>11</v>
      </c>
      <c r="F304" s="134" t="s">
        <v>1699</v>
      </c>
      <c r="G304">
        <v>7</v>
      </c>
      <c r="H304" s="137">
        <f t="shared" si="4"/>
        <v>47</v>
      </c>
    </row>
    <row r="305" spans="1:8" ht="14.4" hidden="1" x14ac:dyDescent="0.3">
      <c r="A305" s="134" t="s">
        <v>850</v>
      </c>
      <c r="B305" s="134" t="s">
        <v>1700</v>
      </c>
      <c r="C305" s="134" t="s">
        <v>950</v>
      </c>
      <c r="D305" s="134" t="s">
        <v>1701</v>
      </c>
      <c r="E305" s="155">
        <v>12</v>
      </c>
      <c r="F305" s="134" t="s">
        <v>1699</v>
      </c>
      <c r="G305">
        <v>7</v>
      </c>
      <c r="H305" s="137">
        <f t="shared" si="4"/>
        <v>41</v>
      </c>
    </row>
    <row r="306" spans="1:8" ht="14.4" hidden="1" x14ac:dyDescent="0.3">
      <c r="A306" s="134" t="s">
        <v>851</v>
      </c>
      <c r="B306" s="134" t="s">
        <v>1115</v>
      </c>
      <c r="C306" s="134" t="s">
        <v>1083</v>
      </c>
      <c r="D306" s="134" t="s">
        <v>1702</v>
      </c>
      <c r="E306" s="155">
        <v>13</v>
      </c>
      <c r="F306" s="134" t="s">
        <v>1699</v>
      </c>
      <c r="G306">
        <v>7</v>
      </c>
      <c r="H306" s="137">
        <f t="shared" si="4"/>
        <v>42</v>
      </c>
    </row>
    <row r="307" spans="1:8" ht="14.4" hidden="1" x14ac:dyDescent="0.3">
      <c r="A307" s="134" t="s">
        <v>852</v>
      </c>
      <c r="B307" s="134" t="s">
        <v>1703</v>
      </c>
      <c r="C307" s="134" t="s">
        <v>1704</v>
      </c>
      <c r="D307" s="134" t="s">
        <v>1705</v>
      </c>
      <c r="E307" s="155">
        <v>14</v>
      </c>
      <c r="F307" s="134" t="s">
        <v>1696</v>
      </c>
      <c r="G307">
        <v>7</v>
      </c>
      <c r="H307" s="137">
        <f t="shared" si="4"/>
        <v>60</v>
      </c>
    </row>
    <row r="308" spans="1:8" ht="14.4" hidden="1" x14ac:dyDescent="0.3">
      <c r="A308" s="134" t="s">
        <v>854</v>
      </c>
      <c r="B308" s="134" t="s">
        <v>1706</v>
      </c>
      <c r="C308" s="134" t="s">
        <v>923</v>
      </c>
      <c r="D308" s="134" t="s">
        <v>1707</v>
      </c>
      <c r="E308" s="155">
        <v>15</v>
      </c>
      <c r="F308" s="134" t="s">
        <v>1679</v>
      </c>
      <c r="G308">
        <v>7</v>
      </c>
      <c r="H308" s="137">
        <f t="shared" si="4"/>
        <v>37</v>
      </c>
    </row>
    <row r="309" spans="1:8" ht="14.4" hidden="1" x14ac:dyDescent="0.3">
      <c r="A309" s="134" t="s">
        <v>855</v>
      </c>
      <c r="B309" s="134" t="s">
        <v>1708</v>
      </c>
      <c r="C309" s="134" t="s">
        <v>972</v>
      </c>
      <c r="D309" s="134" t="s">
        <v>1709</v>
      </c>
      <c r="E309" s="155">
        <v>16</v>
      </c>
      <c r="F309" s="134" t="s">
        <v>1679</v>
      </c>
      <c r="G309">
        <v>7</v>
      </c>
      <c r="H309" s="137">
        <f t="shared" si="4"/>
        <v>31</v>
      </c>
    </row>
    <row r="310" spans="1:8" ht="14.4" hidden="1" x14ac:dyDescent="0.3">
      <c r="A310" s="134" t="s">
        <v>856</v>
      </c>
      <c r="B310" s="134" t="s">
        <v>1710</v>
      </c>
      <c r="C310" s="134" t="s">
        <v>1299</v>
      </c>
      <c r="D310" s="134" t="s">
        <v>1711</v>
      </c>
      <c r="E310" s="155">
        <v>17</v>
      </c>
      <c r="F310" s="134" t="s">
        <v>1696</v>
      </c>
      <c r="G310">
        <v>7</v>
      </c>
      <c r="H310" s="137">
        <f t="shared" si="4"/>
        <v>52</v>
      </c>
    </row>
    <row r="311" spans="1:8" ht="14.4" hidden="1" x14ac:dyDescent="0.3">
      <c r="A311" s="134" t="s">
        <v>857</v>
      </c>
      <c r="B311" s="134" t="s">
        <v>1712</v>
      </c>
      <c r="C311" s="134" t="s">
        <v>1083</v>
      </c>
      <c r="D311" s="134" t="s">
        <v>1713</v>
      </c>
      <c r="E311" s="155">
        <v>18</v>
      </c>
      <c r="F311" s="134" t="s">
        <v>1699</v>
      </c>
      <c r="G311">
        <v>7</v>
      </c>
      <c r="H311" s="137">
        <f t="shared" si="4"/>
        <v>42</v>
      </c>
    </row>
    <row r="312" spans="1:8" ht="14.4" hidden="1" x14ac:dyDescent="0.3">
      <c r="A312" s="134" t="s">
        <v>858</v>
      </c>
      <c r="B312" s="134" t="s">
        <v>1714</v>
      </c>
      <c r="C312" s="134" t="s">
        <v>965</v>
      </c>
      <c r="D312" s="134" t="s">
        <v>1715</v>
      </c>
      <c r="E312" s="155">
        <v>19</v>
      </c>
      <c r="F312" s="134" t="s">
        <v>1679</v>
      </c>
      <c r="G312">
        <v>7</v>
      </c>
      <c r="H312" s="137">
        <f t="shared" si="4"/>
        <v>36</v>
      </c>
    </row>
    <row r="313" spans="1:8" ht="14.4" hidden="1" x14ac:dyDescent="0.3">
      <c r="A313" s="134" t="s">
        <v>859</v>
      </c>
      <c r="B313" s="134" t="s">
        <v>1716</v>
      </c>
      <c r="C313" s="134" t="s">
        <v>1206</v>
      </c>
      <c r="D313" s="134" t="s">
        <v>1643</v>
      </c>
      <c r="E313" s="155">
        <v>20</v>
      </c>
      <c r="F313" s="134" t="s">
        <v>1699</v>
      </c>
      <c r="G313">
        <v>7</v>
      </c>
      <c r="H313" s="137">
        <f t="shared" si="4"/>
        <v>48</v>
      </c>
    </row>
    <row r="314" spans="1:8" ht="14.4" hidden="1" x14ac:dyDescent="0.3">
      <c r="A314" s="134" t="s">
        <v>860</v>
      </c>
      <c r="B314" s="134" t="s">
        <v>1717</v>
      </c>
      <c r="C314" s="134" t="s">
        <v>946</v>
      </c>
      <c r="D314" s="134" t="s">
        <v>1718</v>
      </c>
      <c r="E314" s="155">
        <v>21</v>
      </c>
      <c r="F314" s="134" t="s">
        <v>1699</v>
      </c>
      <c r="G314">
        <v>7</v>
      </c>
      <c r="H314" s="137">
        <f t="shared" si="4"/>
        <v>45</v>
      </c>
    </row>
    <row r="315" spans="1:8" ht="14.4" hidden="1" x14ac:dyDescent="0.3">
      <c r="A315" s="134" t="s">
        <v>861</v>
      </c>
      <c r="B315" s="134" t="s">
        <v>1719</v>
      </c>
      <c r="C315" s="134" t="s">
        <v>1299</v>
      </c>
      <c r="D315" s="134" t="s">
        <v>1720</v>
      </c>
      <c r="E315" s="155">
        <v>22</v>
      </c>
      <c r="F315" s="134" t="s">
        <v>1696</v>
      </c>
      <c r="G315">
        <v>7</v>
      </c>
      <c r="H315" s="137">
        <f t="shared" si="4"/>
        <v>52</v>
      </c>
    </row>
    <row r="316" spans="1:8" ht="14.4" hidden="1" x14ac:dyDescent="0.3">
      <c r="A316" s="134" t="s">
        <v>935</v>
      </c>
      <c r="B316" s="134" t="s">
        <v>1721</v>
      </c>
      <c r="C316" s="134" t="s">
        <v>929</v>
      </c>
      <c r="D316" s="134" t="s">
        <v>1722</v>
      </c>
      <c r="E316" s="155">
        <v>23</v>
      </c>
      <c r="F316" s="134" t="s">
        <v>1679</v>
      </c>
      <c r="G316">
        <v>7</v>
      </c>
      <c r="H316" s="137">
        <f t="shared" si="4"/>
        <v>30</v>
      </c>
    </row>
    <row r="317" spans="1:8" ht="14.4" hidden="1" x14ac:dyDescent="0.3">
      <c r="A317" s="134" t="s">
        <v>962</v>
      </c>
      <c r="B317" s="134" t="s">
        <v>1723</v>
      </c>
      <c r="C317" s="134" t="s">
        <v>904</v>
      </c>
      <c r="D317" s="134" t="s">
        <v>1724</v>
      </c>
      <c r="E317" s="155">
        <v>24</v>
      </c>
      <c r="F317" s="134" t="s">
        <v>1679</v>
      </c>
      <c r="G317">
        <v>7</v>
      </c>
      <c r="H317" s="137">
        <f t="shared" si="4"/>
        <v>38</v>
      </c>
    </row>
    <row r="318" spans="1:8" ht="14.4" hidden="1" x14ac:dyDescent="0.3">
      <c r="A318" s="134" t="s">
        <v>913</v>
      </c>
      <c r="B318" s="134" t="s">
        <v>1725</v>
      </c>
      <c r="C318" s="134" t="s">
        <v>923</v>
      </c>
      <c r="D318" s="134" t="s">
        <v>1726</v>
      </c>
      <c r="E318" s="155">
        <v>25</v>
      </c>
      <c r="F318" s="134" t="s">
        <v>1679</v>
      </c>
      <c r="G318">
        <v>7</v>
      </c>
      <c r="H318" s="137">
        <f t="shared" si="4"/>
        <v>37</v>
      </c>
    </row>
    <row r="319" spans="1:8" ht="14.4" hidden="1" x14ac:dyDescent="0.3">
      <c r="A319" s="134" t="s">
        <v>969</v>
      </c>
      <c r="B319" s="134" t="s">
        <v>1727</v>
      </c>
      <c r="C319" s="134" t="s">
        <v>1008</v>
      </c>
      <c r="D319" s="134" t="s">
        <v>1728</v>
      </c>
      <c r="E319" s="155">
        <v>26</v>
      </c>
      <c r="F319" s="134" t="s">
        <v>1679</v>
      </c>
      <c r="G319">
        <v>7</v>
      </c>
      <c r="H319" s="137">
        <f t="shared" si="4"/>
        <v>28</v>
      </c>
    </row>
    <row r="320" spans="1:8" ht="14.4" hidden="1" x14ac:dyDescent="0.3">
      <c r="A320" s="134" t="s">
        <v>974</v>
      </c>
      <c r="B320" s="134" t="s">
        <v>1729</v>
      </c>
      <c r="C320" s="134" t="s">
        <v>1008</v>
      </c>
      <c r="D320" s="134" t="s">
        <v>1730</v>
      </c>
      <c r="E320" s="155">
        <v>27</v>
      </c>
      <c r="F320" s="134" t="s">
        <v>1679</v>
      </c>
      <c r="G320">
        <v>7</v>
      </c>
      <c r="H320" s="137">
        <f t="shared" si="4"/>
        <v>28</v>
      </c>
    </row>
    <row r="321" spans="1:8" ht="14.4" hidden="1" x14ac:dyDescent="0.3">
      <c r="A321" s="134" t="s">
        <v>978</v>
      </c>
      <c r="B321" s="134" t="s">
        <v>1862</v>
      </c>
      <c r="C321" s="134" t="s">
        <v>1083</v>
      </c>
      <c r="D321" s="134" t="s">
        <v>1731</v>
      </c>
      <c r="E321" s="155">
        <v>28</v>
      </c>
      <c r="F321" s="134" t="s">
        <v>1699</v>
      </c>
      <c r="G321">
        <v>7</v>
      </c>
      <c r="H321" s="137">
        <f t="shared" si="4"/>
        <v>42</v>
      </c>
    </row>
    <row r="322" spans="1:8" ht="14.4" hidden="1" x14ac:dyDescent="0.3">
      <c r="A322" s="134" t="s">
        <v>982</v>
      </c>
      <c r="B322" s="134" t="s">
        <v>1732</v>
      </c>
      <c r="C322" s="134" t="s">
        <v>907</v>
      </c>
      <c r="D322" s="134" t="s">
        <v>1733</v>
      </c>
      <c r="E322" s="155">
        <v>29</v>
      </c>
      <c r="F322" s="134" t="s">
        <v>1679</v>
      </c>
      <c r="G322">
        <v>7</v>
      </c>
      <c r="H322" s="137">
        <f t="shared" si="4"/>
        <v>35</v>
      </c>
    </row>
    <row r="323" spans="1:8" ht="14.4" hidden="1" x14ac:dyDescent="0.3">
      <c r="A323" s="134" t="s">
        <v>985</v>
      </c>
      <c r="B323" s="134" t="s">
        <v>1734</v>
      </c>
      <c r="C323" s="134" t="s">
        <v>1235</v>
      </c>
      <c r="D323" s="134" t="s">
        <v>1735</v>
      </c>
      <c r="E323" s="155">
        <v>30</v>
      </c>
      <c r="F323" s="134" t="s">
        <v>1696</v>
      </c>
      <c r="G323">
        <v>7</v>
      </c>
      <c r="H323" s="137">
        <f t="shared" si="4"/>
        <v>53</v>
      </c>
    </row>
    <row r="324" spans="1:8" ht="14.4" hidden="1" x14ac:dyDescent="0.3">
      <c r="A324" s="134" t="s">
        <v>989</v>
      </c>
      <c r="B324" s="134" t="s">
        <v>2076</v>
      </c>
      <c r="C324" s="134" t="s">
        <v>923</v>
      </c>
      <c r="D324" s="134" t="s">
        <v>1736</v>
      </c>
      <c r="E324" s="155">
        <v>31</v>
      </c>
      <c r="F324" s="134" t="s">
        <v>1679</v>
      </c>
      <c r="G324">
        <v>7</v>
      </c>
      <c r="H324" s="137">
        <f t="shared" si="4"/>
        <v>37</v>
      </c>
    </row>
    <row r="325" spans="1:8" ht="14.4" hidden="1" x14ac:dyDescent="0.3">
      <c r="A325" s="134" t="s">
        <v>993</v>
      </c>
      <c r="B325" s="134" t="s">
        <v>1737</v>
      </c>
      <c r="C325" s="134" t="s">
        <v>904</v>
      </c>
      <c r="D325" s="134" t="s">
        <v>1738</v>
      </c>
      <c r="E325" s="155">
        <v>32</v>
      </c>
      <c r="F325" s="134" t="s">
        <v>1679</v>
      </c>
      <c r="G325">
        <v>7</v>
      </c>
      <c r="H325" s="137">
        <f t="shared" si="4"/>
        <v>38</v>
      </c>
    </row>
    <row r="326" spans="1:8" ht="14.4" hidden="1" x14ac:dyDescent="0.3">
      <c r="A326" s="134" t="s">
        <v>996</v>
      </c>
      <c r="B326" s="134" t="s">
        <v>1739</v>
      </c>
      <c r="C326" s="134" t="s">
        <v>991</v>
      </c>
      <c r="D326" s="134" t="s">
        <v>1740</v>
      </c>
      <c r="E326" s="155">
        <v>33</v>
      </c>
      <c r="F326" s="134" t="s">
        <v>1679</v>
      </c>
      <c r="G326">
        <v>7</v>
      </c>
      <c r="H326" s="137">
        <f t="shared" si="4"/>
        <v>33</v>
      </c>
    </row>
    <row r="327" spans="1:8" ht="14.4" hidden="1" x14ac:dyDescent="0.3">
      <c r="A327" s="134" t="s">
        <v>1000</v>
      </c>
      <c r="B327" s="134" t="s">
        <v>1853</v>
      </c>
      <c r="C327" s="134" t="s">
        <v>897</v>
      </c>
      <c r="D327" s="134" t="s">
        <v>1741</v>
      </c>
      <c r="E327" s="155">
        <v>34</v>
      </c>
      <c r="F327" s="134" t="s">
        <v>1679</v>
      </c>
      <c r="G327">
        <v>7</v>
      </c>
      <c r="H327" s="137">
        <f t="shared" si="4"/>
        <v>34</v>
      </c>
    </row>
    <row r="328" spans="1:8" ht="14.4" hidden="1" x14ac:dyDescent="0.3">
      <c r="A328" s="134" t="s">
        <v>1003</v>
      </c>
      <c r="B328" s="134" t="s">
        <v>1742</v>
      </c>
      <c r="C328" s="134" t="s">
        <v>1100</v>
      </c>
      <c r="D328" s="134" t="s">
        <v>1743</v>
      </c>
      <c r="E328" s="155">
        <v>35</v>
      </c>
      <c r="F328" s="134" t="s">
        <v>1679</v>
      </c>
      <c r="G328">
        <v>7</v>
      </c>
      <c r="H328" s="137">
        <f t="shared" si="4"/>
        <v>24</v>
      </c>
    </row>
    <row r="329" spans="1:8" ht="14.4" hidden="1" x14ac:dyDescent="0.3">
      <c r="A329" s="134" t="s">
        <v>1006</v>
      </c>
      <c r="B329" s="134" t="s">
        <v>1744</v>
      </c>
      <c r="C329" s="134" t="s">
        <v>923</v>
      </c>
      <c r="D329" s="134" t="s">
        <v>1745</v>
      </c>
      <c r="E329" s="155">
        <v>36</v>
      </c>
      <c r="F329" s="134" t="s">
        <v>1679</v>
      </c>
      <c r="G329">
        <v>7</v>
      </c>
      <c r="H329" s="137">
        <f t="shared" si="4"/>
        <v>37</v>
      </c>
    </row>
    <row r="330" spans="1:8" ht="14.4" hidden="1" x14ac:dyDescent="0.3">
      <c r="A330" s="134" t="s">
        <v>1010</v>
      </c>
      <c r="B330" s="134" t="s">
        <v>1746</v>
      </c>
      <c r="C330" s="134" t="s">
        <v>897</v>
      </c>
      <c r="D330" s="134" t="s">
        <v>1747</v>
      </c>
      <c r="E330" s="155">
        <v>37</v>
      </c>
      <c r="F330" s="134" t="s">
        <v>1679</v>
      </c>
      <c r="G330">
        <v>7</v>
      </c>
      <c r="H330" s="137">
        <f t="shared" si="4"/>
        <v>34</v>
      </c>
    </row>
    <row r="331" spans="1:8" ht="14.4" hidden="1" x14ac:dyDescent="0.3">
      <c r="A331" s="134" t="s">
        <v>1014</v>
      </c>
      <c r="B331" s="134" t="s">
        <v>1748</v>
      </c>
      <c r="C331" s="134" t="s">
        <v>904</v>
      </c>
      <c r="D331" s="134" t="s">
        <v>1749</v>
      </c>
      <c r="E331" s="155">
        <v>38</v>
      </c>
      <c r="F331" s="134" t="s">
        <v>1679</v>
      </c>
      <c r="G331">
        <v>7</v>
      </c>
      <c r="H331" s="137">
        <f t="shared" ref="H331:H394" si="5">2023-C331</f>
        <v>38</v>
      </c>
    </row>
    <row r="332" spans="1:8" ht="14.4" hidden="1" x14ac:dyDescent="0.3">
      <c r="A332" s="134" t="s">
        <v>1017</v>
      </c>
      <c r="B332" s="134" t="s">
        <v>1750</v>
      </c>
      <c r="C332" s="134" t="s">
        <v>1751</v>
      </c>
      <c r="D332" s="134" t="s">
        <v>1752</v>
      </c>
      <c r="E332" s="155">
        <v>39</v>
      </c>
      <c r="F332" s="134" t="s">
        <v>1696</v>
      </c>
      <c r="G332">
        <v>7</v>
      </c>
      <c r="H332" s="137">
        <f t="shared" si="5"/>
        <v>66</v>
      </c>
    </row>
    <row r="333" spans="1:8" ht="14.4" hidden="1" x14ac:dyDescent="0.3">
      <c r="A333" s="134" t="s">
        <v>998</v>
      </c>
      <c r="B333" s="134" t="s">
        <v>1753</v>
      </c>
      <c r="C333" s="134" t="s">
        <v>950</v>
      </c>
      <c r="D333" s="134" t="s">
        <v>1754</v>
      </c>
      <c r="E333" s="155">
        <v>40</v>
      </c>
      <c r="F333" s="134" t="s">
        <v>1699</v>
      </c>
      <c r="G333">
        <v>7</v>
      </c>
      <c r="H333" s="137">
        <f t="shared" si="5"/>
        <v>41</v>
      </c>
    </row>
    <row r="334" spans="1:8" ht="14.4" hidden="1" x14ac:dyDescent="0.3">
      <c r="A334" s="134" t="s">
        <v>1023</v>
      </c>
      <c r="B334" s="134" t="s">
        <v>1755</v>
      </c>
      <c r="C334" s="134" t="s">
        <v>907</v>
      </c>
      <c r="D334" s="134" t="s">
        <v>1756</v>
      </c>
      <c r="E334" s="155">
        <v>41</v>
      </c>
      <c r="F334" s="134" t="s">
        <v>1679</v>
      </c>
      <c r="G334">
        <v>7</v>
      </c>
      <c r="H334" s="137">
        <f t="shared" si="5"/>
        <v>35</v>
      </c>
    </row>
    <row r="335" spans="1:8" ht="14.4" hidden="1" x14ac:dyDescent="0.3">
      <c r="A335" s="134" t="s">
        <v>964</v>
      </c>
      <c r="B335" s="134" t="s">
        <v>1863</v>
      </c>
      <c r="C335" s="134" t="s">
        <v>1026</v>
      </c>
      <c r="D335" s="134" t="s">
        <v>1757</v>
      </c>
      <c r="E335" s="155">
        <v>42</v>
      </c>
      <c r="F335" s="134" t="s">
        <v>1699</v>
      </c>
      <c r="G335">
        <v>7</v>
      </c>
      <c r="H335" s="137">
        <f t="shared" si="5"/>
        <v>43</v>
      </c>
    </row>
    <row r="336" spans="1:8" ht="14.4" hidden="1" x14ac:dyDescent="0.3">
      <c r="A336" s="134" t="s">
        <v>1031</v>
      </c>
      <c r="B336" s="134" t="s">
        <v>1758</v>
      </c>
      <c r="C336" s="134" t="s">
        <v>910</v>
      </c>
      <c r="D336" s="134" t="s">
        <v>1759</v>
      </c>
      <c r="E336" s="155">
        <v>43</v>
      </c>
      <c r="F336" s="134" t="s">
        <v>1679</v>
      </c>
      <c r="G336">
        <v>7</v>
      </c>
      <c r="H336" s="137">
        <f t="shared" si="5"/>
        <v>27</v>
      </c>
    </row>
    <row r="337" spans="1:8" ht="14.4" hidden="1" x14ac:dyDescent="0.3">
      <c r="A337" s="134" t="s">
        <v>1035</v>
      </c>
      <c r="B337" s="134" t="s">
        <v>1760</v>
      </c>
      <c r="C337" s="134" t="s">
        <v>904</v>
      </c>
      <c r="D337" s="134" t="s">
        <v>1761</v>
      </c>
      <c r="E337" s="155">
        <v>44</v>
      </c>
      <c r="F337" s="134" t="s">
        <v>1679</v>
      </c>
      <c r="G337">
        <v>7</v>
      </c>
      <c r="H337" s="137">
        <f t="shared" si="5"/>
        <v>38</v>
      </c>
    </row>
    <row r="338" spans="1:8" ht="14.4" hidden="1" x14ac:dyDescent="0.3">
      <c r="A338" s="134" t="s">
        <v>1038</v>
      </c>
      <c r="B338" s="134" t="s">
        <v>1762</v>
      </c>
      <c r="C338" s="134" t="s">
        <v>897</v>
      </c>
      <c r="D338" s="134" t="s">
        <v>1763</v>
      </c>
      <c r="E338" s="155">
        <v>45</v>
      </c>
      <c r="F338" s="134" t="s">
        <v>1679</v>
      </c>
      <c r="G338">
        <v>7</v>
      </c>
      <c r="H338" s="137">
        <f t="shared" si="5"/>
        <v>34</v>
      </c>
    </row>
    <row r="339" spans="1:8" ht="14.4" hidden="1" x14ac:dyDescent="0.3">
      <c r="A339" s="134" t="s">
        <v>945</v>
      </c>
      <c r="B339" s="134" t="s">
        <v>1764</v>
      </c>
      <c r="C339" s="134" t="s">
        <v>1026</v>
      </c>
      <c r="D339" s="134" t="s">
        <v>1658</v>
      </c>
      <c r="E339" s="155">
        <v>46</v>
      </c>
      <c r="F339" s="134" t="s">
        <v>1699</v>
      </c>
      <c r="G339">
        <v>7</v>
      </c>
      <c r="H339" s="137">
        <f t="shared" si="5"/>
        <v>43</v>
      </c>
    </row>
    <row r="340" spans="1:8" ht="14.4" hidden="1" x14ac:dyDescent="0.3">
      <c r="A340" s="134" t="s">
        <v>1019</v>
      </c>
      <c r="B340" s="134" t="s">
        <v>1765</v>
      </c>
      <c r="C340" s="134" t="s">
        <v>897</v>
      </c>
      <c r="D340" s="134" t="s">
        <v>1766</v>
      </c>
      <c r="E340" s="155">
        <v>47</v>
      </c>
      <c r="F340" s="134" t="s">
        <v>1679</v>
      </c>
      <c r="G340">
        <v>7</v>
      </c>
      <c r="H340" s="137">
        <f t="shared" si="5"/>
        <v>34</v>
      </c>
    </row>
    <row r="341" spans="1:8" ht="14.4" hidden="1" x14ac:dyDescent="0.3">
      <c r="A341" s="134" t="s">
        <v>1047</v>
      </c>
      <c r="B341" s="134" t="s">
        <v>1767</v>
      </c>
      <c r="C341" s="134" t="s">
        <v>1029</v>
      </c>
      <c r="D341" s="134" t="s">
        <v>1768</v>
      </c>
      <c r="E341" s="155">
        <v>48</v>
      </c>
      <c r="F341" s="134" t="s">
        <v>1699</v>
      </c>
      <c r="G341">
        <v>7</v>
      </c>
      <c r="H341" s="137">
        <f t="shared" si="5"/>
        <v>49</v>
      </c>
    </row>
    <row r="342" spans="1:8" ht="14.4" hidden="1" x14ac:dyDescent="0.3">
      <c r="A342" s="134" t="s">
        <v>1049</v>
      </c>
      <c r="B342" s="134" t="s">
        <v>1769</v>
      </c>
      <c r="C342" s="134" t="s">
        <v>977</v>
      </c>
      <c r="D342" s="134" t="s">
        <v>1770</v>
      </c>
      <c r="E342" s="155">
        <v>49</v>
      </c>
      <c r="F342" s="134" t="s">
        <v>1679</v>
      </c>
      <c r="G342">
        <v>7</v>
      </c>
      <c r="H342" s="137">
        <f t="shared" si="5"/>
        <v>32</v>
      </c>
    </row>
    <row r="343" spans="1:8" ht="14.4" hidden="1" x14ac:dyDescent="0.3">
      <c r="A343" s="134" t="s">
        <v>1053</v>
      </c>
      <c r="B343" s="134" t="s">
        <v>1771</v>
      </c>
      <c r="C343" s="134" t="s">
        <v>965</v>
      </c>
      <c r="D343" s="134" t="s">
        <v>1772</v>
      </c>
      <c r="E343" s="155">
        <v>50</v>
      </c>
      <c r="F343" s="134" t="s">
        <v>1679</v>
      </c>
      <c r="G343">
        <v>7</v>
      </c>
      <c r="H343" s="137">
        <f t="shared" si="5"/>
        <v>36</v>
      </c>
    </row>
    <row r="344" spans="1:8" ht="14.4" hidden="1" x14ac:dyDescent="0.3">
      <c r="A344" s="134" t="s">
        <v>1058</v>
      </c>
      <c r="B344" s="134" t="s">
        <v>1773</v>
      </c>
      <c r="C344" s="134" t="s">
        <v>977</v>
      </c>
      <c r="D344" s="134" t="s">
        <v>1774</v>
      </c>
      <c r="E344" s="155">
        <v>51</v>
      </c>
      <c r="F344" s="134" t="s">
        <v>1679</v>
      </c>
      <c r="G344">
        <v>7</v>
      </c>
      <c r="H344" s="137">
        <f t="shared" si="5"/>
        <v>32</v>
      </c>
    </row>
    <row r="345" spans="1:8" ht="14.4" hidden="1" x14ac:dyDescent="0.3">
      <c r="A345" s="134" t="s">
        <v>1042</v>
      </c>
      <c r="B345" s="134" t="s">
        <v>1775</v>
      </c>
      <c r="C345" s="134" t="s">
        <v>1026</v>
      </c>
      <c r="D345" s="134" t="s">
        <v>1776</v>
      </c>
      <c r="E345" s="155">
        <v>52</v>
      </c>
      <c r="F345" s="134" t="s">
        <v>1699</v>
      </c>
      <c r="G345">
        <v>7</v>
      </c>
      <c r="H345" s="137">
        <f t="shared" si="5"/>
        <v>43</v>
      </c>
    </row>
    <row r="346" spans="1:8" ht="14.4" hidden="1" x14ac:dyDescent="0.3">
      <c r="A346" s="134" t="s">
        <v>987</v>
      </c>
      <c r="B346" s="134" t="s">
        <v>1777</v>
      </c>
      <c r="C346" s="134" t="s">
        <v>926</v>
      </c>
      <c r="D346" s="134" t="s">
        <v>1778</v>
      </c>
      <c r="E346" s="155">
        <v>53</v>
      </c>
      <c r="F346" s="134" t="s">
        <v>1679</v>
      </c>
      <c r="G346">
        <v>7</v>
      </c>
      <c r="H346" s="137">
        <f t="shared" si="5"/>
        <v>39</v>
      </c>
    </row>
    <row r="347" spans="1:8" ht="14.4" hidden="1" x14ac:dyDescent="0.3">
      <c r="A347" s="134" t="s">
        <v>1068</v>
      </c>
      <c r="B347" s="134" t="s">
        <v>1779</v>
      </c>
      <c r="C347" s="134" t="s">
        <v>954</v>
      </c>
      <c r="D347" s="134" t="s">
        <v>1780</v>
      </c>
      <c r="E347" s="155">
        <v>54</v>
      </c>
      <c r="F347" s="134" t="s">
        <v>1699</v>
      </c>
      <c r="G347">
        <v>7</v>
      </c>
      <c r="H347" s="137">
        <f t="shared" si="5"/>
        <v>44</v>
      </c>
    </row>
    <row r="348" spans="1:8" ht="14.4" hidden="1" x14ac:dyDescent="0.3">
      <c r="A348" s="134" t="s">
        <v>949</v>
      </c>
      <c r="B348" s="134" t="s">
        <v>1781</v>
      </c>
      <c r="C348" s="134" t="s">
        <v>954</v>
      </c>
      <c r="D348" s="134" t="s">
        <v>1027</v>
      </c>
      <c r="E348" s="155">
        <v>55</v>
      </c>
      <c r="F348" s="134" t="s">
        <v>1699</v>
      </c>
      <c r="G348">
        <v>7</v>
      </c>
      <c r="H348" s="137">
        <f t="shared" si="5"/>
        <v>44</v>
      </c>
    </row>
    <row r="349" spans="1:8" ht="14.4" hidden="1" x14ac:dyDescent="0.3">
      <c r="A349" s="134" t="s">
        <v>1074</v>
      </c>
      <c r="B349" s="134" t="s">
        <v>1782</v>
      </c>
      <c r="C349" s="134" t="s">
        <v>907</v>
      </c>
      <c r="D349" s="134" t="s">
        <v>1783</v>
      </c>
      <c r="E349" s="155">
        <v>56</v>
      </c>
      <c r="F349" s="134" t="s">
        <v>1679</v>
      </c>
      <c r="G349">
        <v>7</v>
      </c>
      <c r="H349" s="137">
        <f t="shared" si="5"/>
        <v>35</v>
      </c>
    </row>
    <row r="350" spans="1:8" ht="14.4" hidden="1" x14ac:dyDescent="0.3">
      <c r="A350" s="134" t="s">
        <v>1077</v>
      </c>
      <c r="B350" s="134" t="s">
        <v>1784</v>
      </c>
      <c r="C350" s="134" t="s">
        <v>914</v>
      </c>
      <c r="D350" s="134" t="s">
        <v>1785</v>
      </c>
      <c r="E350" s="155">
        <v>57</v>
      </c>
      <c r="F350" s="134" t="s">
        <v>1696</v>
      </c>
      <c r="G350">
        <v>7</v>
      </c>
      <c r="H350" s="137">
        <f t="shared" si="5"/>
        <v>51</v>
      </c>
    </row>
    <row r="351" spans="1:8" ht="14.4" hidden="1" x14ac:dyDescent="0.3">
      <c r="A351" s="134" t="s">
        <v>1081</v>
      </c>
      <c r="B351" s="134" t="s">
        <v>1786</v>
      </c>
      <c r="C351" s="134" t="s">
        <v>907</v>
      </c>
      <c r="D351" s="134" t="s">
        <v>1129</v>
      </c>
      <c r="E351" s="155">
        <v>58</v>
      </c>
      <c r="F351" s="134" t="s">
        <v>1679</v>
      </c>
      <c r="G351">
        <v>7</v>
      </c>
      <c r="H351" s="137">
        <f t="shared" si="5"/>
        <v>35</v>
      </c>
    </row>
    <row r="352" spans="1:8" ht="14.4" hidden="1" x14ac:dyDescent="0.3">
      <c r="A352" s="134" t="s">
        <v>1015</v>
      </c>
      <c r="B352" s="134" t="s">
        <v>1900</v>
      </c>
      <c r="C352" s="134" t="s">
        <v>950</v>
      </c>
      <c r="D352" s="134" t="s">
        <v>1787</v>
      </c>
      <c r="E352" s="155">
        <v>59</v>
      </c>
      <c r="F352" s="134" t="s">
        <v>1699</v>
      </c>
      <c r="G352">
        <v>7</v>
      </c>
      <c r="H352" s="137">
        <f t="shared" si="5"/>
        <v>41</v>
      </c>
    </row>
    <row r="353" spans="1:8" ht="14.4" hidden="1" x14ac:dyDescent="0.3">
      <c r="A353" s="134" t="s">
        <v>925</v>
      </c>
      <c r="B353" s="134" t="s">
        <v>1788</v>
      </c>
      <c r="C353" s="134" t="s">
        <v>950</v>
      </c>
      <c r="D353" s="134" t="s">
        <v>1787</v>
      </c>
      <c r="E353" s="155">
        <v>59</v>
      </c>
      <c r="F353" s="134" t="s">
        <v>1699</v>
      </c>
      <c r="G353">
        <v>7</v>
      </c>
      <c r="H353" s="137">
        <f t="shared" si="5"/>
        <v>41</v>
      </c>
    </row>
    <row r="354" spans="1:8" ht="14.4" hidden="1" x14ac:dyDescent="0.3">
      <c r="A354" s="134" t="s">
        <v>1091</v>
      </c>
      <c r="B354" s="134" t="s">
        <v>1789</v>
      </c>
      <c r="C354" s="134" t="s">
        <v>977</v>
      </c>
      <c r="D354" s="134" t="s">
        <v>1671</v>
      </c>
      <c r="E354" s="155">
        <v>61</v>
      </c>
      <c r="F354" s="134" t="s">
        <v>1679</v>
      </c>
      <c r="G354">
        <v>7</v>
      </c>
      <c r="H354" s="137">
        <f t="shared" si="5"/>
        <v>32</v>
      </c>
    </row>
    <row r="355" spans="1:8" ht="14.4" hidden="1" x14ac:dyDescent="0.3">
      <c r="A355" s="134" t="s">
        <v>957</v>
      </c>
      <c r="B355" s="134" t="s">
        <v>1790</v>
      </c>
      <c r="C355" s="134" t="s">
        <v>907</v>
      </c>
      <c r="D355" s="134" t="s">
        <v>1791</v>
      </c>
      <c r="E355" s="155">
        <v>62</v>
      </c>
      <c r="F355" s="134" t="s">
        <v>1679</v>
      </c>
      <c r="G355">
        <v>7</v>
      </c>
      <c r="H355" s="137">
        <f t="shared" si="5"/>
        <v>35</v>
      </c>
    </row>
    <row r="356" spans="1:8" ht="14.4" hidden="1" x14ac:dyDescent="0.3">
      <c r="A356" s="134" t="s">
        <v>1097</v>
      </c>
      <c r="B356" s="134" t="s">
        <v>1792</v>
      </c>
      <c r="C356" s="134" t="s">
        <v>954</v>
      </c>
      <c r="D356" s="134" t="s">
        <v>1793</v>
      </c>
      <c r="E356" s="155">
        <v>63</v>
      </c>
      <c r="F356" s="134" t="s">
        <v>1699</v>
      </c>
      <c r="G356">
        <v>7</v>
      </c>
      <c r="H356" s="137">
        <f t="shared" si="5"/>
        <v>44</v>
      </c>
    </row>
    <row r="357" spans="1:8" ht="14.4" hidden="1" x14ac:dyDescent="0.3">
      <c r="A357" s="134" t="s">
        <v>1387</v>
      </c>
      <c r="B357" s="134" t="s">
        <v>1794</v>
      </c>
      <c r="C357" s="134" t="s">
        <v>965</v>
      </c>
      <c r="D357" s="134" t="s">
        <v>1795</v>
      </c>
      <c r="E357" s="155">
        <v>64</v>
      </c>
      <c r="F357" s="134" t="s">
        <v>1679</v>
      </c>
      <c r="G357">
        <v>7</v>
      </c>
      <c r="H357" s="137">
        <f t="shared" si="5"/>
        <v>36</v>
      </c>
    </row>
    <row r="358" spans="1:8" ht="14.4" hidden="1" x14ac:dyDescent="0.3">
      <c r="A358" s="134" t="s">
        <v>976</v>
      </c>
      <c r="B358" s="134" t="s">
        <v>1154</v>
      </c>
      <c r="C358" s="134" t="s">
        <v>929</v>
      </c>
      <c r="D358" s="134" t="s">
        <v>1796</v>
      </c>
      <c r="E358" s="155">
        <v>65</v>
      </c>
      <c r="F358" s="134" t="s">
        <v>1679</v>
      </c>
      <c r="G358">
        <v>7</v>
      </c>
      <c r="H358" s="137">
        <f t="shared" si="5"/>
        <v>30</v>
      </c>
    </row>
    <row r="359" spans="1:8" ht="14.4" hidden="1" x14ac:dyDescent="0.3">
      <c r="A359" s="134" t="s">
        <v>1012</v>
      </c>
      <c r="B359" s="134" t="s">
        <v>1797</v>
      </c>
      <c r="C359" s="134" t="s">
        <v>897</v>
      </c>
      <c r="D359" s="134" t="s">
        <v>1798</v>
      </c>
      <c r="E359" s="155">
        <v>66</v>
      </c>
      <c r="F359" s="134" t="s">
        <v>1679</v>
      </c>
      <c r="G359">
        <v>7</v>
      </c>
      <c r="H359" s="137">
        <f t="shared" si="5"/>
        <v>34</v>
      </c>
    </row>
    <row r="360" spans="1:8" ht="14.4" hidden="1" x14ac:dyDescent="0.3">
      <c r="A360" s="134" t="s">
        <v>1119</v>
      </c>
      <c r="B360" s="134" t="s">
        <v>1799</v>
      </c>
      <c r="C360" s="134" t="s">
        <v>965</v>
      </c>
      <c r="D360" s="134" t="s">
        <v>1800</v>
      </c>
      <c r="E360" s="155">
        <v>67</v>
      </c>
      <c r="F360" s="134" t="s">
        <v>1679</v>
      </c>
      <c r="G360">
        <v>7</v>
      </c>
      <c r="H360" s="137">
        <f t="shared" si="5"/>
        <v>36</v>
      </c>
    </row>
    <row r="361" spans="1:8" ht="14.4" hidden="1" x14ac:dyDescent="0.3">
      <c r="A361" s="134" t="s">
        <v>980</v>
      </c>
      <c r="B361" s="134" t="s">
        <v>1801</v>
      </c>
      <c r="C361" s="134" t="s">
        <v>1008</v>
      </c>
      <c r="D361" s="134" t="s">
        <v>1802</v>
      </c>
      <c r="E361" s="155">
        <v>68</v>
      </c>
      <c r="F361" s="134" t="s">
        <v>1679</v>
      </c>
      <c r="G361">
        <v>7</v>
      </c>
      <c r="H361" s="137">
        <f t="shared" si="5"/>
        <v>28</v>
      </c>
    </row>
    <row r="362" spans="1:8" ht="14.4" hidden="1" x14ac:dyDescent="0.3">
      <c r="A362" s="134" t="s">
        <v>1033</v>
      </c>
      <c r="B362" s="134" t="s">
        <v>1803</v>
      </c>
      <c r="C362" s="134" t="s">
        <v>910</v>
      </c>
      <c r="D362" s="134" t="s">
        <v>1802</v>
      </c>
      <c r="E362" s="155">
        <v>68</v>
      </c>
      <c r="F362" s="134" t="s">
        <v>1679</v>
      </c>
      <c r="G362">
        <v>7</v>
      </c>
      <c r="H362" s="137">
        <f t="shared" si="5"/>
        <v>27</v>
      </c>
    </row>
    <row r="363" spans="1:8" ht="14.4" hidden="1" x14ac:dyDescent="0.3">
      <c r="A363" s="134" t="s">
        <v>1086</v>
      </c>
      <c r="B363" s="134" t="s">
        <v>1901</v>
      </c>
      <c r="C363" s="134" t="s">
        <v>950</v>
      </c>
      <c r="D363" s="134" t="s">
        <v>1804</v>
      </c>
      <c r="E363" s="155">
        <v>70</v>
      </c>
      <c r="F363" s="134" t="s">
        <v>1699</v>
      </c>
      <c r="G363">
        <v>7</v>
      </c>
      <c r="H363" s="137">
        <f t="shared" si="5"/>
        <v>41</v>
      </c>
    </row>
    <row r="364" spans="1:8" ht="14.4" hidden="1" x14ac:dyDescent="0.3">
      <c r="A364" s="134" t="s">
        <v>1025</v>
      </c>
      <c r="B364" s="134" t="s">
        <v>1805</v>
      </c>
      <c r="C364" s="134" t="s">
        <v>904</v>
      </c>
      <c r="D364" s="134" t="s">
        <v>1806</v>
      </c>
      <c r="E364" s="155">
        <v>71</v>
      </c>
      <c r="F364" s="134" t="s">
        <v>1679</v>
      </c>
      <c r="G364">
        <v>7</v>
      </c>
      <c r="H364" s="137">
        <f t="shared" si="5"/>
        <v>38</v>
      </c>
    </row>
    <row r="365" spans="1:8" ht="14.4" hidden="1" x14ac:dyDescent="0.3">
      <c r="A365" s="134" t="s">
        <v>1403</v>
      </c>
      <c r="B365" s="134" t="s">
        <v>1807</v>
      </c>
      <c r="C365" s="134" t="s">
        <v>910</v>
      </c>
      <c r="D365" s="134" t="s">
        <v>1806</v>
      </c>
      <c r="E365" s="155">
        <v>71</v>
      </c>
      <c r="F365" s="134" t="s">
        <v>1679</v>
      </c>
      <c r="G365">
        <v>7</v>
      </c>
      <c r="H365" s="137">
        <f t="shared" si="5"/>
        <v>27</v>
      </c>
    </row>
    <row r="366" spans="1:8" ht="14.4" hidden="1" x14ac:dyDescent="0.3">
      <c r="A366" s="134" t="s">
        <v>1045</v>
      </c>
      <c r="B366" s="134" t="s">
        <v>1808</v>
      </c>
      <c r="C366" s="134" t="s">
        <v>946</v>
      </c>
      <c r="D366" s="134" t="s">
        <v>1675</v>
      </c>
      <c r="E366" s="155">
        <v>73</v>
      </c>
      <c r="F366" s="134" t="s">
        <v>1699</v>
      </c>
      <c r="G366">
        <v>7</v>
      </c>
      <c r="H366" s="137">
        <f t="shared" si="5"/>
        <v>45</v>
      </c>
    </row>
    <row r="367" spans="1:8" ht="14.4" hidden="1" x14ac:dyDescent="0.3">
      <c r="A367" s="134" t="s">
        <v>1409</v>
      </c>
      <c r="B367" s="134" t="s">
        <v>1809</v>
      </c>
      <c r="C367" s="134" t="s">
        <v>954</v>
      </c>
      <c r="D367" s="134" t="s">
        <v>1675</v>
      </c>
      <c r="E367" s="155">
        <v>73</v>
      </c>
      <c r="F367" s="134" t="s">
        <v>1699</v>
      </c>
      <c r="G367">
        <v>7</v>
      </c>
      <c r="H367" s="137">
        <f t="shared" si="5"/>
        <v>44</v>
      </c>
    </row>
    <row r="368" spans="1:8" ht="14.4" hidden="1" x14ac:dyDescent="0.3">
      <c r="A368" s="134" t="s">
        <v>1066</v>
      </c>
      <c r="B368" s="134" t="s">
        <v>1810</v>
      </c>
      <c r="C368" s="134" t="s">
        <v>1331</v>
      </c>
      <c r="D368" s="134" t="s">
        <v>1811</v>
      </c>
      <c r="E368" s="155">
        <v>75</v>
      </c>
      <c r="F368" s="134" t="s">
        <v>1679</v>
      </c>
      <c r="G368">
        <v>7</v>
      </c>
      <c r="H368" s="137">
        <f t="shared" si="5"/>
        <v>25</v>
      </c>
    </row>
    <row r="369" spans="1:8" ht="14.4" hidden="1" x14ac:dyDescent="0.3">
      <c r="A369" s="134" t="s">
        <v>1095</v>
      </c>
      <c r="B369" s="134" t="s">
        <v>1812</v>
      </c>
      <c r="C369" s="134" t="s">
        <v>907</v>
      </c>
      <c r="D369" s="134" t="s">
        <v>1813</v>
      </c>
      <c r="E369" s="155">
        <v>76</v>
      </c>
      <c r="F369" s="134" t="s">
        <v>1679</v>
      </c>
      <c r="G369">
        <v>7</v>
      </c>
      <c r="H369" s="137">
        <f t="shared" si="5"/>
        <v>35</v>
      </c>
    </row>
    <row r="370" spans="1:8" ht="14.4" hidden="1" x14ac:dyDescent="0.3">
      <c r="A370" s="134"/>
      <c r="B370" s="134"/>
      <c r="C370" s="133"/>
      <c r="D370" s="133"/>
      <c r="E370" s="133"/>
      <c r="F370" s="133"/>
      <c r="G370"/>
      <c r="H370" s="137"/>
    </row>
    <row r="371" spans="1:8" ht="14.4" hidden="1" x14ac:dyDescent="0.3">
      <c r="A371" s="134" t="s">
        <v>1814</v>
      </c>
      <c r="B371" s="134"/>
      <c r="C371" s="133"/>
      <c r="D371" s="133"/>
      <c r="E371" s="133"/>
      <c r="F371" s="133"/>
      <c r="G371"/>
      <c r="H371" s="137"/>
    </row>
    <row r="372" spans="1:8" ht="14.4" hidden="1" x14ac:dyDescent="0.3">
      <c r="A372" s="134"/>
      <c r="B372" s="134"/>
      <c r="C372" s="133"/>
      <c r="D372" s="133"/>
      <c r="E372" s="133"/>
      <c r="F372" s="133"/>
      <c r="G372"/>
      <c r="H372" s="137"/>
    </row>
    <row r="373" spans="1:8" ht="14.4" hidden="1" x14ac:dyDescent="0.3">
      <c r="A373" s="134" t="s">
        <v>18</v>
      </c>
      <c r="B373" s="134" t="s">
        <v>836</v>
      </c>
      <c r="C373" s="134" t="s">
        <v>837</v>
      </c>
      <c r="D373" s="134" t="s">
        <v>139</v>
      </c>
      <c r="E373" s="134" t="s">
        <v>838</v>
      </c>
      <c r="F373" s="134" t="s">
        <v>510</v>
      </c>
      <c r="G373"/>
      <c r="H373" s="137"/>
    </row>
    <row r="374" spans="1:8" ht="14.4" hidden="1" x14ac:dyDescent="0.3">
      <c r="A374" s="134" t="s">
        <v>839</v>
      </c>
      <c r="B374" s="134" t="s">
        <v>1815</v>
      </c>
      <c r="C374" s="134" t="s">
        <v>879</v>
      </c>
      <c r="D374" s="134" t="s">
        <v>1816</v>
      </c>
      <c r="E374" s="155">
        <v>1</v>
      </c>
      <c r="F374" s="134" t="s">
        <v>1817</v>
      </c>
      <c r="G374">
        <v>7</v>
      </c>
      <c r="H374" s="137">
        <f t="shared" si="5"/>
        <v>15</v>
      </c>
    </row>
    <row r="375" spans="1:8" ht="14.4" hidden="1" x14ac:dyDescent="0.3">
      <c r="A375" s="134" t="s">
        <v>840</v>
      </c>
      <c r="B375" s="134" t="s">
        <v>1818</v>
      </c>
      <c r="C375" s="134" t="s">
        <v>879</v>
      </c>
      <c r="D375" s="134" t="s">
        <v>1819</v>
      </c>
      <c r="E375" s="155">
        <v>2</v>
      </c>
      <c r="F375" s="134" t="s">
        <v>1817</v>
      </c>
      <c r="G375">
        <v>7</v>
      </c>
      <c r="H375" s="137">
        <f t="shared" si="5"/>
        <v>15</v>
      </c>
    </row>
    <row r="376" spans="1:8" ht="14.4" hidden="1" x14ac:dyDescent="0.3">
      <c r="A376" s="134" t="s">
        <v>841</v>
      </c>
      <c r="B376" s="134" t="s">
        <v>866</v>
      </c>
      <c r="C376" s="134" t="s">
        <v>867</v>
      </c>
      <c r="D376" s="134" t="s">
        <v>1820</v>
      </c>
      <c r="E376" s="155">
        <v>3</v>
      </c>
      <c r="F376" s="134" t="s">
        <v>1817</v>
      </c>
      <c r="G376">
        <v>7</v>
      </c>
      <c r="H376" s="137">
        <f t="shared" si="5"/>
        <v>16</v>
      </c>
    </row>
    <row r="377" spans="1:8" ht="14.4" hidden="1" x14ac:dyDescent="0.3">
      <c r="A377" s="134" t="s">
        <v>842</v>
      </c>
      <c r="B377" s="134" t="s">
        <v>1821</v>
      </c>
      <c r="C377" s="134" t="s">
        <v>879</v>
      </c>
      <c r="D377" s="134" t="s">
        <v>1822</v>
      </c>
      <c r="E377" s="155">
        <v>4</v>
      </c>
      <c r="F377" s="134" t="s">
        <v>1817</v>
      </c>
      <c r="G377">
        <v>7</v>
      </c>
      <c r="H377" s="137">
        <f t="shared" si="5"/>
        <v>15</v>
      </c>
    </row>
    <row r="378" spans="1:8" ht="14.4" hidden="1" x14ac:dyDescent="0.3">
      <c r="A378" s="134" t="s">
        <v>843</v>
      </c>
      <c r="B378" s="134" t="s">
        <v>873</v>
      </c>
      <c r="C378" s="134" t="s">
        <v>874</v>
      </c>
      <c r="D378" s="134" t="s">
        <v>1823</v>
      </c>
      <c r="E378" s="155">
        <v>5</v>
      </c>
      <c r="F378" s="134" t="s">
        <v>1817</v>
      </c>
      <c r="G378">
        <v>7</v>
      </c>
      <c r="H378" s="137">
        <f t="shared" si="5"/>
        <v>14</v>
      </c>
    </row>
    <row r="379" spans="1:8" ht="14.4" hidden="1" x14ac:dyDescent="0.3">
      <c r="A379" s="134" t="s">
        <v>844</v>
      </c>
      <c r="B379" s="134" t="s">
        <v>1824</v>
      </c>
      <c r="C379" s="134" t="s">
        <v>874</v>
      </c>
      <c r="D379" s="134" t="s">
        <v>1825</v>
      </c>
      <c r="E379" s="155">
        <v>6</v>
      </c>
      <c r="F379" s="134" t="s">
        <v>1817</v>
      </c>
      <c r="G379">
        <v>7</v>
      </c>
      <c r="H379" s="137">
        <f t="shared" si="5"/>
        <v>14</v>
      </c>
    </row>
    <row r="380" spans="1:8" ht="14.4" hidden="1" x14ac:dyDescent="0.3">
      <c r="A380" s="134" t="s">
        <v>845</v>
      </c>
      <c r="B380" s="134" t="s">
        <v>878</v>
      </c>
      <c r="C380" s="134" t="s">
        <v>879</v>
      </c>
      <c r="D380" s="134" t="s">
        <v>1826</v>
      </c>
      <c r="E380" s="155">
        <v>7</v>
      </c>
      <c r="F380" s="134" t="s">
        <v>1817</v>
      </c>
      <c r="G380">
        <v>7</v>
      </c>
      <c r="H380" s="137">
        <f t="shared" si="5"/>
        <v>15</v>
      </c>
    </row>
    <row r="381" spans="1:8" ht="14.4" hidden="1" x14ac:dyDescent="0.3">
      <c r="A381" s="134" t="s">
        <v>846</v>
      </c>
      <c r="B381" s="134" t="s">
        <v>876</v>
      </c>
      <c r="C381" s="134" t="s">
        <v>867</v>
      </c>
      <c r="D381" s="134" t="s">
        <v>1827</v>
      </c>
      <c r="E381" s="155">
        <v>8</v>
      </c>
      <c r="F381" s="134" t="s">
        <v>1817</v>
      </c>
      <c r="G381">
        <v>7</v>
      </c>
      <c r="H381" s="137">
        <f t="shared" si="5"/>
        <v>16</v>
      </c>
    </row>
    <row r="382" spans="1:8" ht="14.4" hidden="1" x14ac:dyDescent="0.3">
      <c r="A382" s="134" t="s">
        <v>847</v>
      </c>
      <c r="B382" s="134" t="s">
        <v>869</v>
      </c>
      <c r="C382" s="134" t="s">
        <v>867</v>
      </c>
      <c r="D382" s="134" t="s">
        <v>1828</v>
      </c>
      <c r="E382" s="155">
        <v>9</v>
      </c>
      <c r="F382" s="134" t="s">
        <v>1817</v>
      </c>
      <c r="G382">
        <v>7</v>
      </c>
      <c r="H382" s="137">
        <f t="shared" si="5"/>
        <v>16</v>
      </c>
    </row>
    <row r="383" spans="1:8" ht="14.4" hidden="1" x14ac:dyDescent="0.3">
      <c r="A383" s="134" t="s">
        <v>848</v>
      </c>
      <c r="B383" s="134" t="s">
        <v>1864</v>
      </c>
      <c r="C383" s="134" t="s">
        <v>879</v>
      </c>
      <c r="D383" s="134" t="s">
        <v>1829</v>
      </c>
      <c r="E383" s="155">
        <v>10</v>
      </c>
      <c r="F383" s="134" t="s">
        <v>1817</v>
      </c>
      <c r="G383">
        <v>7</v>
      </c>
      <c r="H383" s="137">
        <f t="shared" si="5"/>
        <v>15</v>
      </c>
    </row>
    <row r="384" spans="1:8" ht="14.4" hidden="1" x14ac:dyDescent="0.3">
      <c r="A384" s="134" t="s">
        <v>849</v>
      </c>
      <c r="B384" s="134" t="s">
        <v>1830</v>
      </c>
      <c r="C384" s="134" t="s">
        <v>874</v>
      </c>
      <c r="D384" s="134" t="s">
        <v>1831</v>
      </c>
      <c r="E384" s="155">
        <v>11</v>
      </c>
      <c r="F384" s="134" t="s">
        <v>1817</v>
      </c>
      <c r="G384">
        <v>7</v>
      </c>
      <c r="H384" s="137">
        <f t="shared" si="5"/>
        <v>14</v>
      </c>
    </row>
    <row r="385" spans="1:8" ht="14.4" hidden="1" x14ac:dyDescent="0.3">
      <c r="A385" s="134" t="s">
        <v>850</v>
      </c>
      <c r="B385" s="134" t="s">
        <v>1832</v>
      </c>
      <c r="C385" s="134" t="s">
        <v>879</v>
      </c>
      <c r="D385" s="134" t="s">
        <v>1833</v>
      </c>
      <c r="E385" s="155">
        <v>12</v>
      </c>
      <c r="F385" s="134" t="s">
        <v>1817</v>
      </c>
      <c r="G385">
        <v>7</v>
      </c>
      <c r="H385" s="137">
        <f t="shared" si="5"/>
        <v>15</v>
      </c>
    </row>
    <row r="386" spans="1:8" ht="14.4" hidden="1" x14ac:dyDescent="0.3">
      <c r="A386" s="134" t="s">
        <v>851</v>
      </c>
      <c r="B386" s="134" t="s">
        <v>1834</v>
      </c>
      <c r="C386" s="134" t="s">
        <v>874</v>
      </c>
      <c r="D386" s="134" t="s">
        <v>1835</v>
      </c>
      <c r="E386" s="155">
        <v>13</v>
      </c>
      <c r="F386" s="134" t="s">
        <v>1817</v>
      </c>
      <c r="G386">
        <v>7</v>
      </c>
      <c r="H386" s="137">
        <f t="shared" si="5"/>
        <v>14</v>
      </c>
    </row>
    <row r="387" spans="1:8" ht="14.4" hidden="1" x14ac:dyDescent="0.3">
      <c r="A387" s="134" t="s">
        <v>852</v>
      </c>
      <c r="B387" s="134" t="s">
        <v>1836</v>
      </c>
      <c r="C387" s="134" t="s">
        <v>874</v>
      </c>
      <c r="D387" s="134" t="s">
        <v>1837</v>
      </c>
      <c r="E387" s="155">
        <v>14</v>
      </c>
      <c r="F387" s="134" t="s">
        <v>1817</v>
      </c>
      <c r="G387">
        <v>7</v>
      </c>
      <c r="H387" s="137">
        <f t="shared" si="5"/>
        <v>14</v>
      </c>
    </row>
    <row r="388" spans="1:8" ht="14.4" hidden="1" x14ac:dyDescent="0.3">
      <c r="A388" s="134"/>
      <c r="B388" s="134"/>
      <c r="C388" s="133"/>
      <c r="D388" s="133"/>
      <c r="E388" s="133"/>
      <c r="F388" s="133"/>
      <c r="G388"/>
      <c r="H388" s="137"/>
    </row>
    <row r="389" spans="1:8" ht="14.4" hidden="1" x14ac:dyDescent="0.3">
      <c r="A389" s="134" t="s">
        <v>1838</v>
      </c>
      <c r="B389" s="134"/>
      <c r="C389" s="133"/>
      <c r="D389" s="133"/>
      <c r="E389" s="133"/>
      <c r="F389" s="133"/>
      <c r="G389"/>
      <c r="H389" s="137"/>
    </row>
    <row r="390" spans="1:8" ht="14.4" hidden="1" x14ac:dyDescent="0.3">
      <c r="A390" s="134"/>
      <c r="B390" s="134"/>
      <c r="C390" s="133"/>
      <c r="D390" s="133"/>
      <c r="E390" s="133"/>
      <c r="F390" s="133"/>
      <c r="G390"/>
      <c r="H390" s="137"/>
    </row>
    <row r="391" spans="1:8" ht="14.4" hidden="1" x14ac:dyDescent="0.3">
      <c r="A391" s="134" t="s">
        <v>18</v>
      </c>
      <c r="B391" s="134" t="s">
        <v>836</v>
      </c>
      <c r="C391" s="134" t="s">
        <v>837</v>
      </c>
      <c r="D391" s="134" t="s">
        <v>139</v>
      </c>
      <c r="E391" s="134" t="s">
        <v>838</v>
      </c>
      <c r="F391" s="134" t="s">
        <v>510</v>
      </c>
      <c r="G391"/>
      <c r="H391" s="137"/>
    </row>
    <row r="392" spans="1:8" ht="14.4" hidden="1" x14ac:dyDescent="0.3">
      <c r="A392" s="134" t="s">
        <v>839</v>
      </c>
      <c r="B392" s="134" t="s">
        <v>886</v>
      </c>
      <c r="C392" s="149" t="s">
        <v>879</v>
      </c>
      <c r="D392" s="149" t="s">
        <v>1839</v>
      </c>
      <c r="E392" s="154">
        <v>1</v>
      </c>
      <c r="F392" s="149" t="s">
        <v>1840</v>
      </c>
      <c r="G392" s="147">
        <v>7</v>
      </c>
      <c r="H392" s="153">
        <f t="shared" si="5"/>
        <v>15</v>
      </c>
    </row>
    <row r="393" spans="1:8" ht="14.4" hidden="1" x14ac:dyDescent="0.3">
      <c r="A393" s="134" t="s">
        <v>840</v>
      </c>
      <c r="B393" s="134" t="s">
        <v>1841</v>
      </c>
      <c r="C393" s="149" t="s">
        <v>879</v>
      </c>
      <c r="D393" s="149" t="s">
        <v>1825</v>
      </c>
      <c r="E393" s="154">
        <v>2</v>
      </c>
      <c r="F393" s="149" t="s">
        <v>1840</v>
      </c>
      <c r="G393" s="147">
        <v>7</v>
      </c>
      <c r="H393" s="153">
        <f t="shared" si="5"/>
        <v>15</v>
      </c>
    </row>
    <row r="394" spans="1:8" ht="14.4" hidden="1" x14ac:dyDescent="0.3">
      <c r="A394" s="134" t="s">
        <v>841</v>
      </c>
      <c r="B394" s="134" t="s">
        <v>1842</v>
      </c>
      <c r="C394" s="149" t="s">
        <v>874</v>
      </c>
      <c r="D394" s="149" t="s">
        <v>1843</v>
      </c>
      <c r="E394" s="154">
        <v>3</v>
      </c>
      <c r="F394" s="149" t="s">
        <v>1840</v>
      </c>
      <c r="G394" s="147">
        <v>7</v>
      </c>
      <c r="H394" s="153">
        <f t="shared" si="5"/>
        <v>14</v>
      </c>
    </row>
    <row r="395" spans="1:8" ht="14.4" hidden="1" x14ac:dyDescent="0.3">
      <c r="A395" s="134" t="s">
        <v>842</v>
      </c>
      <c r="B395" s="134" t="s">
        <v>1844</v>
      </c>
      <c r="C395" s="149" t="s">
        <v>874</v>
      </c>
      <c r="D395" s="149" t="s">
        <v>1845</v>
      </c>
      <c r="E395" s="154">
        <v>4</v>
      </c>
      <c r="F395" s="149" t="s">
        <v>1840</v>
      </c>
      <c r="G395" s="147">
        <v>7</v>
      </c>
      <c r="H395" s="153">
        <f t="shared" ref="H395:H397" si="6">2023-C395</f>
        <v>14</v>
      </c>
    </row>
    <row r="396" spans="1:8" ht="14.4" hidden="1" x14ac:dyDescent="0.3">
      <c r="A396" s="134" t="s">
        <v>843</v>
      </c>
      <c r="B396" s="134" t="s">
        <v>1846</v>
      </c>
      <c r="C396" s="149" t="s">
        <v>874</v>
      </c>
      <c r="D396" s="149" t="s">
        <v>1847</v>
      </c>
      <c r="E396" s="154">
        <v>5</v>
      </c>
      <c r="F396" s="149" t="s">
        <v>1840</v>
      </c>
      <c r="G396" s="147">
        <v>7</v>
      </c>
      <c r="H396" s="153">
        <f t="shared" si="6"/>
        <v>14</v>
      </c>
    </row>
    <row r="397" spans="1:8" ht="14.4" hidden="1" x14ac:dyDescent="0.3">
      <c r="A397" s="134" t="s">
        <v>844</v>
      </c>
      <c r="B397" s="134" t="s">
        <v>889</v>
      </c>
      <c r="C397" s="149" t="s">
        <v>879</v>
      </c>
      <c r="D397" s="149" t="s">
        <v>1848</v>
      </c>
      <c r="E397" s="154">
        <v>6</v>
      </c>
      <c r="F397" s="149" t="s">
        <v>1840</v>
      </c>
      <c r="G397" s="147">
        <v>7</v>
      </c>
      <c r="H397" s="153">
        <f t="shared" si="6"/>
        <v>15</v>
      </c>
    </row>
    <row r="398" spans="1:8" ht="14.4" x14ac:dyDescent="0.3">
      <c r="A398" s="134"/>
      <c r="B398" s="134"/>
      <c r="C398" s="150"/>
      <c r="D398" s="150"/>
      <c r="E398" s="150"/>
      <c r="F398" s="150"/>
      <c r="H398" s="153"/>
    </row>
  </sheetData>
  <autoFilter ref="A9:H397">
    <filterColumn colId="5">
      <filters>
        <filter val="T15M1839"/>
        <filter val="T30M1839"/>
        <filter val="T7M1839"/>
      </filters>
    </filterColumn>
    <filterColumn colId="7">
      <filters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</filters>
    </filterColumn>
  </autoFilter>
  <mergeCells count="4">
    <mergeCell ref="A2:F2"/>
    <mergeCell ref="A3:F3"/>
    <mergeCell ref="A4:F4"/>
    <mergeCell ref="A5:F5"/>
  </mergeCells>
  <conditionalFormatting sqref="B1:B1048576">
    <cfRule type="duplicateValues" dxfId="36" priority="8"/>
  </conditionalFormatting>
  <conditionalFormatting sqref="B1:B1048576">
    <cfRule type="duplicateValues" dxfId="3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90"/>
  <sheetViews>
    <sheetView zoomScaleNormal="100" workbookViewId="0">
      <selection activeCell="B65" sqref="B65"/>
    </sheetView>
  </sheetViews>
  <sheetFormatPr defaultRowHeight="13.2" x14ac:dyDescent="0.25"/>
  <cols>
    <col min="2" max="2" width="12.44140625" customWidth="1"/>
  </cols>
  <sheetData>
    <row r="2" spans="1:8" ht="18" x14ac:dyDescent="0.3">
      <c r="A2" s="101" t="s">
        <v>785</v>
      </c>
      <c r="B2" s="100"/>
      <c r="C2" s="100"/>
      <c r="D2" s="100"/>
      <c r="E2" s="100"/>
      <c r="F2" s="100"/>
    </row>
    <row r="4" spans="1:8" ht="16.2" thickBot="1" x14ac:dyDescent="0.35">
      <c r="A4" s="102" t="s">
        <v>786</v>
      </c>
      <c r="B4" s="100"/>
      <c r="C4" s="100"/>
      <c r="D4" s="100"/>
      <c r="E4" s="100"/>
      <c r="F4" s="100"/>
    </row>
    <row r="5" spans="1:8" ht="27.6" x14ac:dyDescent="0.25">
      <c r="A5" s="110" t="s">
        <v>787</v>
      </c>
      <c r="B5" s="111" t="s">
        <v>788</v>
      </c>
      <c r="C5" s="111" t="s">
        <v>1849</v>
      </c>
      <c r="D5" s="111" t="s">
        <v>139</v>
      </c>
      <c r="E5" s="111" t="s">
        <v>10</v>
      </c>
      <c r="F5" s="112" t="s">
        <v>1850</v>
      </c>
      <c r="G5" s="135" t="s">
        <v>626</v>
      </c>
      <c r="H5" s="135" t="s">
        <v>625</v>
      </c>
    </row>
    <row r="6" spans="1:8" ht="28.8" hidden="1" x14ac:dyDescent="0.3">
      <c r="A6" s="113">
        <v>1</v>
      </c>
      <c r="B6" s="106" t="s">
        <v>102</v>
      </c>
      <c r="C6" s="106">
        <v>1972</v>
      </c>
      <c r="D6" s="138">
        <v>3.0937499999999996E-2</v>
      </c>
      <c r="E6" s="139">
        <v>1</v>
      </c>
      <c r="F6" s="114" t="s">
        <v>770</v>
      </c>
      <c r="G6" s="1">
        <v>6</v>
      </c>
      <c r="H6" s="1">
        <f>2023-C6</f>
        <v>51</v>
      </c>
    </row>
    <row r="7" spans="1:8" ht="28.8" hidden="1" x14ac:dyDescent="0.3">
      <c r="A7" s="115">
        <v>2</v>
      </c>
      <c r="B7" s="128" t="s">
        <v>296</v>
      </c>
      <c r="C7" s="128">
        <v>1968</v>
      </c>
      <c r="D7" s="144">
        <v>3.3854166666666664E-2</v>
      </c>
      <c r="E7" s="145">
        <v>2</v>
      </c>
      <c r="F7" s="160" t="s">
        <v>770</v>
      </c>
      <c r="G7" s="1">
        <v>6</v>
      </c>
      <c r="H7" s="1">
        <f t="shared" ref="H7:H67" si="0">2023-C7</f>
        <v>55</v>
      </c>
    </row>
    <row r="8" spans="1:8" ht="28.2" hidden="1" thickBot="1" x14ac:dyDescent="0.3">
      <c r="A8" s="117">
        <v>3</v>
      </c>
      <c r="B8" s="119" t="s">
        <v>791</v>
      </c>
      <c r="C8" s="119">
        <v>1989</v>
      </c>
      <c r="D8" s="120">
        <v>3.7303240740740741E-2</v>
      </c>
      <c r="E8" s="118">
        <v>3</v>
      </c>
      <c r="F8" s="129" t="s">
        <v>770</v>
      </c>
      <c r="G8" t="s">
        <v>1851</v>
      </c>
      <c r="H8" t="s">
        <v>1851</v>
      </c>
    </row>
    <row r="9" spans="1:8" ht="15.6" hidden="1" x14ac:dyDescent="0.3">
      <c r="A9" s="122"/>
      <c r="B9" s="100"/>
      <c r="C9" s="100"/>
      <c r="D9" s="100"/>
      <c r="E9" s="100"/>
      <c r="F9" s="100"/>
    </row>
    <row r="10" spans="1:8" ht="15.6" hidden="1" x14ac:dyDescent="0.3">
      <c r="A10" s="102" t="s">
        <v>792</v>
      </c>
      <c r="B10" s="100"/>
      <c r="C10" s="100"/>
      <c r="D10" s="100"/>
      <c r="E10" s="100"/>
      <c r="F10" s="100"/>
    </row>
    <row r="11" spans="1:8" ht="27.6" hidden="1" x14ac:dyDescent="0.25">
      <c r="A11" s="110" t="s">
        <v>787</v>
      </c>
      <c r="B11" s="111" t="s">
        <v>788</v>
      </c>
      <c r="C11" s="111" t="s">
        <v>789</v>
      </c>
      <c r="D11" s="111" t="s">
        <v>139</v>
      </c>
      <c r="E11" s="111" t="s">
        <v>10</v>
      </c>
      <c r="F11" s="112" t="s">
        <v>790</v>
      </c>
    </row>
    <row r="12" spans="1:8" ht="28.8" hidden="1" x14ac:dyDescent="0.3">
      <c r="A12" s="113">
        <v>1</v>
      </c>
      <c r="B12" s="106" t="s">
        <v>793</v>
      </c>
      <c r="C12" s="106">
        <v>2009</v>
      </c>
      <c r="D12" s="138">
        <v>3.0879629629629632E-2</v>
      </c>
      <c r="E12" s="139">
        <v>1</v>
      </c>
      <c r="F12" s="114" t="s">
        <v>770</v>
      </c>
      <c r="G12" s="1">
        <v>6</v>
      </c>
      <c r="H12" s="1">
        <f t="shared" si="0"/>
        <v>14</v>
      </c>
    </row>
    <row r="13" spans="1:8" ht="29.4" hidden="1" thickBot="1" x14ac:dyDescent="0.35">
      <c r="A13" s="123">
        <v>2</v>
      </c>
      <c r="B13" s="140" t="s">
        <v>794</v>
      </c>
      <c r="C13" s="140">
        <v>2008</v>
      </c>
      <c r="D13" s="141">
        <v>3.1273148148148147E-2</v>
      </c>
      <c r="E13" s="142">
        <v>2</v>
      </c>
      <c r="F13" s="143" t="s">
        <v>770</v>
      </c>
      <c r="G13" s="1">
        <v>6</v>
      </c>
      <c r="H13" s="1">
        <f t="shared" si="0"/>
        <v>15</v>
      </c>
    </row>
    <row r="14" spans="1:8" ht="15.6" hidden="1" x14ac:dyDescent="0.3">
      <c r="A14" s="122"/>
      <c r="B14" s="100"/>
      <c r="C14" s="100"/>
      <c r="D14" s="100"/>
      <c r="E14" s="100"/>
      <c r="F14" s="100"/>
    </row>
    <row r="15" spans="1:8" ht="15.6" hidden="1" x14ac:dyDescent="0.3">
      <c r="A15" s="102" t="s">
        <v>795</v>
      </c>
      <c r="B15" s="100"/>
      <c r="C15" s="100"/>
      <c r="D15" s="100"/>
      <c r="E15" s="100"/>
      <c r="F15" s="100"/>
    </row>
    <row r="16" spans="1:8" ht="27.6" hidden="1" x14ac:dyDescent="0.25">
      <c r="A16" s="110" t="s">
        <v>787</v>
      </c>
      <c r="B16" s="111" t="s">
        <v>788</v>
      </c>
      <c r="C16" s="111" t="s">
        <v>789</v>
      </c>
      <c r="D16" s="111" t="s">
        <v>139</v>
      </c>
      <c r="E16" s="111" t="s">
        <v>10</v>
      </c>
      <c r="F16" s="112" t="s">
        <v>790</v>
      </c>
    </row>
    <row r="17" spans="1:8" ht="14.4" hidden="1" x14ac:dyDescent="0.25">
      <c r="A17" s="113">
        <v>1</v>
      </c>
      <c r="B17" s="104" t="s">
        <v>796</v>
      </c>
      <c r="C17" s="104">
        <v>2010</v>
      </c>
      <c r="D17" s="105">
        <v>2.5335648148148149E-2</v>
      </c>
      <c r="E17" s="103">
        <v>1</v>
      </c>
      <c r="F17" s="114" t="s">
        <v>138</v>
      </c>
      <c r="G17">
        <v>6</v>
      </c>
      <c r="H17">
        <f t="shared" si="0"/>
        <v>13</v>
      </c>
    </row>
    <row r="18" spans="1:8" ht="13.8" hidden="1" x14ac:dyDescent="0.25">
      <c r="A18" s="115">
        <v>2</v>
      </c>
      <c r="B18" s="108" t="s">
        <v>797</v>
      </c>
      <c r="C18" s="108">
        <v>2011</v>
      </c>
      <c r="D18" s="109">
        <v>2.5960648148148149E-2</v>
      </c>
      <c r="E18" s="107">
        <v>2</v>
      </c>
      <c r="F18" s="116" t="s">
        <v>138</v>
      </c>
      <c r="G18">
        <v>6</v>
      </c>
      <c r="H18">
        <f t="shared" si="0"/>
        <v>12</v>
      </c>
    </row>
    <row r="19" spans="1:8" ht="27.6" hidden="1" x14ac:dyDescent="0.25">
      <c r="A19" s="113">
        <v>3</v>
      </c>
      <c r="B19" s="104" t="s">
        <v>798</v>
      </c>
      <c r="C19" s="104">
        <v>2012</v>
      </c>
      <c r="D19" s="105">
        <v>3.0937499999999996E-2</v>
      </c>
      <c r="E19" s="103">
        <v>3</v>
      </c>
      <c r="F19" s="127" t="s">
        <v>138</v>
      </c>
      <c r="G19">
        <v>6</v>
      </c>
      <c r="H19">
        <f t="shared" si="0"/>
        <v>11</v>
      </c>
    </row>
    <row r="20" spans="1:8" ht="27.6" hidden="1" x14ac:dyDescent="0.25">
      <c r="A20" s="115">
        <v>4</v>
      </c>
      <c r="B20" s="108" t="s">
        <v>799</v>
      </c>
      <c r="C20" s="108">
        <v>2011</v>
      </c>
      <c r="D20" s="109">
        <v>3.3564814814814818E-2</v>
      </c>
      <c r="E20" s="107">
        <v>4</v>
      </c>
      <c r="F20" s="116" t="s">
        <v>138</v>
      </c>
      <c r="G20">
        <v>6</v>
      </c>
      <c r="H20">
        <f t="shared" si="0"/>
        <v>12</v>
      </c>
    </row>
    <row r="21" spans="1:8" ht="14.4" hidden="1" thickBot="1" x14ac:dyDescent="0.3">
      <c r="A21" s="117">
        <v>5</v>
      </c>
      <c r="B21" s="119" t="s">
        <v>800</v>
      </c>
      <c r="C21" s="119">
        <v>2011</v>
      </c>
      <c r="D21" s="120">
        <v>3.982638888888889E-2</v>
      </c>
      <c r="E21" s="118">
        <v>5</v>
      </c>
      <c r="F21" s="121" t="s">
        <v>138</v>
      </c>
      <c r="G21">
        <v>6</v>
      </c>
      <c r="H21">
        <f t="shared" si="0"/>
        <v>12</v>
      </c>
    </row>
    <row r="22" spans="1:8" ht="15.6" hidden="1" x14ac:dyDescent="0.3">
      <c r="A22" s="122"/>
      <c r="B22" s="100"/>
      <c r="C22" s="100"/>
      <c r="D22" s="100"/>
      <c r="E22" s="100"/>
      <c r="F22" s="100"/>
    </row>
    <row r="23" spans="1:8" ht="15.6" hidden="1" x14ac:dyDescent="0.3">
      <c r="A23" s="102" t="s">
        <v>801</v>
      </c>
      <c r="B23" s="100"/>
      <c r="C23" s="100"/>
      <c r="D23" s="100"/>
      <c r="E23" s="100"/>
      <c r="F23" s="100"/>
    </row>
    <row r="24" spans="1:8" ht="27.6" hidden="1" x14ac:dyDescent="0.25">
      <c r="A24" s="110" t="s">
        <v>787</v>
      </c>
      <c r="B24" s="111" t="s">
        <v>788</v>
      </c>
      <c r="C24" s="111" t="s">
        <v>789</v>
      </c>
      <c r="D24" s="111" t="s">
        <v>139</v>
      </c>
      <c r="E24" s="111" t="s">
        <v>10</v>
      </c>
      <c r="F24" s="112" t="s">
        <v>790</v>
      </c>
    </row>
    <row r="25" spans="1:8" ht="27.6" hidden="1" x14ac:dyDescent="0.25">
      <c r="A25" s="113">
        <v>1</v>
      </c>
      <c r="B25" s="104" t="s">
        <v>802</v>
      </c>
      <c r="C25" s="104">
        <v>2012</v>
      </c>
      <c r="D25" s="105">
        <v>2.8819444444444443E-2</v>
      </c>
      <c r="E25" s="103">
        <v>1</v>
      </c>
      <c r="F25" s="114" t="s">
        <v>770</v>
      </c>
      <c r="G25">
        <v>6</v>
      </c>
      <c r="H25">
        <f t="shared" si="0"/>
        <v>11</v>
      </c>
    </row>
    <row r="26" spans="1:8" ht="27.6" hidden="1" x14ac:dyDescent="0.25">
      <c r="A26" s="115">
        <v>2</v>
      </c>
      <c r="B26" s="108" t="s">
        <v>803</v>
      </c>
      <c r="C26" s="108">
        <v>2011</v>
      </c>
      <c r="D26" s="109">
        <v>2.9062500000000002E-2</v>
      </c>
      <c r="E26" s="107">
        <v>2</v>
      </c>
      <c r="F26" s="114" t="s">
        <v>770</v>
      </c>
      <c r="G26">
        <v>6</v>
      </c>
      <c r="H26">
        <f t="shared" si="0"/>
        <v>12</v>
      </c>
    </row>
    <row r="27" spans="1:8" ht="27.6" hidden="1" x14ac:dyDescent="0.25">
      <c r="A27" s="113">
        <v>3</v>
      </c>
      <c r="B27" s="104" t="s">
        <v>115</v>
      </c>
      <c r="C27" s="104">
        <v>2001</v>
      </c>
      <c r="D27" s="105">
        <v>2.9270833333333333E-2</v>
      </c>
      <c r="E27" s="103">
        <v>3</v>
      </c>
      <c r="F27" s="114" t="s">
        <v>770</v>
      </c>
      <c r="G27" t="s">
        <v>1851</v>
      </c>
      <c r="H27" t="s">
        <v>1851</v>
      </c>
    </row>
    <row r="28" spans="1:8" ht="27.6" hidden="1" x14ac:dyDescent="0.25">
      <c r="A28" s="115">
        <v>4</v>
      </c>
      <c r="B28" s="108" t="s">
        <v>804</v>
      </c>
      <c r="C28" s="108">
        <v>2013</v>
      </c>
      <c r="D28" s="109">
        <v>3.0844907407407404E-2</v>
      </c>
      <c r="E28" s="107">
        <v>4</v>
      </c>
      <c r="F28" s="114" t="s">
        <v>770</v>
      </c>
      <c r="G28">
        <v>6</v>
      </c>
      <c r="H28">
        <f t="shared" si="0"/>
        <v>10</v>
      </c>
    </row>
    <row r="29" spans="1:8" ht="27.6" hidden="1" x14ac:dyDescent="0.25">
      <c r="A29" s="113">
        <v>5</v>
      </c>
      <c r="B29" s="104" t="s">
        <v>805</v>
      </c>
      <c r="C29" s="104">
        <v>2012</v>
      </c>
      <c r="D29" s="105">
        <v>3.3854166666666664E-2</v>
      </c>
      <c r="E29" s="103">
        <v>5</v>
      </c>
      <c r="F29" s="114" t="s">
        <v>770</v>
      </c>
      <c r="G29">
        <v>6</v>
      </c>
      <c r="H29">
        <f t="shared" si="0"/>
        <v>11</v>
      </c>
    </row>
    <row r="30" spans="1:8" ht="28.2" hidden="1" thickBot="1" x14ac:dyDescent="0.3">
      <c r="A30" s="123">
        <v>6</v>
      </c>
      <c r="B30" s="125" t="s">
        <v>806</v>
      </c>
      <c r="C30" s="125">
        <v>2012</v>
      </c>
      <c r="D30" s="126">
        <v>3.4282407407407407E-2</v>
      </c>
      <c r="E30" s="124">
        <v>6</v>
      </c>
      <c r="F30" s="114" t="s">
        <v>770</v>
      </c>
      <c r="G30">
        <v>6</v>
      </c>
      <c r="H30">
        <f t="shared" si="0"/>
        <v>11</v>
      </c>
    </row>
    <row r="31" spans="1:8" ht="15.6" hidden="1" x14ac:dyDescent="0.3">
      <c r="A31" s="122"/>
      <c r="B31" s="100"/>
      <c r="C31" s="100"/>
      <c r="D31" s="100"/>
      <c r="E31" s="100"/>
      <c r="F31" s="100"/>
    </row>
    <row r="32" spans="1:8" ht="15.6" hidden="1" x14ac:dyDescent="0.3">
      <c r="A32" s="102" t="s">
        <v>807</v>
      </c>
      <c r="B32" s="100"/>
      <c r="C32" s="100"/>
      <c r="D32" s="100"/>
      <c r="E32" s="100"/>
      <c r="F32" s="100"/>
    </row>
    <row r="33" spans="1:8" ht="27.6" hidden="1" x14ac:dyDescent="0.25">
      <c r="A33" s="110" t="s">
        <v>787</v>
      </c>
      <c r="B33" s="111" t="s">
        <v>788</v>
      </c>
      <c r="C33" s="111" t="s">
        <v>789</v>
      </c>
      <c r="D33" s="111" t="s">
        <v>139</v>
      </c>
      <c r="E33" s="111" t="s">
        <v>10</v>
      </c>
      <c r="F33" s="112" t="s">
        <v>790</v>
      </c>
    </row>
    <row r="34" spans="1:8" ht="28.8" hidden="1" x14ac:dyDescent="0.3">
      <c r="A34" s="113">
        <v>1</v>
      </c>
      <c r="B34" s="106" t="s">
        <v>808</v>
      </c>
      <c r="C34" s="106">
        <v>2007</v>
      </c>
      <c r="D34" s="138">
        <v>4.2002314814814812E-2</v>
      </c>
      <c r="E34" s="139">
        <v>1</v>
      </c>
      <c r="F34" s="114" t="s">
        <v>138</v>
      </c>
      <c r="G34" s="1">
        <v>12</v>
      </c>
      <c r="H34" s="1">
        <f t="shared" si="0"/>
        <v>16</v>
      </c>
    </row>
    <row r="35" spans="1:8" ht="28.8" hidden="1" x14ac:dyDescent="0.3">
      <c r="A35" s="115">
        <v>2</v>
      </c>
      <c r="B35" s="128" t="s">
        <v>809</v>
      </c>
      <c r="C35" s="128">
        <v>2007</v>
      </c>
      <c r="D35" s="144">
        <v>4.704861111111111E-2</v>
      </c>
      <c r="E35" s="145">
        <v>2</v>
      </c>
      <c r="F35" s="114" t="s">
        <v>138</v>
      </c>
      <c r="G35" s="1">
        <v>12</v>
      </c>
      <c r="H35" s="1">
        <f t="shared" si="0"/>
        <v>16</v>
      </c>
    </row>
    <row r="36" spans="1:8" ht="28.8" hidden="1" x14ac:dyDescent="0.3">
      <c r="A36" s="113">
        <v>3</v>
      </c>
      <c r="B36" s="106" t="s">
        <v>810</v>
      </c>
      <c r="C36" s="106">
        <v>2006</v>
      </c>
      <c r="D36" s="138">
        <v>4.971064814814815E-2</v>
      </c>
      <c r="E36" s="139">
        <v>3</v>
      </c>
      <c r="F36" s="114" t="s">
        <v>138</v>
      </c>
      <c r="G36" s="1">
        <v>12</v>
      </c>
      <c r="H36" s="1">
        <f t="shared" si="0"/>
        <v>17</v>
      </c>
    </row>
    <row r="37" spans="1:8" ht="29.4" hidden="1" thickBot="1" x14ac:dyDescent="0.35">
      <c r="A37" s="123">
        <v>4</v>
      </c>
      <c r="B37" s="140" t="s">
        <v>811</v>
      </c>
      <c r="C37" s="140">
        <v>2007</v>
      </c>
      <c r="D37" s="141">
        <v>5.5381944444444442E-2</v>
      </c>
      <c r="E37" s="142">
        <v>4</v>
      </c>
      <c r="F37" s="114" t="s">
        <v>138</v>
      </c>
      <c r="G37" s="1">
        <v>12</v>
      </c>
      <c r="H37" s="1">
        <f t="shared" si="0"/>
        <v>16</v>
      </c>
    </row>
    <row r="38" spans="1:8" ht="15.6" hidden="1" x14ac:dyDescent="0.3">
      <c r="A38" s="102"/>
      <c r="B38" s="100"/>
      <c r="C38" s="100"/>
      <c r="D38" s="100"/>
      <c r="E38" s="100"/>
      <c r="F38" s="100"/>
    </row>
    <row r="39" spans="1:8" ht="15.6" hidden="1" x14ac:dyDescent="0.3">
      <c r="A39" s="102" t="s">
        <v>812</v>
      </c>
      <c r="B39" s="100"/>
      <c r="C39" s="100"/>
      <c r="D39" s="100"/>
      <c r="E39" s="100"/>
      <c r="F39" s="100"/>
    </row>
    <row r="40" spans="1:8" ht="27.6" hidden="1" x14ac:dyDescent="0.25">
      <c r="A40" s="110" t="s">
        <v>787</v>
      </c>
      <c r="B40" s="111" t="s">
        <v>788</v>
      </c>
      <c r="C40" s="111" t="s">
        <v>789</v>
      </c>
      <c r="D40" s="111" t="s">
        <v>139</v>
      </c>
      <c r="E40" s="111" t="s">
        <v>10</v>
      </c>
      <c r="F40" s="112" t="s">
        <v>790</v>
      </c>
    </row>
    <row r="41" spans="1:8" ht="28.8" hidden="1" x14ac:dyDescent="0.3">
      <c r="A41" s="113">
        <v>1</v>
      </c>
      <c r="B41" s="106" t="s">
        <v>216</v>
      </c>
      <c r="C41" s="106">
        <v>1967</v>
      </c>
      <c r="D41" s="138">
        <v>4.836805555555556E-2</v>
      </c>
      <c r="E41" s="139">
        <v>1</v>
      </c>
      <c r="F41" s="114" t="s">
        <v>138</v>
      </c>
      <c r="G41" s="1">
        <v>12</v>
      </c>
      <c r="H41" s="1">
        <f t="shared" si="0"/>
        <v>56</v>
      </c>
    </row>
    <row r="42" spans="1:8" ht="28.8" hidden="1" x14ac:dyDescent="0.3">
      <c r="A42" s="115">
        <v>2</v>
      </c>
      <c r="B42" s="128" t="s">
        <v>222</v>
      </c>
      <c r="C42" s="128">
        <v>1973</v>
      </c>
      <c r="D42" s="144">
        <v>4.8993055555555554E-2</v>
      </c>
      <c r="E42" s="145">
        <v>2</v>
      </c>
      <c r="F42" s="114" t="s">
        <v>138</v>
      </c>
      <c r="G42" s="1">
        <v>12</v>
      </c>
      <c r="H42" s="1">
        <f t="shared" si="0"/>
        <v>50</v>
      </c>
    </row>
    <row r="43" spans="1:8" ht="28.8" hidden="1" x14ac:dyDescent="0.3">
      <c r="A43" s="113">
        <v>3</v>
      </c>
      <c r="B43" s="106" t="s">
        <v>733</v>
      </c>
      <c r="C43" s="106">
        <v>1968</v>
      </c>
      <c r="D43" s="138">
        <v>5.6192129629629634E-2</v>
      </c>
      <c r="E43" s="139">
        <v>3</v>
      </c>
      <c r="F43" s="114" t="s">
        <v>138</v>
      </c>
      <c r="G43" s="1">
        <v>12</v>
      </c>
      <c r="H43" s="1">
        <f t="shared" si="0"/>
        <v>55</v>
      </c>
    </row>
    <row r="44" spans="1:8" ht="15" hidden="1" thickBot="1" x14ac:dyDescent="0.3">
      <c r="A44" s="123">
        <v>4</v>
      </c>
      <c r="B44" s="125" t="s">
        <v>813</v>
      </c>
      <c r="C44" s="125">
        <v>1979</v>
      </c>
      <c r="D44" s="126">
        <v>6.1504629629629631E-2</v>
      </c>
      <c r="E44" s="124">
        <v>4</v>
      </c>
      <c r="F44" s="114" t="s">
        <v>138</v>
      </c>
      <c r="G44" t="s">
        <v>1851</v>
      </c>
      <c r="H44" t="s">
        <v>1851</v>
      </c>
    </row>
    <row r="45" spans="1:8" ht="15.6" hidden="1" x14ac:dyDescent="0.3">
      <c r="A45" s="122"/>
      <c r="B45" s="100"/>
      <c r="C45" s="100"/>
      <c r="D45" s="100"/>
      <c r="E45" s="100"/>
      <c r="F45" s="100"/>
    </row>
    <row r="46" spans="1:8" ht="15.6" hidden="1" x14ac:dyDescent="0.3">
      <c r="A46" s="102" t="s">
        <v>814</v>
      </c>
      <c r="B46" s="100"/>
      <c r="C46" s="100"/>
      <c r="D46" s="100"/>
      <c r="E46" s="100"/>
      <c r="F46" s="100"/>
    </row>
    <row r="47" spans="1:8" ht="27.6" hidden="1" x14ac:dyDescent="0.25">
      <c r="A47" s="110" t="s">
        <v>787</v>
      </c>
      <c r="B47" s="111" t="s">
        <v>788</v>
      </c>
      <c r="C47" s="111" t="s">
        <v>789</v>
      </c>
      <c r="D47" s="111" t="s">
        <v>139</v>
      </c>
      <c r="E47" s="111" t="s">
        <v>10</v>
      </c>
      <c r="F47" s="112" t="s">
        <v>790</v>
      </c>
    </row>
    <row r="48" spans="1:8" ht="14.4" hidden="1" x14ac:dyDescent="0.25">
      <c r="A48" s="113">
        <v>1</v>
      </c>
      <c r="B48" s="104" t="s">
        <v>112</v>
      </c>
      <c r="C48" s="104">
        <v>1990</v>
      </c>
      <c r="D48" s="105">
        <v>4.6388888888888889E-2</v>
      </c>
      <c r="E48" s="103">
        <v>1</v>
      </c>
      <c r="F48" s="114" t="s">
        <v>138</v>
      </c>
      <c r="G48" t="s">
        <v>1851</v>
      </c>
      <c r="H48" t="s">
        <v>1851</v>
      </c>
    </row>
    <row r="49" spans="1:8" ht="14.4" hidden="1" x14ac:dyDescent="0.3">
      <c r="A49" s="115">
        <v>2</v>
      </c>
      <c r="B49" s="128" t="s">
        <v>121</v>
      </c>
      <c r="C49" s="128">
        <v>2008</v>
      </c>
      <c r="D49" s="144">
        <v>4.6493055555555551E-2</v>
      </c>
      <c r="E49" s="145">
        <v>2</v>
      </c>
      <c r="F49" s="114" t="s">
        <v>138</v>
      </c>
      <c r="G49" s="1">
        <v>12</v>
      </c>
      <c r="H49" s="1">
        <f t="shared" si="0"/>
        <v>15</v>
      </c>
    </row>
    <row r="50" spans="1:8" ht="28.8" hidden="1" x14ac:dyDescent="0.3">
      <c r="A50" s="113">
        <v>3</v>
      </c>
      <c r="B50" s="106" t="s">
        <v>185</v>
      </c>
      <c r="C50" s="106">
        <v>2009</v>
      </c>
      <c r="D50" s="138">
        <v>4.8865740740740737E-2</v>
      </c>
      <c r="E50" s="139">
        <v>3</v>
      </c>
      <c r="F50" s="114" t="s">
        <v>138</v>
      </c>
      <c r="G50" s="1">
        <v>12</v>
      </c>
      <c r="H50" s="1">
        <f t="shared" si="0"/>
        <v>14</v>
      </c>
    </row>
    <row r="51" spans="1:8" ht="29.4" hidden="1" thickBot="1" x14ac:dyDescent="0.35">
      <c r="A51" s="123">
        <v>4</v>
      </c>
      <c r="B51" s="140" t="s">
        <v>815</v>
      </c>
      <c r="C51" s="140">
        <v>2008</v>
      </c>
      <c r="D51" s="141">
        <v>5.7557870370370377E-2</v>
      </c>
      <c r="E51" s="142">
        <v>4</v>
      </c>
      <c r="F51" s="114" t="s">
        <v>138</v>
      </c>
      <c r="G51" s="1">
        <v>12</v>
      </c>
      <c r="H51" s="1">
        <f t="shared" si="0"/>
        <v>15</v>
      </c>
    </row>
    <row r="52" spans="1:8" ht="15.6" hidden="1" x14ac:dyDescent="0.3">
      <c r="A52" s="122"/>
      <c r="B52" s="100"/>
      <c r="C52" s="100"/>
      <c r="D52" s="100"/>
      <c r="E52" s="100"/>
      <c r="F52" s="100"/>
    </row>
    <row r="53" spans="1:8" ht="15.6" hidden="1" x14ac:dyDescent="0.3">
      <c r="A53" s="102" t="s">
        <v>816</v>
      </c>
      <c r="B53" s="100"/>
      <c r="C53" s="100"/>
      <c r="D53" s="100"/>
      <c r="E53" s="100"/>
      <c r="F53" s="100"/>
    </row>
    <row r="54" spans="1:8" ht="27.6" hidden="1" x14ac:dyDescent="0.25">
      <c r="A54" s="110" t="s">
        <v>787</v>
      </c>
      <c r="B54" s="111" t="s">
        <v>788</v>
      </c>
      <c r="C54" s="111" t="s">
        <v>789</v>
      </c>
      <c r="D54" s="111" t="s">
        <v>139</v>
      </c>
      <c r="E54" s="111" t="s">
        <v>10</v>
      </c>
      <c r="F54" s="112" t="s">
        <v>790</v>
      </c>
    </row>
    <row r="55" spans="1:8" ht="28.8" hidden="1" x14ac:dyDescent="0.3">
      <c r="A55" s="113">
        <v>1</v>
      </c>
      <c r="B55" s="106" t="s">
        <v>817</v>
      </c>
      <c r="C55" s="106">
        <v>1983</v>
      </c>
      <c r="D55" s="138">
        <v>5.9004629629629629E-2</v>
      </c>
      <c r="E55" s="139">
        <v>1</v>
      </c>
      <c r="F55" s="114" t="s">
        <v>770</v>
      </c>
      <c r="G55" s="1">
        <v>12</v>
      </c>
      <c r="H55" s="1">
        <f t="shared" si="0"/>
        <v>40</v>
      </c>
    </row>
    <row r="56" spans="1:8" ht="14.4" hidden="1" x14ac:dyDescent="0.3">
      <c r="A56" s="115">
        <v>2</v>
      </c>
      <c r="B56" s="128" t="s">
        <v>284</v>
      </c>
      <c r="C56" s="128">
        <v>1981</v>
      </c>
      <c r="D56" s="144">
        <v>6.0474537037037035E-2</v>
      </c>
      <c r="E56" s="145">
        <v>2</v>
      </c>
      <c r="F56" s="114" t="s">
        <v>770</v>
      </c>
      <c r="G56" s="1">
        <v>12</v>
      </c>
      <c r="H56" s="1">
        <f t="shared" si="0"/>
        <v>42</v>
      </c>
    </row>
    <row r="57" spans="1:8" ht="27.6" hidden="1" x14ac:dyDescent="0.25">
      <c r="A57" s="113">
        <v>3</v>
      </c>
      <c r="B57" s="104" t="s">
        <v>582</v>
      </c>
      <c r="C57" s="104">
        <v>1986</v>
      </c>
      <c r="D57" s="105">
        <v>6.6666666666666666E-2</v>
      </c>
      <c r="E57" s="103">
        <v>3</v>
      </c>
      <c r="F57" s="114" t="s">
        <v>770</v>
      </c>
      <c r="G57" t="s">
        <v>1851</v>
      </c>
      <c r="H57" t="s">
        <v>1851</v>
      </c>
    </row>
    <row r="58" spans="1:8" ht="29.4" hidden="1" thickBot="1" x14ac:dyDescent="0.35">
      <c r="A58" s="123">
        <v>4</v>
      </c>
      <c r="B58" s="140" t="s">
        <v>818</v>
      </c>
      <c r="C58" s="140">
        <v>1980</v>
      </c>
      <c r="D58" s="141">
        <v>6.8194444444444446E-2</v>
      </c>
      <c r="E58" s="142">
        <v>4</v>
      </c>
      <c r="F58" s="114" t="s">
        <v>770</v>
      </c>
      <c r="G58" s="1">
        <v>12</v>
      </c>
      <c r="H58" s="1">
        <f t="shared" si="0"/>
        <v>43</v>
      </c>
    </row>
    <row r="59" spans="1:8" ht="15.6" hidden="1" x14ac:dyDescent="0.3">
      <c r="A59" s="122"/>
      <c r="B59" s="100"/>
      <c r="C59" s="100"/>
      <c r="D59" s="100"/>
      <c r="E59" s="100"/>
      <c r="F59" s="100"/>
    </row>
    <row r="60" spans="1:8" ht="15.6" hidden="1" x14ac:dyDescent="0.3">
      <c r="A60" s="102" t="s">
        <v>819</v>
      </c>
      <c r="B60" s="100"/>
      <c r="C60" s="100"/>
      <c r="D60" s="100"/>
      <c r="E60" s="100"/>
      <c r="F60" s="100"/>
    </row>
    <row r="61" spans="1:8" ht="27.6" hidden="1" x14ac:dyDescent="0.25">
      <c r="A61" s="110" t="s">
        <v>787</v>
      </c>
      <c r="B61" s="111" t="s">
        <v>788</v>
      </c>
      <c r="C61" s="111" t="s">
        <v>789</v>
      </c>
      <c r="D61" s="111" t="s">
        <v>139</v>
      </c>
      <c r="E61" s="111" t="s">
        <v>10</v>
      </c>
      <c r="F61" s="112" t="s">
        <v>790</v>
      </c>
    </row>
    <row r="62" spans="1:8" ht="28.8" hidden="1" x14ac:dyDescent="0.25">
      <c r="A62" s="113">
        <v>1</v>
      </c>
      <c r="B62" s="106" t="s">
        <v>546</v>
      </c>
      <c r="C62" s="104">
        <v>1998</v>
      </c>
      <c r="D62" s="105">
        <v>6.9108796296296293E-2</v>
      </c>
      <c r="E62" s="103">
        <v>1</v>
      </c>
      <c r="F62" s="114" t="s">
        <v>770</v>
      </c>
      <c r="G62">
        <v>17</v>
      </c>
      <c r="H62">
        <f t="shared" si="0"/>
        <v>25</v>
      </c>
    </row>
    <row r="63" spans="1:8" ht="28.8" hidden="1" x14ac:dyDescent="0.3">
      <c r="A63" s="115">
        <v>2</v>
      </c>
      <c r="B63" s="128" t="s">
        <v>820</v>
      </c>
      <c r="C63" s="128">
        <v>2007</v>
      </c>
      <c r="D63" s="144">
        <v>7.1932870370370369E-2</v>
      </c>
      <c r="E63" s="145">
        <v>2</v>
      </c>
      <c r="F63" s="114" t="s">
        <v>770</v>
      </c>
      <c r="G63" s="1">
        <v>17</v>
      </c>
      <c r="H63" s="1">
        <f t="shared" si="0"/>
        <v>16</v>
      </c>
    </row>
    <row r="64" spans="1:8" ht="28.8" hidden="1" x14ac:dyDescent="0.25">
      <c r="A64" s="113">
        <v>3</v>
      </c>
      <c r="B64" s="106" t="s">
        <v>821</v>
      </c>
      <c r="C64" s="104">
        <v>1999</v>
      </c>
      <c r="D64" s="105">
        <v>7.3506944444444444E-2</v>
      </c>
      <c r="E64" s="103">
        <v>3</v>
      </c>
      <c r="F64" s="114" t="s">
        <v>770</v>
      </c>
      <c r="G64">
        <v>17</v>
      </c>
      <c r="H64">
        <f t="shared" si="0"/>
        <v>24</v>
      </c>
    </row>
    <row r="65" spans="1:8" ht="28.8" hidden="1" x14ac:dyDescent="0.25">
      <c r="A65" s="115">
        <v>4</v>
      </c>
      <c r="B65" s="128" t="s">
        <v>822</v>
      </c>
      <c r="C65" s="108">
        <v>2004</v>
      </c>
      <c r="D65" s="109">
        <v>7.5208333333333335E-2</v>
      </c>
      <c r="E65" s="107">
        <v>4</v>
      </c>
      <c r="F65" s="114" t="s">
        <v>770</v>
      </c>
      <c r="G65">
        <v>17</v>
      </c>
      <c r="H65">
        <f t="shared" si="0"/>
        <v>19</v>
      </c>
    </row>
    <row r="66" spans="1:8" ht="28.8" hidden="1" x14ac:dyDescent="0.25">
      <c r="A66" s="113">
        <v>5</v>
      </c>
      <c r="B66" s="106" t="s">
        <v>206</v>
      </c>
      <c r="C66" s="104">
        <v>1995</v>
      </c>
      <c r="D66" s="105">
        <v>0.10596064814814815</v>
      </c>
      <c r="E66" s="103">
        <v>5</v>
      </c>
      <c r="F66" s="114" t="s">
        <v>770</v>
      </c>
      <c r="G66">
        <v>17</v>
      </c>
      <c r="H66">
        <f t="shared" si="0"/>
        <v>28</v>
      </c>
    </row>
    <row r="67" spans="1:8" ht="28.8" hidden="1" x14ac:dyDescent="0.25">
      <c r="A67" s="115">
        <v>6</v>
      </c>
      <c r="B67" s="128" t="s">
        <v>207</v>
      </c>
      <c r="C67" s="108">
        <v>1987</v>
      </c>
      <c r="D67" s="109">
        <v>0.10659722222222223</v>
      </c>
      <c r="E67" s="107">
        <v>6</v>
      </c>
      <c r="F67" s="114" t="s">
        <v>770</v>
      </c>
      <c r="G67">
        <v>17</v>
      </c>
      <c r="H67">
        <f t="shared" si="0"/>
        <v>36</v>
      </c>
    </row>
    <row r="68" spans="1:8" ht="15.6" hidden="1" x14ac:dyDescent="0.3">
      <c r="A68" s="122"/>
      <c r="B68" s="100"/>
      <c r="C68" s="100"/>
      <c r="D68" s="100"/>
      <c r="E68" s="100"/>
      <c r="F68" s="100"/>
    </row>
    <row r="69" spans="1:8" ht="15.6" hidden="1" x14ac:dyDescent="0.3">
      <c r="A69" s="102" t="s">
        <v>823</v>
      </c>
      <c r="B69" s="100"/>
      <c r="C69" s="100"/>
      <c r="D69" s="100"/>
      <c r="E69" s="100"/>
      <c r="F69" s="100"/>
    </row>
    <row r="70" spans="1:8" ht="27.6" hidden="1" x14ac:dyDescent="0.25">
      <c r="A70" s="110" t="s">
        <v>787</v>
      </c>
      <c r="B70" s="111" t="s">
        <v>788</v>
      </c>
      <c r="C70" s="111" t="s">
        <v>789</v>
      </c>
      <c r="D70" s="111" t="s">
        <v>139</v>
      </c>
      <c r="E70" s="111" t="s">
        <v>10</v>
      </c>
      <c r="F70" s="112" t="s">
        <v>790</v>
      </c>
    </row>
    <row r="71" spans="1:8" ht="28.8" hidden="1" x14ac:dyDescent="0.3">
      <c r="A71" s="113">
        <v>1</v>
      </c>
      <c r="B71" s="106" t="s">
        <v>824</v>
      </c>
      <c r="C71" s="106">
        <v>1982</v>
      </c>
      <c r="D71" s="138">
        <v>6.3969907407407406E-2</v>
      </c>
      <c r="E71" s="139">
        <v>1</v>
      </c>
      <c r="F71" s="114" t="s">
        <v>138</v>
      </c>
      <c r="G71" s="1">
        <v>17</v>
      </c>
      <c r="H71" s="1">
        <f t="shared" ref="H71:H89" si="1">2023-C71</f>
        <v>41</v>
      </c>
    </row>
    <row r="72" spans="1:8" ht="28.8" hidden="1" x14ac:dyDescent="0.3">
      <c r="A72" s="115">
        <v>2</v>
      </c>
      <c r="B72" s="128" t="s">
        <v>825</v>
      </c>
      <c r="C72" s="128">
        <v>1981</v>
      </c>
      <c r="D72" s="144">
        <v>6.4236111111111105E-2</v>
      </c>
      <c r="E72" s="145">
        <v>2</v>
      </c>
      <c r="F72" s="114" t="s">
        <v>138</v>
      </c>
      <c r="G72" s="1">
        <v>17</v>
      </c>
      <c r="H72" s="1">
        <f t="shared" si="1"/>
        <v>42</v>
      </c>
    </row>
    <row r="73" spans="1:8" ht="28.8" hidden="1" x14ac:dyDescent="0.3">
      <c r="A73" s="113">
        <v>3</v>
      </c>
      <c r="B73" s="106" t="s">
        <v>517</v>
      </c>
      <c r="C73" s="106">
        <v>1981</v>
      </c>
      <c r="D73" s="138">
        <v>6.8333333333333343E-2</v>
      </c>
      <c r="E73" s="139">
        <v>3</v>
      </c>
      <c r="F73" s="114" t="s">
        <v>138</v>
      </c>
      <c r="G73" s="1">
        <v>17</v>
      </c>
      <c r="H73" s="1">
        <f t="shared" si="1"/>
        <v>42</v>
      </c>
    </row>
    <row r="74" spans="1:8" ht="28.8" hidden="1" x14ac:dyDescent="0.3">
      <c r="A74" s="115">
        <v>4</v>
      </c>
      <c r="B74" s="128" t="s">
        <v>826</v>
      </c>
      <c r="C74" s="128">
        <v>1983</v>
      </c>
      <c r="D74" s="144">
        <v>7.6666666666666661E-2</v>
      </c>
      <c r="E74" s="145">
        <v>4</v>
      </c>
      <c r="F74" s="114" t="s">
        <v>138</v>
      </c>
      <c r="G74" s="1">
        <v>17</v>
      </c>
      <c r="H74" s="1">
        <f t="shared" si="1"/>
        <v>40</v>
      </c>
    </row>
    <row r="75" spans="1:8" ht="28.8" hidden="1" x14ac:dyDescent="0.3">
      <c r="A75" s="113">
        <v>5</v>
      </c>
      <c r="B75" s="106" t="s">
        <v>217</v>
      </c>
      <c r="C75" s="106">
        <v>1981</v>
      </c>
      <c r="D75" s="138">
        <v>8.3263888888888887E-2</v>
      </c>
      <c r="E75" s="139">
        <v>5</v>
      </c>
      <c r="F75" s="114" t="s">
        <v>138</v>
      </c>
      <c r="G75" s="1">
        <v>17</v>
      </c>
      <c r="H75" s="1">
        <f t="shared" si="1"/>
        <v>42</v>
      </c>
    </row>
    <row r="76" spans="1:8" ht="28.2" hidden="1" thickBot="1" x14ac:dyDescent="0.3">
      <c r="A76" s="123">
        <v>6</v>
      </c>
      <c r="B76" s="125" t="s">
        <v>827</v>
      </c>
      <c r="C76" s="125">
        <v>1986</v>
      </c>
      <c r="D76" s="126">
        <v>9.6909722222222217E-2</v>
      </c>
      <c r="E76" s="124">
        <v>6</v>
      </c>
      <c r="F76" s="114" t="s">
        <v>138</v>
      </c>
      <c r="G76" t="s">
        <v>1851</v>
      </c>
      <c r="H76" t="s">
        <v>1851</v>
      </c>
    </row>
    <row r="77" spans="1:8" ht="15.6" hidden="1" x14ac:dyDescent="0.3">
      <c r="A77" s="122"/>
      <c r="B77" s="100"/>
      <c r="C77" s="100"/>
      <c r="D77" s="100"/>
      <c r="E77" s="100"/>
      <c r="F77" s="100"/>
    </row>
    <row r="78" spans="1:8" ht="15.6" hidden="1" x14ac:dyDescent="0.3">
      <c r="A78" s="102" t="s">
        <v>828</v>
      </c>
      <c r="B78" s="100"/>
      <c r="C78" s="100"/>
      <c r="D78" s="100"/>
      <c r="E78" s="100"/>
      <c r="F78" s="100"/>
    </row>
    <row r="79" spans="1:8" ht="27.6" hidden="1" x14ac:dyDescent="0.25">
      <c r="A79" s="110" t="s">
        <v>787</v>
      </c>
      <c r="B79" s="111" t="s">
        <v>788</v>
      </c>
      <c r="C79" s="111" t="s">
        <v>789</v>
      </c>
      <c r="D79" s="111" t="s">
        <v>139</v>
      </c>
      <c r="E79" s="111" t="s">
        <v>10</v>
      </c>
      <c r="F79" s="112" t="s">
        <v>790</v>
      </c>
    </row>
    <row r="80" spans="1:8" ht="28.8" x14ac:dyDescent="0.3">
      <c r="A80" s="113">
        <v>1</v>
      </c>
      <c r="B80" s="106" t="s">
        <v>33</v>
      </c>
      <c r="C80" s="106">
        <v>1986</v>
      </c>
      <c r="D80" s="138">
        <v>9.4444444444444442E-2</v>
      </c>
      <c r="E80" s="139">
        <v>1</v>
      </c>
      <c r="F80" s="114" t="s">
        <v>138</v>
      </c>
      <c r="G80" s="1">
        <v>25</v>
      </c>
      <c r="H80" s="1">
        <f t="shared" si="1"/>
        <v>37</v>
      </c>
    </row>
    <row r="81" spans="1:8" ht="28.8" x14ac:dyDescent="0.3">
      <c r="A81" s="115">
        <v>2</v>
      </c>
      <c r="B81" s="128" t="s">
        <v>237</v>
      </c>
      <c r="C81" s="128">
        <v>1993</v>
      </c>
      <c r="D81" s="144">
        <v>9.5173611111111112E-2</v>
      </c>
      <c r="E81" s="145">
        <v>2</v>
      </c>
      <c r="F81" s="114" t="s">
        <v>138</v>
      </c>
      <c r="G81" s="1">
        <v>25</v>
      </c>
      <c r="H81" s="1">
        <f t="shared" si="1"/>
        <v>30</v>
      </c>
    </row>
    <row r="82" spans="1:8" ht="28.8" x14ac:dyDescent="0.3">
      <c r="A82" s="113">
        <v>3</v>
      </c>
      <c r="B82" s="106" t="s">
        <v>108</v>
      </c>
      <c r="C82" s="106">
        <v>1994</v>
      </c>
      <c r="D82" s="138">
        <v>9.9999999999999992E-2</v>
      </c>
      <c r="E82" s="139">
        <v>3</v>
      </c>
      <c r="F82" s="114" t="s">
        <v>138</v>
      </c>
      <c r="G82" s="1">
        <v>25</v>
      </c>
      <c r="H82" s="1">
        <f t="shared" si="1"/>
        <v>29</v>
      </c>
    </row>
    <row r="83" spans="1:8" ht="28.8" x14ac:dyDescent="0.3">
      <c r="A83" s="115">
        <v>4</v>
      </c>
      <c r="B83" s="128" t="s">
        <v>829</v>
      </c>
      <c r="C83" s="128">
        <v>1986</v>
      </c>
      <c r="D83" s="144">
        <v>0.11019675925925926</v>
      </c>
      <c r="E83" s="145">
        <v>4</v>
      </c>
      <c r="F83" s="114" t="s">
        <v>138</v>
      </c>
      <c r="G83" s="1">
        <v>25</v>
      </c>
      <c r="H83" s="1">
        <f t="shared" si="1"/>
        <v>37</v>
      </c>
    </row>
    <row r="84" spans="1:8" ht="28.8" x14ac:dyDescent="0.3">
      <c r="A84" s="113">
        <v>5</v>
      </c>
      <c r="B84" s="106" t="s">
        <v>242</v>
      </c>
      <c r="C84" s="106">
        <v>1997</v>
      </c>
      <c r="D84" s="138">
        <v>0.11099537037037037</v>
      </c>
      <c r="E84" s="139">
        <v>5</v>
      </c>
      <c r="F84" s="114" t="s">
        <v>138</v>
      </c>
      <c r="G84" s="1">
        <v>25</v>
      </c>
      <c r="H84" s="1">
        <f t="shared" si="1"/>
        <v>26</v>
      </c>
    </row>
    <row r="85" spans="1:8" ht="28.8" x14ac:dyDescent="0.3">
      <c r="A85" s="115">
        <v>6</v>
      </c>
      <c r="B85" s="128" t="s">
        <v>39</v>
      </c>
      <c r="C85" s="128">
        <v>1988</v>
      </c>
      <c r="D85" s="144">
        <v>0.11399305555555556</v>
      </c>
      <c r="E85" s="145">
        <v>6</v>
      </c>
      <c r="F85" s="114" t="s">
        <v>138</v>
      </c>
      <c r="G85" s="1">
        <v>25</v>
      </c>
      <c r="H85" s="1">
        <f t="shared" si="1"/>
        <v>35</v>
      </c>
    </row>
    <row r="86" spans="1:8" ht="28.8" x14ac:dyDescent="0.3">
      <c r="A86" s="113">
        <v>7</v>
      </c>
      <c r="B86" s="106" t="s">
        <v>830</v>
      </c>
      <c r="C86" s="106">
        <v>1989</v>
      </c>
      <c r="D86" s="138">
        <v>0.11898148148148148</v>
      </c>
      <c r="E86" s="139">
        <v>7</v>
      </c>
      <c r="F86" s="114" t="s">
        <v>138</v>
      </c>
      <c r="G86" s="1">
        <v>25</v>
      </c>
      <c r="H86" s="1">
        <f t="shared" si="1"/>
        <v>34</v>
      </c>
    </row>
    <row r="87" spans="1:8" ht="28.8" x14ac:dyDescent="0.3">
      <c r="A87" s="115">
        <v>8</v>
      </c>
      <c r="B87" s="128" t="s">
        <v>831</v>
      </c>
      <c r="C87" s="128">
        <v>2003</v>
      </c>
      <c r="D87" s="144">
        <v>0.11924768518518519</v>
      </c>
      <c r="E87" s="145">
        <v>8</v>
      </c>
      <c r="F87" s="114" t="s">
        <v>138</v>
      </c>
      <c r="G87" s="1">
        <v>25</v>
      </c>
      <c r="H87" s="1">
        <f t="shared" si="1"/>
        <v>20</v>
      </c>
    </row>
    <row r="88" spans="1:8" ht="28.8" x14ac:dyDescent="0.3">
      <c r="A88" s="113">
        <v>9</v>
      </c>
      <c r="B88" s="106" t="s">
        <v>214</v>
      </c>
      <c r="C88" s="106">
        <v>1986</v>
      </c>
      <c r="D88" s="138">
        <v>0.12843750000000001</v>
      </c>
      <c r="E88" s="139">
        <v>9</v>
      </c>
      <c r="F88" s="114" t="s">
        <v>138</v>
      </c>
      <c r="G88" s="1">
        <v>25</v>
      </c>
      <c r="H88" s="1">
        <f t="shared" si="1"/>
        <v>37</v>
      </c>
    </row>
    <row r="89" spans="1:8" ht="28.8" x14ac:dyDescent="0.3">
      <c r="A89" s="115">
        <v>10</v>
      </c>
      <c r="B89" s="128" t="s">
        <v>832</v>
      </c>
      <c r="C89" s="128">
        <v>1991</v>
      </c>
      <c r="D89" s="144">
        <v>0.14560185185185184</v>
      </c>
      <c r="E89" s="145">
        <v>10</v>
      </c>
      <c r="F89" s="114" t="s">
        <v>138</v>
      </c>
      <c r="G89" s="1">
        <v>25</v>
      </c>
      <c r="H89" s="1">
        <f t="shared" si="1"/>
        <v>32</v>
      </c>
    </row>
    <row r="90" spans="1:8" ht="14.4" x14ac:dyDescent="0.3">
      <c r="B90" s="1"/>
      <c r="C90" s="1"/>
      <c r="D90" s="1"/>
      <c r="E90" s="1"/>
      <c r="F90" s="1"/>
      <c r="G90" s="1"/>
      <c r="H90" s="1"/>
    </row>
  </sheetData>
  <autoFilter ref="A5:H89">
    <filterColumn colId="5">
      <filters>
        <filter val="М"/>
      </filters>
    </filterColumn>
    <filterColumn colId="7">
      <filters>
        <filter val="19"/>
        <filter val="20"/>
        <filter val="24"/>
        <filter val="25"/>
        <filter val="26"/>
        <filter val="28"/>
        <filter val="29"/>
        <filter val="30"/>
        <filter val="32"/>
        <filter val="34"/>
        <filter val="35"/>
        <filter val="36"/>
        <filter val="37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F244"/>
  <sheetViews>
    <sheetView workbookViewId="0">
      <selection sqref="A1:BF244"/>
    </sheetView>
  </sheetViews>
  <sheetFormatPr defaultColWidth="8.88671875" defaultRowHeight="14.4" x14ac:dyDescent="0.3"/>
  <cols>
    <col min="1" max="1" width="10.33203125" style="1" customWidth="1"/>
    <col min="2" max="2" width="9" style="10" customWidth="1"/>
    <col min="3" max="3" width="25.33203125" style="3" customWidth="1"/>
    <col min="4" max="4" width="11.88671875" style="3" customWidth="1"/>
    <col min="5" max="6" width="12.5546875" style="3" customWidth="1"/>
    <col min="7" max="7" width="8.5546875" style="1" customWidth="1"/>
    <col min="8" max="8" width="12.5546875" style="1" customWidth="1"/>
    <col min="9" max="9" width="9.5546875" style="1" customWidth="1"/>
    <col min="10" max="10" width="9.44140625" style="1" customWidth="1"/>
    <col min="11" max="11" width="8.88671875" style="1"/>
    <col min="12" max="12" width="12.6640625" style="1" customWidth="1"/>
    <col min="13" max="15" width="8.88671875" style="1"/>
    <col min="16" max="16" width="12.88671875" style="1" customWidth="1"/>
    <col min="17" max="19" width="8.88671875" style="1"/>
    <col min="20" max="20" width="13" style="1" customWidth="1"/>
    <col min="21" max="23" width="8.88671875" style="1"/>
    <col min="24" max="24" width="12.6640625" style="1" customWidth="1"/>
    <col min="25" max="27" width="8.88671875" style="1"/>
    <col min="28" max="28" width="15.6640625" style="1" customWidth="1"/>
    <col min="29" max="31" width="8.88671875" style="1"/>
    <col min="32" max="32" width="12.5546875" style="1" customWidth="1"/>
    <col min="33" max="34" width="8.88671875" style="1"/>
    <col min="35" max="35" width="8.88671875" style="21"/>
    <col min="36" max="36" width="12.6640625" style="1" customWidth="1"/>
    <col min="37" max="39" width="8.88671875" style="1"/>
    <col min="40" max="40" width="12.88671875" style="1" customWidth="1"/>
    <col min="41" max="41" width="8.88671875" style="1"/>
    <col min="42" max="42" width="8.88671875" style="1" customWidth="1"/>
    <col min="43" max="43" width="8.88671875" style="1"/>
    <col min="44" max="44" width="13" style="1" customWidth="1"/>
    <col min="45" max="47" width="8.88671875" style="1"/>
    <col min="48" max="48" width="12.6640625" style="1" customWidth="1"/>
    <col min="49" max="51" width="8.88671875" style="1"/>
    <col min="52" max="52" width="14.33203125" style="1" customWidth="1"/>
    <col min="53" max="55" width="8.88671875" style="1"/>
    <col min="56" max="56" width="12.6640625" style="1" customWidth="1"/>
    <col min="57" max="16384" width="8.88671875" style="1"/>
  </cols>
  <sheetData>
    <row r="1" spans="1:58" ht="14.4" customHeight="1" x14ac:dyDescent="0.3">
      <c r="A1" s="93" t="s">
        <v>21</v>
      </c>
      <c r="B1" s="93" t="s">
        <v>11</v>
      </c>
      <c r="C1" s="88" t="s">
        <v>2</v>
      </c>
      <c r="D1" s="93" t="s">
        <v>12</v>
      </c>
      <c r="E1" s="93" t="s">
        <v>14</v>
      </c>
      <c r="F1" s="93" t="s">
        <v>13</v>
      </c>
      <c r="G1" s="88" t="s">
        <v>76</v>
      </c>
      <c r="H1" s="88"/>
      <c r="I1" s="88"/>
      <c r="J1" s="88"/>
      <c r="K1" s="88" t="s">
        <v>77</v>
      </c>
      <c r="L1" s="88"/>
      <c r="M1" s="88"/>
      <c r="N1" s="88"/>
      <c r="O1" s="89" t="s">
        <v>53</v>
      </c>
      <c r="P1" s="88"/>
      <c r="Q1" s="88"/>
      <c r="R1" s="88"/>
      <c r="S1" s="90" t="s">
        <v>78</v>
      </c>
      <c r="T1" s="91"/>
      <c r="U1" s="91"/>
      <c r="V1" s="92"/>
      <c r="W1" s="90" t="s">
        <v>79</v>
      </c>
      <c r="X1" s="91"/>
      <c r="Y1" s="91"/>
      <c r="Z1" s="92"/>
      <c r="AA1" s="90" t="s">
        <v>80</v>
      </c>
      <c r="AB1" s="91"/>
      <c r="AC1" s="91"/>
      <c r="AD1" s="92"/>
      <c r="AE1" s="90" t="s">
        <v>81</v>
      </c>
      <c r="AF1" s="91"/>
      <c r="AG1" s="91"/>
      <c r="AH1" s="92"/>
      <c r="AI1" s="90" t="s">
        <v>82</v>
      </c>
      <c r="AJ1" s="91"/>
      <c r="AK1" s="91"/>
      <c r="AL1" s="92"/>
      <c r="AM1" s="90" t="s">
        <v>83</v>
      </c>
      <c r="AN1" s="91"/>
      <c r="AO1" s="91"/>
      <c r="AP1" s="92"/>
      <c r="AQ1" s="88" t="s">
        <v>84</v>
      </c>
      <c r="AR1" s="88"/>
      <c r="AS1" s="88"/>
      <c r="AT1" s="88"/>
      <c r="AU1" s="88" t="s">
        <v>85</v>
      </c>
      <c r="AV1" s="88"/>
      <c r="AW1" s="88"/>
      <c r="AX1" s="88"/>
      <c r="AY1" s="88" t="s">
        <v>86</v>
      </c>
      <c r="AZ1" s="88"/>
      <c r="BA1" s="88"/>
      <c r="BB1" s="88"/>
      <c r="BC1" s="88" t="s">
        <v>87</v>
      </c>
      <c r="BD1" s="88"/>
      <c r="BE1" s="88"/>
      <c r="BF1" s="88"/>
    </row>
    <row r="2" spans="1:58" ht="45" customHeight="1" x14ac:dyDescent="0.3">
      <c r="A2" s="94"/>
      <c r="B2" s="94"/>
      <c r="C2" s="88"/>
      <c r="D2" s="94"/>
      <c r="E2" s="94"/>
      <c r="F2" s="95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1" t="s">
        <v>7</v>
      </c>
      <c r="AB2" s="32" t="s">
        <v>8</v>
      </c>
      <c r="AC2" s="32" t="s">
        <v>9</v>
      </c>
      <c r="AD2" s="31" t="s">
        <v>15</v>
      </c>
      <c r="AE2" s="36" t="s">
        <v>7</v>
      </c>
      <c r="AF2" s="37" t="s">
        <v>8</v>
      </c>
      <c r="AG2" s="37" t="s">
        <v>9</v>
      </c>
      <c r="AH2" s="36" t="s">
        <v>15</v>
      </c>
      <c r="AI2" s="39" t="s">
        <v>7</v>
      </c>
      <c r="AJ2" s="37" t="s">
        <v>8</v>
      </c>
      <c r="AK2" s="37" t="s">
        <v>9</v>
      </c>
      <c r="AL2" s="36" t="s">
        <v>15</v>
      </c>
      <c r="AM2" s="41" t="s">
        <v>7</v>
      </c>
      <c r="AN2" s="42" t="s">
        <v>8</v>
      </c>
      <c r="AO2" s="42" t="s">
        <v>9</v>
      </c>
      <c r="AP2" s="41" t="s">
        <v>15</v>
      </c>
      <c r="AQ2" s="44" t="s">
        <v>7</v>
      </c>
      <c r="AR2" s="43" t="s">
        <v>8</v>
      </c>
      <c r="AS2" s="43" t="s">
        <v>9</v>
      </c>
      <c r="AT2" s="44" t="s">
        <v>15</v>
      </c>
      <c r="AU2" s="44" t="s">
        <v>7</v>
      </c>
      <c r="AV2" s="43" t="s">
        <v>8</v>
      </c>
      <c r="AW2" s="43" t="s">
        <v>9</v>
      </c>
      <c r="AX2" s="44" t="s">
        <v>15</v>
      </c>
      <c r="AY2" s="45" t="s">
        <v>7</v>
      </c>
      <c r="AZ2" s="46" t="s">
        <v>8</v>
      </c>
      <c r="BA2" s="46" t="s">
        <v>9</v>
      </c>
      <c r="BB2" s="45" t="s">
        <v>15</v>
      </c>
      <c r="BC2" s="48" t="s">
        <v>7</v>
      </c>
      <c r="BD2" s="47" t="s">
        <v>8</v>
      </c>
      <c r="BE2" s="47" t="s">
        <v>9</v>
      </c>
      <c r="BF2" s="48" t="s">
        <v>15</v>
      </c>
    </row>
    <row r="3" spans="1:58" x14ac:dyDescent="0.3">
      <c r="A3" s="11">
        <f>IF(D3=0," ",RANK(D3,$D$3:$D$244,0))</f>
        <v>1</v>
      </c>
      <c r="B3" s="9">
        <v>1</v>
      </c>
      <c r="C3" s="25" t="s">
        <v>101</v>
      </c>
      <c r="D3" s="72">
        <f>I3+M3+Q3+U3+Y3+AC3+AG3+AK3+AO3+AS3+AW3+BA3+BE3</f>
        <v>503.25</v>
      </c>
      <c r="E3" s="13">
        <f>J3+N3+R3+V3+Z3+AD3+AH3+AL3+AP3+AT3+AX3+BB3+BF3</f>
        <v>72.5</v>
      </c>
      <c r="F3" s="13">
        <f>COUNTA(H3,L3,P3,T3,X3,AB3,AF3,AJ3,AN3,AR3,AV3,AZ3,BD3)</f>
        <v>5</v>
      </c>
      <c r="G3" s="5">
        <f>VLOOKUP(C3,'1'!B11:H111,3,FALSE)</f>
        <v>4.3564814814814813E-2</v>
      </c>
      <c r="H3" s="6">
        <f>VLOOKUP(C3,'1'!B11:H111,4,FALSE)</f>
        <v>2</v>
      </c>
      <c r="I3" s="6">
        <f>VLOOKUP(H3,Баллы!$A$2:$B$101,2)+J3/2</f>
        <v>102.5</v>
      </c>
      <c r="J3" s="6">
        <f>VLOOKUP(C3,'1'!B11:H111,6,FALSE)</f>
        <v>11</v>
      </c>
      <c r="K3" s="5"/>
      <c r="L3" s="6"/>
      <c r="M3" s="6"/>
      <c r="N3" s="6"/>
      <c r="O3" s="5">
        <f>VLOOKUP(C3,'3'!$B$10:$G$298,3,FALSE)</f>
        <v>3.8078703703703705E-2</v>
      </c>
      <c r="P3" s="6">
        <f>VLOOKUP(C3,'3'!$B$10:$G$298,4,FALSE)</f>
        <v>9</v>
      </c>
      <c r="Q3" s="6">
        <f>VLOOKUP(P3,Баллы!$A$2:$B$101,2)+R3/2</f>
        <v>87.75</v>
      </c>
      <c r="R3" s="6">
        <f>VLOOKUP(C3,'3'!$B$10:$G$298,5,FALSE)</f>
        <v>9.5</v>
      </c>
      <c r="S3" s="5">
        <f>VLOOKUP(C3,'4'!$B$10:$H$161,3,FALSE)</f>
        <v>8.3611111111111122E-2</v>
      </c>
      <c r="T3" s="6">
        <f>VLOOKUP(C3,'4'!$B$10:$H$161,4,FALSE)</f>
        <v>4</v>
      </c>
      <c r="U3" s="6">
        <f>VLOOKUP(T3,Баллы!$A$2:$B$101,2)+V3/2</f>
        <v>103</v>
      </c>
      <c r="V3" s="6">
        <f>VLOOKUP(C3,'4'!$B$10:$H$161,6,FALSE)</f>
        <v>20</v>
      </c>
      <c r="W3" s="8"/>
      <c r="X3" s="4"/>
      <c r="Y3" s="4"/>
      <c r="Z3" s="4"/>
      <c r="AA3" s="8">
        <f>VLOOKUP(C3,'6'!$B$10:$H$215,3,FALSE)</f>
        <v>9.869212962962963E-2</v>
      </c>
      <c r="AB3" s="4">
        <f>VLOOKUP(C3,'6'!$B$10:$H$215,4,FALSE)</f>
        <v>2</v>
      </c>
      <c r="AC3" s="4">
        <f>VLOOKUP(AB3,Баллы!$A$2:$B$101,2)+AD3/2</f>
        <v>108</v>
      </c>
      <c r="AD3" s="4">
        <f>VLOOKUP(C3,'6'!$B$10:$H$215,6,FALSE)</f>
        <v>22</v>
      </c>
      <c r="AE3" s="87" t="str">
        <f>VLOOKUP(C3,'7'!$B$10:$H$126,3,FALSE)</f>
        <v>00:55:34</v>
      </c>
      <c r="AF3" s="6">
        <f>VLOOKUP(C3,'7'!$B$10:$H$126,4,FALSE)</f>
        <v>2</v>
      </c>
      <c r="AG3" s="4">
        <f>VLOOKUP(AF3,Баллы!$A$2:$B$101,2)+AH3/2</f>
        <v>102</v>
      </c>
      <c r="AH3" s="4">
        <f>VLOOKUP(C3,'7'!$B$10:$H$126,6,FALSE)</f>
        <v>10</v>
      </c>
      <c r="AI3" s="5"/>
      <c r="AJ3" s="6"/>
      <c r="AK3" s="6"/>
      <c r="AL3" s="6"/>
      <c r="AM3" s="5"/>
      <c r="AN3" s="6"/>
      <c r="AO3" s="6"/>
      <c r="AP3" s="6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f>IF(D4=0," ",RANK(D4,$D$3:$D$244,0))</f>
        <v>2</v>
      </c>
      <c r="B4" s="9">
        <v>2</v>
      </c>
      <c r="C4" s="12" t="s">
        <v>73</v>
      </c>
      <c r="D4" s="72">
        <f>I4+M4+Q4+U4+Y4+AC4+AG4+AK4+AO4+AS4+AW4+BA4+BE4</f>
        <v>498.25</v>
      </c>
      <c r="E4" s="13">
        <f>J4+N4+R4+V4+Z4+AD4+AH4+AL4+AP4+AT4+AX4+BB4+BF4</f>
        <v>72.5</v>
      </c>
      <c r="F4" s="13">
        <f>COUNTA(H4,L4,P4,T4,X4,AB4,AF4,AJ4,AN4,AR4,AV4,AZ4,BD4)</f>
        <v>5</v>
      </c>
      <c r="G4" s="5">
        <f>VLOOKUP(C4,'1'!B10:H110,3,FALSE)</f>
        <v>4.2511574074074077E-2</v>
      </c>
      <c r="H4" s="6">
        <f>VLOOKUP(C4,'1'!B10:H110,4,FALSE)</f>
        <v>1</v>
      </c>
      <c r="I4" s="6">
        <f>VLOOKUP(H4,Баллы!$A$2:$B$101,2)+J4/2</f>
        <v>105.5</v>
      </c>
      <c r="J4" s="6">
        <f>VLOOKUP(C4,'1'!B10:H110,6,FALSE)</f>
        <v>11</v>
      </c>
      <c r="K4" s="5"/>
      <c r="L4" s="6"/>
      <c r="M4" s="6"/>
      <c r="N4" s="6"/>
      <c r="O4" s="5">
        <f>VLOOKUP(C4,'3'!$B$10:$G$298,3,FALSE)</f>
        <v>0.11922453703703705</v>
      </c>
      <c r="P4" s="6">
        <f>VLOOKUP(C4,'3'!$B$10:$G$298,4,FALSE)</f>
        <v>4</v>
      </c>
      <c r="Q4" s="6">
        <f>VLOOKUP(P4,Баллы!$A$2:$B$101,2)+R4/2</f>
        <v>106.25</v>
      </c>
      <c r="R4" s="6">
        <f>VLOOKUP(C4,'3'!$B$10:$G$298,5,FALSE)</f>
        <v>26.5</v>
      </c>
      <c r="S4" s="5"/>
      <c r="T4" s="6"/>
      <c r="U4" s="6"/>
      <c r="V4" s="6"/>
      <c r="W4" s="8"/>
      <c r="X4" s="4"/>
      <c r="Y4" s="4"/>
      <c r="Z4" s="4"/>
      <c r="AA4" s="8">
        <f>VLOOKUP(C4,'6'!$B$10:$H$215,3,FALSE)</f>
        <v>3.7997685185185183E-2</v>
      </c>
      <c r="AB4" s="4">
        <f>VLOOKUP(C4,'6'!$B$10:$H$215,4,FALSE)</f>
        <v>4</v>
      </c>
      <c r="AC4" s="4">
        <f>VLOOKUP(AB4,Баллы!$A$2:$B$101,2)+AD4/2</f>
        <v>98</v>
      </c>
      <c r="AD4" s="4">
        <f>VLOOKUP(C4,'6'!$B$10:$H$215,6,FALSE)</f>
        <v>10</v>
      </c>
      <c r="AE4" s="87" t="str">
        <f>VLOOKUP(C4,'7'!$B$10:$H$126,3,FALSE)</f>
        <v>00:59:01</v>
      </c>
      <c r="AF4" s="6">
        <f>VLOOKUP(C4,'7'!$B$10:$H$126,4,FALSE)</f>
        <v>5</v>
      </c>
      <c r="AG4" s="4">
        <f>VLOOKUP(AF4,Баллы!$A$2:$B$101,2)+AH4/2</f>
        <v>96</v>
      </c>
      <c r="AH4" s="4">
        <f>VLOOKUP(C4,'7'!$B$10:$H$126,6,FALSE)</f>
        <v>10</v>
      </c>
      <c r="AI4" s="5" t="str">
        <f>VLOOKUP(C4,'8'!$B$10:$H$397,3,FALSE)</f>
        <v>01:27:04</v>
      </c>
      <c r="AJ4" s="6">
        <f>VLOOKUP(C4,'8'!$B$10:$H$397,4,FALSE)</f>
        <v>8</v>
      </c>
      <c r="AK4" s="6">
        <f>VLOOKUP(AJ4,Баллы!$A$2:$B$101,2)+AL4/2</f>
        <v>92.5</v>
      </c>
      <c r="AL4" s="6">
        <f>VLOOKUP(C4,'8'!$B$10:$H$397,6,FALSE)</f>
        <v>15</v>
      </c>
      <c r="AM4" s="5"/>
      <c r="AN4" s="6"/>
      <c r="AO4" s="6"/>
      <c r="AP4" s="6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f>IF(D5=0," ",RANK(D5,$D$3:$D$244,0))</f>
        <v>3</v>
      </c>
      <c r="B5" s="9">
        <v>3</v>
      </c>
      <c r="C5" s="38" t="s">
        <v>256</v>
      </c>
      <c r="D5" s="72">
        <f>I5+M5+Q5+U5+Y5+AC5+AG5+AK5+AO5+AS5+AW5+BA5+BE5</f>
        <v>446.25</v>
      </c>
      <c r="E5" s="13">
        <f>J5+N5+R5+V5+Z5+AD5+AH5+AL5+AP5+AT5+AX5+BB5+BF5</f>
        <v>108.5</v>
      </c>
      <c r="F5" s="13">
        <f>COUNTA(H5,L5,P5,T5,X5,AB5,AF5,AJ5,AN5,AR5,AV5,AZ5,BD5)</f>
        <v>4</v>
      </c>
      <c r="G5" s="4"/>
      <c r="H5" s="4"/>
      <c r="I5" s="4"/>
      <c r="J5" s="4"/>
      <c r="K5" s="5">
        <f>VLOOKUP(C5,'2'!$C$10:$H$78,3,FALSE)</f>
        <v>8.324074074074074E-2</v>
      </c>
      <c r="L5" s="6">
        <f>VLOOKUP(C5,'2'!$C$10:$H$78,4,FALSE)</f>
        <v>2</v>
      </c>
      <c r="M5" s="6">
        <f>VLOOKUP(L5,Баллы!$A$2:$B$101,2)+N5/2</f>
        <v>107</v>
      </c>
      <c r="N5" s="6">
        <f>VLOOKUP(C5,'2'!$C$10:$H$78,5,FALSE)</f>
        <v>20</v>
      </c>
      <c r="O5" s="5">
        <f>VLOOKUP(C5,'3'!$B$10:$G$298,3,FALSE)</f>
        <v>0.10547453703703703</v>
      </c>
      <c r="P5" s="6">
        <f>VLOOKUP(C5,'3'!$B$10:$G$298,4,FALSE)</f>
        <v>1</v>
      </c>
      <c r="Q5" s="6">
        <f>VLOOKUP(P5,Баллы!$A$2:$B$101,2)+R5/2</f>
        <v>113.25</v>
      </c>
      <c r="R5" s="6">
        <f>VLOOKUP(C5,'3'!$B$10:$G$298,5,FALSE)</f>
        <v>26.5</v>
      </c>
      <c r="S5" s="5">
        <f>VLOOKUP(C5,'4'!$B$10:$H$161,3,FALSE)</f>
        <v>0.12166666666666666</v>
      </c>
      <c r="T5" s="6">
        <f>VLOOKUP(C5,'4'!$B$10:$H$161,4,FALSE)</f>
        <v>1</v>
      </c>
      <c r="U5" s="6">
        <f>VLOOKUP(T5,Баллы!$A$2:$B$101,2)+V5/2</f>
        <v>116</v>
      </c>
      <c r="V5" s="6">
        <f>VLOOKUP(C5,'4'!$B$10:$H$161,6,FALSE)</f>
        <v>32</v>
      </c>
      <c r="W5" s="8"/>
      <c r="X5" s="4"/>
      <c r="Y5" s="4"/>
      <c r="Z5" s="4"/>
      <c r="AA5" s="8"/>
      <c r="AB5" s="4"/>
      <c r="AC5" s="4"/>
      <c r="AD5" s="4"/>
      <c r="AE5" s="87"/>
      <c r="AF5" s="6"/>
      <c r="AG5" s="4"/>
      <c r="AH5" s="4"/>
      <c r="AI5" s="5" t="str">
        <f>VLOOKUP(C5,'8'!$B$10:$H$397,3,FALSE)</f>
        <v>03:02:07</v>
      </c>
      <c r="AJ5" s="6">
        <f>VLOOKUP(C5,'8'!$B$10:$H$397,4,FALSE)</f>
        <v>3</v>
      </c>
      <c r="AK5" s="6">
        <f>VLOOKUP(AJ5,Баллы!$A$2:$B$101,2)+AL5/2</f>
        <v>110</v>
      </c>
      <c r="AL5" s="6">
        <f>VLOOKUP(C5,'8'!$B$10:$H$397,6,FALSE)</f>
        <v>30</v>
      </c>
      <c r="AM5" s="5"/>
      <c r="AN5" s="6"/>
      <c r="AO5" s="6"/>
      <c r="AP5" s="6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f>IF(D6=0," ",RANK(D6,$D$3:$D$244,0))</f>
        <v>4</v>
      </c>
      <c r="B6" s="9">
        <v>4</v>
      </c>
      <c r="C6" s="12" t="s">
        <v>115</v>
      </c>
      <c r="D6" s="72">
        <f>I6+M6+Q6+U6+Y6+AC6+AG6+AK6+AO6+AS6+AW6+BA6+BE6</f>
        <v>327</v>
      </c>
      <c r="E6" s="13">
        <f>J6+N6+R6+V6+Z6+AD6+AH6+AL6+AP6+AT6+AX6+BB6+BF6</f>
        <v>72</v>
      </c>
      <c r="F6" s="13">
        <f>COUNTA(H6,L6,P6,T6,X6,AB6,AF6,AJ6,AN6,AR6,AV6,AZ6,BD6)</f>
        <v>3</v>
      </c>
      <c r="G6" s="5">
        <f>VLOOKUP(C6,'1'!B13:H113,3,FALSE)</f>
        <v>0.11138888888888888</v>
      </c>
      <c r="H6" s="6">
        <f>VLOOKUP(C6,'1'!B13:H113,4,FALSE)</f>
        <v>2</v>
      </c>
      <c r="I6" s="6">
        <f>VLOOKUP(H6,Баллы!$A$2:$B$101,2)+J6/2</f>
        <v>109.5</v>
      </c>
      <c r="J6" s="6">
        <f>VLOOKUP(C6,'1'!B13:H113,6,FALSE)</f>
        <v>25</v>
      </c>
      <c r="K6" s="5"/>
      <c r="L6" s="6"/>
      <c r="M6" s="6"/>
      <c r="N6" s="6"/>
      <c r="O6" s="5"/>
      <c r="P6" s="6"/>
      <c r="Q6" s="6"/>
      <c r="R6" s="6"/>
      <c r="S6" s="5">
        <f>VLOOKUP(C6,'4'!$B$10:$H$161,3,FALSE)</f>
        <v>0.13437499999999999</v>
      </c>
      <c r="T6" s="6">
        <f>VLOOKUP(C6,'4'!$B$10:$H$161,4,FALSE)</f>
        <v>2</v>
      </c>
      <c r="U6" s="6">
        <f>VLOOKUP(T6,Баллы!$A$2:$B$101,2)+V6/2</f>
        <v>113</v>
      </c>
      <c r="V6" s="6">
        <f>VLOOKUP(C6,'4'!$B$10:$H$161,6,FALSE)</f>
        <v>32</v>
      </c>
      <c r="W6" s="8"/>
      <c r="X6" s="4"/>
      <c r="Y6" s="4"/>
      <c r="Z6" s="4"/>
      <c r="AA6" s="8"/>
      <c r="AB6" s="4"/>
      <c r="AC6" s="4"/>
      <c r="AD6" s="4"/>
      <c r="AE6" s="87"/>
      <c r="AF6" s="6"/>
      <c r="AG6" s="4"/>
      <c r="AH6" s="4"/>
      <c r="AI6" s="5" t="str">
        <f>VLOOKUP(C6,'8'!$B$10:$H$397,3,FALSE)</f>
        <v>01:13:45</v>
      </c>
      <c r="AJ6" s="6">
        <f>VLOOKUP(C6,'8'!$B$10:$H$397,4,FALSE)</f>
        <v>2</v>
      </c>
      <c r="AK6" s="6">
        <f>VLOOKUP(AJ6,Баллы!$A$2:$B$101,2)+AL6/2</f>
        <v>104.5</v>
      </c>
      <c r="AL6" s="6">
        <f>VLOOKUP(C6,'8'!$B$10:$H$397,6,FALSE)</f>
        <v>15</v>
      </c>
      <c r="AM6" s="5"/>
      <c r="AN6" s="6"/>
      <c r="AO6" s="6"/>
      <c r="AP6" s="6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f>IF(D7=0," ",RANK(D7,$D$3:$D$244,0))</f>
        <v>5</v>
      </c>
      <c r="B7" s="9">
        <v>5</v>
      </c>
      <c r="C7" s="38" t="s">
        <v>332</v>
      </c>
      <c r="D7" s="72">
        <f>I7+M7+Q7+U7+Y7+AC7+AG7+AK7+AO7+AS7+AW7+BA7+BE7</f>
        <v>293.75</v>
      </c>
      <c r="E7" s="13">
        <f>J7+N7+R7+V7+Z7+AD7+AH7+AL7+AP7+AT7+AX7+BB7+BF7</f>
        <v>43.5</v>
      </c>
      <c r="F7" s="13">
        <f>COUNTA(H7,L7,P7,T7,X7,AB7,AF7,AJ7,AN7,AR7,AV7,AZ7,BD7)</f>
        <v>3</v>
      </c>
      <c r="G7" s="4"/>
      <c r="H7" s="4"/>
      <c r="I7" s="4"/>
      <c r="J7" s="4"/>
      <c r="K7" s="5"/>
      <c r="L7" s="6"/>
      <c r="M7" s="6"/>
      <c r="N7" s="6"/>
      <c r="O7" s="5">
        <f>VLOOKUP(C7,'3'!$B$10:$G$298,3,FALSE)</f>
        <v>0.12274305555555555</v>
      </c>
      <c r="P7" s="6">
        <f>VLOOKUP(C7,'3'!$B$10:$G$298,4,FALSE)</f>
        <v>7</v>
      </c>
      <c r="Q7" s="6">
        <f>VLOOKUP(P7,Баллы!$A$2:$B$101,2)+R7/2</f>
        <v>100.25</v>
      </c>
      <c r="R7" s="6">
        <f>VLOOKUP(C7,'3'!$B$10:$G$298,5,FALSE)</f>
        <v>26.5</v>
      </c>
      <c r="S7" s="5"/>
      <c r="T7" s="6"/>
      <c r="U7" s="6"/>
      <c r="V7" s="6"/>
      <c r="W7" s="8"/>
      <c r="X7" s="4"/>
      <c r="Y7" s="4"/>
      <c r="Z7" s="4"/>
      <c r="AA7" s="8"/>
      <c r="AB7" s="4"/>
      <c r="AC7" s="4"/>
      <c r="AD7" s="4"/>
      <c r="AE7" s="87" t="str">
        <f>VLOOKUP(C7,'7'!$B$10:$H$126,3,FALSE)</f>
        <v>00:54:06</v>
      </c>
      <c r="AF7" s="6">
        <f>VLOOKUP(C7,'7'!$B$10:$H$126,4,FALSE)</f>
        <v>1</v>
      </c>
      <c r="AG7" s="4">
        <f>VLOOKUP(AF7,Баллы!$A$2:$B$101,2)+AH7/2</f>
        <v>105</v>
      </c>
      <c r="AH7" s="4">
        <f>VLOOKUP(C7,'7'!$B$10:$H$126,6,FALSE)</f>
        <v>10</v>
      </c>
      <c r="AI7" s="5" t="str">
        <f>VLOOKUP(C7,'8'!$B$10:$H$397,3,FALSE)</f>
        <v>00:45:29</v>
      </c>
      <c r="AJ7" s="6">
        <f>VLOOKUP(C7,'8'!$B$10:$H$397,4,FALSE)</f>
        <v>8</v>
      </c>
      <c r="AK7" s="6">
        <f>VLOOKUP(AJ7,Баллы!$A$2:$B$101,2)+AL7/2</f>
        <v>88.5</v>
      </c>
      <c r="AL7" s="6">
        <f>VLOOKUP(C7,'8'!$B$10:$H$397,6,FALSE)</f>
        <v>7</v>
      </c>
      <c r="AM7" s="5"/>
      <c r="AN7" s="6"/>
      <c r="AO7" s="6"/>
      <c r="AP7" s="6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>
        <f>IF(D8=0," ",RANK(D8,$D$3:$D$244,0))</f>
        <v>6</v>
      </c>
      <c r="B8" s="9">
        <v>6</v>
      </c>
      <c r="C8" s="38" t="s">
        <v>281</v>
      </c>
      <c r="D8" s="72">
        <f>I8+M8+Q8+U8+Y8+AC8+AG8+AK8+AO8+AS8+AW8+BA8+BE8</f>
        <v>271.25</v>
      </c>
      <c r="E8" s="13">
        <f>J8+N8+R8+V8+Z8+AD8+AH8+AL8+AP8+AT8+AX8+BB8+BF8</f>
        <v>26.5</v>
      </c>
      <c r="F8" s="13">
        <f>COUNTA(H8,L8,P8,T8,X8,AB8,AF8,AJ8,AN8,AR8,AV8,AZ8,BD8)</f>
        <v>3</v>
      </c>
      <c r="G8" s="4"/>
      <c r="H8" s="4"/>
      <c r="I8" s="4"/>
      <c r="J8" s="4"/>
      <c r="K8" s="5"/>
      <c r="L8" s="6"/>
      <c r="M8" s="6"/>
      <c r="N8" s="6"/>
      <c r="O8" s="5">
        <f>VLOOKUP(C8,'3'!$B$10:$G$298,3,FALSE)</f>
        <v>3.9120370370370368E-2</v>
      </c>
      <c r="P8" s="6">
        <f>VLOOKUP(C8,'3'!$B$10:$G$298,4,FALSE)</f>
        <v>11</v>
      </c>
      <c r="Q8" s="6">
        <f>VLOOKUP(P8,Баллы!$A$2:$B$101,2)+R8/2</f>
        <v>84.75</v>
      </c>
      <c r="R8" s="6">
        <f>VLOOKUP(C8,'3'!$B$10:$G$298,5,FALSE)</f>
        <v>9.5</v>
      </c>
      <c r="S8" s="5"/>
      <c r="T8" s="6"/>
      <c r="U8" s="6"/>
      <c r="V8" s="6"/>
      <c r="W8" s="8"/>
      <c r="X8" s="4"/>
      <c r="Y8" s="4"/>
      <c r="Z8" s="4"/>
      <c r="AA8" s="8"/>
      <c r="AB8" s="4"/>
      <c r="AC8" s="4"/>
      <c r="AD8" s="4"/>
      <c r="AE8" s="87" t="str">
        <f>VLOOKUP(C8,'7'!$B$10:$H$126,3,FALSE)</f>
        <v>00:55:35</v>
      </c>
      <c r="AF8" s="6">
        <f>VLOOKUP(C8,'7'!$B$10:$H$126,4,FALSE)</f>
        <v>3</v>
      </c>
      <c r="AG8" s="4">
        <f>VLOOKUP(AF8,Баллы!$A$2:$B$101,2)+AH8/2</f>
        <v>100</v>
      </c>
      <c r="AH8" s="4">
        <f>VLOOKUP(C8,'7'!$B$10:$H$126,6,FALSE)</f>
        <v>10</v>
      </c>
      <c r="AI8" s="5" t="str">
        <f>VLOOKUP(C8,'8'!$B$10:$H$397,3,FALSE)</f>
        <v>00:45:31</v>
      </c>
      <c r="AJ8" s="6">
        <f>VLOOKUP(C8,'8'!$B$10:$H$397,4,FALSE)</f>
        <v>9</v>
      </c>
      <c r="AK8" s="6">
        <f>VLOOKUP(AJ8,Баллы!$A$2:$B$101,2)+AL8/2</f>
        <v>86.5</v>
      </c>
      <c r="AL8" s="6">
        <f>VLOOKUP(C8,'8'!$B$10:$H$397,6,FALSE)</f>
        <v>7</v>
      </c>
      <c r="AM8" s="5"/>
      <c r="AN8" s="6"/>
      <c r="AO8" s="6"/>
      <c r="AP8" s="6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>
        <f>IF(D9=0," ",RANK(D9,$D$3:$D$244,0))</f>
        <v>7</v>
      </c>
      <c r="B9" s="9">
        <v>7</v>
      </c>
      <c r="C9" s="38" t="s">
        <v>349</v>
      </c>
      <c r="D9" s="72">
        <f>I9+M9+Q9+U9+Y9+AC9+AG9+AK9+AO9+AS9+AW9+BA9+BE9</f>
        <v>256.25</v>
      </c>
      <c r="E9" s="13">
        <f>J9+N9+R9+V9+Z9+AD9+AH9+AL9+AP9+AT9+AX9+BB9+BF9</f>
        <v>46.5</v>
      </c>
      <c r="F9" s="13">
        <f>COUNTA(H9,L9,P9,T9,X9,AB9,AF9,AJ9,AN9,AR9,AV9,AZ9,BD9)</f>
        <v>3</v>
      </c>
      <c r="G9" s="4"/>
      <c r="H9" s="4"/>
      <c r="I9" s="4"/>
      <c r="J9" s="4"/>
      <c r="K9" s="5"/>
      <c r="L9" s="6"/>
      <c r="M9" s="6"/>
      <c r="N9" s="6"/>
      <c r="O9" s="5">
        <f>VLOOKUP(C9,'3'!$B$10:$G$298,3,FALSE)</f>
        <v>0.14640046296296297</v>
      </c>
      <c r="P9" s="6">
        <f>VLOOKUP(C9,'3'!$B$10:$G$298,4,FALSE)</f>
        <v>26</v>
      </c>
      <c r="Q9" s="6">
        <f>VLOOKUP(P9,Баллы!$A$2:$B$101,2)+R9/2</f>
        <v>78.25</v>
      </c>
      <c r="R9" s="6">
        <f>VLOOKUP(C9,'3'!$B$10:$G$298,5,FALSE)</f>
        <v>26.5</v>
      </c>
      <c r="S9" s="5"/>
      <c r="T9" s="6"/>
      <c r="U9" s="6"/>
      <c r="V9" s="6"/>
      <c r="W9" s="8">
        <f>VLOOKUP(C9,'5'!$B$10:$H$52,3,FALSE)</f>
        <v>4.4062500000000004E-2</v>
      </c>
      <c r="X9" s="4">
        <f>VLOOKUP(C9,'5'!$B$10:$H$52,4,FALSE)</f>
        <v>4</v>
      </c>
      <c r="Y9" s="4">
        <f>VLOOKUP(X9,Баллы!$A$2:$B$101,2)+Z9/2</f>
        <v>98</v>
      </c>
      <c r="Z9" s="4">
        <f>VLOOKUP(C9,'5'!$B$10:$H$52,6,FALSE)</f>
        <v>10</v>
      </c>
      <c r="AA9" s="8"/>
      <c r="AB9" s="4"/>
      <c r="AC9" s="4"/>
      <c r="AD9" s="4"/>
      <c r="AE9" s="87" t="str">
        <f>VLOOKUP(C9,'7'!$B$10:$H$126,3,FALSE)</f>
        <v>01:13:21</v>
      </c>
      <c r="AF9" s="6">
        <f>VLOOKUP(C9,'7'!$B$10:$H$126,4,FALSE)</f>
        <v>16</v>
      </c>
      <c r="AG9" s="4">
        <f>VLOOKUP(AF9,Баллы!$A$2:$B$101,2)+AH9/2</f>
        <v>80</v>
      </c>
      <c r="AH9" s="4">
        <f>VLOOKUP(C9,'7'!$B$10:$H$126,6,FALSE)</f>
        <v>10</v>
      </c>
      <c r="AI9" s="5"/>
      <c r="AJ9" s="6"/>
      <c r="AK9" s="6"/>
      <c r="AL9" s="6"/>
      <c r="AM9" s="5"/>
      <c r="AN9" s="6"/>
      <c r="AO9" s="6"/>
      <c r="AP9" s="6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>
        <f>IF(D10=0," ",RANK(D10,$D$3:$D$244,0))</f>
        <v>8</v>
      </c>
      <c r="B10" s="9">
        <v>8</v>
      </c>
      <c r="C10" s="12" t="s">
        <v>68</v>
      </c>
      <c r="D10" s="72">
        <f>I10+M10+Q10+U10+Y10+AC10+AG10+AK10+AO10+AS10+AW10+BA10+BE10</f>
        <v>231.75</v>
      </c>
      <c r="E10" s="13">
        <f>J10+N10+R10+V10+Z10+AD10+AH10+AL10+AP10+AT10+AX10+BB10+BF10</f>
        <v>35.5</v>
      </c>
      <c r="F10" s="13">
        <f>COUNTA(H10,L10,P10,T10,X10,AB10,AF10,AJ10,AN10,AR10,AV10,AZ10,BD10)</f>
        <v>3</v>
      </c>
      <c r="G10" s="5">
        <f>VLOOKUP(C10,'1'!B12:H112,3,FALSE)</f>
        <v>8.4780092592592601E-2</v>
      </c>
      <c r="H10" s="6">
        <f>VLOOKUP(C10,'1'!B12:H112,4,FALSE)</f>
        <v>6</v>
      </c>
      <c r="I10" s="6">
        <f>VLOOKUP(H10,Баллы!$A$2:$B$101,2)+J10/2</f>
        <v>94.5</v>
      </c>
      <c r="J10" s="6">
        <f>VLOOKUP(C10,'1'!B12:H112,6,FALSE)</f>
        <v>11</v>
      </c>
      <c r="K10" s="5"/>
      <c r="L10" s="6"/>
      <c r="M10" s="6"/>
      <c r="N10" s="6"/>
      <c r="O10" s="5">
        <f>VLOOKUP(C10,'3'!$B$10:$G$298,3,FALSE)</f>
        <v>6.3518518518518516E-2</v>
      </c>
      <c r="P10" s="6">
        <f>VLOOKUP(C10,'3'!$B$10:$G$298,4,FALSE)</f>
        <v>45</v>
      </c>
      <c r="Q10" s="6">
        <f>VLOOKUP(P10,Баллы!$A$2:$B$101,2)+R10/2</f>
        <v>50.75</v>
      </c>
      <c r="R10" s="6">
        <f>VLOOKUP(C10,'3'!$B$10:$G$298,5,FALSE)</f>
        <v>9.5</v>
      </c>
      <c r="S10" s="5"/>
      <c r="T10" s="6"/>
      <c r="U10" s="6"/>
      <c r="V10" s="6"/>
      <c r="W10" s="8"/>
      <c r="X10" s="4"/>
      <c r="Y10" s="4"/>
      <c r="Z10" s="4"/>
      <c r="AA10" s="8"/>
      <c r="AB10" s="4"/>
      <c r="AC10" s="4"/>
      <c r="AD10" s="4"/>
      <c r="AE10" s="87"/>
      <c r="AF10" s="6"/>
      <c r="AG10" s="4"/>
      <c r="AH10" s="4"/>
      <c r="AI10" s="5" t="str">
        <f>VLOOKUP(C10,'8'!$B$10:$H$397,3,FALSE)</f>
        <v>01:33:48</v>
      </c>
      <c r="AJ10" s="6">
        <f>VLOOKUP(C10,'8'!$B$10:$H$397,4,FALSE)</f>
        <v>12</v>
      </c>
      <c r="AK10" s="6">
        <f>VLOOKUP(AJ10,Баллы!$A$2:$B$101,2)+AL10/2</f>
        <v>86.5</v>
      </c>
      <c r="AL10" s="6">
        <f>VLOOKUP(C10,'8'!$B$10:$H$397,6,FALSE)</f>
        <v>15</v>
      </c>
      <c r="AM10" s="5"/>
      <c r="AN10" s="6"/>
      <c r="AO10" s="6"/>
      <c r="AP10" s="6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</row>
    <row r="11" spans="1:58" x14ac:dyDescent="0.3">
      <c r="A11" s="11">
        <f>IF(D11=0," ",RANK(D11,$D$3:$D$244,0))</f>
        <v>9</v>
      </c>
      <c r="B11" s="9">
        <v>9</v>
      </c>
      <c r="C11" s="38" t="s">
        <v>546</v>
      </c>
      <c r="D11" s="72">
        <f>I11+M11+Q11+U11+Y11+AC11+AG11+AK11+AO11+AS11+AW11+BA11+BE11</f>
        <v>218.5</v>
      </c>
      <c r="E11" s="13">
        <f>J11+N11+R11+V11+Z11+AD11+AH11+AL11+AP11+AT11+AX11+BB11+BF11</f>
        <v>37</v>
      </c>
      <c r="F11" s="13">
        <f>COUNTA(H11,L11,P11,T11,X11,AB11,AF11,AJ11,AN11,AR11,AV11,AZ11,BD11)</f>
        <v>2</v>
      </c>
      <c r="G11" s="4"/>
      <c r="H11" s="4"/>
      <c r="I11" s="4"/>
      <c r="J11" s="4"/>
      <c r="K11" s="5">
        <f>VLOOKUP(C11,'2'!$C$10:$H$78,3,FALSE)</f>
        <v>7.4004629629629629E-2</v>
      </c>
      <c r="L11" s="6">
        <f>VLOOKUP(C11,'2'!$C$10:$H$78,4,FALSE)</f>
        <v>1</v>
      </c>
      <c r="M11" s="6">
        <f>VLOOKUP(L11,Баллы!$A$2:$B$101,2)+N11/2</f>
        <v>110</v>
      </c>
      <c r="N11" s="6">
        <f>VLOOKUP(C11,'2'!$C$10:$H$78,5,FALSE)</f>
        <v>20</v>
      </c>
      <c r="O11" s="5"/>
      <c r="P11" s="6"/>
      <c r="Q11" s="6"/>
      <c r="R11" s="6"/>
      <c r="S11" s="5"/>
      <c r="T11" s="6"/>
      <c r="U11" s="6"/>
      <c r="V11" s="6"/>
      <c r="W11" s="8"/>
      <c r="X11" s="4"/>
      <c r="Y11" s="4"/>
      <c r="Z11" s="4"/>
      <c r="AA11" s="8"/>
      <c r="AB11" s="4"/>
      <c r="AC11" s="4"/>
      <c r="AD11" s="4"/>
      <c r="AE11" s="87"/>
      <c r="AF11" s="6"/>
      <c r="AG11" s="4"/>
      <c r="AH11" s="4"/>
      <c r="AI11" s="5"/>
      <c r="AJ11" s="6"/>
      <c r="AK11" s="6"/>
      <c r="AL11" s="6"/>
      <c r="AM11" s="5">
        <f>VLOOKUP(C11,'9'!$B$5:$H$89,3,FALSE)</f>
        <v>6.9108796296296293E-2</v>
      </c>
      <c r="AN11" s="6">
        <f>VLOOKUP(C11,'9'!$B$5:$H$89,4,FALSE)</f>
        <v>1</v>
      </c>
      <c r="AO11" s="6">
        <f>VLOOKUP(AN11,Баллы!$A$2:$B$101,2)+AP11/2</f>
        <v>108.5</v>
      </c>
      <c r="AP11" s="6">
        <f>VLOOKUP(C11,'9'!$B$5:$H$89,6,FALSE)</f>
        <v>17</v>
      </c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>
        <f>IF(D12=0," ",RANK(D12,$D$3:$D$244,0))</f>
        <v>10</v>
      </c>
      <c r="B12" s="9">
        <v>10</v>
      </c>
      <c r="C12" s="38" t="s">
        <v>273</v>
      </c>
      <c r="D12" s="72">
        <f>I12+M12+Q12+U12+Y12+AC12+AG12+AK12+AO12+AS12+AW12+BA12+BE12</f>
        <v>212.25</v>
      </c>
      <c r="E12" s="13">
        <f>J12+N12+R12+V12+Z12+AD12+AH12+AL12+AP12+AT12+AX12+BB12+BF12</f>
        <v>24.5</v>
      </c>
      <c r="F12" s="13">
        <f>COUNTA(H12,L12,P12,T12,X12,AB12,AF12,AJ12,AN12,AR12,AV12,AZ12,BD12)</f>
        <v>2</v>
      </c>
      <c r="G12" s="4"/>
      <c r="H12" s="4"/>
      <c r="I12" s="4"/>
      <c r="J12" s="4"/>
      <c r="K12" s="5"/>
      <c r="L12" s="6"/>
      <c r="M12" s="6"/>
      <c r="N12" s="6"/>
      <c r="O12" s="5">
        <f>VLOOKUP(C12,'3'!$B$10:$G$298,3,FALSE)</f>
        <v>2.9826388888888892E-2</v>
      </c>
      <c r="P12" s="6">
        <f>VLOOKUP(C12,'3'!$B$10:$G$298,4,FALSE)</f>
        <v>1</v>
      </c>
      <c r="Q12" s="6">
        <f>VLOOKUP(P12,Баллы!$A$2:$B$101,2)+R12/2</f>
        <v>104.75</v>
      </c>
      <c r="R12" s="6">
        <f>VLOOKUP(C12,'3'!$B$10:$G$298,5,FALSE)</f>
        <v>9.5</v>
      </c>
      <c r="S12" s="5"/>
      <c r="T12" s="6"/>
      <c r="U12" s="6"/>
      <c r="V12" s="6"/>
      <c r="W12" s="8"/>
      <c r="X12" s="4"/>
      <c r="Y12" s="4"/>
      <c r="Z12" s="4"/>
      <c r="AA12" s="8"/>
      <c r="AB12" s="4"/>
      <c r="AC12" s="4"/>
      <c r="AD12" s="4"/>
      <c r="AE12" s="87"/>
      <c r="AF12" s="6"/>
      <c r="AG12" s="4"/>
      <c r="AH12" s="4"/>
      <c r="AI12" s="5" t="str">
        <f>VLOOKUP(C12,'8'!$B$10:$H$397,3,FALSE)</f>
        <v>01:10:21</v>
      </c>
      <c r="AJ12" s="6">
        <f>VLOOKUP(C12,'8'!$B$10:$H$397,4,FALSE)</f>
        <v>1</v>
      </c>
      <c r="AK12" s="6">
        <f>VLOOKUP(AJ12,Баллы!$A$2:$B$101,2)+AL12/2</f>
        <v>107.5</v>
      </c>
      <c r="AL12" s="6">
        <f>VLOOKUP(C12,'8'!$B$10:$H$397,6,FALSE)</f>
        <v>15</v>
      </c>
      <c r="AM12" s="5"/>
      <c r="AN12" s="6"/>
      <c r="AO12" s="6"/>
      <c r="AP12" s="6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  <row r="13" spans="1:58" x14ac:dyDescent="0.3">
      <c r="A13" s="11">
        <f>IF(D13=0," ",RANK(D13,$D$3:$D$244,0))</f>
        <v>11</v>
      </c>
      <c r="B13" s="9">
        <v>11</v>
      </c>
      <c r="C13" s="38" t="s">
        <v>277</v>
      </c>
      <c r="D13" s="72">
        <f>I13+M13+Q13+U13+Y13+AC13+AG13+AK13+AO13+AS13+AW13+BA13+BE13</f>
        <v>197.75</v>
      </c>
      <c r="E13" s="13">
        <f>J13+N13+R13+V13+Z13+AD13+AH13+AL13+AP13+AT13+AX13+BB13+BF13</f>
        <v>19.5</v>
      </c>
      <c r="F13" s="13">
        <f>COUNTA(H13,L13,P13,T13,X13,AB13,AF13,AJ13,AN13,AR13,AV13,AZ13,BD13)</f>
        <v>2</v>
      </c>
      <c r="G13" s="4"/>
      <c r="H13" s="4"/>
      <c r="I13" s="4"/>
      <c r="J13" s="4"/>
      <c r="K13" s="5"/>
      <c r="L13" s="6"/>
      <c r="M13" s="6"/>
      <c r="N13" s="6"/>
      <c r="O13" s="5">
        <f>VLOOKUP(C13,'3'!$B$10:$G$298,3,FALSE)</f>
        <v>3.3831018518518517E-2</v>
      </c>
      <c r="P13" s="6">
        <f>VLOOKUP(C13,'3'!$B$10:$G$298,4,FALSE)</f>
        <v>5</v>
      </c>
      <c r="Q13" s="6">
        <f>VLOOKUP(P13,Баллы!$A$2:$B$101,2)+R13/2</f>
        <v>95.75</v>
      </c>
      <c r="R13" s="6">
        <f>VLOOKUP(C13,'3'!$B$10:$G$298,5,FALSE)</f>
        <v>9.5</v>
      </c>
      <c r="S13" s="5"/>
      <c r="T13" s="6"/>
      <c r="U13" s="6"/>
      <c r="V13" s="6"/>
      <c r="W13" s="8"/>
      <c r="X13" s="4"/>
      <c r="Y13" s="4"/>
      <c r="Z13" s="4"/>
      <c r="AA13" s="8">
        <f>VLOOKUP(C13,'6'!$B$10:$H$215,3,FALSE)</f>
        <v>3.6562499999999998E-2</v>
      </c>
      <c r="AB13" s="4">
        <f>VLOOKUP(C13,'6'!$B$10:$H$215,4,FALSE)</f>
        <v>2</v>
      </c>
      <c r="AC13" s="4">
        <f>VLOOKUP(AB13,Баллы!$A$2:$B$101,2)+AD13/2</f>
        <v>102</v>
      </c>
      <c r="AD13" s="4">
        <f>VLOOKUP(C13,'6'!$B$10:$H$215,6,FALSE)</f>
        <v>10</v>
      </c>
      <c r="AE13" s="87"/>
      <c r="AF13" s="6"/>
      <c r="AG13" s="4"/>
      <c r="AH13" s="4"/>
      <c r="AI13" s="5"/>
      <c r="AJ13" s="6"/>
      <c r="AK13" s="6"/>
      <c r="AL13" s="6"/>
      <c r="AM13" s="5"/>
      <c r="AN13" s="6"/>
      <c r="AO13" s="6"/>
      <c r="AP13" s="6"/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5"/>
      <c r="BD13" s="6"/>
      <c r="BE13" s="6"/>
      <c r="BF13" s="6"/>
    </row>
    <row r="14" spans="1:58" x14ac:dyDescent="0.3">
      <c r="A14" s="11">
        <f>IF(D14=0," ",RANK(D14,$D$3:$D$244,0))</f>
        <v>12</v>
      </c>
      <c r="B14" s="9">
        <v>12</v>
      </c>
      <c r="C14" s="38" t="s">
        <v>206</v>
      </c>
      <c r="D14" s="72">
        <f>I14+M14+Q14+U14+Y14+AC14+AG14+AK14+AO14+AS14+AW14+BA14+BE14</f>
        <v>196.5</v>
      </c>
      <c r="E14" s="13">
        <f>J14+N14+R14+V14+Z14+AD14+AH14+AL14+AP14+AT14+AX14+BB14+BF14</f>
        <v>37</v>
      </c>
      <c r="F14" s="13">
        <f>COUNTA(H14,L14,P14,T14,X14,AB14,AF14,AJ14,AN14,AR14,AV14,AZ14,BD14)</f>
        <v>2</v>
      </c>
      <c r="G14" s="4"/>
      <c r="H14" s="4"/>
      <c r="I14" s="4"/>
      <c r="J14" s="4"/>
      <c r="K14" s="5"/>
      <c r="L14" s="6"/>
      <c r="M14" s="6"/>
      <c r="N14" s="6"/>
      <c r="O14" s="5"/>
      <c r="P14" s="6"/>
      <c r="Q14" s="6"/>
      <c r="R14" s="6"/>
      <c r="S14" s="5">
        <f>VLOOKUP(C14,'4'!$B$10:$H$161,3,FALSE)</f>
        <v>9.0462962962962967E-2</v>
      </c>
      <c r="T14" s="6">
        <f>VLOOKUP(C14,'4'!$B$10:$H$161,4,FALSE)</f>
        <v>7</v>
      </c>
      <c r="U14" s="6">
        <f>VLOOKUP(T14,Баллы!$A$2:$B$101,2)+V14/2</f>
        <v>97</v>
      </c>
      <c r="V14" s="6">
        <f>VLOOKUP(C14,'4'!$B$10:$H$161,6,FALSE)</f>
        <v>20</v>
      </c>
      <c r="W14" s="8"/>
      <c r="X14" s="4"/>
      <c r="Y14" s="4"/>
      <c r="Z14" s="4"/>
      <c r="AA14" s="8"/>
      <c r="AB14" s="4"/>
      <c r="AC14" s="4"/>
      <c r="AD14" s="4"/>
      <c r="AE14" s="87"/>
      <c r="AF14" s="6"/>
      <c r="AG14" s="4"/>
      <c r="AH14" s="4"/>
      <c r="AI14" s="5"/>
      <c r="AJ14" s="6"/>
      <c r="AK14" s="6"/>
      <c r="AL14" s="6"/>
      <c r="AM14" s="5">
        <f>VLOOKUP(C14,'9'!$B$5:$H$89,3,FALSE)</f>
        <v>0.10596064814814815</v>
      </c>
      <c r="AN14" s="6">
        <f>VLOOKUP(C14,'9'!$B$5:$H$89,4,FALSE)</f>
        <v>5</v>
      </c>
      <c r="AO14" s="6">
        <f>VLOOKUP(AN14,Баллы!$A$2:$B$101,2)+AP14/2</f>
        <v>99.5</v>
      </c>
      <c r="AP14" s="6">
        <f>VLOOKUP(C14,'9'!$B$5:$H$89,6,FALSE)</f>
        <v>17</v>
      </c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5"/>
      <c r="BD14" s="6"/>
      <c r="BE14" s="6"/>
      <c r="BF14" s="6"/>
    </row>
    <row r="15" spans="1:58" x14ac:dyDescent="0.3">
      <c r="A15" s="11">
        <f>IF(D15=0," ",RANK(D15,$D$3:$D$244,0))</f>
        <v>13</v>
      </c>
      <c r="B15" s="9">
        <v>13</v>
      </c>
      <c r="C15" s="38" t="s">
        <v>202</v>
      </c>
      <c r="D15" s="72">
        <f>I15+M15+Q15+U15+Y15+AC15+AG15+AK15+AO15+AS15+AW15+BA15+BE15</f>
        <v>192.75</v>
      </c>
      <c r="E15" s="13">
        <f>J15+N15+R15+V15+Z15+AD15+AH15+AL15+AP15+AT15+AX15+BB15+BF15</f>
        <v>29.5</v>
      </c>
      <c r="F15" s="13">
        <f>COUNTA(H15,L15,P15,T15,X15,AB15,AF15,AJ15,AN15,AR15,AV15,AZ15,BD15)</f>
        <v>2</v>
      </c>
      <c r="G15" s="4"/>
      <c r="H15" s="4"/>
      <c r="I15" s="4"/>
      <c r="J15" s="4"/>
      <c r="K15" s="5"/>
      <c r="L15" s="6"/>
      <c r="M15" s="6"/>
      <c r="N15" s="6"/>
      <c r="O15" s="5">
        <f>VLOOKUP(C15,'3'!$B$10:$G$298,3,FALSE)</f>
        <v>3.8217592592592588E-2</v>
      </c>
      <c r="P15" s="6">
        <f>VLOOKUP(C15,'3'!$B$10:$G$298,4,FALSE)</f>
        <v>10</v>
      </c>
      <c r="Q15" s="6">
        <f>VLOOKUP(P15,Баллы!$A$2:$B$101,2)+R15/2</f>
        <v>85.75</v>
      </c>
      <c r="R15" s="6">
        <f>VLOOKUP(C15,'3'!$B$10:$G$298,5,FALSE)</f>
        <v>9.5</v>
      </c>
      <c r="S15" s="5">
        <f>VLOOKUP(C15,'4'!$B$10:$H$161,3,FALSE)</f>
        <v>7.9768518518518516E-2</v>
      </c>
      <c r="T15" s="6">
        <f>VLOOKUP(C15,'4'!$B$10:$H$161,4,FALSE)</f>
        <v>2</v>
      </c>
      <c r="U15" s="6">
        <f>VLOOKUP(T15,Баллы!$A$2:$B$101,2)+V15/2</f>
        <v>107</v>
      </c>
      <c r="V15" s="6">
        <f>VLOOKUP(C15,'4'!$B$10:$H$161,6,FALSE)</f>
        <v>20</v>
      </c>
      <c r="W15" s="8"/>
      <c r="X15" s="4"/>
      <c r="Y15" s="4"/>
      <c r="Z15" s="4"/>
      <c r="AA15" s="8"/>
      <c r="AB15" s="4"/>
      <c r="AC15" s="4"/>
      <c r="AD15" s="4"/>
      <c r="AE15" s="87"/>
      <c r="AF15" s="6"/>
      <c r="AG15" s="4"/>
      <c r="AH15" s="4"/>
      <c r="AI15" s="5"/>
      <c r="AJ15" s="6"/>
      <c r="AK15" s="6"/>
      <c r="AL15" s="6"/>
      <c r="AM15" s="5"/>
      <c r="AN15" s="6"/>
      <c r="AO15" s="6"/>
      <c r="AP15" s="6"/>
      <c r="AQ15" s="5"/>
      <c r="AR15" s="6"/>
      <c r="AS15" s="6"/>
      <c r="AT15" s="6"/>
      <c r="AU15" s="5"/>
      <c r="AV15" s="6"/>
      <c r="AW15" s="6"/>
      <c r="AX15" s="6"/>
      <c r="AY15" s="5"/>
      <c r="AZ15" s="6"/>
      <c r="BA15" s="6"/>
      <c r="BB15" s="6"/>
      <c r="BC15" s="5"/>
      <c r="BD15" s="6"/>
      <c r="BE15" s="6"/>
      <c r="BF15" s="6"/>
    </row>
    <row r="16" spans="1:58" x14ac:dyDescent="0.3">
      <c r="A16" s="11">
        <f>IF(D16=0," ",RANK(D16,$D$3:$D$244,0))</f>
        <v>14</v>
      </c>
      <c r="B16" s="9">
        <v>14</v>
      </c>
      <c r="C16" s="38" t="s">
        <v>207</v>
      </c>
      <c r="D16" s="72">
        <f>I16+M16+Q16+U16+Y16+AC16+AG16+AK16+AO16+AS16+AW16+BA16+BE16</f>
        <v>192.5</v>
      </c>
      <c r="E16" s="13">
        <f>J16+N16+R16+V16+Z16+AD16+AH16+AL16+AP16+AT16+AX16+BB16+BF16</f>
        <v>37</v>
      </c>
      <c r="F16" s="13">
        <f>COUNTA(H16,L16,P16,T16,X16,AB16,AF16,AJ16,AN16,AR16,AV16,AZ16,BD16)</f>
        <v>2</v>
      </c>
      <c r="G16" s="4"/>
      <c r="H16" s="4"/>
      <c r="I16" s="4"/>
      <c r="J16" s="4"/>
      <c r="K16" s="5"/>
      <c r="L16" s="6"/>
      <c r="M16" s="6"/>
      <c r="N16" s="6"/>
      <c r="O16" s="5"/>
      <c r="P16" s="6"/>
      <c r="Q16" s="6"/>
      <c r="R16" s="6"/>
      <c r="S16" s="5">
        <f>VLOOKUP(C16,'4'!$B$10:$H$161,3,FALSE)</f>
        <v>9.2789351851851845E-2</v>
      </c>
      <c r="T16" s="6">
        <f>VLOOKUP(C16,'4'!$B$10:$H$161,4,FALSE)</f>
        <v>8</v>
      </c>
      <c r="U16" s="6">
        <f>VLOOKUP(T16,Баллы!$A$2:$B$101,2)+V16/2</f>
        <v>95</v>
      </c>
      <c r="V16" s="6">
        <f>VLOOKUP(C16,'4'!$B$10:$H$161,6,FALSE)</f>
        <v>20</v>
      </c>
      <c r="W16" s="8"/>
      <c r="X16" s="4"/>
      <c r="Y16" s="4"/>
      <c r="Z16" s="4"/>
      <c r="AA16" s="8"/>
      <c r="AB16" s="4"/>
      <c r="AC16" s="4"/>
      <c r="AD16" s="4"/>
      <c r="AE16" s="87"/>
      <c r="AF16" s="6"/>
      <c r="AG16" s="4"/>
      <c r="AH16" s="4"/>
      <c r="AI16" s="5"/>
      <c r="AJ16" s="6"/>
      <c r="AK16" s="6"/>
      <c r="AL16" s="6"/>
      <c r="AM16" s="5">
        <f>VLOOKUP(C16,'9'!$B$5:$H$89,3,FALSE)</f>
        <v>0.10659722222222223</v>
      </c>
      <c r="AN16" s="6">
        <f>VLOOKUP(C16,'9'!$B$5:$H$89,4,FALSE)</f>
        <v>6</v>
      </c>
      <c r="AO16" s="6">
        <f>VLOOKUP(AN16,Баллы!$A$2:$B$101,2)+AP16/2</f>
        <v>97.5</v>
      </c>
      <c r="AP16" s="6">
        <f>VLOOKUP(C16,'9'!$B$5:$H$89,6,FALSE)</f>
        <v>17</v>
      </c>
      <c r="AQ16" s="5"/>
      <c r="AR16" s="6"/>
      <c r="AS16" s="6"/>
      <c r="AT16" s="6"/>
      <c r="AU16" s="5"/>
      <c r="AV16" s="6"/>
      <c r="AW16" s="6"/>
      <c r="AX16" s="6"/>
      <c r="AY16" s="5"/>
      <c r="AZ16" s="6"/>
      <c r="BA16" s="6"/>
      <c r="BB16" s="6"/>
      <c r="BC16" s="5"/>
      <c r="BD16" s="6"/>
      <c r="BE16" s="6"/>
      <c r="BF16" s="6"/>
    </row>
    <row r="17" spans="1:58" x14ac:dyDescent="0.3">
      <c r="A17" s="11">
        <f>IF(D17=0," ",RANK(D17,$D$3:$D$244,0))</f>
        <v>15</v>
      </c>
      <c r="B17" s="9">
        <v>15</v>
      </c>
      <c r="C17" s="12" t="s">
        <v>208</v>
      </c>
      <c r="D17" s="72">
        <f>I17+M17+Q17+U17+Y17+AC17+AG17+AK17+AO17+AS17+AW17+BA17+BE17</f>
        <v>191</v>
      </c>
      <c r="E17" s="13">
        <f>J17+N17+R17+V17+Z17+AD17+AH17+AL17+AP17+AT17+AX17+BB17+BF17</f>
        <v>30</v>
      </c>
      <c r="F17" s="13">
        <f>COUNTA(H17,L17,P17,T17,X17,AB17,AF17,AJ17,AN17,AR17,AV17,AZ17,BD17)</f>
        <v>2</v>
      </c>
      <c r="G17" s="4"/>
      <c r="H17" s="4"/>
      <c r="I17" s="4"/>
      <c r="J17" s="4"/>
      <c r="K17" s="5">
        <f>VLOOKUP(C17,'2'!$C$10:$H$78,3,FALSE)</f>
        <v>5.2141203703703703E-2</v>
      </c>
      <c r="L17" s="6">
        <f>VLOOKUP(C17,'2'!$C$10:$H$78,4,FALSE)</f>
        <v>4</v>
      </c>
      <c r="M17" s="6">
        <f>VLOOKUP(L17,Баллы!$A$2:$B$101,2)+N17/2</f>
        <v>98</v>
      </c>
      <c r="N17" s="6">
        <f>VLOOKUP(C17,'2'!$C$10:$H$78,5,FALSE)</f>
        <v>10</v>
      </c>
      <c r="O17" s="5"/>
      <c r="P17" s="6"/>
      <c r="Q17" s="6"/>
      <c r="R17" s="6"/>
      <c r="S17" s="5">
        <f>VLOOKUP(C17,'4'!$B$10:$H$161,3,FALSE)</f>
        <v>9.554398148148148E-2</v>
      </c>
      <c r="T17" s="6">
        <f>VLOOKUP(C17,'4'!$B$10:$H$161,4,FALSE)</f>
        <v>9</v>
      </c>
      <c r="U17" s="6">
        <f>VLOOKUP(T17,Баллы!$A$2:$B$101,2)+V17/2</f>
        <v>93</v>
      </c>
      <c r="V17" s="6">
        <f>VLOOKUP(C17,'4'!$B$10:$H$161,6,FALSE)</f>
        <v>20</v>
      </c>
      <c r="W17" s="8"/>
      <c r="X17" s="4"/>
      <c r="Y17" s="4"/>
      <c r="Z17" s="4"/>
      <c r="AA17" s="8"/>
      <c r="AB17" s="4"/>
      <c r="AC17" s="4"/>
      <c r="AD17" s="4"/>
      <c r="AE17" s="87"/>
      <c r="AF17" s="6"/>
      <c r="AG17" s="4"/>
      <c r="AH17" s="4"/>
      <c r="AI17" s="5"/>
      <c r="AJ17" s="6"/>
      <c r="AK17" s="6"/>
      <c r="AL17" s="6"/>
      <c r="AM17" s="5"/>
      <c r="AN17" s="6"/>
      <c r="AO17" s="6"/>
      <c r="AP17" s="6"/>
      <c r="AQ17" s="5"/>
      <c r="AR17" s="6"/>
      <c r="AS17" s="6"/>
      <c r="AT17" s="6"/>
      <c r="AU17" s="5"/>
      <c r="AV17" s="6"/>
      <c r="AW17" s="6"/>
      <c r="AX17" s="6"/>
      <c r="AY17" s="5"/>
      <c r="AZ17" s="6"/>
      <c r="BA17" s="6"/>
      <c r="BB17" s="6"/>
      <c r="BC17" s="5"/>
      <c r="BD17" s="6"/>
      <c r="BE17" s="6"/>
      <c r="BF17" s="6"/>
    </row>
    <row r="18" spans="1:58" x14ac:dyDescent="0.3">
      <c r="A18" s="11">
        <f>IF(D18=0," ",RANK(D18,$D$3:$D$244,0))</f>
        <v>16</v>
      </c>
      <c r="B18" s="9">
        <v>16</v>
      </c>
      <c r="C18" s="38" t="s">
        <v>333</v>
      </c>
      <c r="D18" s="72">
        <f>I18+M18+Q18+U18+Y18+AC18+AG18+AK18+AO18+AS18+AW18+BA18+BE18</f>
        <v>190.75</v>
      </c>
      <c r="E18" s="13">
        <f>J18+N18+R18+V18+Z18+AD18+AH18+AL18+AP18+AT18+AX18+BB18+BF18</f>
        <v>33.5</v>
      </c>
      <c r="F18" s="13">
        <f>COUNTA(H18,L18,P18,T18,X18,AB18,AF18,AJ18,AN18,AR18,AV18,AZ18,BD18)</f>
        <v>2</v>
      </c>
      <c r="G18" s="4"/>
      <c r="H18" s="4"/>
      <c r="I18" s="4"/>
      <c r="J18" s="4"/>
      <c r="K18" s="5"/>
      <c r="L18" s="6"/>
      <c r="M18" s="6"/>
      <c r="N18" s="6"/>
      <c r="O18" s="5">
        <f>VLOOKUP(C18,'3'!$B$10:$G$298,3,FALSE)</f>
        <v>0.12341435185185186</v>
      </c>
      <c r="P18" s="6">
        <f>VLOOKUP(C18,'3'!$B$10:$G$298,4,FALSE)</f>
        <v>8</v>
      </c>
      <c r="Q18" s="6">
        <f>VLOOKUP(P18,Баллы!$A$2:$B$101,2)+R18/2</f>
        <v>98.25</v>
      </c>
      <c r="R18" s="6">
        <f>VLOOKUP(C18,'3'!$B$10:$G$298,5,FALSE)</f>
        <v>26.5</v>
      </c>
      <c r="S18" s="5"/>
      <c r="T18" s="6"/>
      <c r="U18" s="6"/>
      <c r="V18" s="6"/>
      <c r="W18" s="8"/>
      <c r="X18" s="4"/>
      <c r="Y18" s="4"/>
      <c r="Z18" s="4"/>
      <c r="AA18" s="8"/>
      <c r="AB18" s="4"/>
      <c r="AC18" s="4"/>
      <c r="AD18" s="4"/>
      <c r="AE18" s="87"/>
      <c r="AF18" s="6"/>
      <c r="AG18" s="4"/>
      <c r="AH18" s="4"/>
      <c r="AI18" s="5" t="str">
        <f>VLOOKUP(C18,'8'!$B$10:$H$397,3,FALSE)</f>
        <v>00:43:12</v>
      </c>
      <c r="AJ18" s="6">
        <f>VLOOKUP(C18,'8'!$B$10:$H$397,4,FALSE)</f>
        <v>6</v>
      </c>
      <c r="AK18" s="6">
        <f>VLOOKUP(AJ18,Баллы!$A$2:$B$101,2)+AL18/2</f>
        <v>92.5</v>
      </c>
      <c r="AL18" s="6">
        <f>VLOOKUP(C18,'8'!$B$10:$H$397,6,FALSE)</f>
        <v>7</v>
      </c>
      <c r="AM18" s="5"/>
      <c r="AN18" s="6"/>
      <c r="AO18" s="6"/>
      <c r="AP18" s="6"/>
      <c r="AQ18" s="5"/>
      <c r="AR18" s="6"/>
      <c r="AS18" s="6"/>
      <c r="AT18" s="6"/>
      <c r="AU18" s="5"/>
      <c r="AV18" s="6"/>
      <c r="AW18" s="6"/>
      <c r="AX18" s="6"/>
      <c r="AY18" s="5"/>
      <c r="AZ18" s="6"/>
      <c r="BA18" s="6"/>
      <c r="BB18" s="6"/>
      <c r="BC18" s="5"/>
      <c r="BD18" s="6"/>
      <c r="BE18" s="6"/>
      <c r="BF18" s="6"/>
    </row>
    <row r="19" spans="1:58" x14ac:dyDescent="0.3">
      <c r="A19" s="11">
        <f>IF(D19=0," ",RANK(D19,$D$3:$D$244,0))</f>
        <v>17</v>
      </c>
      <c r="B19" s="9">
        <v>17</v>
      </c>
      <c r="C19" s="38" t="s">
        <v>209</v>
      </c>
      <c r="D19" s="72">
        <f>I19+M19+Q19+U19+Y19+AC19+AG19+AK19+AO19+AS19+AW19+BA19+BE19</f>
        <v>176</v>
      </c>
      <c r="E19" s="13">
        <f>J19+N19+R19+V19+Z19+AD19+AH19+AL19+AP19+AT19+AX19+BB19+BF19</f>
        <v>30</v>
      </c>
      <c r="F19" s="13">
        <f>COUNTA(H19,L19,P19,T19,X19,AB19,AF19,AJ19,AN19,AR19,AV19,AZ19,BD19)</f>
        <v>2</v>
      </c>
      <c r="G19" s="4"/>
      <c r="H19" s="4"/>
      <c r="I19" s="4"/>
      <c r="J19" s="4"/>
      <c r="K19" s="5">
        <f>VLOOKUP(C19,'2'!$C$10:$H$78,3,FALSE)</f>
        <v>5.8414351851851849E-2</v>
      </c>
      <c r="L19" s="6">
        <f>VLOOKUP(C19,'2'!$C$10:$H$78,4,FALSE)</f>
        <v>11</v>
      </c>
      <c r="M19" s="6">
        <f>VLOOKUP(L19,Баллы!$A$2:$B$101,2)+N19/2</f>
        <v>85</v>
      </c>
      <c r="N19" s="6">
        <f>VLOOKUP(C19,'2'!$C$10:$H$78,5,FALSE)</f>
        <v>10</v>
      </c>
      <c r="O19" s="5"/>
      <c r="P19" s="6"/>
      <c r="Q19" s="6"/>
      <c r="R19" s="6"/>
      <c r="S19" s="5">
        <f>VLOOKUP(C19,'4'!$B$10:$H$161,3,FALSE)</f>
        <v>9.5567129629629641E-2</v>
      </c>
      <c r="T19" s="6">
        <f>VLOOKUP(C19,'4'!$B$10:$H$161,4,FALSE)</f>
        <v>10</v>
      </c>
      <c r="U19" s="6">
        <f>VLOOKUP(T19,Баллы!$A$2:$B$101,2)+V19/2</f>
        <v>91</v>
      </c>
      <c r="V19" s="6">
        <f>VLOOKUP(C19,'4'!$B$10:$H$161,6,FALSE)</f>
        <v>20</v>
      </c>
      <c r="W19" s="8"/>
      <c r="X19" s="4"/>
      <c r="Y19" s="4"/>
      <c r="Z19" s="4"/>
      <c r="AA19" s="8"/>
      <c r="AB19" s="4"/>
      <c r="AC19" s="4"/>
      <c r="AD19" s="4"/>
      <c r="AE19" s="87"/>
      <c r="AF19" s="6"/>
      <c r="AG19" s="4"/>
      <c r="AH19" s="4"/>
      <c r="AI19" s="5"/>
      <c r="AJ19" s="6"/>
      <c r="AK19" s="6"/>
      <c r="AL19" s="6"/>
      <c r="AM19" s="5"/>
      <c r="AN19" s="6"/>
      <c r="AO19" s="6"/>
      <c r="AP19" s="6"/>
      <c r="AQ19" s="5"/>
      <c r="AR19" s="6"/>
      <c r="AS19" s="6"/>
      <c r="AT19" s="6"/>
      <c r="AU19" s="5"/>
      <c r="AV19" s="6"/>
      <c r="AW19" s="6"/>
      <c r="AX19" s="6"/>
      <c r="AY19" s="5"/>
      <c r="AZ19" s="6"/>
      <c r="BA19" s="6"/>
      <c r="BB19" s="6"/>
      <c r="BC19" s="5"/>
      <c r="BD19" s="6"/>
      <c r="BE19" s="6"/>
      <c r="BF19" s="6"/>
    </row>
    <row r="20" spans="1:58" x14ac:dyDescent="0.3">
      <c r="A20" s="11">
        <f>IF(D20=0," ",RANK(D20,$D$3:$D$244,0))</f>
        <v>18</v>
      </c>
      <c r="B20" s="9">
        <v>18</v>
      </c>
      <c r="C20" s="38" t="s">
        <v>365</v>
      </c>
      <c r="D20" s="72">
        <f>I20+M20+Q20+U20+Y20+AC20+AG20+AK20+AO20+AS20+AW20+BA20+BE20</f>
        <v>175.25</v>
      </c>
      <c r="E20" s="13">
        <f>J20+N20+R20+V20+Z20+AD20+AH20+AL20+AP20+AT20+AX20+BB20+BF20</f>
        <v>58.5</v>
      </c>
      <c r="F20" s="13">
        <f>COUNTA(H20,L20,P20,T20,X20,AB20,AF20,AJ20,AN20,AR20,AV20,AZ20,BD20)</f>
        <v>2</v>
      </c>
      <c r="G20" s="4"/>
      <c r="H20" s="4"/>
      <c r="I20" s="4"/>
      <c r="J20" s="4"/>
      <c r="K20" s="5"/>
      <c r="L20" s="6"/>
      <c r="M20" s="6"/>
      <c r="N20" s="6"/>
      <c r="O20" s="5">
        <f>VLOOKUP(C20,'3'!$B$10:$G$298,3,FALSE)</f>
        <v>0.19479166666666667</v>
      </c>
      <c r="P20" s="6">
        <f>VLOOKUP(C20,'3'!$B$10:$G$298,4,FALSE)</f>
        <v>42</v>
      </c>
      <c r="Q20" s="6">
        <f>VLOOKUP(P20,Баллы!$A$2:$B$101,2)+R20/2</f>
        <v>62.25</v>
      </c>
      <c r="R20" s="6">
        <f>VLOOKUP(C20,'3'!$B$10:$G$298,5,FALSE)</f>
        <v>26.5</v>
      </c>
      <c r="S20" s="5"/>
      <c r="T20" s="6"/>
      <c r="U20" s="6"/>
      <c r="V20" s="6"/>
      <c r="W20" s="8"/>
      <c r="X20" s="4"/>
      <c r="Y20" s="4"/>
      <c r="Z20" s="4"/>
      <c r="AA20" s="8">
        <f>VLOOKUP(C20,'6'!$B$10:$H$215,3,FALSE)</f>
        <v>0.18155092592592592</v>
      </c>
      <c r="AB20" s="4">
        <f>VLOOKUP(C20,'6'!$B$10:$H$215,4,FALSE)</f>
        <v>2</v>
      </c>
      <c r="AC20" s="4">
        <f>VLOOKUP(AB20,Баллы!$A$2:$B$101,2)+AD20/2</f>
        <v>113</v>
      </c>
      <c r="AD20" s="4">
        <f>VLOOKUP(C20,'6'!$B$10:$H$215,6,FALSE)</f>
        <v>32</v>
      </c>
      <c r="AE20" s="87"/>
      <c r="AF20" s="6"/>
      <c r="AG20" s="4"/>
      <c r="AH20" s="4"/>
      <c r="AI20" s="5"/>
      <c r="AJ20" s="6"/>
      <c r="AK20" s="6"/>
      <c r="AL20" s="6"/>
      <c r="AM20" s="5"/>
      <c r="AN20" s="6"/>
      <c r="AO20" s="6"/>
      <c r="AP20" s="6"/>
      <c r="AQ20" s="5"/>
      <c r="AR20" s="6"/>
      <c r="AS20" s="6"/>
      <c r="AT20" s="6"/>
      <c r="AU20" s="5"/>
      <c r="AV20" s="6"/>
      <c r="AW20" s="6"/>
      <c r="AX20" s="6"/>
      <c r="AY20" s="5"/>
      <c r="AZ20" s="6"/>
      <c r="BA20" s="6"/>
      <c r="BB20" s="6"/>
      <c r="BC20" s="5"/>
      <c r="BD20" s="6"/>
      <c r="BE20" s="6"/>
      <c r="BF20" s="6"/>
    </row>
    <row r="21" spans="1:58" x14ac:dyDescent="0.3">
      <c r="A21" s="11">
        <f>IF(D21=0," ",RANK(D21,$D$3:$D$244,0))</f>
        <v>19</v>
      </c>
      <c r="B21" s="9">
        <v>19</v>
      </c>
      <c r="C21" s="38" t="s">
        <v>351</v>
      </c>
      <c r="D21" s="72">
        <f>I21+M21+Q21+U21+Y21+AC21+AG21+AK21+AO21+AS21+AW21+BA21+BE21</f>
        <v>174.25</v>
      </c>
      <c r="E21" s="13">
        <f>J21+N21+R21+V21+Z21+AD21+AH21+AL21+AP21+AT21+AX21+BB21+BF21</f>
        <v>36.5</v>
      </c>
      <c r="F21" s="13">
        <f>COUNTA(H21,L21,P21,T21,X21,AB21,AF21,AJ21,AN21,AR21,AV21,AZ21,BD21)</f>
        <v>2</v>
      </c>
      <c r="G21" s="4"/>
      <c r="H21" s="4"/>
      <c r="I21" s="4"/>
      <c r="J21" s="4"/>
      <c r="K21" s="5"/>
      <c r="L21" s="6"/>
      <c r="M21" s="6"/>
      <c r="N21" s="6"/>
      <c r="O21" s="5">
        <f>VLOOKUP(C21,'3'!$B$10:$G$298,3,FALSE)</f>
        <v>0.1509722222222222</v>
      </c>
      <c r="P21" s="6">
        <f>VLOOKUP(C21,'3'!$B$10:$G$298,4,FALSE)</f>
        <v>28</v>
      </c>
      <c r="Q21" s="6">
        <f>VLOOKUP(P21,Баллы!$A$2:$B$101,2)+R21/2</f>
        <v>76.25</v>
      </c>
      <c r="R21" s="6">
        <f>VLOOKUP(C21,'3'!$B$10:$G$298,5,FALSE)</f>
        <v>26.5</v>
      </c>
      <c r="S21" s="5"/>
      <c r="T21" s="6"/>
      <c r="U21" s="6"/>
      <c r="V21" s="6"/>
      <c r="W21" s="8"/>
      <c r="X21" s="4"/>
      <c r="Y21" s="4"/>
      <c r="Z21" s="4"/>
      <c r="AA21" s="8"/>
      <c r="AB21" s="4"/>
      <c r="AC21" s="4"/>
      <c r="AD21" s="4"/>
      <c r="AE21" s="87" t="str">
        <f>VLOOKUP(C21,'7'!$B$10:$H$126,3,FALSE)</f>
        <v>00:57:28</v>
      </c>
      <c r="AF21" s="6">
        <f>VLOOKUP(C21,'7'!$B$10:$H$126,4,FALSE)</f>
        <v>4</v>
      </c>
      <c r="AG21" s="4">
        <f>VLOOKUP(AF21,Баллы!$A$2:$B$101,2)+AH21/2</f>
        <v>98</v>
      </c>
      <c r="AH21" s="4">
        <f>VLOOKUP(C21,'7'!$B$10:$H$126,6,FALSE)</f>
        <v>10</v>
      </c>
      <c r="AI21" s="5"/>
      <c r="AJ21" s="6"/>
      <c r="AK21" s="6"/>
      <c r="AL21" s="6"/>
      <c r="AM21" s="5"/>
      <c r="AN21" s="6"/>
      <c r="AO21" s="6"/>
      <c r="AP21" s="6"/>
      <c r="AQ21" s="5"/>
      <c r="AR21" s="6"/>
      <c r="AS21" s="6"/>
      <c r="AT21" s="6"/>
      <c r="AU21" s="5"/>
      <c r="AV21" s="6"/>
      <c r="AW21" s="6"/>
      <c r="AX21" s="6"/>
      <c r="AY21" s="5"/>
      <c r="AZ21" s="6"/>
      <c r="BA21" s="6"/>
      <c r="BB21" s="6"/>
      <c r="BC21" s="5"/>
      <c r="BD21" s="6"/>
      <c r="BE21" s="6"/>
      <c r="BF21" s="6"/>
    </row>
    <row r="22" spans="1:58" x14ac:dyDescent="0.3">
      <c r="A22" s="11">
        <f>IF(D22=0," ",RANK(D22,$D$3:$D$244,0))</f>
        <v>20</v>
      </c>
      <c r="B22" s="9">
        <v>20</v>
      </c>
      <c r="C22" s="159" t="s">
        <v>1986</v>
      </c>
      <c r="D22" s="72">
        <f>I22+M22+Q22+U22+Y22+AC22+AG22+AK22+AO22+AS22+AW22+BA22+BE22</f>
        <v>170.5</v>
      </c>
      <c r="E22" s="13">
        <f>J22+N22+R22+V22+Z22+AD22+AH22+AL22+AP22+AT22+AX22+BB22+BF22</f>
        <v>25</v>
      </c>
      <c r="F22" s="13">
        <f>COUNTA(H22,L22,P22,T22,X22,AB22,AF22,AJ22,AN22,AR22,AV22,AZ22,BD22)</f>
        <v>2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87" t="str">
        <f>VLOOKUP(C22,'7'!$B$10:$H$126,3,FALSE)</f>
        <v>01:00:12</v>
      </c>
      <c r="AF22" s="6">
        <f>VLOOKUP(C22,'7'!$B$10:$H$126,4,FALSE)</f>
        <v>6</v>
      </c>
      <c r="AG22" s="4">
        <f>VLOOKUP(AF22,Баллы!$A$2:$B$101,2)+AH22/2</f>
        <v>94</v>
      </c>
      <c r="AH22" s="4">
        <f>VLOOKUP(C22,'7'!$B$10:$H$126,6,FALSE)</f>
        <v>10</v>
      </c>
      <c r="AI22" s="5" t="str">
        <f>VLOOKUP(C22,'8'!$B$10:$H$397,3,FALSE)</f>
        <v>01:38:16</v>
      </c>
      <c r="AJ22" s="6">
        <f>VLOOKUP(C22,'8'!$B$10:$H$397,4,FALSE)</f>
        <v>22</v>
      </c>
      <c r="AK22" s="6">
        <f>VLOOKUP(AJ22,Баллы!$A$2:$B$101,2)+AL22/2</f>
        <v>76.5</v>
      </c>
      <c r="AL22" s="6">
        <f>VLOOKUP(C22,'8'!$B$10:$H$397,6,FALSE)</f>
        <v>15</v>
      </c>
      <c r="AM22" s="5"/>
      <c r="AN22" s="6"/>
      <c r="AO22" s="6"/>
      <c r="AP22" s="6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</row>
    <row r="23" spans="1:58" x14ac:dyDescent="0.3">
      <c r="A23" s="11">
        <f>IF(D23=0," ",RANK(D23,$D$3:$D$244,0))</f>
        <v>21</v>
      </c>
      <c r="B23" s="9">
        <v>21</v>
      </c>
      <c r="C23" s="38" t="s">
        <v>298</v>
      </c>
      <c r="D23" s="72">
        <f>I23+M23+Q23+U23+Y23+AC23+AG23+AK23+AO23+AS23+AW23+BA23+BE23</f>
        <v>165.25</v>
      </c>
      <c r="E23" s="13">
        <f>J23+N23+R23+V23+Z23+AD23+AH23+AL23+AP23+AT23+AX23+BB23+BF23</f>
        <v>26.5</v>
      </c>
      <c r="F23" s="13">
        <f>COUNTA(H23,L23,P23,T23,X23,AB23,AF23,AJ23,AN23,AR23,AV23,AZ23,BD23)</f>
        <v>3</v>
      </c>
      <c r="G23" s="4"/>
      <c r="H23" s="4"/>
      <c r="I23" s="4"/>
      <c r="J23" s="4"/>
      <c r="K23" s="5"/>
      <c r="L23" s="6"/>
      <c r="M23" s="6"/>
      <c r="N23" s="6"/>
      <c r="O23" s="5">
        <f>VLOOKUP(C23,'3'!$B$10:$G$298,3,FALSE)</f>
        <v>4.9074074074074076E-2</v>
      </c>
      <c r="P23" s="6">
        <f>VLOOKUP(C23,'3'!$B$10:$G$298,4,FALSE)</f>
        <v>28</v>
      </c>
      <c r="Q23" s="6">
        <f>VLOOKUP(P23,Баллы!$A$2:$B$101,2)+R23/2</f>
        <v>67.75</v>
      </c>
      <c r="R23" s="6">
        <f>VLOOKUP(C23,'3'!$B$10:$G$298,5,FALSE)</f>
        <v>9.5</v>
      </c>
      <c r="S23" s="5"/>
      <c r="T23" s="6"/>
      <c r="U23" s="6"/>
      <c r="V23" s="6"/>
      <c r="W23" s="8"/>
      <c r="X23" s="4"/>
      <c r="Y23" s="4"/>
      <c r="Z23" s="4"/>
      <c r="AA23" s="8"/>
      <c r="AB23" s="4"/>
      <c r="AC23" s="4"/>
      <c r="AD23" s="4"/>
      <c r="AE23" s="87" t="str">
        <f>VLOOKUP(C23,'7'!$B$10:$H$126,3,FALSE)</f>
        <v>01:24:20</v>
      </c>
      <c r="AF23" s="6">
        <f>VLOOKUP(C23,'7'!$B$10:$H$126,4,FALSE)</f>
        <v>28</v>
      </c>
      <c r="AG23" s="4">
        <f>VLOOKUP(AF23,Баллы!$A$2:$B$101,2)+AH23/2</f>
        <v>68</v>
      </c>
      <c r="AH23" s="4">
        <f>VLOOKUP(C23,'7'!$B$10:$H$126,6,FALSE)</f>
        <v>10</v>
      </c>
      <c r="AI23" s="5" t="str">
        <f>VLOOKUP(C23,'8'!$B$10:$H$397,3,FALSE)</f>
        <v>01:10:35</v>
      </c>
      <c r="AJ23" s="6">
        <f>VLOOKUP(C23,'8'!$B$10:$H$397,4,FALSE)</f>
        <v>65</v>
      </c>
      <c r="AK23" s="6">
        <f>VLOOKUP(AJ23,Баллы!$A$2:$B$101,2)+AL23/2</f>
        <v>29.5</v>
      </c>
      <c r="AL23" s="6">
        <f>VLOOKUP(C23,'8'!$B$10:$H$397,6,FALSE)</f>
        <v>7</v>
      </c>
      <c r="AM23" s="5"/>
      <c r="AN23" s="6"/>
      <c r="AO23" s="6"/>
      <c r="AP23" s="6"/>
      <c r="AQ23" s="5"/>
      <c r="AR23" s="6"/>
      <c r="AS23" s="6"/>
      <c r="AT23" s="6"/>
      <c r="AU23" s="5"/>
      <c r="AV23" s="6"/>
      <c r="AW23" s="6"/>
      <c r="AX23" s="6"/>
      <c r="AY23" s="5"/>
      <c r="AZ23" s="6"/>
      <c r="BA23" s="6"/>
      <c r="BB23" s="6"/>
      <c r="BC23" s="5"/>
      <c r="BD23" s="6"/>
      <c r="BE23" s="6"/>
      <c r="BF23" s="6"/>
    </row>
    <row r="24" spans="1:58" x14ac:dyDescent="0.3">
      <c r="A24" s="11">
        <f>IF(D24=0," ",RANK(D24,$D$3:$D$244,0))</f>
        <v>22</v>
      </c>
      <c r="B24" s="9">
        <v>22</v>
      </c>
      <c r="C24" s="38" t="s">
        <v>154</v>
      </c>
      <c r="D24" s="72">
        <f>I24+M24+Q24+U24+Y24+AC24+AG24+AK24+AO24+AS24+AW24+BA24+BE24</f>
        <v>161.5</v>
      </c>
      <c r="E24" s="13">
        <f>J24+N24+R24+V24+Z24+AD24+AH24+AL24+AP24+AT24+AX24+BB24+BF24</f>
        <v>17</v>
      </c>
      <c r="F24" s="13">
        <f>COUNTA(H24,L24,P24,T24,X24,AB24,AF24,AJ24,AN24,AR24,AV24,AZ24,BD24)</f>
        <v>2</v>
      </c>
      <c r="G24" s="4"/>
      <c r="H24" s="4"/>
      <c r="I24" s="4"/>
      <c r="J24" s="4"/>
      <c r="K24" s="5"/>
      <c r="L24" s="6"/>
      <c r="M24" s="6"/>
      <c r="N24" s="6"/>
      <c r="O24" s="5"/>
      <c r="P24" s="6"/>
      <c r="Q24" s="6"/>
      <c r="R24" s="6"/>
      <c r="S24" s="5">
        <f>VLOOKUP(C24,'4'!$B$10:$H$161,3,FALSE)</f>
        <v>4.5706018518518521E-2</v>
      </c>
      <c r="T24" s="6">
        <f>VLOOKUP(C24,'4'!$B$10:$H$161,4,FALSE)</f>
        <v>14</v>
      </c>
      <c r="U24" s="6">
        <f>VLOOKUP(T24,Баллы!$A$2:$B$101,2)+V24/2</f>
        <v>82</v>
      </c>
      <c r="V24" s="6">
        <f>VLOOKUP(C24,'4'!$B$10:$H$161,6,FALSE)</f>
        <v>10</v>
      </c>
      <c r="W24" s="8"/>
      <c r="X24" s="4"/>
      <c r="Y24" s="4"/>
      <c r="Z24" s="4"/>
      <c r="AA24" s="8"/>
      <c r="AB24" s="4"/>
      <c r="AC24" s="4"/>
      <c r="AD24" s="4"/>
      <c r="AE24" s="87"/>
      <c r="AF24" s="6"/>
      <c r="AG24" s="4"/>
      <c r="AH24" s="4"/>
      <c r="AI24" s="5" t="str">
        <f>VLOOKUP(C24,'8'!$B$10:$H$397,3,FALSE)</f>
        <v>00:50:39</v>
      </c>
      <c r="AJ24" s="6">
        <f>VLOOKUP(C24,'8'!$B$10:$H$397,4,FALSE)</f>
        <v>15</v>
      </c>
      <c r="AK24" s="6">
        <f>VLOOKUP(AJ24,Баллы!$A$2:$B$101,2)+AL24/2</f>
        <v>79.5</v>
      </c>
      <c r="AL24" s="6">
        <f>VLOOKUP(C24,'8'!$B$10:$H$397,6,FALSE)</f>
        <v>7</v>
      </c>
      <c r="AM24" s="5"/>
      <c r="AN24" s="6"/>
      <c r="AO24" s="6"/>
      <c r="AP24" s="6"/>
      <c r="AQ24" s="5"/>
      <c r="AR24" s="6"/>
      <c r="AS24" s="6"/>
      <c r="AT24" s="6"/>
      <c r="AU24" s="5"/>
      <c r="AV24" s="6"/>
      <c r="AW24" s="6"/>
      <c r="AX24" s="6"/>
      <c r="AY24" s="5"/>
      <c r="AZ24" s="6"/>
      <c r="BA24" s="6"/>
      <c r="BB24" s="6"/>
      <c r="BC24" s="5"/>
      <c r="BD24" s="6"/>
      <c r="BE24" s="6"/>
      <c r="BF24" s="6"/>
    </row>
    <row r="25" spans="1:58" x14ac:dyDescent="0.3">
      <c r="A25" s="11">
        <f>IF(D25=0," ",RANK(D25,$D$3:$D$244,0))</f>
        <v>23</v>
      </c>
      <c r="B25" s="9">
        <v>23</v>
      </c>
      <c r="C25" s="38" t="s">
        <v>288</v>
      </c>
      <c r="D25" s="72">
        <f>I25+M25+Q25+U25+Y25+AC25+AG25+AK25+AO25+AS25+AW25+BA25+BE25</f>
        <v>161.25</v>
      </c>
      <c r="E25" s="13">
        <f>J25+N25+R25+V25+Z25+AD25+AH25+AL25+AP25+AT25+AX25+BB25+BF25</f>
        <v>24.5</v>
      </c>
      <c r="F25" s="13">
        <f>COUNTA(H25,L25,P25,T25,X25,AB25,AF25,AJ25,AN25,AR25,AV25,AZ25,BD25)</f>
        <v>2</v>
      </c>
      <c r="G25" s="4"/>
      <c r="H25" s="4"/>
      <c r="I25" s="4"/>
      <c r="J25" s="4"/>
      <c r="K25" s="5"/>
      <c r="L25" s="6"/>
      <c r="M25" s="6"/>
      <c r="N25" s="6"/>
      <c r="O25" s="5">
        <f>VLOOKUP(C25,'3'!$B$10:$G$298,3,FALSE)</f>
        <v>4.2534722222222217E-2</v>
      </c>
      <c r="P25" s="6">
        <f>VLOOKUP(C25,'3'!$B$10:$G$298,4,FALSE)</f>
        <v>18</v>
      </c>
      <c r="Q25" s="6">
        <f>VLOOKUP(P25,Баллы!$A$2:$B$101,2)+R25/2</f>
        <v>77.75</v>
      </c>
      <c r="R25" s="6">
        <f>VLOOKUP(C25,'3'!$B$10:$G$298,5,FALSE)</f>
        <v>9.5</v>
      </c>
      <c r="S25" s="5"/>
      <c r="T25" s="6"/>
      <c r="U25" s="6"/>
      <c r="V25" s="6"/>
      <c r="W25" s="8"/>
      <c r="X25" s="4"/>
      <c r="Y25" s="4"/>
      <c r="Z25" s="4"/>
      <c r="AA25" s="8"/>
      <c r="AB25" s="4"/>
      <c r="AC25" s="4"/>
      <c r="AD25" s="4"/>
      <c r="AE25" s="87"/>
      <c r="AF25" s="6"/>
      <c r="AG25" s="4"/>
      <c r="AH25" s="4"/>
      <c r="AI25" s="5" t="str">
        <f>VLOOKUP(C25,'8'!$B$10:$H$397,3,FALSE)</f>
        <v>01:33:57</v>
      </c>
      <c r="AJ25" s="6">
        <f>VLOOKUP(C25,'8'!$B$10:$H$397,4,FALSE)</f>
        <v>15</v>
      </c>
      <c r="AK25" s="6">
        <f>VLOOKUP(AJ25,Баллы!$A$2:$B$101,2)+AL25/2</f>
        <v>83.5</v>
      </c>
      <c r="AL25" s="6">
        <f>VLOOKUP(C25,'8'!$B$10:$H$397,6,FALSE)</f>
        <v>15</v>
      </c>
      <c r="AM25" s="5"/>
      <c r="AN25" s="6"/>
      <c r="AO25" s="6"/>
      <c r="AP25" s="6"/>
      <c r="AQ25" s="5"/>
      <c r="AR25" s="6"/>
      <c r="AS25" s="6"/>
      <c r="AT25" s="6"/>
      <c r="AU25" s="5"/>
      <c r="AV25" s="6"/>
      <c r="AW25" s="6"/>
      <c r="AX25" s="6"/>
      <c r="AY25" s="5"/>
      <c r="AZ25" s="6"/>
      <c r="BA25" s="6"/>
      <c r="BB25" s="6"/>
      <c r="BC25" s="5"/>
      <c r="BD25" s="6"/>
      <c r="BE25" s="6"/>
      <c r="BF25" s="6"/>
    </row>
    <row r="26" spans="1:58" x14ac:dyDescent="0.3">
      <c r="A26" s="11">
        <f>IF(D26=0," ",RANK(D26,$D$3:$D$244,0))</f>
        <v>24</v>
      </c>
      <c r="B26" s="9">
        <v>24</v>
      </c>
      <c r="C26" s="38" t="s">
        <v>355</v>
      </c>
      <c r="D26" s="72">
        <f>I26+M26+Q26+U26+Y26+AC26+AG26+AK26+AO26+AS26+AW26+BA26+BE26</f>
        <v>160.25</v>
      </c>
      <c r="E26" s="13">
        <f>J26+N26+R26+V26+Z26+AD26+AH26+AL26+AP26+AT26+AX26+BB26+BF26</f>
        <v>36.5</v>
      </c>
      <c r="F26" s="13">
        <f>COUNTA(H26,L26,P26,T26,X26,AB26,AF26,AJ26,AN26,AR26,AV26,AZ26,BD26)</f>
        <v>2</v>
      </c>
      <c r="G26" s="4"/>
      <c r="H26" s="4"/>
      <c r="I26" s="4"/>
      <c r="J26" s="4"/>
      <c r="K26" s="5"/>
      <c r="L26" s="6"/>
      <c r="M26" s="6"/>
      <c r="N26" s="6"/>
      <c r="O26" s="5">
        <f>VLOOKUP(C26,'3'!$B$10:$G$298,3,FALSE)</f>
        <v>0.15341435185185184</v>
      </c>
      <c r="P26" s="6">
        <f>VLOOKUP(C26,'3'!$B$10:$G$298,4,FALSE)</f>
        <v>32</v>
      </c>
      <c r="Q26" s="6">
        <f>VLOOKUP(P26,Баллы!$A$2:$B$101,2)+R26/2</f>
        <v>72.25</v>
      </c>
      <c r="R26" s="6">
        <f>VLOOKUP(C26,'3'!$B$10:$G$298,5,FALSE)</f>
        <v>26.5</v>
      </c>
      <c r="S26" s="5"/>
      <c r="T26" s="6"/>
      <c r="U26" s="6"/>
      <c r="V26" s="6"/>
      <c r="W26" s="8"/>
      <c r="X26" s="4"/>
      <c r="Y26" s="4"/>
      <c r="Z26" s="4"/>
      <c r="AA26" s="8"/>
      <c r="AB26" s="4"/>
      <c r="AC26" s="4"/>
      <c r="AD26" s="4"/>
      <c r="AE26" s="87" t="str">
        <f>VLOOKUP(C26,'7'!$B$10:$H$126,3,FALSE)</f>
        <v>01:02:44</v>
      </c>
      <c r="AF26" s="6">
        <f>VLOOKUP(C26,'7'!$B$10:$H$126,4,FALSE)</f>
        <v>9</v>
      </c>
      <c r="AG26" s="4">
        <f>VLOOKUP(AF26,Баллы!$A$2:$B$101,2)+AH26/2</f>
        <v>88</v>
      </c>
      <c r="AH26" s="4">
        <f>VLOOKUP(C26,'7'!$B$10:$H$126,6,FALSE)</f>
        <v>10</v>
      </c>
      <c r="AI26" s="5"/>
      <c r="AJ26" s="6"/>
      <c r="AK26" s="6"/>
      <c r="AL26" s="6"/>
      <c r="AM26" s="5"/>
      <c r="AN26" s="6"/>
      <c r="AO26" s="6"/>
      <c r="AP26" s="6"/>
      <c r="AQ26" s="5"/>
      <c r="AR26" s="6"/>
      <c r="AS26" s="6"/>
      <c r="AT26" s="6"/>
      <c r="AU26" s="5"/>
      <c r="AV26" s="6"/>
      <c r="AW26" s="6"/>
      <c r="AX26" s="6"/>
      <c r="AY26" s="5"/>
      <c r="AZ26" s="6"/>
      <c r="BA26" s="6"/>
      <c r="BB26" s="6"/>
      <c r="BC26" s="5"/>
      <c r="BD26" s="6"/>
      <c r="BE26" s="6"/>
      <c r="BF26" s="6"/>
    </row>
    <row r="27" spans="1:58" x14ac:dyDescent="0.3">
      <c r="A27" s="11">
        <f>IF(D27=0," ",RANK(D27,$D$3:$D$244,0))</f>
        <v>25</v>
      </c>
      <c r="B27" s="9">
        <v>25</v>
      </c>
      <c r="C27" s="38" t="s">
        <v>290</v>
      </c>
      <c r="D27" s="72">
        <f>I27+M27+Q27+U27+Y27+AC27+AG27+AK27+AO27+AS27+AW27+BA27+BE27</f>
        <v>157.75</v>
      </c>
      <c r="E27" s="13">
        <f>J27+N27+R27+V27+Z27+AD27+AH27+AL27+AP27+AT27+AX27+BB27+BF27</f>
        <v>19.5</v>
      </c>
      <c r="F27" s="13">
        <f>COUNTA(H27,L27,P27,T27,X27,AB27,AF27,AJ27,AN27,AR27,AV27,AZ27,BD27)</f>
        <v>2</v>
      </c>
      <c r="G27" s="4"/>
      <c r="H27" s="4"/>
      <c r="I27" s="4"/>
      <c r="J27" s="4"/>
      <c r="K27" s="5"/>
      <c r="L27" s="6"/>
      <c r="M27" s="6"/>
      <c r="N27" s="6"/>
      <c r="O27" s="5">
        <f>VLOOKUP(C27,'3'!$B$10:$G$298,3,FALSE)</f>
        <v>4.2650462962962959E-2</v>
      </c>
      <c r="P27" s="6">
        <f>VLOOKUP(C27,'3'!$B$10:$G$298,4,FALSE)</f>
        <v>20</v>
      </c>
      <c r="Q27" s="6">
        <f>VLOOKUP(P27,Баллы!$A$2:$B$101,2)+R27/2</f>
        <v>75.75</v>
      </c>
      <c r="R27" s="6">
        <f>VLOOKUP(C27,'3'!$B$10:$G$298,5,FALSE)</f>
        <v>9.5</v>
      </c>
      <c r="S27" s="5"/>
      <c r="T27" s="6"/>
      <c r="U27" s="6"/>
      <c r="V27" s="6"/>
      <c r="W27" s="8"/>
      <c r="X27" s="4"/>
      <c r="Y27" s="4"/>
      <c r="Z27" s="4"/>
      <c r="AA27" s="8"/>
      <c r="AB27" s="4"/>
      <c r="AC27" s="4"/>
      <c r="AD27" s="4"/>
      <c r="AE27" s="87" t="str">
        <f>VLOOKUP(C27,'7'!$B$10:$H$126,3,FALSE)</f>
        <v>01:05:52</v>
      </c>
      <c r="AF27" s="6">
        <f>VLOOKUP(C27,'7'!$B$10:$H$126,4,FALSE)</f>
        <v>14</v>
      </c>
      <c r="AG27" s="4">
        <f>VLOOKUP(AF27,Баллы!$A$2:$B$101,2)+AH27/2</f>
        <v>82</v>
      </c>
      <c r="AH27" s="4">
        <f>VLOOKUP(C27,'7'!$B$10:$H$126,6,FALSE)</f>
        <v>10</v>
      </c>
      <c r="AI27" s="5"/>
      <c r="AJ27" s="6"/>
      <c r="AK27" s="6"/>
      <c r="AL27" s="6"/>
      <c r="AM27" s="5"/>
      <c r="AN27" s="6"/>
      <c r="AO27" s="6"/>
      <c r="AP27" s="6"/>
      <c r="AQ27" s="5"/>
      <c r="AR27" s="6"/>
      <c r="AS27" s="6"/>
      <c r="AT27" s="6"/>
      <c r="AU27" s="5"/>
      <c r="AV27" s="6"/>
      <c r="AW27" s="6"/>
      <c r="AX27" s="6"/>
      <c r="AY27" s="5"/>
      <c r="AZ27" s="6"/>
      <c r="BA27" s="6"/>
      <c r="BB27" s="6"/>
      <c r="BC27" s="5"/>
      <c r="BD27" s="6"/>
      <c r="BE27" s="6"/>
      <c r="BF27" s="6"/>
    </row>
    <row r="28" spans="1:58" x14ac:dyDescent="0.3">
      <c r="A28" s="11">
        <f>IF(D28=0," ",RANK(D28,$D$3:$D$244,0))</f>
        <v>26</v>
      </c>
      <c r="B28" s="9">
        <v>26</v>
      </c>
      <c r="C28" s="38" t="s">
        <v>287</v>
      </c>
      <c r="D28" s="72">
        <f>I28+M28+Q28+U28+Y28+AC28+AG28+AK28+AO28+AS28+AW28+BA28+BE28</f>
        <v>154.25</v>
      </c>
      <c r="E28" s="13">
        <f>J28+N28+R28+V28+Z28+AD28+AH28+AL28+AP28+AT28+AX28+BB28+BF28</f>
        <v>24.5</v>
      </c>
      <c r="F28" s="13">
        <f>COUNTA(H28,L28,P28,T28,X28,AB28,AF28,AJ28,AN28,AR28,AV28,AZ28,BD28)</f>
        <v>2</v>
      </c>
      <c r="G28" s="4"/>
      <c r="H28" s="4"/>
      <c r="I28" s="4"/>
      <c r="J28" s="4"/>
      <c r="K28" s="5"/>
      <c r="L28" s="6"/>
      <c r="M28" s="6"/>
      <c r="N28" s="6"/>
      <c r="O28" s="5">
        <f>VLOOKUP(C28,'3'!$B$10:$G$298,3,FALSE)</f>
        <v>4.2395833333333334E-2</v>
      </c>
      <c r="P28" s="6">
        <f>VLOOKUP(C28,'3'!$B$10:$G$298,4,FALSE)</f>
        <v>17</v>
      </c>
      <c r="Q28" s="6">
        <f>VLOOKUP(P28,Баллы!$A$2:$B$101,2)+R28/2</f>
        <v>78.75</v>
      </c>
      <c r="R28" s="6">
        <f>VLOOKUP(C28,'3'!$B$10:$G$298,5,FALSE)</f>
        <v>9.5</v>
      </c>
      <c r="S28" s="5"/>
      <c r="T28" s="6"/>
      <c r="U28" s="6"/>
      <c r="V28" s="6"/>
      <c r="W28" s="8"/>
      <c r="X28" s="4"/>
      <c r="Y28" s="4"/>
      <c r="Z28" s="4"/>
      <c r="AA28" s="8"/>
      <c r="AB28" s="4"/>
      <c r="AC28" s="4"/>
      <c r="AD28" s="4"/>
      <c r="AE28" s="87"/>
      <c r="AF28" s="6"/>
      <c r="AG28" s="4"/>
      <c r="AH28" s="4"/>
      <c r="AI28" s="5" t="str">
        <f>VLOOKUP(C28,'8'!$B$10:$H$397,3,FALSE)</f>
        <v>01:38:39</v>
      </c>
      <c r="AJ28" s="6">
        <f>VLOOKUP(C28,'8'!$B$10:$H$397,4,FALSE)</f>
        <v>23</v>
      </c>
      <c r="AK28" s="6">
        <f>VLOOKUP(AJ28,Баллы!$A$2:$B$101,2)+AL28/2</f>
        <v>75.5</v>
      </c>
      <c r="AL28" s="6">
        <f>VLOOKUP(C28,'8'!$B$10:$H$397,6,FALSE)</f>
        <v>15</v>
      </c>
      <c r="AM28" s="5"/>
      <c r="AN28" s="6"/>
      <c r="AO28" s="6"/>
      <c r="AP28" s="6"/>
      <c r="AQ28" s="5"/>
      <c r="AR28" s="6"/>
      <c r="AS28" s="6"/>
      <c r="AT28" s="6"/>
      <c r="AU28" s="5"/>
      <c r="AV28" s="6"/>
      <c r="AW28" s="6"/>
      <c r="AX28" s="6"/>
      <c r="AY28" s="5"/>
      <c r="AZ28" s="6"/>
      <c r="BA28" s="6"/>
      <c r="BB28" s="6"/>
      <c r="BC28" s="5"/>
      <c r="BD28" s="6"/>
      <c r="BE28" s="6"/>
      <c r="BF28" s="6"/>
    </row>
    <row r="29" spans="1:58" x14ac:dyDescent="0.3">
      <c r="A29" s="11">
        <f>IF(D29=0," ",RANK(D29,$D$3:$D$244,0))</f>
        <v>27</v>
      </c>
      <c r="B29" s="9">
        <v>27</v>
      </c>
      <c r="C29" s="38" t="s">
        <v>322</v>
      </c>
      <c r="D29" s="72">
        <f>I29+M29+Q29+U29+Y29+AC29+AG29+AK29+AO29+AS29+AW29+BA29+BE29</f>
        <v>147.19999999999999</v>
      </c>
      <c r="E29" s="13">
        <f>J29+N29+R29+V29+Z29+AD29+AH29+AL29+AP29+AT29+AX29+BB29+BF29</f>
        <v>100.4</v>
      </c>
      <c r="F29" s="13">
        <f>COUNTA(H29,L29,P29,T29,X29,AB29,AF29,AJ29,AN29,AR29,AV29,AZ29,BD29)</f>
        <v>1</v>
      </c>
      <c r="G29" s="4"/>
      <c r="H29" s="4"/>
      <c r="I29" s="4"/>
      <c r="J29" s="4"/>
      <c r="K29" s="5"/>
      <c r="L29" s="6"/>
      <c r="M29" s="6"/>
      <c r="N29" s="6"/>
      <c r="O29" s="5">
        <f>VLOOKUP(C29,'3'!$B$10:$G$298,3,FALSE)</f>
        <v>0.7284722222222223</v>
      </c>
      <c r="P29" s="6">
        <f>VLOOKUP(C29,'3'!$B$10:$G$298,4,FALSE)</f>
        <v>2</v>
      </c>
      <c r="Q29" s="6">
        <f>VLOOKUP(P29,Баллы!$A$2:$B$101,2)+R29/2</f>
        <v>147.19999999999999</v>
      </c>
      <c r="R29" s="6">
        <f>VLOOKUP(C29,'3'!$B$10:$G$298,5,FALSE)</f>
        <v>100.4</v>
      </c>
      <c r="S29" s="5"/>
      <c r="T29" s="6"/>
      <c r="U29" s="6"/>
      <c r="V29" s="6"/>
      <c r="W29" s="8"/>
      <c r="X29" s="4"/>
      <c r="Y29" s="4"/>
      <c r="Z29" s="4"/>
      <c r="AA29" s="8"/>
      <c r="AB29" s="4"/>
      <c r="AC29" s="4"/>
      <c r="AD29" s="4"/>
      <c r="AE29" s="87"/>
      <c r="AF29" s="6"/>
      <c r="AG29" s="4"/>
      <c r="AH29" s="4"/>
      <c r="AI29" s="5"/>
      <c r="AJ29" s="6"/>
      <c r="AK29" s="6"/>
      <c r="AL29" s="6"/>
      <c r="AM29" s="5"/>
      <c r="AN29" s="6"/>
      <c r="AO29" s="6"/>
      <c r="AP29" s="6"/>
      <c r="AQ29" s="5"/>
      <c r="AR29" s="6"/>
      <c r="AS29" s="6"/>
      <c r="AT29" s="6"/>
      <c r="AU29" s="5"/>
      <c r="AV29" s="6"/>
      <c r="AW29" s="6"/>
      <c r="AX29" s="6"/>
      <c r="AY29" s="5"/>
      <c r="AZ29" s="6"/>
      <c r="BA29" s="6"/>
      <c r="BB29" s="6"/>
      <c r="BC29" s="5"/>
      <c r="BD29" s="6"/>
      <c r="BE29" s="6"/>
      <c r="BF29" s="6"/>
    </row>
    <row r="30" spans="1:58" x14ac:dyDescent="0.3">
      <c r="A30" s="11">
        <f>IF(D30=0," ",RANK(D30,$D$3:$D$244,0))</f>
        <v>28</v>
      </c>
      <c r="B30" s="9">
        <v>28</v>
      </c>
      <c r="C30" s="38" t="s">
        <v>324</v>
      </c>
      <c r="D30" s="72">
        <f>I30+M30+Q30+U30+Y30+AC30+AG30+AK30+AO30+AS30+AW30+BA30+BE30</f>
        <v>143.19999999999999</v>
      </c>
      <c r="E30" s="13">
        <f>J30+N30+R30+V30+Z30+AD30+AH30+AL30+AP30+AT30+AX30+BB30+BF30</f>
        <v>100.4</v>
      </c>
      <c r="F30" s="13">
        <f>COUNTA(H30,L30,P30,T30,X30,AB30,AF30,AJ30,AN30,AR30,AV30,AZ30,BD30)</f>
        <v>1</v>
      </c>
      <c r="G30" s="4"/>
      <c r="H30" s="4"/>
      <c r="I30" s="4"/>
      <c r="J30" s="4"/>
      <c r="K30" s="5"/>
      <c r="L30" s="6"/>
      <c r="M30" s="6"/>
      <c r="N30" s="6"/>
      <c r="O30" s="5">
        <f>VLOOKUP(C30,'3'!$B$10:$G$298,3,FALSE)</f>
        <v>0.78524305555555562</v>
      </c>
      <c r="P30" s="6">
        <f>VLOOKUP(C30,'3'!$B$10:$G$298,4,FALSE)</f>
        <v>4</v>
      </c>
      <c r="Q30" s="6">
        <f>VLOOKUP(P30,Баллы!$A$2:$B$101,2)+R30/2</f>
        <v>143.19999999999999</v>
      </c>
      <c r="R30" s="6">
        <f>VLOOKUP(C30,'3'!$B$10:$G$298,5,FALSE)</f>
        <v>100.4</v>
      </c>
      <c r="S30" s="5"/>
      <c r="T30" s="6"/>
      <c r="U30" s="6"/>
      <c r="V30" s="6"/>
      <c r="W30" s="8"/>
      <c r="X30" s="4"/>
      <c r="Y30" s="4"/>
      <c r="Z30" s="4"/>
      <c r="AA30" s="8"/>
      <c r="AB30" s="4"/>
      <c r="AC30" s="4"/>
      <c r="AD30" s="4"/>
      <c r="AE30" s="87"/>
      <c r="AF30" s="6"/>
      <c r="AG30" s="4"/>
      <c r="AH30" s="4"/>
      <c r="AI30" s="5"/>
      <c r="AJ30" s="6"/>
      <c r="AK30" s="6"/>
      <c r="AL30" s="6"/>
      <c r="AM30" s="5"/>
      <c r="AN30" s="6"/>
      <c r="AO30" s="6"/>
      <c r="AP30" s="6"/>
      <c r="AQ30" s="5"/>
      <c r="AR30" s="6"/>
      <c r="AS30" s="6"/>
      <c r="AT30" s="6"/>
      <c r="AU30" s="5"/>
      <c r="AV30" s="6"/>
      <c r="AW30" s="6"/>
      <c r="AX30" s="6"/>
      <c r="AY30" s="5"/>
      <c r="AZ30" s="6"/>
      <c r="BA30" s="6"/>
      <c r="BB30" s="6"/>
      <c r="BC30" s="5"/>
      <c r="BD30" s="6"/>
      <c r="BE30" s="6"/>
      <c r="BF30" s="6"/>
    </row>
    <row r="31" spans="1:58" x14ac:dyDescent="0.3">
      <c r="A31" s="11">
        <f>IF(D31=0," ",RANK(D31,$D$3:$D$244,0))</f>
        <v>29</v>
      </c>
      <c r="B31" s="9">
        <v>29</v>
      </c>
      <c r="C31" s="38" t="s">
        <v>313</v>
      </c>
      <c r="D31" s="72">
        <f>I31+M31+Q31+U31+Y31+AC31+AG31+AK31+AO31+AS31+AW31+BA31+BE31</f>
        <v>132.75</v>
      </c>
      <c r="E31" s="13">
        <f>J31+N31+R31+V31+Z31+AD31+AH31+AL31+AP31+AT31+AX31+BB31+BF31</f>
        <v>19.5</v>
      </c>
      <c r="F31" s="13">
        <f>COUNTA(H31,L31,P31,T31,X31,AB31,AF31,AJ31,AN31,AR31,AV31,AZ31,BD31)</f>
        <v>2</v>
      </c>
      <c r="G31" s="4"/>
      <c r="H31" s="4"/>
      <c r="I31" s="4"/>
      <c r="J31" s="4"/>
      <c r="K31" s="5"/>
      <c r="L31" s="6"/>
      <c r="M31" s="6"/>
      <c r="N31" s="6"/>
      <c r="O31" s="5">
        <f>VLOOKUP(C31,'3'!$B$10:$G$298,3,FALSE)</f>
        <v>5.9791666666666667E-2</v>
      </c>
      <c r="P31" s="6">
        <f>VLOOKUP(C31,'3'!$B$10:$G$298,4,FALSE)</f>
        <v>43</v>
      </c>
      <c r="Q31" s="6">
        <f>VLOOKUP(P31,Баллы!$A$2:$B$101,2)+R31/2</f>
        <v>52.75</v>
      </c>
      <c r="R31" s="6">
        <f>VLOOKUP(C31,'3'!$B$10:$G$298,5,FALSE)</f>
        <v>9.5</v>
      </c>
      <c r="S31" s="5"/>
      <c r="T31" s="6"/>
      <c r="U31" s="6"/>
      <c r="V31" s="6"/>
      <c r="W31" s="8"/>
      <c r="X31" s="4"/>
      <c r="Y31" s="4"/>
      <c r="Z31" s="4"/>
      <c r="AA31" s="8"/>
      <c r="AB31" s="4"/>
      <c r="AC31" s="4"/>
      <c r="AD31" s="4"/>
      <c r="AE31" s="87" t="str">
        <f>VLOOKUP(C31,'7'!$B$10:$H$126,3,FALSE)</f>
        <v>01:13:21</v>
      </c>
      <c r="AF31" s="6">
        <f>VLOOKUP(C31,'7'!$B$10:$H$126,4,FALSE)</f>
        <v>16</v>
      </c>
      <c r="AG31" s="4">
        <f>VLOOKUP(AF31,Баллы!$A$2:$B$101,2)+AH31/2</f>
        <v>80</v>
      </c>
      <c r="AH31" s="4">
        <f>VLOOKUP(C31,'7'!$B$10:$H$126,6,FALSE)</f>
        <v>10</v>
      </c>
      <c r="AI31" s="5"/>
      <c r="AJ31" s="6"/>
      <c r="AK31" s="6"/>
      <c r="AL31" s="6"/>
      <c r="AM31" s="5"/>
      <c r="AN31" s="6"/>
      <c r="AO31" s="6"/>
      <c r="AP31" s="6"/>
      <c r="AQ31" s="5"/>
      <c r="AR31" s="6"/>
      <c r="AS31" s="6"/>
      <c r="AT31" s="6"/>
      <c r="AU31" s="5"/>
      <c r="AV31" s="6"/>
      <c r="AW31" s="6"/>
      <c r="AX31" s="6"/>
      <c r="AY31" s="5"/>
      <c r="AZ31" s="6"/>
      <c r="BA31" s="6"/>
      <c r="BB31" s="6"/>
      <c r="BC31" s="5"/>
      <c r="BD31" s="6"/>
      <c r="BE31" s="6"/>
      <c r="BF31" s="6"/>
    </row>
    <row r="32" spans="1:58" x14ac:dyDescent="0.3">
      <c r="A32" s="11">
        <f>IF(D32=0," ",RANK(D32,$D$3:$D$244,0))</f>
        <v>30</v>
      </c>
      <c r="B32" s="9">
        <v>30</v>
      </c>
      <c r="C32" s="38" t="s">
        <v>368</v>
      </c>
      <c r="D32" s="72">
        <f>I32+M32+Q32+U32+Y32+AC32+AG32+AK32+AO32+AS32+AW32+BA32+BE32</f>
        <v>126.1</v>
      </c>
      <c r="E32" s="13">
        <f>J32+N32+R32+V32+Z32+AD32+AH32+AL32+AP32+AT32+AX32+BB32+BF32</f>
        <v>52.2</v>
      </c>
      <c r="F32" s="13">
        <f>COUNTA(H32,L32,P32,T32,X32,AB32,AF32,AJ32,AN32,AR32,AV32,AZ32,BD32)</f>
        <v>1</v>
      </c>
      <c r="G32" s="4"/>
      <c r="H32" s="4"/>
      <c r="I32" s="4"/>
      <c r="J32" s="4"/>
      <c r="K32" s="5"/>
      <c r="L32" s="6"/>
      <c r="M32" s="6"/>
      <c r="N32" s="6"/>
      <c r="O32" s="5">
        <f>VLOOKUP(C32,'3'!$B$10:$G$298,3,FALSE)</f>
        <v>0.22462962962962962</v>
      </c>
      <c r="P32" s="6">
        <f>VLOOKUP(C32,'3'!$B$10:$G$298,4,FALSE)</f>
        <v>1</v>
      </c>
      <c r="Q32" s="6">
        <f>VLOOKUP(P32,Баллы!$A$2:$B$101,2)+R32/2</f>
        <v>126.1</v>
      </c>
      <c r="R32" s="6">
        <f>VLOOKUP(C32,'3'!$B$10:$G$298,5,FALSE)</f>
        <v>52.2</v>
      </c>
      <c r="S32" s="5"/>
      <c r="T32" s="6"/>
      <c r="U32" s="6"/>
      <c r="V32" s="6"/>
      <c r="W32" s="8"/>
      <c r="X32" s="4"/>
      <c r="Y32" s="4"/>
      <c r="Z32" s="4"/>
      <c r="AA32" s="8"/>
      <c r="AB32" s="4"/>
      <c r="AC32" s="4"/>
      <c r="AD32" s="4"/>
      <c r="AE32" s="87"/>
      <c r="AF32" s="6"/>
      <c r="AG32" s="4"/>
      <c r="AH32" s="4"/>
      <c r="AI32" s="5"/>
      <c r="AJ32" s="6"/>
      <c r="AK32" s="6"/>
      <c r="AL32" s="6"/>
      <c r="AM32" s="5"/>
      <c r="AN32" s="6"/>
      <c r="AO32" s="6"/>
      <c r="AP32" s="6"/>
      <c r="AQ32" s="5"/>
      <c r="AR32" s="6"/>
      <c r="AS32" s="6"/>
      <c r="AT32" s="6"/>
      <c r="AU32" s="5"/>
      <c r="AV32" s="6"/>
      <c r="AW32" s="6"/>
      <c r="AX32" s="6"/>
      <c r="AY32" s="5"/>
      <c r="AZ32" s="6"/>
      <c r="BA32" s="6"/>
      <c r="BB32" s="6"/>
      <c r="BC32" s="5"/>
      <c r="BD32" s="6"/>
      <c r="BE32" s="6"/>
      <c r="BF32" s="6"/>
    </row>
    <row r="33" spans="1:58" x14ac:dyDescent="0.3">
      <c r="A33" s="11">
        <f>IF(D33=0," ",RANK(D33,$D$3:$D$244,0))</f>
        <v>31</v>
      </c>
      <c r="B33" s="9">
        <v>31</v>
      </c>
      <c r="C33" s="38" t="s">
        <v>371</v>
      </c>
      <c r="D33" s="72">
        <f>I33+M33+Q33+U33+Y33+AC33+AG33+AK33+AO33+AS33+AW33+BA33+BE33</f>
        <v>119.1</v>
      </c>
      <c r="E33" s="13">
        <f>J33+N33+R33+V33+Z33+AD33+AH33+AL33+AP33+AT33+AX33+BB33+BF33</f>
        <v>52.2</v>
      </c>
      <c r="F33" s="13">
        <f>COUNTA(H33,L33,P33,T33,X33,AB33,AF33,AJ33,AN33,AR33,AV33,AZ33,BD33)</f>
        <v>1</v>
      </c>
      <c r="G33" s="4"/>
      <c r="H33" s="4"/>
      <c r="I33" s="4"/>
      <c r="J33" s="4"/>
      <c r="K33" s="5"/>
      <c r="L33" s="6"/>
      <c r="M33" s="6"/>
      <c r="N33" s="6"/>
      <c r="O33" s="5">
        <f>VLOOKUP(C33,'3'!$B$10:$G$298,3,FALSE)</f>
        <v>0.3208449074074074</v>
      </c>
      <c r="P33" s="6">
        <f>VLOOKUP(C33,'3'!$B$10:$G$298,4,FALSE)</f>
        <v>4</v>
      </c>
      <c r="Q33" s="6">
        <f>VLOOKUP(P33,Баллы!$A$2:$B$101,2)+R33/2</f>
        <v>119.1</v>
      </c>
      <c r="R33" s="6">
        <f>VLOOKUP(C33,'3'!$B$10:$G$298,5,FALSE)</f>
        <v>52.2</v>
      </c>
      <c r="S33" s="5"/>
      <c r="T33" s="6"/>
      <c r="U33" s="6"/>
      <c r="V33" s="6"/>
      <c r="W33" s="8"/>
      <c r="X33" s="4"/>
      <c r="Y33" s="4"/>
      <c r="Z33" s="4"/>
      <c r="AA33" s="8"/>
      <c r="AB33" s="4"/>
      <c r="AC33" s="4"/>
      <c r="AD33" s="4"/>
      <c r="AE33" s="87"/>
      <c r="AF33" s="6"/>
      <c r="AG33" s="4"/>
      <c r="AH33" s="4"/>
      <c r="AI33" s="5"/>
      <c r="AJ33" s="6"/>
      <c r="AK33" s="6"/>
      <c r="AL33" s="6"/>
      <c r="AM33" s="5"/>
      <c r="AN33" s="6"/>
      <c r="AO33" s="6"/>
      <c r="AP33" s="6"/>
      <c r="AQ33" s="5"/>
      <c r="AR33" s="6"/>
      <c r="AS33" s="6"/>
      <c r="AT33" s="6"/>
      <c r="AU33" s="5"/>
      <c r="AV33" s="6"/>
      <c r="AW33" s="6"/>
      <c r="AX33" s="6"/>
      <c r="AY33" s="5"/>
      <c r="AZ33" s="6"/>
      <c r="BA33" s="6"/>
      <c r="BB33" s="6"/>
      <c r="BC33" s="5"/>
      <c r="BD33" s="6"/>
      <c r="BE33" s="6"/>
      <c r="BF33" s="6"/>
    </row>
    <row r="34" spans="1:58" x14ac:dyDescent="0.3">
      <c r="A34" s="11">
        <f>IF(D34=0," ",RANK(D34,$D$3:$D$244,0))</f>
        <v>32</v>
      </c>
      <c r="B34" s="9">
        <v>32</v>
      </c>
      <c r="C34" s="38" t="s">
        <v>372</v>
      </c>
      <c r="D34" s="72">
        <f>I34+M34+Q34+U34+Y34+AC34+AG34+AK34+AO34+AS34+AW34+BA34+BE34</f>
        <v>117.1</v>
      </c>
      <c r="E34" s="13">
        <f>J34+N34+R34+V34+Z34+AD34+AH34+AL34+AP34+AT34+AX34+BB34+BF34</f>
        <v>52.2</v>
      </c>
      <c r="F34" s="13">
        <f>COUNTA(H34,L34,P34,T34,X34,AB34,AF34,AJ34,AN34,AR34,AV34,AZ34,BD34)</f>
        <v>1</v>
      </c>
      <c r="G34" s="4"/>
      <c r="H34" s="4"/>
      <c r="I34" s="4"/>
      <c r="J34" s="4"/>
      <c r="K34" s="5"/>
      <c r="L34" s="6"/>
      <c r="M34" s="6"/>
      <c r="N34" s="6"/>
      <c r="O34" s="5">
        <f>VLOOKUP(C34,'3'!$B$10:$G$298,3,FALSE)</f>
        <v>0.3208449074074074</v>
      </c>
      <c r="P34" s="6">
        <f>VLOOKUP(C34,'3'!$B$10:$G$298,4,FALSE)</f>
        <v>5</v>
      </c>
      <c r="Q34" s="6">
        <f>VLOOKUP(P34,Баллы!$A$2:$B$101,2)+R34/2</f>
        <v>117.1</v>
      </c>
      <c r="R34" s="6">
        <f>VLOOKUP(C34,'3'!$B$10:$G$298,5,FALSE)</f>
        <v>52.2</v>
      </c>
      <c r="S34" s="5"/>
      <c r="T34" s="6"/>
      <c r="U34" s="6"/>
      <c r="V34" s="6"/>
      <c r="W34" s="8"/>
      <c r="X34" s="4"/>
      <c r="Y34" s="4"/>
      <c r="Z34" s="4"/>
      <c r="AA34" s="8"/>
      <c r="AB34" s="4"/>
      <c r="AC34" s="4"/>
      <c r="AD34" s="4"/>
      <c r="AE34" s="87"/>
      <c r="AF34" s="6"/>
      <c r="AG34" s="4"/>
      <c r="AH34" s="4"/>
      <c r="AI34" s="5"/>
      <c r="AJ34" s="6"/>
      <c r="AK34" s="6"/>
      <c r="AL34" s="6"/>
      <c r="AM34" s="5"/>
      <c r="AN34" s="6"/>
      <c r="AO34" s="6"/>
      <c r="AP34" s="6"/>
      <c r="AQ34" s="5"/>
      <c r="AR34" s="6"/>
      <c r="AS34" s="6"/>
      <c r="AT34" s="6"/>
      <c r="AU34" s="5"/>
      <c r="AV34" s="6"/>
      <c r="AW34" s="6"/>
      <c r="AX34" s="6"/>
      <c r="AY34" s="5"/>
      <c r="AZ34" s="6"/>
      <c r="BA34" s="6"/>
      <c r="BB34" s="6"/>
      <c r="BC34" s="5"/>
      <c r="BD34" s="6"/>
      <c r="BE34" s="6"/>
      <c r="BF34" s="6"/>
    </row>
    <row r="35" spans="1:58" x14ac:dyDescent="0.3">
      <c r="A35" s="11">
        <f>IF(D35=0," ",RANK(D35,$D$3:$D$244,0))</f>
        <v>33</v>
      </c>
      <c r="B35" s="9">
        <v>33</v>
      </c>
      <c r="C35" s="38" t="s">
        <v>303</v>
      </c>
      <c r="D35" s="72">
        <f>I35+M35+Q35+U35+Y35+AC35+AG35+AK35+AO35+AS35+AW35+BA35+BE35</f>
        <v>116.25</v>
      </c>
      <c r="E35" s="13">
        <f>J35+N35+R35+V35+Z35+AD35+AH35+AL35+AP35+AT35+AX35+BB35+BF35</f>
        <v>24.5</v>
      </c>
      <c r="F35" s="13">
        <f>COUNTA(H35,L35,P35,T35,X35,AB35,AF35,AJ35,AN35,AR35,AV35,AZ35,BD35)</f>
        <v>2</v>
      </c>
      <c r="G35" s="4"/>
      <c r="H35" s="4"/>
      <c r="I35" s="4"/>
      <c r="J35" s="4"/>
      <c r="K35" s="5"/>
      <c r="L35" s="6"/>
      <c r="M35" s="6"/>
      <c r="N35" s="6"/>
      <c r="O35" s="5">
        <f>VLOOKUP(C35,'3'!$B$10:$G$298,3,FALSE)</f>
        <v>5.0185185185185187E-2</v>
      </c>
      <c r="P35" s="6">
        <f>VLOOKUP(C35,'3'!$B$10:$G$298,4,FALSE)</f>
        <v>33</v>
      </c>
      <c r="Q35" s="6">
        <f>VLOOKUP(P35,Баллы!$A$2:$B$101,2)+R35/2</f>
        <v>62.75</v>
      </c>
      <c r="R35" s="6">
        <f>VLOOKUP(C35,'3'!$B$10:$G$298,5,FALSE)</f>
        <v>9.5</v>
      </c>
      <c r="S35" s="5"/>
      <c r="T35" s="6"/>
      <c r="U35" s="6"/>
      <c r="V35" s="6"/>
      <c r="W35" s="8"/>
      <c r="X35" s="4"/>
      <c r="Y35" s="4"/>
      <c r="Z35" s="4"/>
      <c r="AA35" s="8"/>
      <c r="AB35" s="4"/>
      <c r="AC35" s="4"/>
      <c r="AD35" s="4"/>
      <c r="AE35" s="87"/>
      <c r="AF35" s="6"/>
      <c r="AG35" s="4"/>
      <c r="AH35" s="4"/>
      <c r="AI35" s="5" t="str">
        <f>VLOOKUP(C35,'8'!$B$10:$H$397,3,FALSE)</f>
        <v>01:56:06</v>
      </c>
      <c r="AJ35" s="6">
        <f>VLOOKUP(C35,'8'!$B$10:$H$397,4,FALSE)</f>
        <v>45</v>
      </c>
      <c r="AK35" s="6">
        <f>VLOOKUP(AJ35,Баллы!$A$2:$B$101,2)+AL35/2</f>
        <v>53.5</v>
      </c>
      <c r="AL35" s="6">
        <f>VLOOKUP(C35,'8'!$B$10:$H$397,6,FALSE)</f>
        <v>15</v>
      </c>
      <c r="AM35" s="5"/>
      <c r="AN35" s="6"/>
      <c r="AO35" s="6"/>
      <c r="AP35" s="6"/>
      <c r="AQ35" s="5"/>
      <c r="AR35" s="6"/>
      <c r="AS35" s="6"/>
      <c r="AT35" s="6"/>
      <c r="AU35" s="5"/>
      <c r="AV35" s="6"/>
      <c r="AW35" s="6"/>
      <c r="AX35" s="6"/>
      <c r="AY35" s="5"/>
      <c r="AZ35" s="6"/>
      <c r="BA35" s="6"/>
      <c r="BB35" s="6"/>
      <c r="BC35" s="5"/>
      <c r="BD35" s="6"/>
      <c r="BE35" s="6"/>
      <c r="BF35" s="6"/>
    </row>
    <row r="36" spans="1:58" x14ac:dyDescent="0.3">
      <c r="A36" s="11">
        <f>IF(D36=0," ",RANK(D36,$D$3:$D$244,0))</f>
        <v>34</v>
      </c>
      <c r="B36" s="9">
        <v>34</v>
      </c>
      <c r="C36" s="12" t="s">
        <v>672</v>
      </c>
      <c r="D36" s="72">
        <f>I36+M36+Q36+U36+Y36+AC36+AG36+AK36+AO36+AS36+AW36+BA36+BE36</f>
        <v>116</v>
      </c>
      <c r="E36" s="13">
        <f>J36+N36+R36+V36+Z36+AD36+AH36+AL36+AP36+AT36+AX36+BB36+BF36</f>
        <v>32</v>
      </c>
      <c r="F36" s="13">
        <f>COUNTA(H36,L36,P36,T36,X36,AB36,AF36,AJ36,AN36,AR36,AV36,AZ36,BD36)</f>
        <v>1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8">
        <f>VLOOKUP(C36,'6'!$B$10:$H$215,3,FALSE)</f>
        <v>0.17675925925925925</v>
      </c>
      <c r="AB36" s="4">
        <f>VLOOKUP(C36,'6'!$B$10:$H$215,4,FALSE)</f>
        <v>1</v>
      </c>
      <c r="AC36" s="4">
        <f>VLOOKUP(AB36,Баллы!$A$2:$B$101,2)+AD36/2</f>
        <v>116</v>
      </c>
      <c r="AD36" s="4">
        <f>VLOOKUP(C36,'6'!$B$10:$H$215,6,FALSE)</f>
        <v>32</v>
      </c>
      <c r="AE36" s="87"/>
      <c r="AF36" s="6"/>
      <c r="AG36" s="4"/>
      <c r="AH36" s="4"/>
      <c r="AI36" s="5"/>
      <c r="AJ36" s="6"/>
      <c r="AK36" s="6"/>
      <c r="AL36" s="6"/>
      <c r="AM36" s="5"/>
      <c r="AN36" s="6"/>
      <c r="AO36" s="6"/>
      <c r="AP36" s="6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</row>
    <row r="37" spans="1:58" x14ac:dyDescent="0.3">
      <c r="A37" s="11">
        <f>IF(D37=0," ",RANK(D37,$D$3:$D$244,0))</f>
        <v>35</v>
      </c>
      <c r="B37" s="9">
        <v>35</v>
      </c>
      <c r="C37" s="38" t="s">
        <v>316</v>
      </c>
      <c r="D37" s="72">
        <f>I37+M37+Q37+U37+Y37+AC37+AG37+AK37+AO37+AS37+AW37+BA37+BE37</f>
        <v>115.75</v>
      </c>
      <c r="E37" s="13">
        <f>J37+N37+R37+V37+Z37+AD37+AH37+AL37+AP37+AT37+AX37+BB37+BF37</f>
        <v>19.5</v>
      </c>
      <c r="F37" s="13">
        <f>COUNTA(H37,L37,P37,T37,X37,AB37,AF37,AJ37,AN37,AR37,AV37,AZ37,BD37)</f>
        <v>2</v>
      </c>
      <c r="G37" s="4"/>
      <c r="H37" s="4"/>
      <c r="I37" s="4"/>
      <c r="J37" s="4"/>
      <c r="K37" s="5"/>
      <c r="L37" s="6"/>
      <c r="M37" s="6"/>
      <c r="N37" s="6"/>
      <c r="O37" s="5">
        <f>VLOOKUP(C37,'3'!$B$10:$G$298,3,FALSE)</f>
        <v>6.8657407407407403E-2</v>
      </c>
      <c r="P37" s="6">
        <f>VLOOKUP(C37,'3'!$B$10:$G$298,4,FALSE)</f>
        <v>47</v>
      </c>
      <c r="Q37" s="6">
        <f>VLOOKUP(P37,Баллы!$A$2:$B$101,2)+R37/2</f>
        <v>48.75</v>
      </c>
      <c r="R37" s="6">
        <f>VLOOKUP(C37,'3'!$B$10:$G$298,5,FALSE)</f>
        <v>9.5</v>
      </c>
      <c r="S37" s="5"/>
      <c r="T37" s="6"/>
      <c r="U37" s="6"/>
      <c r="V37" s="6"/>
      <c r="W37" s="8"/>
      <c r="X37" s="4"/>
      <c r="Y37" s="4"/>
      <c r="Z37" s="4"/>
      <c r="AA37" s="8"/>
      <c r="AB37" s="4"/>
      <c r="AC37" s="4"/>
      <c r="AD37" s="4"/>
      <c r="AE37" s="87" t="str">
        <f>VLOOKUP(C37,'7'!$B$10:$H$126,3,FALSE)</f>
        <v>01:28:44</v>
      </c>
      <c r="AF37" s="6">
        <f>VLOOKUP(C37,'7'!$B$10:$H$126,4,FALSE)</f>
        <v>29</v>
      </c>
      <c r="AG37" s="4">
        <f>VLOOKUP(AF37,Баллы!$A$2:$B$101,2)+AH37/2</f>
        <v>67</v>
      </c>
      <c r="AH37" s="4">
        <f>VLOOKUP(C37,'7'!$B$10:$H$126,6,FALSE)</f>
        <v>10</v>
      </c>
      <c r="AI37" s="5"/>
      <c r="AJ37" s="6"/>
      <c r="AK37" s="6"/>
      <c r="AL37" s="6"/>
      <c r="AM37" s="5"/>
      <c r="AN37" s="6"/>
      <c r="AO37" s="6"/>
      <c r="AP37" s="6"/>
      <c r="AQ37" s="5"/>
      <c r="AR37" s="6"/>
      <c r="AS37" s="6"/>
      <c r="AT37" s="6"/>
      <c r="AU37" s="5"/>
      <c r="AV37" s="6"/>
      <c r="AW37" s="6"/>
      <c r="AX37" s="6"/>
      <c r="AY37" s="5"/>
      <c r="AZ37" s="6"/>
      <c r="BA37" s="6"/>
      <c r="BB37" s="6"/>
      <c r="BC37" s="5"/>
      <c r="BD37" s="6"/>
      <c r="BE37" s="6"/>
      <c r="BF37" s="6"/>
    </row>
    <row r="38" spans="1:58" x14ac:dyDescent="0.3">
      <c r="A38" s="11">
        <f>IF(D38=0," ",RANK(D38,$D$3:$D$244,0))</f>
        <v>36</v>
      </c>
      <c r="B38" s="9">
        <v>36</v>
      </c>
      <c r="C38" s="159" t="s">
        <v>1996</v>
      </c>
      <c r="D38" s="72">
        <f>I38+M38+Q38+U38+Y38+AC38+AG38+AK38+AO38+AS38+AW38+BA38+BE38</f>
        <v>115</v>
      </c>
      <c r="E38" s="13">
        <f>J38+N38+R38+V38+Z38+AD38+AH38+AL38+AP38+AT38+AX38+BB38+BF38</f>
        <v>30</v>
      </c>
      <c r="F38" s="13">
        <f>COUNTA(H38,L38,P38,T38,X38,AB38,AF38,AJ38,AN38,AR38,AV38,AZ38,BD38)</f>
        <v>1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87"/>
      <c r="AF38" s="6"/>
      <c r="AG38" s="4"/>
      <c r="AH38" s="4"/>
      <c r="AI38" s="5" t="str">
        <f>VLOOKUP(C38,'8'!$B$10:$H$397,3,FALSE)</f>
        <v>02:58:16</v>
      </c>
      <c r="AJ38" s="6">
        <f>VLOOKUP(C38,'8'!$B$10:$H$397,4,FALSE)</f>
        <v>1</v>
      </c>
      <c r="AK38" s="6">
        <f>VLOOKUP(AJ38,Баллы!$A$2:$B$101,2)+AL38/2</f>
        <v>115</v>
      </c>
      <c r="AL38" s="6">
        <f>VLOOKUP(C38,'8'!$B$10:$H$397,6,FALSE)</f>
        <v>30</v>
      </c>
      <c r="AM38" s="5"/>
      <c r="AN38" s="6"/>
      <c r="AO38" s="6"/>
      <c r="AP38" s="6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1:58" x14ac:dyDescent="0.3">
      <c r="A39" s="11">
        <f>IF(D39=0," ",RANK(D39,$D$3:$D$244,0))</f>
        <v>37</v>
      </c>
      <c r="B39" s="9">
        <v>37</v>
      </c>
      <c r="C39" s="38" t="s">
        <v>374</v>
      </c>
      <c r="D39" s="72">
        <f>I39+M39+Q39+U39+Y39+AC39+AG39+AK39+AO39+AS39+AW39+BA39+BE39</f>
        <v>113.1</v>
      </c>
      <c r="E39" s="13">
        <f>J39+N39+R39+V39+Z39+AD39+AH39+AL39+AP39+AT39+AX39+BB39+BF39</f>
        <v>52.2</v>
      </c>
      <c r="F39" s="13">
        <f>COUNTA(H39,L39,P39,T39,X39,AB39,AF39,AJ39,AN39,AR39,AV39,AZ39,BD39)</f>
        <v>1</v>
      </c>
      <c r="G39" s="4"/>
      <c r="H39" s="4"/>
      <c r="I39" s="4"/>
      <c r="J39" s="4"/>
      <c r="K39" s="5"/>
      <c r="L39" s="6"/>
      <c r="M39" s="6"/>
      <c r="N39" s="6"/>
      <c r="O39" s="5">
        <f>VLOOKUP(C39,'3'!$B$10:$G$298,3,FALSE)</f>
        <v>0.37886574074074075</v>
      </c>
      <c r="P39" s="6">
        <f>VLOOKUP(C39,'3'!$B$10:$G$298,4,FALSE)</f>
        <v>7</v>
      </c>
      <c r="Q39" s="6">
        <f>VLOOKUP(P39,Баллы!$A$2:$B$101,2)+R39/2</f>
        <v>113.1</v>
      </c>
      <c r="R39" s="6">
        <f>VLOOKUP(C39,'3'!$B$10:$G$298,5,FALSE)</f>
        <v>52.2</v>
      </c>
      <c r="S39" s="5"/>
      <c r="T39" s="6"/>
      <c r="U39" s="6"/>
      <c r="V39" s="6"/>
      <c r="W39" s="8"/>
      <c r="X39" s="4"/>
      <c r="Y39" s="4"/>
      <c r="Z39" s="4"/>
      <c r="AA39" s="8"/>
      <c r="AB39" s="4"/>
      <c r="AC39" s="4"/>
      <c r="AD39" s="4"/>
      <c r="AE39" s="87"/>
      <c r="AF39" s="6"/>
      <c r="AG39" s="4"/>
      <c r="AH39" s="4"/>
      <c r="AI39" s="5"/>
      <c r="AJ39" s="6"/>
      <c r="AK39" s="6"/>
      <c r="AL39" s="6"/>
      <c r="AM39" s="5"/>
      <c r="AN39" s="6"/>
      <c r="AO39" s="6"/>
      <c r="AP39" s="6"/>
      <c r="AQ39" s="5"/>
      <c r="AR39" s="6"/>
      <c r="AS39" s="6"/>
      <c r="AT39" s="6"/>
      <c r="AU39" s="5"/>
      <c r="AV39" s="6"/>
      <c r="AW39" s="6"/>
      <c r="AX39" s="6"/>
      <c r="AY39" s="5"/>
      <c r="AZ39" s="6"/>
      <c r="BA39" s="6"/>
      <c r="BB39" s="6"/>
      <c r="BC39" s="5"/>
      <c r="BD39" s="6"/>
      <c r="BE39" s="6"/>
      <c r="BF39" s="6"/>
    </row>
    <row r="40" spans="1:58" x14ac:dyDescent="0.3">
      <c r="A40" s="11">
        <f>IF(D40=0," ",RANK(D40,$D$3:$D$244,0))</f>
        <v>38</v>
      </c>
      <c r="B40" s="9">
        <v>38</v>
      </c>
      <c r="C40" s="159" t="s">
        <v>1997</v>
      </c>
      <c r="D40" s="72">
        <f>I40+M40+Q40+U40+Y40+AC40+AG40+AK40+AO40+AS40+AW40+BA40+BE40</f>
        <v>112</v>
      </c>
      <c r="E40" s="13">
        <f>J40+N40+R40+V40+Z40+AD40+AH40+AL40+AP40+AT40+AX40+BB40+BF40</f>
        <v>30</v>
      </c>
      <c r="F40" s="13">
        <f>COUNTA(H40,L40,P40,T40,X40,AB40,AF40,AJ40,AN40,AR40,AV40,AZ40,BD40)</f>
        <v>1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87"/>
      <c r="AF40" s="6"/>
      <c r="AG40" s="4"/>
      <c r="AH40" s="4"/>
      <c r="AI40" s="5" t="str">
        <f>VLOOKUP(C40,'8'!$B$10:$H$397,3,FALSE)</f>
        <v>02:59:24</v>
      </c>
      <c r="AJ40" s="6">
        <f>VLOOKUP(C40,'8'!$B$10:$H$397,4,FALSE)</f>
        <v>2</v>
      </c>
      <c r="AK40" s="6">
        <f>VLOOKUP(AJ40,Баллы!$A$2:$B$101,2)+AL40/2</f>
        <v>112</v>
      </c>
      <c r="AL40" s="6">
        <f>VLOOKUP(C40,'8'!$B$10:$H$397,6,FALSE)</f>
        <v>30</v>
      </c>
      <c r="AM40" s="5"/>
      <c r="AN40" s="6"/>
      <c r="AO40" s="6"/>
      <c r="AP40" s="6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1:58" x14ac:dyDescent="0.3">
      <c r="A41" s="11">
        <f>IF(D41=0," ",RANK(D41,$D$3:$D$244,0))</f>
        <v>39</v>
      </c>
      <c r="B41" s="9">
        <v>39</v>
      </c>
      <c r="C41" s="38" t="s">
        <v>311</v>
      </c>
      <c r="D41" s="72">
        <f>I41+M41+Q41+U41+Y41+AC41+AG41+AK41+AO41+AS41+AW41+BA41+BE41</f>
        <v>111.25</v>
      </c>
      <c r="E41" s="13">
        <f>J41+N41+R41+V41+Z41+AD41+AH41+AL41+AP41+AT41+AX41+BB41+BF41</f>
        <v>16.5</v>
      </c>
      <c r="F41" s="13">
        <f>COUNTA(H41,L41,P41,T41,X41,AB41,AF41,AJ41,AN41,AR41,AV41,AZ41,BD41)</f>
        <v>2</v>
      </c>
      <c r="G41" s="4"/>
      <c r="H41" s="4"/>
      <c r="I41" s="4"/>
      <c r="J41" s="4"/>
      <c r="K41" s="5"/>
      <c r="L41" s="6"/>
      <c r="M41" s="6"/>
      <c r="N41" s="6"/>
      <c r="O41" s="5">
        <f>VLOOKUP(C41,'3'!$B$10:$G$298,3,FALSE)</f>
        <v>5.858796296296296E-2</v>
      </c>
      <c r="P41" s="6">
        <f>VLOOKUP(C41,'3'!$B$10:$G$298,4,FALSE)</f>
        <v>41</v>
      </c>
      <c r="Q41" s="6">
        <f>VLOOKUP(P41,Баллы!$A$2:$B$101,2)+R41/2</f>
        <v>54.75</v>
      </c>
      <c r="R41" s="6">
        <f>VLOOKUP(C41,'3'!$B$10:$G$298,5,FALSE)</f>
        <v>9.5</v>
      </c>
      <c r="S41" s="5"/>
      <c r="T41" s="6"/>
      <c r="U41" s="6"/>
      <c r="V41" s="6"/>
      <c r="W41" s="8"/>
      <c r="X41" s="4"/>
      <c r="Y41" s="4"/>
      <c r="Z41" s="4"/>
      <c r="AA41" s="8"/>
      <c r="AB41" s="4"/>
      <c r="AC41" s="4"/>
      <c r="AD41" s="4"/>
      <c r="AE41" s="87"/>
      <c r="AF41" s="6"/>
      <c r="AG41" s="4"/>
      <c r="AH41" s="4"/>
      <c r="AI41" s="5" t="str">
        <f>VLOOKUP(C41,'8'!$B$10:$H$397,3,FALSE)</f>
        <v>00:58:49</v>
      </c>
      <c r="AJ41" s="6">
        <f>VLOOKUP(C41,'8'!$B$10:$H$397,4,FALSE)</f>
        <v>38</v>
      </c>
      <c r="AK41" s="6">
        <f>VLOOKUP(AJ41,Баллы!$A$2:$B$101,2)+AL41/2</f>
        <v>56.5</v>
      </c>
      <c r="AL41" s="6">
        <f>VLOOKUP(C41,'8'!$B$10:$H$397,6,FALSE)</f>
        <v>7</v>
      </c>
      <c r="AM41" s="5"/>
      <c r="AN41" s="6"/>
      <c r="AO41" s="6"/>
      <c r="AP41" s="6"/>
      <c r="AQ41" s="5"/>
      <c r="AR41" s="6"/>
      <c r="AS41" s="6"/>
      <c r="AT41" s="6"/>
      <c r="AU41" s="5"/>
      <c r="AV41" s="6"/>
      <c r="AW41" s="6"/>
      <c r="AX41" s="6"/>
      <c r="AY41" s="5"/>
      <c r="AZ41" s="6"/>
      <c r="BA41" s="6"/>
      <c r="BB41" s="6"/>
      <c r="BC41" s="5"/>
      <c r="BD41" s="6"/>
      <c r="BE41" s="6"/>
      <c r="BF41" s="6"/>
    </row>
    <row r="42" spans="1:58" x14ac:dyDescent="0.3">
      <c r="A42" s="11">
        <f>IF(D42=0," ",RANK(D42,$D$3:$D$244,0))</f>
        <v>40</v>
      </c>
      <c r="B42" s="9">
        <v>40</v>
      </c>
      <c r="C42" s="12" t="s">
        <v>673</v>
      </c>
      <c r="D42" s="72">
        <f>I42+M42+Q42+U42+Y42+AC42+AG42+AK42+AO42+AS42+AW42+BA42+BE42</f>
        <v>111</v>
      </c>
      <c r="E42" s="13">
        <f>J42+N42+R42+V42+Z42+AD42+AH42+AL42+AP42+AT42+AX42+BB42+BF42</f>
        <v>32</v>
      </c>
      <c r="F42" s="13">
        <f>COUNTA(H42,L42,P42,T42,X42,AB42,AF42,AJ42,AN42,AR42,AV42,AZ42,BD42)</f>
        <v>1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8">
        <f>VLOOKUP(C42,'6'!$B$10:$H$215,3,FALSE)</f>
        <v>0.2010763888888889</v>
      </c>
      <c r="AB42" s="4">
        <f>VLOOKUP(C42,'6'!$B$10:$H$215,4,FALSE)</f>
        <v>3</v>
      </c>
      <c r="AC42" s="4">
        <f>VLOOKUP(AB42,Баллы!$A$2:$B$101,2)+AD42/2</f>
        <v>111</v>
      </c>
      <c r="AD42" s="4">
        <f>VLOOKUP(C42,'6'!$B$10:$H$215,6,FALSE)</f>
        <v>32</v>
      </c>
      <c r="AE42" s="87"/>
      <c r="AF42" s="6"/>
      <c r="AG42" s="4"/>
      <c r="AH42" s="4"/>
      <c r="AI42" s="5"/>
      <c r="AJ42" s="6"/>
      <c r="AK42" s="6"/>
      <c r="AL42" s="6"/>
      <c r="AM42" s="5"/>
      <c r="AN42" s="6"/>
      <c r="AO42" s="6"/>
      <c r="AP42" s="6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</row>
    <row r="43" spans="1:58" x14ac:dyDescent="0.3">
      <c r="A43" s="11">
        <f>IF(D43=0," ",RANK(D43,$D$3:$D$244,0))</f>
        <v>40</v>
      </c>
      <c r="B43" s="9">
        <v>41</v>
      </c>
      <c r="C43" s="12" t="s">
        <v>698</v>
      </c>
      <c r="D43" s="72">
        <f>I43+M43+Q43+U43+Y43+AC43+AG43+AK43+AO43+AS43+AW43+BA43+BE43</f>
        <v>111</v>
      </c>
      <c r="E43" s="13">
        <f>J43+N43+R43+V43+Z43+AD43+AH43+AL43+AP43+AT43+AX43+BB43+BF43</f>
        <v>22</v>
      </c>
      <c r="F43" s="13">
        <f>COUNTA(H43,L43,P43,T43,X43,AB43,AF43,AJ43,AN43,AR43,AV43,AZ43,BD43)</f>
        <v>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8">
        <f>VLOOKUP(C43,'6'!$B$10:$H$215,3,FALSE)</f>
        <v>9.8425925925925917E-2</v>
      </c>
      <c r="AB43" s="4">
        <f>VLOOKUP(C43,'6'!$B$10:$H$215,4,FALSE)</f>
        <v>1</v>
      </c>
      <c r="AC43" s="4">
        <f>VLOOKUP(AB43,Баллы!$A$2:$B$101,2)+AD43/2</f>
        <v>111</v>
      </c>
      <c r="AD43" s="4">
        <f>VLOOKUP(C43,'6'!$B$10:$H$215,6,FALSE)</f>
        <v>22</v>
      </c>
      <c r="AE43" s="87"/>
      <c r="AF43" s="6"/>
      <c r="AG43" s="4"/>
      <c r="AH43" s="4"/>
      <c r="AI43" s="5"/>
      <c r="AJ43" s="6"/>
      <c r="AK43" s="6"/>
      <c r="AL43" s="6"/>
      <c r="AM43" s="5"/>
      <c r="AN43" s="6"/>
      <c r="AO43" s="6"/>
      <c r="AP43" s="6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</row>
    <row r="44" spans="1:58" x14ac:dyDescent="0.3">
      <c r="A44" s="11">
        <f>IF(D44=0," ",RANK(D44,$D$3:$D$244,0))</f>
        <v>42</v>
      </c>
      <c r="B44" s="9">
        <v>42</v>
      </c>
      <c r="C44" s="38" t="s">
        <v>328</v>
      </c>
      <c r="D44" s="72">
        <f>I44+M44+Q44+U44+Y44+AC44+AG44+AK44+AO44+AS44+AW44+BA44+BE44</f>
        <v>110.25</v>
      </c>
      <c r="E44" s="13">
        <f>J44+N44+R44+V44+Z44+AD44+AH44+AL44+AP44+AT44+AX44+BB44+BF44</f>
        <v>26.5</v>
      </c>
      <c r="F44" s="13">
        <f>COUNTA(H44,L44,P44,T44,X44,AB44,AF44,AJ44,AN44,AR44,AV44,AZ44,BD44)</f>
        <v>1</v>
      </c>
      <c r="G44" s="4"/>
      <c r="H44" s="4"/>
      <c r="I44" s="4"/>
      <c r="J44" s="4"/>
      <c r="K44" s="5"/>
      <c r="L44" s="6"/>
      <c r="M44" s="6"/>
      <c r="N44" s="6"/>
      <c r="O44" s="5">
        <f>VLOOKUP(C44,'3'!$B$10:$G$298,3,FALSE)</f>
        <v>0.11077546296296296</v>
      </c>
      <c r="P44" s="6">
        <f>VLOOKUP(C44,'3'!$B$10:$G$298,4,FALSE)</f>
        <v>2</v>
      </c>
      <c r="Q44" s="6">
        <f>VLOOKUP(P44,Баллы!$A$2:$B$101,2)+R44/2</f>
        <v>110.25</v>
      </c>
      <c r="R44" s="6">
        <f>VLOOKUP(C44,'3'!$B$10:$G$298,5,FALSE)</f>
        <v>26.5</v>
      </c>
      <c r="S44" s="5"/>
      <c r="T44" s="6"/>
      <c r="U44" s="6"/>
      <c r="V44" s="6"/>
      <c r="W44" s="8"/>
      <c r="X44" s="4"/>
      <c r="Y44" s="4"/>
      <c r="Z44" s="4"/>
      <c r="AA44" s="8"/>
      <c r="AB44" s="4"/>
      <c r="AC44" s="4"/>
      <c r="AD44" s="4"/>
      <c r="AE44" s="87"/>
      <c r="AF44" s="6"/>
      <c r="AG44" s="4"/>
      <c r="AH44" s="4"/>
      <c r="AI44" s="5"/>
      <c r="AJ44" s="6"/>
      <c r="AK44" s="6"/>
      <c r="AL44" s="6"/>
      <c r="AM44" s="5"/>
      <c r="AN44" s="6"/>
      <c r="AO44" s="6"/>
      <c r="AP44" s="6"/>
      <c r="AQ44" s="5"/>
      <c r="AR44" s="6"/>
      <c r="AS44" s="6"/>
      <c r="AT44" s="6"/>
      <c r="AU44" s="5"/>
      <c r="AV44" s="6"/>
      <c r="AW44" s="6"/>
      <c r="AX44" s="6"/>
      <c r="AY44" s="5"/>
      <c r="AZ44" s="6"/>
      <c r="BA44" s="6"/>
      <c r="BB44" s="6"/>
      <c r="BC44" s="5"/>
      <c r="BD44" s="6"/>
      <c r="BE44" s="6"/>
      <c r="BF44" s="6"/>
    </row>
    <row r="45" spans="1:58" x14ac:dyDescent="0.3">
      <c r="A45" s="11">
        <f>IF(D45=0," ",RANK(D45,$D$3:$D$244,0))</f>
        <v>43</v>
      </c>
      <c r="B45" s="9">
        <v>43</v>
      </c>
      <c r="C45" s="38" t="s">
        <v>201</v>
      </c>
      <c r="D45" s="72">
        <f>I45+M45+Q45+U45+Y45+AC45+AG45+AK45+AO45+AS45+AW45+BA45+BE45</f>
        <v>110</v>
      </c>
      <c r="E45" s="13">
        <f>J45+N45+R45+V45+Z45+AD45+AH45+AL45+AP45+AT45+AX45+BB45+BF45</f>
        <v>20</v>
      </c>
      <c r="F45" s="13">
        <f>COUNTA(H45,L45,P45,T45,X45,AB45,AF45,AJ45,AN45,AR45,AV45,AZ45,BD45)</f>
        <v>1</v>
      </c>
      <c r="G45" s="4"/>
      <c r="H45" s="4"/>
      <c r="I45" s="4"/>
      <c r="J45" s="4"/>
      <c r="K45" s="5"/>
      <c r="L45" s="6"/>
      <c r="M45" s="6"/>
      <c r="N45" s="6"/>
      <c r="O45" s="5"/>
      <c r="P45" s="6"/>
      <c r="Q45" s="6"/>
      <c r="R45" s="6"/>
      <c r="S45" s="5">
        <f>VLOOKUP(C45,'4'!$B$10:$H$161,3,FALSE)</f>
        <v>7.5937500000000005E-2</v>
      </c>
      <c r="T45" s="6">
        <f>VLOOKUP(C45,'4'!$B$10:$H$161,4,FALSE)</f>
        <v>1</v>
      </c>
      <c r="U45" s="6">
        <f>VLOOKUP(T45,Баллы!$A$2:$B$101,2)+V45/2</f>
        <v>110</v>
      </c>
      <c r="V45" s="6">
        <f>VLOOKUP(C45,'4'!$B$10:$H$161,6,FALSE)</f>
        <v>20</v>
      </c>
      <c r="W45" s="8"/>
      <c r="X45" s="4"/>
      <c r="Y45" s="4"/>
      <c r="Z45" s="4"/>
      <c r="AA45" s="8"/>
      <c r="AB45" s="4"/>
      <c r="AC45" s="4"/>
      <c r="AD45" s="4"/>
      <c r="AE45" s="87"/>
      <c r="AF45" s="6"/>
      <c r="AG45" s="4"/>
      <c r="AH45" s="4"/>
      <c r="AI45" s="5"/>
      <c r="AJ45" s="6"/>
      <c r="AK45" s="6"/>
      <c r="AL45" s="6"/>
      <c r="AM45" s="5"/>
      <c r="AN45" s="6"/>
      <c r="AO45" s="6"/>
      <c r="AP45" s="6"/>
      <c r="AQ45" s="5"/>
      <c r="AR45" s="6"/>
      <c r="AS45" s="6"/>
      <c r="AT45" s="6"/>
      <c r="AU45" s="5"/>
      <c r="AV45" s="6"/>
      <c r="AW45" s="6"/>
      <c r="AX45" s="6"/>
      <c r="AY45" s="5"/>
      <c r="AZ45" s="6"/>
      <c r="BA45" s="6"/>
      <c r="BB45" s="6"/>
      <c r="BC45" s="5"/>
      <c r="BD45" s="6"/>
      <c r="BE45" s="6"/>
      <c r="BF45" s="6"/>
    </row>
    <row r="46" spans="1:58" x14ac:dyDescent="0.3">
      <c r="A46" s="11">
        <f>IF(D46=0," ",RANK(D46,$D$3:$D$244,0))</f>
        <v>44</v>
      </c>
      <c r="B46" s="9">
        <v>44</v>
      </c>
      <c r="C46" s="159" t="s">
        <v>1998</v>
      </c>
      <c r="D46" s="72">
        <f>I46+M46+Q46+U46+Y46+AC46+AG46+AK46+AO46+AS46+AW46+BA46+BE46</f>
        <v>108</v>
      </c>
      <c r="E46" s="13">
        <f>J46+N46+R46+V46+Z46+AD46+AH46+AL46+AP46+AT46+AX46+BB46+BF46</f>
        <v>30</v>
      </c>
      <c r="F46" s="13">
        <f>COUNTA(H46,L46,P46,T46,X46,AB46,AF46,AJ46,AN46,AR46,AV46,AZ46,BD46)</f>
        <v>1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87"/>
      <c r="AF46" s="6"/>
      <c r="AG46" s="4"/>
      <c r="AH46" s="4"/>
      <c r="AI46" s="5" t="str">
        <f>VLOOKUP(C46,'8'!$B$10:$H$397,3,FALSE)</f>
        <v>03:18:20</v>
      </c>
      <c r="AJ46" s="6">
        <f>VLOOKUP(C46,'8'!$B$10:$H$397,4,FALSE)</f>
        <v>4</v>
      </c>
      <c r="AK46" s="6">
        <f>VLOOKUP(AJ46,Баллы!$A$2:$B$101,2)+AL46/2</f>
        <v>108</v>
      </c>
      <c r="AL46" s="6">
        <f>VLOOKUP(C46,'8'!$B$10:$H$397,6,FALSE)</f>
        <v>30</v>
      </c>
      <c r="AM46" s="5"/>
      <c r="AN46" s="6"/>
      <c r="AO46" s="6"/>
      <c r="AP46" s="6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</row>
    <row r="47" spans="1:58" x14ac:dyDescent="0.3">
      <c r="A47" s="11">
        <f>IF(D47=0," ",RANK(D47,$D$3:$D$244,0))</f>
        <v>45</v>
      </c>
      <c r="B47" s="9">
        <v>45</v>
      </c>
      <c r="C47" s="38" t="s">
        <v>378</v>
      </c>
      <c r="D47" s="72">
        <f>I47+M47+Q47+U47+Y47+AC47+AG47+AK47+AO47+AS47+AW47+BA47+BE47</f>
        <v>106.1</v>
      </c>
      <c r="E47" s="13">
        <f>J47+N47+R47+V47+Z47+AD47+AH47+AL47+AP47+AT47+AX47+BB47+BF47</f>
        <v>52.2</v>
      </c>
      <c r="F47" s="13">
        <f>COUNTA(H47,L47,P47,T47,X47,AB47,AF47,AJ47,AN47,AR47,AV47,AZ47,BD47)</f>
        <v>1</v>
      </c>
      <c r="G47" s="4"/>
      <c r="H47" s="4"/>
      <c r="I47" s="4"/>
      <c r="J47" s="4"/>
      <c r="K47" s="5"/>
      <c r="L47" s="6"/>
      <c r="M47" s="6"/>
      <c r="N47" s="6"/>
      <c r="O47" s="5">
        <f>VLOOKUP(C47,'3'!$B$10:$G$298,3,FALSE)</f>
        <v>0.40576388888888887</v>
      </c>
      <c r="P47" s="6">
        <f>VLOOKUP(C47,'3'!$B$10:$G$298,4,FALSE)</f>
        <v>11</v>
      </c>
      <c r="Q47" s="6">
        <f>VLOOKUP(P47,Баллы!$A$2:$B$101,2)+R47/2</f>
        <v>106.1</v>
      </c>
      <c r="R47" s="6">
        <f>VLOOKUP(C47,'3'!$B$10:$G$298,5,FALSE)</f>
        <v>52.2</v>
      </c>
      <c r="S47" s="5"/>
      <c r="T47" s="6"/>
      <c r="U47" s="6"/>
      <c r="V47" s="6"/>
      <c r="W47" s="8"/>
      <c r="X47" s="4"/>
      <c r="Y47" s="4"/>
      <c r="Z47" s="4"/>
      <c r="AA47" s="8"/>
      <c r="AB47" s="4"/>
      <c r="AC47" s="4"/>
      <c r="AD47" s="4"/>
      <c r="AE47" s="87"/>
      <c r="AF47" s="6"/>
      <c r="AG47" s="4"/>
      <c r="AH47" s="4"/>
      <c r="AI47" s="5"/>
      <c r="AJ47" s="6"/>
      <c r="AK47" s="6"/>
      <c r="AL47" s="6"/>
      <c r="AM47" s="5"/>
      <c r="AN47" s="6"/>
      <c r="AO47" s="6"/>
      <c r="AP47" s="6"/>
      <c r="AQ47" s="5"/>
      <c r="AR47" s="6"/>
      <c r="AS47" s="6"/>
      <c r="AT47" s="6"/>
      <c r="AU47" s="5"/>
      <c r="AV47" s="6"/>
      <c r="AW47" s="6"/>
      <c r="AX47" s="6"/>
      <c r="AY47" s="5"/>
      <c r="AZ47" s="6"/>
      <c r="BA47" s="6"/>
      <c r="BB47" s="6"/>
      <c r="BC47" s="5"/>
      <c r="BD47" s="6"/>
      <c r="BE47" s="6"/>
      <c r="BF47" s="6"/>
    </row>
    <row r="48" spans="1:58" x14ac:dyDescent="0.3">
      <c r="A48" s="11">
        <f>IF(D48=0," ",RANK(D48,$D$3:$D$244,0))</f>
        <v>46</v>
      </c>
      <c r="B48" s="9">
        <v>46</v>
      </c>
      <c r="C48" s="159" t="s">
        <v>1999</v>
      </c>
      <c r="D48" s="72">
        <f>I48+M48+Q48+U48+Y48+AC48+AG48+AK48+AO48+AS48+AW48+BA48+BE48</f>
        <v>106</v>
      </c>
      <c r="E48" s="13">
        <f>J48+N48+R48+V48+Z48+AD48+AH48+AL48+AP48+AT48+AX48+BB48+BF48</f>
        <v>30</v>
      </c>
      <c r="F48" s="13">
        <f>COUNTA(H48,L48,P48,T48,X48,AB48,AF48,AJ48,AN48,AR48,AV48,AZ48,BD48)</f>
        <v>1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87"/>
      <c r="AF48" s="6"/>
      <c r="AG48" s="4"/>
      <c r="AH48" s="4"/>
      <c r="AI48" s="5" t="str">
        <f>VLOOKUP(C48,'8'!$B$10:$H$397,3,FALSE)</f>
        <v>03:19:10</v>
      </c>
      <c r="AJ48" s="6">
        <f>VLOOKUP(C48,'8'!$B$10:$H$397,4,FALSE)</f>
        <v>5</v>
      </c>
      <c r="AK48" s="6">
        <f>VLOOKUP(AJ48,Баллы!$A$2:$B$101,2)+AL48/2</f>
        <v>106</v>
      </c>
      <c r="AL48" s="6">
        <f>VLOOKUP(C48,'8'!$B$10:$H$397,6,FALSE)</f>
        <v>30</v>
      </c>
      <c r="AM48" s="5"/>
      <c r="AN48" s="6"/>
      <c r="AO48" s="6"/>
      <c r="AP48" s="6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</row>
    <row r="49" spans="1:58" x14ac:dyDescent="0.3">
      <c r="A49" s="11">
        <f>IF(D49=0," ",RANK(D49,$D$3:$D$244,0))</f>
        <v>46</v>
      </c>
      <c r="B49" s="9">
        <v>47</v>
      </c>
      <c r="C49" s="12" t="s">
        <v>699</v>
      </c>
      <c r="D49" s="72">
        <f>I49+M49+Q49+U49+Y49+AC49+AG49+AK49+AO49+AS49+AW49+BA49+BE49</f>
        <v>106</v>
      </c>
      <c r="E49" s="13">
        <f>J49+N49+R49+V49+Z49+AD49+AH49+AL49+AP49+AT49+AX49+BB49+BF49</f>
        <v>22</v>
      </c>
      <c r="F49" s="13">
        <f>COUNTA(H49,L49,P49,T49,X49,AB49,AF49,AJ49,AN49,AR49,AV49,AZ49,BD49)</f>
        <v>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8">
        <f>VLOOKUP(C49,'6'!$B$10:$H$215,3,FALSE)</f>
        <v>9.9560185185185182E-2</v>
      </c>
      <c r="AB49" s="4">
        <f>VLOOKUP(C49,'6'!$B$10:$H$215,4,FALSE)</f>
        <v>3</v>
      </c>
      <c r="AC49" s="4">
        <f>VLOOKUP(AB49,Баллы!$A$2:$B$101,2)+AD49/2</f>
        <v>106</v>
      </c>
      <c r="AD49" s="4">
        <f>VLOOKUP(C49,'6'!$B$10:$H$215,6,FALSE)</f>
        <v>22</v>
      </c>
      <c r="AE49" s="87"/>
      <c r="AF49" s="6"/>
      <c r="AG49" s="4"/>
      <c r="AH49" s="4"/>
      <c r="AI49" s="5"/>
      <c r="AJ49" s="6"/>
      <c r="AK49" s="6"/>
      <c r="AL49" s="6"/>
      <c r="AM49" s="5"/>
      <c r="AN49" s="6"/>
      <c r="AO49" s="6"/>
      <c r="AP49" s="6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</row>
    <row r="50" spans="1:58" x14ac:dyDescent="0.3">
      <c r="A50" s="11">
        <f>IF(D50=0," ",RANK(D50,$D$3:$D$244,0))</f>
        <v>48</v>
      </c>
      <c r="B50" s="9">
        <v>48</v>
      </c>
      <c r="C50" s="38" t="s">
        <v>308</v>
      </c>
      <c r="D50" s="72">
        <f>I50+M50+Q50+U50+Y50+AC50+AG50+AK50+AO50+AS50+AW50+BA50+BE50</f>
        <v>105.25</v>
      </c>
      <c r="E50" s="13">
        <f>J50+N50+R50+V50+Z50+AD50+AH50+AL50+AP50+AT50+AX50+BB50+BF50</f>
        <v>24.5</v>
      </c>
      <c r="F50" s="13">
        <f>COUNTA(H50,L50,P50,T50,X50,AB50,AF50,AJ50,AN50,AR50,AV50,AZ50,BD50)</f>
        <v>2</v>
      </c>
      <c r="G50" s="4"/>
      <c r="H50" s="4"/>
      <c r="I50" s="4"/>
      <c r="J50" s="4"/>
      <c r="K50" s="5"/>
      <c r="L50" s="6"/>
      <c r="M50" s="6"/>
      <c r="N50" s="6"/>
      <c r="O50" s="5">
        <f>VLOOKUP(C50,'3'!$B$10:$G$298,3,FALSE)</f>
        <v>5.1354166666666666E-2</v>
      </c>
      <c r="P50" s="6">
        <f>VLOOKUP(C50,'3'!$B$10:$G$298,4,FALSE)</f>
        <v>38</v>
      </c>
      <c r="Q50" s="6">
        <f>VLOOKUP(P50,Баллы!$A$2:$B$101,2)+R50/2</f>
        <v>57.75</v>
      </c>
      <c r="R50" s="6">
        <f>VLOOKUP(C50,'3'!$B$10:$G$298,5,FALSE)</f>
        <v>9.5</v>
      </c>
      <c r="S50" s="5"/>
      <c r="T50" s="6"/>
      <c r="U50" s="6"/>
      <c r="V50" s="6"/>
      <c r="W50" s="8"/>
      <c r="X50" s="4"/>
      <c r="Y50" s="4"/>
      <c r="Z50" s="4"/>
      <c r="AA50" s="8"/>
      <c r="AB50" s="4"/>
      <c r="AC50" s="4"/>
      <c r="AD50" s="4"/>
      <c r="AE50" s="87"/>
      <c r="AF50" s="6"/>
      <c r="AG50" s="4"/>
      <c r="AH50" s="4"/>
      <c r="AI50" s="5" t="str">
        <f>VLOOKUP(C50,'8'!$B$10:$H$397,3,FALSE)</f>
        <v>01:57:10</v>
      </c>
      <c r="AJ50" s="6">
        <f>VLOOKUP(C50,'8'!$B$10:$H$397,4,FALSE)</f>
        <v>51</v>
      </c>
      <c r="AK50" s="6">
        <f>VLOOKUP(AJ50,Баллы!$A$2:$B$101,2)+AL50/2</f>
        <v>47.5</v>
      </c>
      <c r="AL50" s="6">
        <f>VLOOKUP(C50,'8'!$B$10:$H$397,6,FALSE)</f>
        <v>15</v>
      </c>
      <c r="AM50" s="5"/>
      <c r="AN50" s="6"/>
      <c r="AO50" s="6"/>
      <c r="AP50" s="6"/>
      <c r="AQ50" s="5"/>
      <c r="AR50" s="6"/>
      <c r="AS50" s="6"/>
      <c r="AT50" s="6"/>
      <c r="AU50" s="5"/>
      <c r="AV50" s="6"/>
      <c r="AW50" s="6"/>
      <c r="AX50" s="6"/>
      <c r="AY50" s="5"/>
      <c r="AZ50" s="6"/>
      <c r="BA50" s="6"/>
      <c r="BB50" s="6"/>
      <c r="BC50" s="5"/>
      <c r="BD50" s="6"/>
      <c r="BE50" s="6"/>
      <c r="BF50" s="6"/>
    </row>
    <row r="51" spans="1:58" x14ac:dyDescent="0.3">
      <c r="A51" s="11">
        <f>IF(D51=0," ",RANK(D51,$D$3:$D$244,0))</f>
        <v>49</v>
      </c>
      <c r="B51" s="9">
        <v>49</v>
      </c>
      <c r="C51" s="38" t="s">
        <v>203</v>
      </c>
      <c r="D51" s="72">
        <f>I51+M51+Q51+U51+Y51+AC51+AG51+AK51+AO51+AS51+AW51+BA51+BE51</f>
        <v>105</v>
      </c>
      <c r="E51" s="13">
        <f>J51+N51+R51+V51+Z51+AD51+AH51+AL51+AP51+AT51+AX51+BB51+BF51</f>
        <v>20</v>
      </c>
      <c r="F51" s="13">
        <f>COUNTA(H51,L51,P51,T51,X51,AB51,AF51,AJ51,AN51,AR51,AV51,AZ51,BD51)</f>
        <v>1</v>
      </c>
      <c r="G51" s="4"/>
      <c r="H51" s="4"/>
      <c r="I51" s="4"/>
      <c r="J51" s="4"/>
      <c r="K51" s="5"/>
      <c r="L51" s="6"/>
      <c r="M51" s="6"/>
      <c r="N51" s="6"/>
      <c r="O51" s="5"/>
      <c r="P51" s="6"/>
      <c r="Q51" s="6"/>
      <c r="R51" s="6"/>
      <c r="S51" s="5">
        <f>VLOOKUP(C51,'4'!$B$10:$H$161,3,FALSE)</f>
        <v>7.9872685185185185E-2</v>
      </c>
      <c r="T51" s="6">
        <f>VLOOKUP(C51,'4'!$B$10:$H$161,4,FALSE)</f>
        <v>3</v>
      </c>
      <c r="U51" s="6">
        <f>VLOOKUP(T51,Баллы!$A$2:$B$101,2)+V51/2</f>
        <v>105</v>
      </c>
      <c r="V51" s="6">
        <f>VLOOKUP(C51,'4'!$B$10:$H$161,6,FALSE)</f>
        <v>20</v>
      </c>
      <c r="W51" s="8"/>
      <c r="X51" s="4"/>
      <c r="Y51" s="4"/>
      <c r="Z51" s="4"/>
      <c r="AA51" s="8"/>
      <c r="AB51" s="4"/>
      <c r="AC51" s="4"/>
      <c r="AD51" s="4"/>
      <c r="AE51" s="87"/>
      <c r="AF51" s="6"/>
      <c r="AG51" s="4"/>
      <c r="AH51" s="4"/>
      <c r="AI51" s="5"/>
      <c r="AJ51" s="6"/>
      <c r="AK51" s="6"/>
      <c r="AL51" s="6"/>
      <c r="AM51" s="5"/>
      <c r="AN51" s="6"/>
      <c r="AO51" s="6"/>
      <c r="AP51" s="6"/>
      <c r="AQ51" s="5"/>
      <c r="AR51" s="6"/>
      <c r="AS51" s="6"/>
      <c r="AT51" s="6"/>
      <c r="AU51" s="5"/>
      <c r="AV51" s="6"/>
      <c r="AW51" s="6"/>
      <c r="AX51" s="6"/>
      <c r="AY51" s="5"/>
      <c r="AZ51" s="6"/>
      <c r="BA51" s="6"/>
      <c r="BB51" s="6"/>
      <c r="BC51" s="5"/>
      <c r="BD51" s="6"/>
      <c r="BE51" s="6"/>
      <c r="BF51" s="6"/>
    </row>
    <row r="52" spans="1:58" x14ac:dyDescent="0.3">
      <c r="A52" s="11">
        <f>IF(D52=0," ",RANK(D52,$D$3:$D$244,0))</f>
        <v>49</v>
      </c>
      <c r="B52" s="9">
        <v>49</v>
      </c>
      <c r="C52" s="38" t="s">
        <v>549</v>
      </c>
      <c r="D52" s="72">
        <f>I52+M52+Q52+U52+Y52+AC52+AG52+AK52+AO52+AS52+AW52+BA52+BE52</f>
        <v>105</v>
      </c>
      <c r="E52" s="13">
        <f>J52+N52+R52+V52+Z52+AD52+AH52+AL52+AP52+AT52+AX52+BB52+BF52</f>
        <v>20</v>
      </c>
      <c r="F52" s="13">
        <f>COUNTA(H52,L52,P52,T52,X52,AB52,AF52,AJ52,AN52,AR52,AV52,AZ52,BD52)</f>
        <v>1</v>
      </c>
      <c r="G52" s="4"/>
      <c r="H52" s="4"/>
      <c r="I52" s="4"/>
      <c r="J52" s="4"/>
      <c r="K52" s="5">
        <f>VLOOKUP(C52,'2'!$C$10:$H$78,3,FALSE)</f>
        <v>8.3483796296296306E-2</v>
      </c>
      <c r="L52" s="6">
        <f>VLOOKUP(C52,'2'!$C$10:$H$78,4,FALSE)</f>
        <v>3</v>
      </c>
      <c r="M52" s="6">
        <f>VLOOKUP(L52,Баллы!$A$2:$B$101,2)+N52/2</f>
        <v>105</v>
      </c>
      <c r="N52" s="6">
        <f>VLOOKUP(C52,'2'!$C$10:$H$78,5,FALSE)</f>
        <v>20</v>
      </c>
      <c r="O52" s="5"/>
      <c r="P52" s="6"/>
      <c r="Q52" s="6"/>
      <c r="R52" s="6"/>
      <c r="S52" s="5"/>
      <c r="T52" s="6"/>
      <c r="U52" s="6"/>
      <c r="V52" s="6"/>
      <c r="W52" s="8"/>
      <c r="X52" s="4"/>
      <c r="Y52" s="4"/>
      <c r="Z52" s="4"/>
      <c r="AA52" s="8"/>
      <c r="AB52" s="4"/>
      <c r="AC52" s="4"/>
      <c r="AD52" s="4"/>
      <c r="AE52" s="87"/>
      <c r="AF52" s="6"/>
      <c r="AG52" s="4"/>
      <c r="AH52" s="4"/>
      <c r="AI52" s="5"/>
      <c r="AJ52" s="6"/>
      <c r="AK52" s="6"/>
      <c r="AL52" s="6"/>
      <c r="AM52" s="5"/>
      <c r="AN52" s="6"/>
      <c r="AO52" s="6"/>
      <c r="AP52" s="6"/>
      <c r="AQ52" s="5"/>
      <c r="AR52" s="6"/>
      <c r="AS52" s="6"/>
      <c r="AT52" s="6"/>
      <c r="AU52" s="5"/>
      <c r="AV52" s="6"/>
      <c r="AW52" s="6"/>
      <c r="AX52" s="6"/>
      <c r="AY52" s="5"/>
      <c r="AZ52" s="6"/>
      <c r="BA52" s="6"/>
      <c r="BB52" s="6"/>
      <c r="BC52" s="5"/>
      <c r="BD52" s="6"/>
      <c r="BE52" s="6"/>
      <c r="BF52" s="6"/>
    </row>
    <row r="53" spans="1:58" x14ac:dyDescent="0.3">
      <c r="A53" s="11">
        <f>IF(D53=0," ",RANK(D53,$D$3:$D$244,0))</f>
        <v>49</v>
      </c>
      <c r="B53" s="9">
        <v>51</v>
      </c>
      <c r="C53" s="38" t="s">
        <v>143</v>
      </c>
      <c r="D53" s="72">
        <f>I53+M53+Q53+U53+Y53+AC53+AG53+AK53+AO53+AS53+AW53+BA53+BE53</f>
        <v>105</v>
      </c>
      <c r="E53" s="13">
        <f>J53+N53+R53+V53+Z53+AD53+AH53+AL53+AP53+AT53+AX53+BB53+BF53</f>
        <v>10</v>
      </c>
      <c r="F53" s="13">
        <f>COUNTA(H53,L53,P53,T53,X53,AB53,AF53,AJ53,AN53,AR53,AV53,AZ53,BD53)</f>
        <v>1</v>
      </c>
      <c r="G53" s="4"/>
      <c r="H53" s="4"/>
      <c r="I53" s="4"/>
      <c r="J53" s="4"/>
      <c r="K53" s="5"/>
      <c r="L53" s="6"/>
      <c r="M53" s="6"/>
      <c r="N53" s="6"/>
      <c r="O53" s="5"/>
      <c r="P53" s="6"/>
      <c r="Q53" s="6"/>
      <c r="R53" s="6"/>
      <c r="S53" s="5">
        <f>'4'!D9</f>
        <v>3.2349537037037038E-2</v>
      </c>
      <c r="T53" s="6">
        <f>'4'!E9</f>
        <v>1</v>
      </c>
      <c r="U53" s="6">
        <f>VLOOKUP(T53,Баллы!$A$2:$B$101,2)+V53/2</f>
        <v>105</v>
      </c>
      <c r="V53" s="6">
        <f>'4'!G9</f>
        <v>10</v>
      </c>
      <c r="W53" s="8"/>
      <c r="X53" s="4"/>
      <c r="Y53" s="4"/>
      <c r="Z53" s="4"/>
      <c r="AA53" s="8"/>
      <c r="AB53" s="4"/>
      <c r="AC53" s="4"/>
      <c r="AD53" s="4"/>
      <c r="AE53" s="87"/>
      <c r="AF53" s="6"/>
      <c r="AG53" s="4"/>
      <c r="AH53" s="4"/>
      <c r="AI53" s="5"/>
      <c r="AJ53" s="6"/>
      <c r="AK53" s="6"/>
      <c r="AL53" s="6"/>
      <c r="AM53" s="5"/>
      <c r="AN53" s="6"/>
      <c r="AO53" s="6"/>
      <c r="AP53" s="6"/>
      <c r="AQ53" s="5"/>
      <c r="AR53" s="6"/>
      <c r="AS53" s="6"/>
      <c r="AT53" s="6"/>
      <c r="AU53" s="5"/>
      <c r="AV53" s="6"/>
      <c r="AW53" s="6"/>
      <c r="AX53" s="6"/>
      <c r="AY53" s="5"/>
      <c r="AZ53" s="6"/>
      <c r="BA53" s="6"/>
      <c r="BB53" s="6"/>
      <c r="BC53" s="5"/>
      <c r="BD53" s="6"/>
      <c r="BE53" s="6"/>
      <c r="BF53" s="6"/>
    </row>
    <row r="54" spans="1:58" x14ac:dyDescent="0.3">
      <c r="A54" s="11">
        <f>IF(D54=0," ",RANK(D54,$D$3:$D$244,0))</f>
        <v>49</v>
      </c>
      <c r="B54" s="9">
        <v>51</v>
      </c>
      <c r="C54" s="12" t="s">
        <v>520</v>
      </c>
      <c r="D54" s="72">
        <f>I54+M54+Q54+U54+Y54+AC54+AG54+AK54+AO54+AS54+AW54+BA54+BE54</f>
        <v>105</v>
      </c>
      <c r="E54" s="13">
        <f>J54+N54+R54+V54+Z54+AD54+AH54+AL54+AP54+AT54+AX54+BB54+BF54</f>
        <v>10</v>
      </c>
      <c r="F54" s="13">
        <f>COUNTA(H54,L54,P54,T54,X54,AB54,AF54,AJ54,AN54,AR54,AV54,AZ54,BD54)</f>
        <v>1</v>
      </c>
      <c r="G54" s="4"/>
      <c r="H54" s="4"/>
      <c r="I54" s="4"/>
      <c r="J54" s="4"/>
      <c r="K54" s="5">
        <f>VLOOKUP(C54,'2'!$C$10:$H$78,3,FALSE)</f>
        <v>4.4756944444444446E-2</v>
      </c>
      <c r="L54" s="6">
        <f>VLOOKUP(C54,'2'!$C$10:$H$78,4,FALSE)</f>
        <v>1</v>
      </c>
      <c r="M54" s="6">
        <f>VLOOKUP(L54,Баллы!$A$2:$B$101,2)+N54/2</f>
        <v>105</v>
      </c>
      <c r="N54" s="6">
        <f>VLOOKUP(C54,'2'!$C$10:$H$78,5,FALSE)</f>
        <v>10</v>
      </c>
      <c r="O54" s="5"/>
      <c r="P54" s="6"/>
      <c r="Q54" s="6"/>
      <c r="R54" s="6"/>
      <c r="S54" s="5"/>
      <c r="T54" s="6"/>
      <c r="U54" s="6"/>
      <c r="V54" s="6"/>
      <c r="W54" s="8"/>
      <c r="X54" s="4"/>
      <c r="Y54" s="4"/>
      <c r="Z54" s="4"/>
      <c r="AA54" s="8"/>
      <c r="AB54" s="4"/>
      <c r="AC54" s="4"/>
      <c r="AD54" s="4"/>
      <c r="AE54" s="87"/>
      <c r="AF54" s="6"/>
      <c r="AG54" s="4"/>
      <c r="AH54" s="4"/>
      <c r="AI54" s="5"/>
      <c r="AJ54" s="6"/>
      <c r="AK54" s="6"/>
      <c r="AL54" s="6"/>
      <c r="AM54" s="5"/>
      <c r="AN54" s="6"/>
      <c r="AO54" s="6"/>
      <c r="AP54" s="6"/>
      <c r="AQ54" s="5"/>
      <c r="AR54" s="6"/>
      <c r="AS54" s="6"/>
      <c r="AT54" s="6"/>
      <c r="AU54" s="5"/>
      <c r="AV54" s="6"/>
      <c r="AW54" s="6"/>
      <c r="AX54" s="6"/>
      <c r="AY54" s="5"/>
      <c r="AZ54" s="6"/>
      <c r="BA54" s="6"/>
      <c r="BB54" s="6"/>
      <c r="BC54" s="5"/>
      <c r="BD54" s="6"/>
      <c r="BE54" s="6"/>
      <c r="BF54" s="6"/>
    </row>
    <row r="55" spans="1:58" x14ac:dyDescent="0.3">
      <c r="A55" s="11">
        <f>IF(D55=0," ",RANK(D55,$D$3:$D$244,0))</f>
        <v>49</v>
      </c>
      <c r="B55" s="9">
        <v>51</v>
      </c>
      <c r="C55" s="84" t="s">
        <v>612</v>
      </c>
      <c r="D55" s="72">
        <f>I55+M55+Q55+U55+Y55+AC55+AG55+AK55+AO55+AS55+AW55+BA55+BE55</f>
        <v>105</v>
      </c>
      <c r="E55" s="13">
        <f>J55+N55+R55+V55+Z55+AD55+AH55+AL55+AP55+AT55+AX55+BB55+BF55</f>
        <v>10</v>
      </c>
      <c r="F55" s="13">
        <f>COUNTA(H55,L55,P55,T55,X55,AB55,AF55,AJ55,AN55,AR55,AV55,AZ55,BD55)</f>
        <v>1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8">
        <f>VLOOKUP(C55,'5'!$B$10:$H$52,3,FALSE)</f>
        <v>3.3935185185185186E-2</v>
      </c>
      <c r="X55" s="4">
        <f>VLOOKUP(C55,'5'!$B$10:$H$52,4,FALSE)</f>
        <v>1</v>
      </c>
      <c r="Y55" s="4">
        <f>VLOOKUP(X55,Баллы!$A$2:$B$101,2)+Z55/2</f>
        <v>105</v>
      </c>
      <c r="Z55" s="4">
        <f>VLOOKUP(C55,'5'!$B$10:$H$52,6,FALSE)</f>
        <v>10</v>
      </c>
      <c r="AA55" s="8"/>
      <c r="AB55" s="4"/>
      <c r="AC55" s="4"/>
      <c r="AD55" s="4"/>
      <c r="AE55" s="87"/>
      <c r="AF55" s="6"/>
      <c r="AG55" s="4"/>
      <c r="AH55" s="4"/>
      <c r="AI55" s="5"/>
      <c r="AJ55" s="6"/>
      <c r="AK55" s="6"/>
      <c r="AL55" s="6"/>
      <c r="AM55" s="5"/>
      <c r="AN55" s="6"/>
      <c r="AO55" s="6"/>
      <c r="AP55" s="6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1:58" x14ac:dyDescent="0.3">
      <c r="A56" s="11">
        <f>IF(D56=0," ",RANK(D56,$D$3:$D$244,0))</f>
        <v>49</v>
      </c>
      <c r="B56" s="9">
        <v>51</v>
      </c>
      <c r="C56" s="12" t="s">
        <v>738</v>
      </c>
      <c r="D56" s="72">
        <f>I56+M56+Q56+U56+Y56+AC56+AG56+AK56+AO56+AS56+AW56+BA56+BE56</f>
        <v>105</v>
      </c>
      <c r="E56" s="13">
        <f>J56+N56+R56+V56+Z56+AD56+AH56+AL56+AP56+AT56+AX56+BB56+BF56</f>
        <v>10</v>
      </c>
      <c r="F56" s="13">
        <f>COUNTA(H56,L56,P56,T56,X56,AB56,AF56,AJ56,AN56,AR56,AV56,AZ56,BD56)</f>
        <v>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8">
        <f>VLOOKUP(C56,'6'!$B$10:$H$215,3,FALSE)</f>
        <v>3.6550925925925924E-2</v>
      </c>
      <c r="AB56" s="4">
        <f>VLOOKUP(C56,'6'!$B$10:$H$215,4,FALSE)</f>
        <v>1</v>
      </c>
      <c r="AC56" s="4">
        <f>VLOOKUP(AB56,Баллы!$A$2:$B$101,2)+AD56/2</f>
        <v>105</v>
      </c>
      <c r="AD56" s="4">
        <f>VLOOKUP(C56,'6'!$B$10:$H$215,6,FALSE)</f>
        <v>10</v>
      </c>
      <c r="AE56" s="87"/>
      <c r="AF56" s="6"/>
      <c r="AG56" s="4"/>
      <c r="AH56" s="4"/>
      <c r="AI56" s="5"/>
      <c r="AJ56" s="6"/>
      <c r="AK56" s="6"/>
      <c r="AL56" s="6"/>
      <c r="AM56" s="5"/>
      <c r="AN56" s="6"/>
      <c r="AO56" s="6"/>
      <c r="AP56" s="6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</row>
    <row r="57" spans="1:58" x14ac:dyDescent="0.3">
      <c r="A57" s="11">
        <f>IF(D57=0," ",RANK(D57,$D$3:$D$244,0))</f>
        <v>55</v>
      </c>
      <c r="B57" s="9">
        <v>55</v>
      </c>
      <c r="C57" s="38" t="s">
        <v>330</v>
      </c>
      <c r="D57" s="72">
        <f>I57+M57+Q57+U57+Y57+AC57+AG57+AK57+AO57+AS57+AW57+BA57+BE57</f>
        <v>104.25</v>
      </c>
      <c r="E57" s="13">
        <f>J57+N57+R57+V57+Z57+AD57+AH57+AL57+AP57+AT57+AX57+BB57+BF57</f>
        <v>26.5</v>
      </c>
      <c r="F57" s="13">
        <f>COUNTA(H57,L57,P57,T57,X57,AB57,AF57,AJ57,AN57,AR57,AV57,AZ57,BD57)</f>
        <v>1</v>
      </c>
      <c r="G57" s="4"/>
      <c r="H57" s="4"/>
      <c r="I57" s="4"/>
      <c r="J57" s="4"/>
      <c r="K57" s="5"/>
      <c r="L57" s="6"/>
      <c r="M57" s="6"/>
      <c r="N57" s="6"/>
      <c r="O57" s="5">
        <f>VLOOKUP(C57,'3'!$B$10:$G$298,3,FALSE)</f>
        <v>0.12013888888888889</v>
      </c>
      <c r="P57" s="6">
        <f>VLOOKUP(C57,'3'!$B$10:$G$298,4,FALSE)</f>
        <v>5</v>
      </c>
      <c r="Q57" s="6">
        <f>VLOOKUP(P57,Баллы!$A$2:$B$101,2)+R57/2</f>
        <v>104.25</v>
      </c>
      <c r="R57" s="6">
        <f>VLOOKUP(C57,'3'!$B$10:$G$298,5,FALSE)</f>
        <v>26.5</v>
      </c>
      <c r="S57" s="5"/>
      <c r="T57" s="6"/>
      <c r="U57" s="6"/>
      <c r="V57" s="6"/>
      <c r="W57" s="8"/>
      <c r="X57" s="4"/>
      <c r="Y57" s="4"/>
      <c r="Z57" s="4"/>
      <c r="AA57" s="8"/>
      <c r="AB57" s="4"/>
      <c r="AC57" s="4"/>
      <c r="AD57" s="4"/>
      <c r="AE57" s="87"/>
      <c r="AF57" s="6"/>
      <c r="AG57" s="4"/>
      <c r="AH57" s="4"/>
      <c r="AI57" s="5"/>
      <c r="AJ57" s="6"/>
      <c r="AK57" s="6"/>
      <c r="AL57" s="6"/>
      <c r="AM57" s="5"/>
      <c r="AN57" s="6"/>
      <c r="AO57" s="6"/>
      <c r="AP57" s="6"/>
      <c r="AQ57" s="5"/>
      <c r="AR57" s="6"/>
      <c r="AS57" s="6"/>
      <c r="AT57" s="6"/>
      <c r="AU57" s="5"/>
      <c r="AV57" s="6"/>
      <c r="AW57" s="6"/>
      <c r="AX57" s="6"/>
      <c r="AY57" s="5"/>
      <c r="AZ57" s="6"/>
      <c r="BA57" s="6"/>
      <c r="BB57" s="6"/>
      <c r="BC57" s="5"/>
      <c r="BD57" s="6"/>
      <c r="BE57" s="6"/>
      <c r="BF57" s="6"/>
    </row>
    <row r="58" spans="1:58" x14ac:dyDescent="0.3">
      <c r="A58" s="11">
        <f>IF(D58=0," ",RANK(D58,$D$3:$D$244,0))</f>
        <v>56</v>
      </c>
      <c r="B58" s="9">
        <v>56</v>
      </c>
      <c r="C58" s="38" t="s">
        <v>380</v>
      </c>
      <c r="D58" s="72">
        <f>I58+M58+Q58+U58+Y58+AC58+AG58+AK58+AO58+AS58+AW58+BA58+BE58</f>
        <v>104.1</v>
      </c>
      <c r="E58" s="13">
        <f>J58+N58+R58+V58+Z58+AD58+AH58+AL58+AP58+AT58+AX58+BB58+BF58</f>
        <v>52.2</v>
      </c>
      <c r="F58" s="13">
        <f>COUNTA(H58,L58,P58,T58,X58,AB58,AF58,AJ58,AN58,AR58,AV58,AZ58,BD58)</f>
        <v>1</v>
      </c>
      <c r="G58" s="4"/>
      <c r="H58" s="4"/>
      <c r="I58" s="4"/>
      <c r="J58" s="4"/>
      <c r="K58" s="5"/>
      <c r="L58" s="6"/>
      <c r="M58" s="6"/>
      <c r="N58" s="6"/>
      <c r="O58" s="5">
        <f>VLOOKUP(C58,'3'!$B$10:$G$298,3,FALSE)</f>
        <v>0.53293981481481478</v>
      </c>
      <c r="P58" s="6">
        <f>VLOOKUP(C58,'3'!$B$10:$G$298,4,FALSE)</f>
        <v>13</v>
      </c>
      <c r="Q58" s="6">
        <f>VLOOKUP(P58,Баллы!$A$2:$B$101,2)+R58/2</f>
        <v>104.1</v>
      </c>
      <c r="R58" s="6">
        <f>VLOOKUP(C58,'3'!$B$10:$G$298,5,FALSE)</f>
        <v>52.2</v>
      </c>
      <c r="S58" s="5"/>
      <c r="T58" s="6"/>
      <c r="U58" s="6"/>
      <c r="V58" s="6"/>
      <c r="W58" s="8"/>
      <c r="X58" s="4"/>
      <c r="Y58" s="4"/>
      <c r="Z58" s="4"/>
      <c r="AA58" s="8"/>
      <c r="AB58" s="4"/>
      <c r="AC58" s="4"/>
      <c r="AD58" s="4"/>
      <c r="AE58" s="87"/>
      <c r="AF58" s="6"/>
      <c r="AG58" s="4"/>
      <c r="AH58" s="4"/>
      <c r="AI58" s="5"/>
      <c r="AJ58" s="6"/>
      <c r="AK58" s="6"/>
      <c r="AL58" s="6"/>
      <c r="AM58" s="5"/>
      <c r="AN58" s="6"/>
      <c r="AO58" s="6"/>
      <c r="AP58" s="6"/>
      <c r="AQ58" s="5"/>
      <c r="AR58" s="6"/>
      <c r="AS58" s="6"/>
      <c r="AT58" s="6"/>
      <c r="AU58" s="5"/>
      <c r="AV58" s="6"/>
      <c r="AW58" s="6"/>
      <c r="AX58" s="6"/>
      <c r="AY58" s="5"/>
      <c r="AZ58" s="6"/>
      <c r="BA58" s="6"/>
      <c r="BB58" s="6"/>
      <c r="BC58" s="5"/>
      <c r="BD58" s="6"/>
      <c r="BE58" s="6"/>
      <c r="BF58" s="6"/>
    </row>
    <row r="59" spans="1:58" x14ac:dyDescent="0.3">
      <c r="A59" s="11">
        <f>IF(D59=0," ",RANK(D59,$D$3:$D$244,0))</f>
        <v>57</v>
      </c>
      <c r="B59" s="9">
        <v>57</v>
      </c>
      <c r="C59" s="159" t="s">
        <v>2000</v>
      </c>
      <c r="D59" s="72">
        <f>I59+M59+Q59+U59+Y59+AC59+AG59+AK59+AO59+AS59+AW59+BA59+BE59</f>
        <v>104</v>
      </c>
      <c r="E59" s="13">
        <f>J59+N59+R59+V59+Z59+AD59+AH59+AL59+AP59+AT59+AX59+BB59+BF59</f>
        <v>30</v>
      </c>
      <c r="F59" s="13">
        <f>COUNTA(H59,L59,P59,T59,X59,AB59,AF59,AJ59,AN59,AR59,AV59,AZ59,BD59)</f>
        <v>1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87"/>
      <c r="AF59" s="6"/>
      <c r="AG59" s="4"/>
      <c r="AH59" s="4"/>
      <c r="AI59" s="5" t="str">
        <f>VLOOKUP(C59,'8'!$B$10:$H$397,3,FALSE)</f>
        <v>03:32:14</v>
      </c>
      <c r="AJ59" s="6">
        <f>VLOOKUP(C59,'8'!$B$10:$H$397,4,FALSE)</f>
        <v>6</v>
      </c>
      <c r="AK59" s="6">
        <f>VLOOKUP(AJ59,Баллы!$A$2:$B$101,2)+AL59/2</f>
        <v>104</v>
      </c>
      <c r="AL59" s="6">
        <f>VLOOKUP(C59,'8'!$B$10:$H$397,6,FALSE)</f>
        <v>30</v>
      </c>
      <c r="AM59" s="5"/>
      <c r="AN59" s="6"/>
      <c r="AO59" s="6"/>
      <c r="AP59" s="6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60" spans="1:58" x14ac:dyDescent="0.3">
      <c r="A60" s="11">
        <f>IF(D60=0," ",RANK(D60,$D$3:$D$244,0))</f>
        <v>57</v>
      </c>
      <c r="B60" s="9">
        <v>58</v>
      </c>
      <c r="C60" s="12" t="s">
        <v>700</v>
      </c>
      <c r="D60" s="72">
        <f>I60+M60+Q60+U60+Y60+AC60+AG60+AK60+AO60+AS60+AW60+BA60+BE60</f>
        <v>104</v>
      </c>
      <c r="E60" s="13">
        <f>J60+N60+R60+V60+Z60+AD60+AH60+AL60+AP60+AT60+AX60+BB60+BF60</f>
        <v>22</v>
      </c>
      <c r="F60" s="13">
        <f>COUNTA(H60,L60,P60,T60,X60,AB60,AF60,AJ60,AN60,AR60,AV60,AZ60,BD60)</f>
        <v>1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8">
        <f>VLOOKUP(C60,'6'!$B$10:$H$215,3,FALSE)</f>
        <v>0.11453703703703703</v>
      </c>
      <c r="AB60" s="4">
        <f>VLOOKUP(C60,'6'!$B$10:$H$215,4,FALSE)</f>
        <v>4</v>
      </c>
      <c r="AC60" s="4">
        <f>VLOOKUP(AB60,Баллы!$A$2:$B$101,2)+AD60/2</f>
        <v>104</v>
      </c>
      <c r="AD60" s="4">
        <f>VLOOKUP(C60,'6'!$B$10:$H$215,6,FALSE)</f>
        <v>22</v>
      </c>
      <c r="AE60" s="87"/>
      <c r="AF60" s="6"/>
      <c r="AG60" s="4"/>
      <c r="AH60" s="4"/>
      <c r="AI60" s="5"/>
      <c r="AJ60" s="6"/>
      <c r="AK60" s="6"/>
      <c r="AL60" s="6"/>
      <c r="AM60" s="5"/>
      <c r="AN60" s="6"/>
      <c r="AO60" s="6"/>
      <c r="AP60" s="6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</row>
    <row r="61" spans="1:58" x14ac:dyDescent="0.3">
      <c r="A61" s="11">
        <f>IF(D61=0," ",RANK(D61,$D$3:$D$244,0))</f>
        <v>59</v>
      </c>
      <c r="B61" s="9">
        <v>59</v>
      </c>
      <c r="C61" s="84" t="s">
        <v>821</v>
      </c>
      <c r="D61" s="72">
        <f>I61+M61+Q61+U61+Y61+AC61+AG61+AK61+AO61+AS61+AW61+BA61+BE61</f>
        <v>103.5</v>
      </c>
      <c r="E61" s="13">
        <f>J61+N61+R61+V61+Z61+AD61+AH61+AL61+AP61+AT61+AX61+BB61+BF61</f>
        <v>17</v>
      </c>
      <c r="F61" s="13">
        <f>COUNTA(H61,L61,P61,T61,X61,AB61,AF61,AJ61,AN61,AR61,AV61,AZ61,BD61)</f>
        <v>1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87"/>
      <c r="AF61" s="6"/>
      <c r="AG61" s="4"/>
      <c r="AH61" s="4"/>
      <c r="AI61" s="5"/>
      <c r="AJ61" s="6"/>
      <c r="AK61" s="6"/>
      <c r="AL61" s="6"/>
      <c r="AM61" s="5">
        <f>VLOOKUP(C61,'9'!$B$5:$H$89,3,FALSE)</f>
        <v>7.3506944444444444E-2</v>
      </c>
      <c r="AN61" s="6">
        <f>VLOOKUP(C61,'9'!$B$5:$H$89,4,FALSE)</f>
        <v>3</v>
      </c>
      <c r="AO61" s="6">
        <f>VLOOKUP(AN61,Баллы!$A$2:$B$101,2)+AP61/2</f>
        <v>103.5</v>
      </c>
      <c r="AP61" s="6">
        <f>VLOOKUP(C61,'9'!$B$5:$H$89,6,FALSE)</f>
        <v>17</v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</row>
    <row r="62" spans="1:58" x14ac:dyDescent="0.3">
      <c r="A62" s="11">
        <f>IF(D62=0," ",RANK(D62,$D$3:$D$244,0))</f>
        <v>59</v>
      </c>
      <c r="B62" s="9">
        <v>60</v>
      </c>
      <c r="C62" s="159" t="s">
        <v>2035</v>
      </c>
      <c r="D62" s="72">
        <f>I62+M62+Q62+U62+Y62+AC62+AG62+AK62+AO62+AS62+AW62+BA62+BE62</f>
        <v>103.5</v>
      </c>
      <c r="E62" s="13">
        <f>J62+N62+R62+V62+Z62+AD62+AH62+AL62+AP62+AT62+AX62+BB62+BF62</f>
        <v>7</v>
      </c>
      <c r="F62" s="13">
        <f>COUNTA(H62,L62,P62,T62,X62,AB62,AF62,AJ62,AN62,AR62,AV62,AZ62,BD62)</f>
        <v>1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87"/>
      <c r="AF62" s="6"/>
      <c r="AG62" s="4"/>
      <c r="AH62" s="4"/>
      <c r="AI62" s="5" t="str">
        <f>VLOOKUP(C62,'8'!$B$10:$H$397,3,FALSE)</f>
        <v>00:37:20</v>
      </c>
      <c r="AJ62" s="6">
        <f>VLOOKUP(C62,'8'!$B$10:$H$397,4,FALSE)</f>
        <v>1</v>
      </c>
      <c r="AK62" s="6">
        <f>VLOOKUP(AJ62,Баллы!$A$2:$B$101,2)+AL62/2</f>
        <v>103.5</v>
      </c>
      <c r="AL62" s="6">
        <f>VLOOKUP(C62,'8'!$B$10:$H$397,6,FALSE)</f>
        <v>7</v>
      </c>
      <c r="AM62" s="5"/>
      <c r="AN62" s="6"/>
      <c r="AO62" s="6"/>
      <c r="AP62" s="6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</row>
    <row r="63" spans="1:58" x14ac:dyDescent="0.3">
      <c r="A63" s="11">
        <f>IF(D63=0," ",RANK(D63,$D$3:$D$244,0))</f>
        <v>61</v>
      </c>
      <c r="B63" s="9">
        <v>61</v>
      </c>
      <c r="C63" s="38" t="s">
        <v>567</v>
      </c>
      <c r="D63" s="72">
        <f>I63+M63+Q63+U63+Y63+AC63+AG63+AK63+AO63+AS63+AW63+BA63+BE63</f>
        <v>102.5</v>
      </c>
      <c r="E63" s="13">
        <f>J63+N63+R63+V63+Z63+AD63+AH63+AL63+AP63+AT63+AX63+BB63+BF63</f>
        <v>5</v>
      </c>
      <c r="F63" s="13">
        <f>COUNTA(H63,L63,P63,T63,X63,AB63,AF63,AJ63,AN63,AR63,AV63,AZ63,BD63)</f>
        <v>1</v>
      </c>
      <c r="G63" s="4"/>
      <c r="H63" s="4"/>
      <c r="I63" s="4"/>
      <c r="J63" s="4"/>
      <c r="K63" s="5">
        <f>VLOOKUP(C63,'2'!$C$10:$H$78,3,FALSE)</f>
        <v>3.4872685185185187E-2</v>
      </c>
      <c r="L63" s="6">
        <f>VLOOKUP(C63,'2'!$C$10:$H$78,4,FALSE)</f>
        <v>1</v>
      </c>
      <c r="M63" s="6">
        <f>VLOOKUP(L63,Баллы!$A$2:$B$101,2)+N63/2</f>
        <v>102.5</v>
      </c>
      <c r="N63" s="6">
        <f>VLOOKUP(C63,'2'!$C$10:$H$78,5,FALSE)</f>
        <v>5</v>
      </c>
      <c r="O63" s="5"/>
      <c r="P63" s="6"/>
      <c r="Q63" s="6"/>
      <c r="R63" s="6"/>
      <c r="S63" s="5"/>
      <c r="T63" s="6"/>
      <c r="U63" s="6"/>
      <c r="V63" s="6"/>
      <c r="W63" s="8"/>
      <c r="X63" s="4"/>
      <c r="Y63" s="4"/>
      <c r="Z63" s="4"/>
      <c r="AA63" s="8"/>
      <c r="AB63" s="4"/>
      <c r="AC63" s="4"/>
      <c r="AD63" s="4"/>
      <c r="AE63" s="87"/>
      <c r="AF63" s="6"/>
      <c r="AG63" s="4"/>
      <c r="AH63" s="4"/>
      <c r="AI63" s="5"/>
      <c r="AJ63" s="6"/>
      <c r="AK63" s="6"/>
      <c r="AL63" s="6"/>
      <c r="AM63" s="5"/>
      <c r="AN63" s="6"/>
      <c r="AO63" s="6"/>
      <c r="AP63" s="6"/>
      <c r="AQ63" s="5"/>
      <c r="AR63" s="6"/>
      <c r="AS63" s="6"/>
      <c r="AT63" s="6"/>
      <c r="AU63" s="5"/>
      <c r="AV63" s="6"/>
      <c r="AW63" s="6"/>
      <c r="AX63" s="6"/>
      <c r="AY63" s="5"/>
      <c r="AZ63" s="6"/>
      <c r="BA63" s="6"/>
      <c r="BB63" s="6"/>
      <c r="BC63" s="5"/>
      <c r="BD63" s="6"/>
      <c r="BE63" s="6"/>
      <c r="BF63" s="6"/>
    </row>
    <row r="64" spans="1:58" x14ac:dyDescent="0.3">
      <c r="A64" s="11">
        <f>IF(D64=0," ",RANK(D64,$D$3:$D$244,0))</f>
        <v>62</v>
      </c>
      <c r="B64" s="9">
        <v>62</v>
      </c>
      <c r="C64" s="38" t="s">
        <v>331</v>
      </c>
      <c r="D64" s="72">
        <f>I64+M64+Q64+U64+Y64+AC64+AG64+AK64+AO64+AS64+AW64+BA64+BE64</f>
        <v>102.25</v>
      </c>
      <c r="E64" s="13">
        <f>J64+N64+R64+V64+Z64+AD64+AH64+AL64+AP64+AT64+AX64+BB64+BF64</f>
        <v>26.5</v>
      </c>
      <c r="F64" s="13">
        <f>COUNTA(H64,L64,P64,T64,X64,AB64,AF64,AJ64,AN64,AR64,AV64,AZ64,BD64)</f>
        <v>1</v>
      </c>
      <c r="G64" s="4"/>
      <c r="H64" s="4"/>
      <c r="I64" s="4"/>
      <c r="J64" s="4"/>
      <c r="K64" s="5"/>
      <c r="L64" s="6"/>
      <c r="M64" s="6"/>
      <c r="N64" s="6"/>
      <c r="O64" s="5">
        <f>VLOOKUP(C64,'3'!$B$10:$G$298,3,FALSE)</f>
        <v>0.12118055555555556</v>
      </c>
      <c r="P64" s="6">
        <f>VLOOKUP(C64,'3'!$B$10:$G$298,4,FALSE)</f>
        <v>6</v>
      </c>
      <c r="Q64" s="6">
        <f>VLOOKUP(P64,Баллы!$A$2:$B$101,2)+R64/2</f>
        <v>102.25</v>
      </c>
      <c r="R64" s="6">
        <f>VLOOKUP(C64,'3'!$B$10:$G$298,5,FALSE)</f>
        <v>26.5</v>
      </c>
      <c r="S64" s="5"/>
      <c r="T64" s="6"/>
      <c r="U64" s="6"/>
      <c r="V64" s="6"/>
      <c r="W64" s="8"/>
      <c r="X64" s="4"/>
      <c r="Y64" s="4"/>
      <c r="Z64" s="4"/>
      <c r="AA64" s="8"/>
      <c r="AB64" s="4"/>
      <c r="AC64" s="4"/>
      <c r="AD64" s="4"/>
      <c r="AE64" s="87"/>
      <c r="AF64" s="6"/>
      <c r="AG64" s="4"/>
      <c r="AH64" s="4"/>
      <c r="AI64" s="5"/>
      <c r="AJ64" s="6"/>
      <c r="AK64" s="6"/>
      <c r="AL64" s="6"/>
      <c r="AM64" s="5"/>
      <c r="AN64" s="6"/>
      <c r="AO64" s="6"/>
      <c r="AP64" s="6"/>
      <c r="AQ64" s="5"/>
      <c r="AR64" s="6"/>
      <c r="AS64" s="6"/>
      <c r="AT64" s="6"/>
      <c r="AU64" s="5"/>
      <c r="AV64" s="6"/>
      <c r="AW64" s="6"/>
      <c r="AX64" s="6"/>
      <c r="AY64" s="5"/>
      <c r="AZ64" s="6"/>
      <c r="BA64" s="6"/>
      <c r="BB64" s="6"/>
      <c r="BC64" s="5"/>
      <c r="BD64" s="6"/>
      <c r="BE64" s="6"/>
      <c r="BF64" s="6"/>
    </row>
    <row r="65" spans="1:58" x14ac:dyDescent="0.3">
      <c r="A65" s="11">
        <f>IF(D65=0," ",RANK(D65,$D$3:$D$244,0))</f>
        <v>63</v>
      </c>
      <c r="B65" s="9">
        <v>63</v>
      </c>
      <c r="C65" s="159" t="s">
        <v>2001</v>
      </c>
      <c r="D65" s="72">
        <f>I65+M65+Q65+U65+Y65+AC65+AG65+AK65+AO65+AS65+AW65+BA65+BE65</f>
        <v>102</v>
      </c>
      <c r="E65" s="13">
        <f>J65+N65+R65+V65+Z65+AD65+AH65+AL65+AP65+AT65+AX65+BB65+BF65</f>
        <v>30</v>
      </c>
      <c r="F65" s="13">
        <f>COUNTA(H65,L65,P65,T65,X65,AB65,AF65,AJ65,AN65,AR65,AV65,AZ65,BD65)</f>
        <v>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87"/>
      <c r="AF65" s="6"/>
      <c r="AG65" s="4"/>
      <c r="AH65" s="4"/>
      <c r="AI65" s="5" t="str">
        <f>VLOOKUP(C65,'8'!$B$10:$H$397,3,FALSE)</f>
        <v>03:33:08</v>
      </c>
      <c r="AJ65" s="6">
        <f>VLOOKUP(C65,'8'!$B$10:$H$397,4,FALSE)</f>
        <v>7</v>
      </c>
      <c r="AK65" s="6">
        <f>VLOOKUP(AJ65,Баллы!$A$2:$B$101,2)+AL65/2</f>
        <v>102</v>
      </c>
      <c r="AL65" s="6">
        <f>VLOOKUP(C65,'8'!$B$10:$H$397,6,FALSE)</f>
        <v>30</v>
      </c>
      <c r="AM65" s="5"/>
      <c r="AN65" s="6"/>
      <c r="AO65" s="6"/>
      <c r="AP65" s="6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</row>
    <row r="66" spans="1:58" x14ac:dyDescent="0.3">
      <c r="A66" s="11">
        <f>IF(D66=0," ",RANK(D66,$D$3:$D$244,0))</f>
        <v>63</v>
      </c>
      <c r="B66" s="9">
        <v>64</v>
      </c>
      <c r="C66" s="12" t="s">
        <v>701</v>
      </c>
      <c r="D66" s="72">
        <f>I66+M66+Q66+U66+Y66+AC66+AG66+AK66+AO66+AS66+AW66+BA66+BE66</f>
        <v>102</v>
      </c>
      <c r="E66" s="13">
        <f>J66+N66+R66+V66+Z66+AD66+AH66+AL66+AP66+AT66+AX66+BB66+BF66</f>
        <v>22</v>
      </c>
      <c r="F66" s="13">
        <f>COUNTA(H66,L66,P66,T66,X66,AB66,AF66,AJ66,AN66,AR66,AV66,AZ66,BD66)</f>
        <v>1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">
        <f>VLOOKUP(C66,'6'!$B$10:$H$215,3,FALSE)</f>
        <v>0.11557870370370371</v>
      </c>
      <c r="AB66" s="4">
        <f>VLOOKUP(C66,'6'!$B$10:$H$215,4,FALSE)</f>
        <v>5</v>
      </c>
      <c r="AC66" s="4">
        <f>VLOOKUP(AB66,Баллы!$A$2:$B$101,2)+AD66/2</f>
        <v>102</v>
      </c>
      <c r="AD66" s="4">
        <f>VLOOKUP(C66,'6'!$B$10:$H$215,6,FALSE)</f>
        <v>22</v>
      </c>
      <c r="AE66" s="87"/>
      <c r="AF66" s="6"/>
      <c r="AG66" s="4"/>
      <c r="AH66" s="4"/>
      <c r="AI66" s="5"/>
      <c r="AJ66" s="6"/>
      <c r="AK66" s="6"/>
      <c r="AL66" s="6"/>
      <c r="AM66" s="5"/>
      <c r="AN66" s="6"/>
      <c r="AO66" s="6"/>
      <c r="AP66" s="6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</row>
    <row r="67" spans="1:58" x14ac:dyDescent="0.3">
      <c r="A67" s="11">
        <f>IF(D67=0," ",RANK(D67,$D$3:$D$244,0))</f>
        <v>65</v>
      </c>
      <c r="B67" s="9">
        <v>65</v>
      </c>
      <c r="C67" s="38" t="s">
        <v>274</v>
      </c>
      <c r="D67" s="72">
        <f>I67+M67+Q67+U67+Y67+AC67+AG67+AK67+AO67+AS67+AW67+BA67+BE67</f>
        <v>101.75</v>
      </c>
      <c r="E67" s="13">
        <f>J67+N67+R67+V67+Z67+AD67+AH67+AL67+AP67+AT67+AX67+BB67+BF67</f>
        <v>9.5</v>
      </c>
      <c r="F67" s="13">
        <f>COUNTA(H67,L67,P67,T67,X67,AB67,AF67,AJ67,AN67,AR67,AV67,AZ67,BD67)</f>
        <v>1</v>
      </c>
      <c r="G67" s="4"/>
      <c r="H67" s="4"/>
      <c r="I67" s="4"/>
      <c r="J67" s="4"/>
      <c r="K67" s="5"/>
      <c r="L67" s="6"/>
      <c r="M67" s="6"/>
      <c r="N67" s="6"/>
      <c r="O67" s="5">
        <f>VLOOKUP(C67,'3'!$B$10:$G$298,3,FALSE)</f>
        <v>3.0925925925925926E-2</v>
      </c>
      <c r="P67" s="6">
        <f>VLOOKUP(C67,'3'!$B$10:$G$298,4,FALSE)</f>
        <v>2</v>
      </c>
      <c r="Q67" s="6">
        <f>VLOOKUP(P67,Баллы!$A$2:$B$101,2)+R67/2</f>
        <v>101.75</v>
      </c>
      <c r="R67" s="6">
        <f>VLOOKUP(C67,'3'!$B$10:$G$298,5,FALSE)</f>
        <v>9.5</v>
      </c>
      <c r="S67" s="5"/>
      <c r="T67" s="6"/>
      <c r="U67" s="6"/>
      <c r="V67" s="6"/>
      <c r="W67" s="8"/>
      <c r="X67" s="4"/>
      <c r="Y67" s="4"/>
      <c r="Z67" s="4"/>
      <c r="AA67" s="8"/>
      <c r="AB67" s="4"/>
      <c r="AC67" s="4"/>
      <c r="AD67" s="4"/>
      <c r="AE67" s="87"/>
      <c r="AF67" s="6"/>
      <c r="AG67" s="4"/>
      <c r="AH67" s="4"/>
      <c r="AI67" s="5"/>
      <c r="AJ67" s="6"/>
      <c r="AK67" s="6"/>
      <c r="AL67" s="6"/>
      <c r="AM67" s="5"/>
      <c r="AN67" s="6"/>
      <c r="AO67" s="6"/>
      <c r="AP67" s="6"/>
      <c r="AQ67" s="5"/>
      <c r="AR67" s="6"/>
      <c r="AS67" s="6"/>
      <c r="AT67" s="6"/>
      <c r="AU67" s="5"/>
      <c r="AV67" s="6"/>
      <c r="AW67" s="6"/>
      <c r="AX67" s="6"/>
      <c r="AY67" s="5"/>
      <c r="AZ67" s="6"/>
      <c r="BA67" s="6"/>
      <c r="BB67" s="6"/>
      <c r="BC67" s="5"/>
      <c r="BD67" s="6"/>
      <c r="BE67" s="6"/>
      <c r="BF67" s="6"/>
    </row>
    <row r="68" spans="1:58" x14ac:dyDescent="0.3">
      <c r="A68" s="11">
        <f>IF(D68=0," ",RANK(D68,$D$3:$D$244,0))</f>
        <v>66</v>
      </c>
      <c r="B68" s="9">
        <v>66</v>
      </c>
      <c r="C68" s="84" t="s">
        <v>822</v>
      </c>
      <c r="D68" s="72">
        <f>I68+M68+Q68+U68+Y68+AC68+AG68+AK68+AO68+AS68+AW68+BA68+BE68</f>
        <v>101.5</v>
      </c>
      <c r="E68" s="13">
        <f>J68+N68+R68+V68+Z68+AD68+AH68+AL68+AP68+AT68+AX68+BB68+BF68</f>
        <v>17</v>
      </c>
      <c r="F68" s="13">
        <f>COUNTA(H68,L68,P68,T68,X68,AB68,AF68,AJ68,AN68,AR68,AV68,AZ68,BD68)</f>
        <v>1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87"/>
      <c r="AF68" s="6"/>
      <c r="AG68" s="4"/>
      <c r="AH68" s="4"/>
      <c r="AI68" s="5"/>
      <c r="AJ68" s="6"/>
      <c r="AK68" s="6"/>
      <c r="AL68" s="6"/>
      <c r="AM68" s="5">
        <f>VLOOKUP(C68,'9'!$B$5:$H$89,3,FALSE)</f>
        <v>7.5208333333333335E-2</v>
      </c>
      <c r="AN68" s="6">
        <f>VLOOKUP(C68,'9'!$B$5:$H$89,4,FALSE)</f>
        <v>4</v>
      </c>
      <c r="AO68" s="6">
        <f>VLOOKUP(AN68,Баллы!$A$2:$B$101,2)+AP68/2</f>
        <v>101.5</v>
      </c>
      <c r="AP68" s="6">
        <f>VLOOKUP(C68,'9'!$B$5:$H$89,6,FALSE)</f>
        <v>17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</row>
    <row r="69" spans="1:58" x14ac:dyDescent="0.3">
      <c r="A69" s="11">
        <f>IF(D69=0," ",RANK(D69,$D$3:$D$244,0))</f>
        <v>67</v>
      </c>
      <c r="B69" s="9">
        <v>67</v>
      </c>
      <c r="C69" s="38" t="s">
        <v>204</v>
      </c>
      <c r="D69" s="72">
        <f>I69+M69+Q69+U69+Y69+AC69+AG69+AK69+AO69+AS69+AW69+BA69+BE69</f>
        <v>101</v>
      </c>
      <c r="E69" s="13">
        <f>J69+N69+R69+V69+Z69+AD69+AH69+AL69+AP69+AT69+AX69+BB69+BF69</f>
        <v>20</v>
      </c>
      <c r="F69" s="13">
        <f>COUNTA(H69,L69,P69,T69,X69,AB69,AF69,AJ69,AN69,AR69,AV69,AZ69,BD69)</f>
        <v>1</v>
      </c>
      <c r="G69" s="4"/>
      <c r="H69" s="4"/>
      <c r="I69" s="4"/>
      <c r="J69" s="4"/>
      <c r="K69" s="5"/>
      <c r="L69" s="6"/>
      <c r="M69" s="6"/>
      <c r="N69" s="6"/>
      <c r="O69" s="5"/>
      <c r="P69" s="6"/>
      <c r="Q69" s="6"/>
      <c r="R69" s="6"/>
      <c r="S69" s="5">
        <f>VLOOKUP(C69,'4'!$B$10:$H$161,3,FALSE)</f>
        <v>8.6307870370370368E-2</v>
      </c>
      <c r="T69" s="6">
        <f>VLOOKUP(C69,'4'!$B$10:$H$161,4,FALSE)</f>
        <v>5</v>
      </c>
      <c r="U69" s="6">
        <f>VLOOKUP(T69,Баллы!$A$2:$B$101,2)+V69/2</f>
        <v>101</v>
      </c>
      <c r="V69" s="6">
        <f>VLOOKUP(C69,'4'!$B$10:$H$161,6,FALSE)</f>
        <v>20</v>
      </c>
      <c r="W69" s="8"/>
      <c r="X69" s="4"/>
      <c r="Y69" s="4"/>
      <c r="Z69" s="4"/>
      <c r="AA69" s="8"/>
      <c r="AB69" s="4"/>
      <c r="AC69" s="4"/>
      <c r="AD69" s="4"/>
      <c r="AE69" s="87"/>
      <c r="AF69" s="6"/>
      <c r="AG69" s="4"/>
      <c r="AH69" s="4"/>
      <c r="AI69" s="5"/>
      <c r="AJ69" s="6"/>
      <c r="AK69" s="6"/>
      <c r="AL69" s="6"/>
      <c r="AM69" s="5"/>
      <c r="AN69" s="6"/>
      <c r="AO69" s="6"/>
      <c r="AP69" s="6"/>
      <c r="AQ69" s="5"/>
      <c r="AR69" s="6"/>
      <c r="AS69" s="6"/>
      <c r="AT69" s="6"/>
      <c r="AU69" s="5"/>
      <c r="AV69" s="6"/>
      <c r="AW69" s="6"/>
      <c r="AX69" s="6"/>
      <c r="AY69" s="5"/>
      <c r="AZ69" s="6"/>
      <c r="BA69" s="6"/>
      <c r="BB69" s="6"/>
      <c r="BC69" s="5"/>
      <c r="BD69" s="6"/>
      <c r="BE69" s="6"/>
      <c r="BF69" s="6"/>
    </row>
    <row r="70" spans="1:58" x14ac:dyDescent="0.3">
      <c r="A70" s="11">
        <f>IF(D70=0," ",RANK(D70,$D$3:$D$244,0))</f>
        <v>67</v>
      </c>
      <c r="B70" s="9">
        <v>67</v>
      </c>
      <c r="C70" s="38" t="s">
        <v>554</v>
      </c>
      <c r="D70" s="72">
        <f>I70+M70+Q70+U70+Y70+AC70+AG70+AK70+AO70+AS70+AW70+BA70+BE70</f>
        <v>101</v>
      </c>
      <c r="E70" s="13">
        <f>J70+N70+R70+V70+Z70+AD70+AH70+AL70+AP70+AT70+AX70+BB70+BF70</f>
        <v>20</v>
      </c>
      <c r="F70" s="13">
        <f>COUNTA(H70,L70,P70,T70,X70,AB70,AF70,AJ70,AN70,AR70,AV70,AZ70,BD70)</f>
        <v>1</v>
      </c>
      <c r="G70" s="4"/>
      <c r="H70" s="4"/>
      <c r="I70" s="4"/>
      <c r="J70" s="4"/>
      <c r="K70" s="5">
        <f>VLOOKUP(C70,'2'!$C$10:$H$78,3,FALSE)</f>
        <v>0.10512731481481481</v>
      </c>
      <c r="L70" s="6">
        <f>VLOOKUP(C70,'2'!$C$10:$H$78,4,FALSE)</f>
        <v>5</v>
      </c>
      <c r="M70" s="6">
        <f>VLOOKUP(L70,Баллы!$A$2:$B$101,2)+N70/2</f>
        <v>101</v>
      </c>
      <c r="N70" s="6">
        <f>VLOOKUP(C70,'2'!$C$10:$H$78,5,FALSE)</f>
        <v>20</v>
      </c>
      <c r="O70" s="5"/>
      <c r="P70" s="6"/>
      <c r="Q70" s="6"/>
      <c r="R70" s="6"/>
      <c r="S70" s="5"/>
      <c r="T70" s="6"/>
      <c r="U70" s="6"/>
      <c r="V70" s="6"/>
      <c r="W70" s="8"/>
      <c r="X70" s="4"/>
      <c r="Y70" s="4"/>
      <c r="Z70" s="4"/>
      <c r="AA70" s="8"/>
      <c r="AB70" s="4"/>
      <c r="AC70" s="4"/>
      <c r="AD70" s="4"/>
      <c r="AE70" s="87"/>
      <c r="AF70" s="6"/>
      <c r="AG70" s="4"/>
      <c r="AH70" s="4"/>
      <c r="AI70" s="5"/>
      <c r="AJ70" s="6"/>
      <c r="AK70" s="6"/>
      <c r="AL70" s="6"/>
      <c r="AM70" s="5"/>
      <c r="AN70" s="6"/>
      <c r="AO70" s="6"/>
      <c r="AP70" s="6"/>
      <c r="AQ70" s="5"/>
      <c r="AR70" s="6"/>
      <c r="AS70" s="6"/>
      <c r="AT70" s="6"/>
      <c r="AU70" s="5"/>
      <c r="AV70" s="6"/>
      <c r="AW70" s="6"/>
      <c r="AX70" s="6"/>
      <c r="AY70" s="5"/>
      <c r="AZ70" s="6"/>
      <c r="BA70" s="6"/>
      <c r="BB70" s="6"/>
      <c r="BC70" s="5"/>
      <c r="BD70" s="6"/>
      <c r="BE70" s="6"/>
      <c r="BF70" s="6"/>
    </row>
    <row r="71" spans="1:58" x14ac:dyDescent="0.3">
      <c r="A71" s="11">
        <f>IF(D71=0," ",RANK(D71,$D$3:$D$244,0))</f>
        <v>69</v>
      </c>
      <c r="B71" s="9">
        <v>69</v>
      </c>
      <c r="C71" s="159" t="s">
        <v>2003</v>
      </c>
      <c r="D71" s="72">
        <f>I71+M71+Q71+U71+Y71+AC71+AG71+AK71+AO71+AS71+AW71+BA71+BE71</f>
        <v>100.5</v>
      </c>
      <c r="E71" s="13">
        <f>J71+N71+R71+V71+Z71+AD71+AH71+AL71+AP71+AT71+AX71+BB71+BF71</f>
        <v>15</v>
      </c>
      <c r="F71" s="13">
        <f>COUNTA(H71,L71,P71,T71,X71,AB71,AF71,AJ71,AN71,AR71,AV71,AZ71,BD71)</f>
        <v>1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87"/>
      <c r="AF71" s="6"/>
      <c r="AG71" s="4"/>
      <c r="AH71" s="4"/>
      <c r="AI71" s="5" t="str">
        <f>VLOOKUP(C71,'8'!$B$10:$H$397,3,FALSE)</f>
        <v>01:18:58</v>
      </c>
      <c r="AJ71" s="6">
        <f>VLOOKUP(C71,'8'!$B$10:$H$397,4,FALSE)</f>
        <v>4</v>
      </c>
      <c r="AK71" s="6">
        <f>VLOOKUP(AJ71,Баллы!$A$2:$B$101,2)+AL71/2</f>
        <v>100.5</v>
      </c>
      <c r="AL71" s="6">
        <f>VLOOKUP(C71,'8'!$B$10:$H$397,6,FALSE)</f>
        <v>15</v>
      </c>
      <c r="AM71" s="5"/>
      <c r="AN71" s="6"/>
      <c r="AO71" s="6"/>
      <c r="AP71" s="6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</row>
    <row r="72" spans="1:58" x14ac:dyDescent="0.3">
      <c r="A72" s="11">
        <f>IF(D72=0," ",RANK(D72,$D$3:$D$244,0))</f>
        <v>69</v>
      </c>
      <c r="B72" s="9">
        <v>70</v>
      </c>
      <c r="C72" s="159" t="s">
        <v>2036</v>
      </c>
      <c r="D72" s="72">
        <f>I72+M72+Q72+U72+Y72+AC72+AG72+AK72+AO72+AS72+AW72+BA72+BE72</f>
        <v>100.5</v>
      </c>
      <c r="E72" s="13">
        <f>J72+N72+R72+V72+Z72+AD72+AH72+AL72+AP72+AT72+AX72+BB72+BF72</f>
        <v>7</v>
      </c>
      <c r="F72" s="13">
        <f>COUNTA(H72,L72,P72,T72,X72,AB72,AF72,AJ72,AN72,AR72,AV72,AZ72,BD72)</f>
        <v>1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87"/>
      <c r="AF72" s="6"/>
      <c r="AG72" s="4"/>
      <c r="AH72" s="4"/>
      <c r="AI72" s="5" t="str">
        <f>VLOOKUP(C72,'8'!$B$10:$H$397,3,FALSE)</f>
        <v>00:38:21</v>
      </c>
      <c r="AJ72" s="6">
        <f>VLOOKUP(C72,'8'!$B$10:$H$397,4,FALSE)</f>
        <v>2</v>
      </c>
      <c r="AK72" s="6">
        <f>VLOOKUP(AJ72,Баллы!$A$2:$B$101,2)+AL72/2</f>
        <v>100.5</v>
      </c>
      <c r="AL72" s="6">
        <f>VLOOKUP(C72,'8'!$B$10:$H$397,6,FALSE)</f>
        <v>7</v>
      </c>
      <c r="AM72" s="5"/>
      <c r="AN72" s="6"/>
      <c r="AO72" s="6"/>
      <c r="AP72" s="6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</row>
    <row r="73" spans="1:58" x14ac:dyDescent="0.3">
      <c r="A73" s="11">
        <f>IF(D73=0," ",RANK(D73,$D$3:$D$244,0))</f>
        <v>71</v>
      </c>
      <c r="B73" s="9">
        <v>71</v>
      </c>
      <c r="C73" s="159" t="s">
        <v>2002</v>
      </c>
      <c r="D73" s="72">
        <f>I73+M73+Q73+U73+Y73+AC73+AG73+AK73+AO73+AS73+AW73+BA73+BE73</f>
        <v>100</v>
      </c>
      <c r="E73" s="13">
        <f>J73+N73+R73+V73+Z73+AD73+AH73+AL73+AP73+AT73+AX73+BB73+BF73</f>
        <v>30</v>
      </c>
      <c r="F73" s="13">
        <f>COUNTA(H73,L73,P73,T73,X73,AB73,AF73,AJ73,AN73,AR73,AV73,AZ73,BD73)</f>
        <v>1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87"/>
      <c r="AF73" s="6"/>
      <c r="AG73" s="4"/>
      <c r="AH73" s="4"/>
      <c r="AI73" s="5" t="str">
        <f>VLOOKUP(C73,'8'!$B$10:$H$397,3,FALSE)</f>
        <v>03:49:28</v>
      </c>
      <c r="AJ73" s="6">
        <f>VLOOKUP(C73,'8'!$B$10:$H$397,4,FALSE)</f>
        <v>8</v>
      </c>
      <c r="AK73" s="6">
        <f>VLOOKUP(AJ73,Баллы!$A$2:$B$101,2)+AL73/2</f>
        <v>100</v>
      </c>
      <c r="AL73" s="6">
        <f>VLOOKUP(C73,'8'!$B$10:$H$397,6,FALSE)</f>
        <v>30</v>
      </c>
      <c r="AM73" s="5"/>
      <c r="AN73" s="6"/>
      <c r="AO73" s="6"/>
      <c r="AP73" s="6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</row>
    <row r="74" spans="1:58" x14ac:dyDescent="0.3">
      <c r="A74" s="11">
        <f>IF(D74=0," ",RANK(D74,$D$3:$D$244,0))</f>
        <v>71</v>
      </c>
      <c r="B74" s="9">
        <v>72</v>
      </c>
      <c r="C74" s="38" t="s">
        <v>145</v>
      </c>
      <c r="D74" s="72">
        <f>I74+M74+Q74+U74+Y74+AC74+AG74+AK74+AO74+AS74+AW74+BA74+BE74</f>
        <v>100</v>
      </c>
      <c r="E74" s="13">
        <f>J74+N74+R74+V74+Z74+AD74+AH74+AL74+AP74+AT74+AX74+BB74+BF74</f>
        <v>10</v>
      </c>
      <c r="F74" s="13">
        <f>COUNTA(H74,L74,P74,T74,X74,AB74,AF74,AJ74,AN74,AR74,AV74,AZ74,BD74)</f>
        <v>1</v>
      </c>
      <c r="G74" s="4"/>
      <c r="H74" s="4"/>
      <c r="I74" s="4"/>
      <c r="J74" s="4"/>
      <c r="K74" s="5"/>
      <c r="L74" s="6"/>
      <c r="M74" s="6"/>
      <c r="N74" s="6"/>
      <c r="O74" s="5"/>
      <c r="P74" s="6"/>
      <c r="Q74" s="6"/>
      <c r="R74" s="6"/>
      <c r="S74" s="5">
        <f>VLOOKUP(C74,'4'!$B$10:$H$161,3,FALSE)</f>
        <v>3.7777777777777778E-2</v>
      </c>
      <c r="T74" s="6">
        <f>VLOOKUP(C74,'4'!$B$10:$H$161,4,FALSE)</f>
        <v>3</v>
      </c>
      <c r="U74" s="6">
        <f>VLOOKUP(T74,Баллы!$A$2:$B$101,2)+V74/2</f>
        <v>100</v>
      </c>
      <c r="V74" s="6">
        <f>VLOOKUP(C74,'4'!$B$10:$H$161,6,FALSE)</f>
        <v>10</v>
      </c>
      <c r="W74" s="8"/>
      <c r="X74" s="4"/>
      <c r="Y74" s="4"/>
      <c r="Z74" s="4"/>
      <c r="AA74" s="8"/>
      <c r="AB74" s="4"/>
      <c r="AC74" s="4"/>
      <c r="AD74" s="4"/>
      <c r="AE74" s="87"/>
      <c r="AF74" s="6"/>
      <c r="AG74" s="4"/>
      <c r="AH74" s="4"/>
      <c r="AI74" s="5"/>
      <c r="AJ74" s="6"/>
      <c r="AK74" s="6"/>
      <c r="AL74" s="6"/>
      <c r="AM74" s="5"/>
      <c r="AN74" s="6"/>
      <c r="AO74" s="6"/>
      <c r="AP74" s="6"/>
      <c r="AQ74" s="5"/>
      <c r="AR74" s="6"/>
      <c r="AS74" s="6"/>
      <c r="AT74" s="6"/>
      <c r="AU74" s="5"/>
      <c r="AV74" s="6"/>
      <c r="AW74" s="6"/>
      <c r="AX74" s="6"/>
      <c r="AY74" s="5"/>
      <c r="AZ74" s="6"/>
      <c r="BA74" s="6"/>
      <c r="BB74" s="6"/>
      <c r="BC74" s="5"/>
      <c r="BD74" s="6"/>
      <c r="BE74" s="6"/>
      <c r="BF74" s="6"/>
    </row>
    <row r="75" spans="1:58" x14ac:dyDescent="0.3">
      <c r="A75" s="11">
        <f>IF(D75=0," ",RANK(D75,$D$3:$D$244,0))</f>
        <v>71</v>
      </c>
      <c r="B75" s="9">
        <v>72</v>
      </c>
      <c r="C75" s="12" t="s">
        <v>525</v>
      </c>
      <c r="D75" s="72">
        <f>I75+M75+Q75+U75+Y75+AC75+AG75+AK75+AO75+AS75+AW75+BA75+BE75</f>
        <v>100</v>
      </c>
      <c r="E75" s="13">
        <f>J75+N75+R75+V75+Z75+AD75+AH75+AL75+AP75+AT75+AX75+BB75+BF75</f>
        <v>10</v>
      </c>
      <c r="F75" s="13">
        <f>COUNTA(H75,L75,P75,T75,X75,AB75,AF75,AJ75,AN75,AR75,AV75,AZ75,BD75)</f>
        <v>1</v>
      </c>
      <c r="G75" s="4"/>
      <c r="H75" s="4"/>
      <c r="I75" s="4"/>
      <c r="J75" s="4"/>
      <c r="K75" s="5">
        <f>VLOOKUP(C75,'2'!$C$10:$H$78,3,FALSE)</f>
        <v>4.9537037037037039E-2</v>
      </c>
      <c r="L75" s="6">
        <f>VLOOKUP(C75,'2'!$C$10:$H$78,4,FALSE)</f>
        <v>3</v>
      </c>
      <c r="M75" s="6">
        <f>VLOOKUP(L75,Баллы!$A$2:$B$101,2)+N75/2</f>
        <v>100</v>
      </c>
      <c r="N75" s="6">
        <f>VLOOKUP(C75,'2'!$C$10:$H$78,5,FALSE)</f>
        <v>10</v>
      </c>
      <c r="O75" s="5"/>
      <c r="P75" s="6"/>
      <c r="Q75" s="6"/>
      <c r="R75" s="6"/>
      <c r="S75" s="5"/>
      <c r="T75" s="6"/>
      <c r="U75" s="6"/>
      <c r="V75" s="6"/>
      <c r="W75" s="8"/>
      <c r="X75" s="4"/>
      <c r="Y75" s="4"/>
      <c r="Z75" s="4"/>
      <c r="AA75" s="8"/>
      <c r="AB75" s="4"/>
      <c r="AC75" s="4"/>
      <c r="AD75" s="4"/>
      <c r="AE75" s="87"/>
      <c r="AF75" s="6"/>
      <c r="AG75" s="4"/>
      <c r="AH75" s="4"/>
      <c r="AI75" s="5"/>
      <c r="AJ75" s="6"/>
      <c r="AK75" s="6"/>
      <c r="AL75" s="6"/>
      <c r="AM75" s="5"/>
      <c r="AN75" s="6"/>
      <c r="AO75" s="6"/>
      <c r="AP75" s="6"/>
      <c r="AQ75" s="5"/>
      <c r="AR75" s="6"/>
      <c r="AS75" s="6"/>
      <c r="AT75" s="6"/>
      <c r="AU75" s="5"/>
      <c r="AV75" s="6"/>
      <c r="AW75" s="6"/>
      <c r="AX75" s="6"/>
      <c r="AY75" s="5"/>
      <c r="AZ75" s="6"/>
      <c r="BA75" s="6"/>
      <c r="BB75" s="6"/>
      <c r="BC75" s="5"/>
      <c r="BD75" s="6"/>
      <c r="BE75" s="6"/>
      <c r="BF75" s="6"/>
    </row>
    <row r="76" spans="1:58" x14ac:dyDescent="0.3">
      <c r="A76" s="11">
        <f>IF(D76=0," ",RANK(D76,$D$3:$D$244,0))</f>
        <v>74</v>
      </c>
      <c r="B76" s="9">
        <v>74</v>
      </c>
      <c r="C76" s="38" t="s">
        <v>569</v>
      </c>
      <c r="D76" s="72">
        <f>I76+M76+Q76+U76+Y76+AC76+AG76+AK76+AO76+AS76+AW76+BA76+BE76</f>
        <v>99.5</v>
      </c>
      <c r="E76" s="13">
        <f>J76+N76+R76+V76+Z76+AD76+AH76+AL76+AP76+AT76+AX76+BB76+BF76</f>
        <v>5</v>
      </c>
      <c r="F76" s="13">
        <f>COUNTA(H76,L76,P76,T76,X76,AB76,AF76,AJ76,AN76,AR76,AV76,AZ76,BD76)</f>
        <v>1</v>
      </c>
      <c r="G76" s="4"/>
      <c r="H76" s="4"/>
      <c r="I76" s="4"/>
      <c r="J76" s="4"/>
      <c r="K76" s="5">
        <f>VLOOKUP(C76,'2'!$C$10:$H$78,3,FALSE)</f>
        <v>3.5844907407407409E-2</v>
      </c>
      <c r="L76" s="6">
        <f>VLOOKUP(C76,'2'!$C$10:$H$78,4,FALSE)</f>
        <v>2</v>
      </c>
      <c r="M76" s="6">
        <f>VLOOKUP(L76,Баллы!$A$2:$B$101,2)+N76/2</f>
        <v>99.5</v>
      </c>
      <c r="N76" s="6">
        <f>VLOOKUP(C76,'2'!$C$10:$H$78,5,FALSE)</f>
        <v>5</v>
      </c>
      <c r="O76" s="5"/>
      <c r="P76" s="6"/>
      <c r="Q76" s="6"/>
      <c r="R76" s="6"/>
      <c r="S76" s="5"/>
      <c r="T76" s="6"/>
      <c r="U76" s="6"/>
      <c r="V76" s="6"/>
      <c r="W76" s="8"/>
      <c r="X76" s="4"/>
      <c r="Y76" s="4"/>
      <c r="Z76" s="4"/>
      <c r="AA76" s="8"/>
      <c r="AB76" s="4"/>
      <c r="AC76" s="4"/>
      <c r="AD76" s="4"/>
      <c r="AE76" s="87"/>
      <c r="AF76" s="6"/>
      <c r="AG76" s="4"/>
      <c r="AH76" s="4"/>
      <c r="AI76" s="5"/>
      <c r="AJ76" s="6"/>
      <c r="AK76" s="6"/>
      <c r="AL76" s="6"/>
      <c r="AM76" s="5"/>
      <c r="AN76" s="6"/>
      <c r="AO76" s="6"/>
      <c r="AP76" s="6"/>
      <c r="AQ76" s="5"/>
      <c r="AR76" s="6"/>
      <c r="AS76" s="6"/>
      <c r="AT76" s="6"/>
      <c r="AU76" s="5"/>
      <c r="AV76" s="6"/>
      <c r="AW76" s="6"/>
      <c r="AX76" s="6"/>
      <c r="AY76" s="5"/>
      <c r="AZ76" s="6"/>
      <c r="BA76" s="6"/>
      <c r="BB76" s="6"/>
      <c r="BC76" s="5"/>
      <c r="BD76" s="6"/>
      <c r="BE76" s="6"/>
      <c r="BF76" s="6"/>
    </row>
    <row r="77" spans="1:58" x14ac:dyDescent="0.3">
      <c r="A77" s="11">
        <f>IF(D77=0," ",RANK(D77,$D$3:$D$244,0))</f>
        <v>75</v>
      </c>
      <c r="B77" s="9">
        <v>75</v>
      </c>
      <c r="C77" s="38" t="s">
        <v>205</v>
      </c>
      <c r="D77" s="72">
        <f>I77+M77+Q77+U77+Y77+AC77+AG77+AK77+AO77+AS77+AW77+BA77+BE77</f>
        <v>99</v>
      </c>
      <c r="E77" s="13">
        <f>J77+N77+R77+V77+Z77+AD77+AH77+AL77+AP77+AT77+AX77+BB77+BF77</f>
        <v>20</v>
      </c>
      <c r="F77" s="13">
        <f>COUNTA(H77,L77,P77,T77,X77,AB77,AF77,AJ77,AN77,AR77,AV77,AZ77,BD77)</f>
        <v>1</v>
      </c>
      <c r="G77" s="4"/>
      <c r="H77" s="4"/>
      <c r="I77" s="4"/>
      <c r="J77" s="4"/>
      <c r="K77" s="5"/>
      <c r="L77" s="6"/>
      <c r="M77" s="6"/>
      <c r="N77" s="6"/>
      <c r="O77" s="5"/>
      <c r="P77" s="6"/>
      <c r="Q77" s="6"/>
      <c r="R77" s="6"/>
      <c r="S77" s="5">
        <f>VLOOKUP(C77,'4'!$B$10:$H$161,3,FALSE)</f>
        <v>9.0347222222222232E-2</v>
      </c>
      <c r="T77" s="6">
        <f>VLOOKUP(C77,'4'!$B$10:$H$161,4,FALSE)</f>
        <v>6</v>
      </c>
      <c r="U77" s="6">
        <f>VLOOKUP(T77,Баллы!$A$2:$B$101,2)+V77/2</f>
        <v>99</v>
      </c>
      <c r="V77" s="6">
        <f>VLOOKUP(C77,'4'!$B$10:$H$161,6,FALSE)</f>
        <v>20</v>
      </c>
      <c r="W77" s="8"/>
      <c r="X77" s="4"/>
      <c r="Y77" s="4"/>
      <c r="Z77" s="4"/>
      <c r="AA77" s="8"/>
      <c r="AB77" s="4"/>
      <c r="AC77" s="4"/>
      <c r="AD77" s="4"/>
      <c r="AE77" s="87"/>
      <c r="AF77" s="6"/>
      <c r="AG77" s="4"/>
      <c r="AH77" s="4"/>
      <c r="AI77" s="5"/>
      <c r="AJ77" s="6"/>
      <c r="AK77" s="6"/>
      <c r="AL77" s="6"/>
      <c r="AM77" s="5"/>
      <c r="AN77" s="6"/>
      <c r="AO77" s="6"/>
      <c r="AP77" s="6"/>
      <c r="AQ77" s="5"/>
      <c r="AR77" s="6"/>
      <c r="AS77" s="6"/>
      <c r="AT77" s="6"/>
      <c r="AU77" s="5"/>
      <c r="AV77" s="6"/>
      <c r="AW77" s="6"/>
      <c r="AX77" s="6"/>
      <c r="AY77" s="5"/>
      <c r="AZ77" s="6"/>
      <c r="BA77" s="6"/>
      <c r="BB77" s="6"/>
      <c r="BC77" s="5"/>
      <c r="BD77" s="6"/>
      <c r="BE77" s="6"/>
      <c r="BF77" s="6"/>
    </row>
    <row r="78" spans="1:58" x14ac:dyDescent="0.3">
      <c r="A78" s="11">
        <f>IF(D78=0," ",RANK(D78,$D$3:$D$244,0))</f>
        <v>76</v>
      </c>
      <c r="B78" s="9">
        <v>76</v>
      </c>
      <c r="C78" s="159" t="s">
        <v>2004</v>
      </c>
      <c r="D78" s="72">
        <f>I78+M78+Q78+U78+Y78+AC78+AG78+AK78+AO78+AS78+AW78+BA78+BE78</f>
        <v>98.5</v>
      </c>
      <c r="E78" s="13">
        <f>J78+N78+R78+V78+Z78+AD78+AH78+AL78+AP78+AT78+AX78+BB78+BF78</f>
        <v>15</v>
      </c>
      <c r="F78" s="13">
        <f>COUNTA(H78,L78,P78,T78,X78,AB78,AF78,AJ78,AN78,AR78,AV78,AZ78,BD78)</f>
        <v>1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87"/>
      <c r="AF78" s="6"/>
      <c r="AG78" s="4"/>
      <c r="AH78" s="4"/>
      <c r="AI78" s="5" t="str">
        <f>VLOOKUP(C78,'8'!$B$10:$H$397,3,FALSE)</f>
        <v>01:20:31</v>
      </c>
      <c r="AJ78" s="6">
        <f>VLOOKUP(C78,'8'!$B$10:$H$397,4,FALSE)</f>
        <v>5</v>
      </c>
      <c r="AK78" s="6">
        <f>VLOOKUP(AJ78,Баллы!$A$2:$B$101,2)+AL78/2</f>
        <v>98.5</v>
      </c>
      <c r="AL78" s="6">
        <f>VLOOKUP(C78,'8'!$B$10:$H$397,6,FALSE)</f>
        <v>15</v>
      </c>
      <c r="AM78" s="5"/>
      <c r="AN78" s="6"/>
      <c r="AO78" s="6"/>
      <c r="AP78" s="6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</row>
    <row r="79" spans="1:58" x14ac:dyDescent="0.3">
      <c r="A79" s="11">
        <f>IF(D79=0," ",RANK(D79,$D$3:$D$244,0))</f>
        <v>76</v>
      </c>
      <c r="B79" s="9">
        <v>77</v>
      </c>
      <c r="C79" s="159" t="s">
        <v>2037</v>
      </c>
      <c r="D79" s="72">
        <f>I79+M79+Q79+U79+Y79+AC79+AG79+AK79+AO79+AS79+AW79+BA79+BE79</f>
        <v>98.5</v>
      </c>
      <c r="E79" s="13">
        <f>J79+N79+R79+V79+Z79+AD79+AH79+AL79+AP79+AT79+AX79+BB79+BF79</f>
        <v>7</v>
      </c>
      <c r="F79" s="13">
        <f>COUNTA(H79,L79,P79,T79,X79,AB79,AF79,AJ79,AN79,AR79,AV79,AZ79,BD79)</f>
        <v>1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87"/>
      <c r="AF79" s="6"/>
      <c r="AG79" s="4"/>
      <c r="AH79" s="4"/>
      <c r="AI79" s="5" t="str">
        <f>VLOOKUP(C79,'8'!$B$10:$H$397,3,FALSE)</f>
        <v>00:41:27</v>
      </c>
      <c r="AJ79" s="6">
        <f>VLOOKUP(C79,'8'!$B$10:$H$397,4,FALSE)</f>
        <v>3</v>
      </c>
      <c r="AK79" s="6">
        <f>VLOOKUP(AJ79,Баллы!$A$2:$B$101,2)+AL79/2</f>
        <v>98.5</v>
      </c>
      <c r="AL79" s="6">
        <f>VLOOKUP(C79,'8'!$B$10:$H$397,6,FALSE)</f>
        <v>7</v>
      </c>
      <c r="AM79" s="5"/>
      <c r="AN79" s="6"/>
      <c r="AO79" s="6"/>
      <c r="AP79" s="6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</row>
    <row r="80" spans="1:58" x14ac:dyDescent="0.3">
      <c r="A80" s="11">
        <f>IF(D80=0," ",RANK(D80,$D$3:$D$244,0))</f>
        <v>78</v>
      </c>
      <c r="B80" s="9">
        <v>78</v>
      </c>
      <c r="C80" s="38" t="s">
        <v>146</v>
      </c>
      <c r="D80" s="72">
        <f>I80+M80+Q80+U80+Y80+AC80+AG80+AK80+AO80+AS80+AW80+BA80+BE80</f>
        <v>98</v>
      </c>
      <c r="E80" s="13">
        <f>J80+N80+R80+V80+Z80+AD80+AH80+AL80+AP80+AT80+AX80+BB80+BF80</f>
        <v>10</v>
      </c>
      <c r="F80" s="13">
        <f>COUNTA(H80,L80,P80,T80,X80,AB80,AF80,AJ80,AN80,AR80,AV80,AZ80,BD80)</f>
        <v>1</v>
      </c>
      <c r="G80" s="4"/>
      <c r="H80" s="4"/>
      <c r="I80" s="4"/>
      <c r="J80" s="4"/>
      <c r="K80" s="5"/>
      <c r="L80" s="6"/>
      <c r="M80" s="6"/>
      <c r="N80" s="6"/>
      <c r="O80" s="5"/>
      <c r="P80" s="6"/>
      <c r="Q80" s="6"/>
      <c r="R80" s="6"/>
      <c r="S80" s="5">
        <f>VLOOKUP(C80,'4'!$B$10:$H$161,3,FALSE)</f>
        <v>3.8622685185185184E-2</v>
      </c>
      <c r="T80" s="6">
        <f>VLOOKUP(C80,'4'!$B$10:$H$161,4,FALSE)</f>
        <v>4</v>
      </c>
      <c r="U80" s="6">
        <f>VLOOKUP(T80,Баллы!$A$2:$B$101,2)+V80/2</f>
        <v>98</v>
      </c>
      <c r="V80" s="6">
        <f>VLOOKUP(C80,'4'!$B$10:$H$161,6,FALSE)</f>
        <v>10</v>
      </c>
      <c r="W80" s="8"/>
      <c r="X80" s="4"/>
      <c r="Y80" s="4"/>
      <c r="Z80" s="4"/>
      <c r="AA80" s="8"/>
      <c r="AB80" s="4"/>
      <c r="AC80" s="4"/>
      <c r="AD80" s="4"/>
      <c r="AE80" s="87"/>
      <c r="AF80" s="6"/>
      <c r="AG80" s="4"/>
      <c r="AH80" s="4"/>
      <c r="AI80" s="5"/>
      <c r="AJ80" s="6"/>
      <c r="AK80" s="6"/>
      <c r="AL80" s="6"/>
      <c r="AM80" s="5"/>
      <c r="AN80" s="6"/>
      <c r="AO80" s="6"/>
      <c r="AP80" s="6"/>
      <c r="AQ80" s="5"/>
      <c r="AR80" s="6"/>
      <c r="AS80" s="6"/>
      <c r="AT80" s="6"/>
      <c r="AU80" s="5"/>
      <c r="AV80" s="6"/>
      <c r="AW80" s="6"/>
      <c r="AX80" s="6"/>
      <c r="AY80" s="5"/>
      <c r="AZ80" s="6"/>
      <c r="BA80" s="6"/>
      <c r="BB80" s="6"/>
      <c r="BC80" s="5"/>
      <c r="BD80" s="6"/>
      <c r="BE80" s="6"/>
      <c r="BF80" s="6"/>
    </row>
    <row r="81" spans="1:58" x14ac:dyDescent="0.3">
      <c r="A81" s="11">
        <f>IF(D81=0," ",RANK(D81,$D$3:$D$244,0))</f>
        <v>79</v>
      </c>
      <c r="B81" s="9">
        <v>79</v>
      </c>
      <c r="C81" s="38" t="s">
        <v>276</v>
      </c>
      <c r="D81" s="72">
        <f>I81+M81+Q81+U81+Y81+AC81+AG81+AK81+AO81+AS81+AW81+BA81+BE81</f>
        <v>97.75</v>
      </c>
      <c r="E81" s="13">
        <f>J81+N81+R81+V81+Z81+AD81+AH81+AL81+AP81+AT81+AX81+BB81+BF81</f>
        <v>9.5</v>
      </c>
      <c r="F81" s="13">
        <f>COUNTA(H81,L81,P81,T81,X81,AB81,AF81,AJ81,AN81,AR81,AV81,AZ81,BD81)</f>
        <v>1</v>
      </c>
      <c r="G81" s="4"/>
      <c r="H81" s="4"/>
      <c r="I81" s="4"/>
      <c r="J81" s="4"/>
      <c r="K81" s="5"/>
      <c r="L81" s="6"/>
      <c r="M81" s="6"/>
      <c r="N81" s="6"/>
      <c r="O81" s="5">
        <f>VLOOKUP(C81,'3'!$B$10:$G$298,3,FALSE)</f>
        <v>3.349537037037037E-2</v>
      </c>
      <c r="P81" s="6">
        <f>VLOOKUP(C81,'3'!$B$10:$G$298,4,FALSE)</f>
        <v>4</v>
      </c>
      <c r="Q81" s="6">
        <f>VLOOKUP(P81,Баллы!$A$2:$B$101,2)+R81/2</f>
        <v>97.75</v>
      </c>
      <c r="R81" s="6">
        <f>VLOOKUP(C81,'3'!$B$10:$G$298,5,FALSE)</f>
        <v>9.5</v>
      </c>
      <c r="S81" s="5"/>
      <c r="T81" s="6"/>
      <c r="U81" s="6"/>
      <c r="V81" s="6"/>
      <c r="W81" s="8"/>
      <c r="X81" s="4"/>
      <c r="Y81" s="4"/>
      <c r="Z81" s="4"/>
      <c r="AA81" s="8"/>
      <c r="AB81" s="4"/>
      <c r="AC81" s="4"/>
      <c r="AD81" s="4"/>
      <c r="AE81" s="87"/>
      <c r="AF81" s="6"/>
      <c r="AG81" s="4"/>
      <c r="AH81" s="4"/>
      <c r="AI81" s="5"/>
      <c r="AJ81" s="6"/>
      <c r="AK81" s="6"/>
      <c r="AL81" s="6"/>
      <c r="AM81" s="5"/>
      <c r="AN81" s="6"/>
      <c r="AO81" s="6"/>
      <c r="AP81" s="6"/>
      <c r="AQ81" s="5"/>
      <c r="AR81" s="6"/>
      <c r="AS81" s="6"/>
      <c r="AT81" s="6"/>
      <c r="AU81" s="5"/>
      <c r="AV81" s="6"/>
      <c r="AW81" s="6"/>
      <c r="AX81" s="6"/>
      <c r="AY81" s="5"/>
      <c r="AZ81" s="6"/>
      <c r="BA81" s="6"/>
      <c r="BB81" s="6"/>
      <c r="BC81" s="5"/>
      <c r="BD81" s="6"/>
      <c r="BE81" s="6"/>
      <c r="BF81" s="6"/>
    </row>
    <row r="82" spans="1:58" x14ac:dyDescent="0.3">
      <c r="A82" s="11">
        <f>IF(D82=0," ",RANK(D82,$D$3:$D$244,0))</f>
        <v>80</v>
      </c>
      <c r="B82" s="9">
        <v>80</v>
      </c>
      <c r="C82" s="159" t="s">
        <v>2005</v>
      </c>
      <c r="D82" s="72">
        <f>I82+M82+Q82+U82+Y82+AC82+AG82+AK82+AO82+AS82+AW82+BA82+BE82</f>
        <v>96.5</v>
      </c>
      <c r="E82" s="13">
        <f>J82+N82+R82+V82+Z82+AD82+AH82+AL82+AP82+AT82+AX82+BB82+BF82</f>
        <v>15</v>
      </c>
      <c r="F82" s="13">
        <f>COUNTA(H82,L82,P82,T82,X82,AB82,AF82,AJ82,AN82,AR82,AV82,AZ82,BD82)</f>
        <v>1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87"/>
      <c r="AF82" s="6"/>
      <c r="AG82" s="4"/>
      <c r="AH82" s="4"/>
      <c r="AI82" s="5" t="str">
        <f>VLOOKUP(C82,'8'!$B$10:$H$397,3,FALSE)</f>
        <v>01:24:19</v>
      </c>
      <c r="AJ82" s="6">
        <f>VLOOKUP(C82,'8'!$B$10:$H$397,4,FALSE)</f>
        <v>6</v>
      </c>
      <c r="AK82" s="6">
        <f>VLOOKUP(AJ82,Баллы!$A$2:$B$101,2)+AL82/2</f>
        <v>96.5</v>
      </c>
      <c r="AL82" s="6">
        <f>VLOOKUP(C82,'8'!$B$10:$H$397,6,FALSE)</f>
        <v>15</v>
      </c>
      <c r="AM82" s="5"/>
      <c r="AN82" s="6"/>
      <c r="AO82" s="6"/>
      <c r="AP82" s="6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</row>
    <row r="83" spans="1:58" x14ac:dyDescent="0.3">
      <c r="A83" s="11">
        <f>IF(D83=0," ",RANK(D83,$D$3:$D$244,0))</f>
        <v>80</v>
      </c>
      <c r="B83" s="9">
        <v>81</v>
      </c>
      <c r="C83" s="159" t="s">
        <v>2038</v>
      </c>
      <c r="D83" s="72">
        <f>I83+M83+Q83+U83+Y83+AC83+AG83+AK83+AO83+AS83+AW83+BA83+BE83</f>
        <v>96.5</v>
      </c>
      <c r="E83" s="13">
        <f>J83+N83+R83+V83+Z83+AD83+AH83+AL83+AP83+AT83+AX83+BB83+BF83</f>
        <v>7</v>
      </c>
      <c r="F83" s="13">
        <f>COUNTA(H83,L83,P83,T83,X83,AB83,AF83,AJ83,AN83,AR83,AV83,AZ83,BD83)</f>
        <v>1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87"/>
      <c r="AF83" s="6"/>
      <c r="AG83" s="4"/>
      <c r="AH83" s="4"/>
      <c r="AI83" s="5" t="str">
        <f>VLOOKUP(C83,'8'!$B$10:$H$397,3,FALSE)</f>
        <v>00:42:05</v>
      </c>
      <c r="AJ83" s="6">
        <f>VLOOKUP(C83,'8'!$B$10:$H$397,4,FALSE)</f>
        <v>4</v>
      </c>
      <c r="AK83" s="6">
        <f>VLOOKUP(AJ83,Баллы!$A$2:$B$101,2)+AL83/2</f>
        <v>96.5</v>
      </c>
      <c r="AL83" s="6">
        <f>VLOOKUP(C83,'8'!$B$10:$H$397,6,FALSE)</f>
        <v>7</v>
      </c>
      <c r="AM83" s="5"/>
      <c r="AN83" s="6"/>
      <c r="AO83" s="6"/>
      <c r="AP83" s="6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</row>
    <row r="84" spans="1:58" x14ac:dyDescent="0.3">
      <c r="A84" s="11">
        <f>IF(D84=0," ",RANK(D84,$D$3:$D$244,0))</f>
        <v>80</v>
      </c>
      <c r="B84" s="9">
        <v>82</v>
      </c>
      <c r="C84" s="12" t="s">
        <v>767</v>
      </c>
      <c r="D84" s="72">
        <f>I84+M84+Q84+U84+Y84+AC84+AG84+AK84+AO84+AS84+AW84+BA84+BE84</f>
        <v>96.5</v>
      </c>
      <c r="E84" s="13">
        <f>J84+N84+R84+V84+Z84+AD84+AH84+AL84+AP84+AT84+AX84+BB84+BF84</f>
        <v>3</v>
      </c>
      <c r="F84" s="13">
        <f>COUNTA(H84,L84,P84,T84,X84,AB84,AF84,AJ84,AN84,AR84,AV84,AZ84,BD84)</f>
        <v>1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8">
        <f>VLOOKUP(C84,'6'!$B$10:$H$215,3,FALSE)</f>
        <v>1.324074074074074E-2</v>
      </c>
      <c r="AB84" s="4">
        <f>VLOOKUP(C84,'6'!$B$10:$H$215,4,FALSE)</f>
        <v>3</v>
      </c>
      <c r="AC84" s="4">
        <f>VLOOKUP(AB84,Баллы!$A$2:$B$101,2)+AD84/2</f>
        <v>96.5</v>
      </c>
      <c r="AD84" s="4">
        <f>VLOOKUP(C84,'6'!$B$10:$H$215,6,FALSE)</f>
        <v>3</v>
      </c>
      <c r="AE84" s="87"/>
      <c r="AF84" s="6"/>
      <c r="AG84" s="4"/>
      <c r="AH84" s="4"/>
      <c r="AI84" s="5"/>
      <c r="AJ84" s="6"/>
      <c r="AK84" s="6"/>
      <c r="AL84" s="6"/>
      <c r="AM84" s="5"/>
      <c r="AN84" s="6"/>
      <c r="AO84" s="6"/>
      <c r="AP84" s="6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</row>
    <row r="85" spans="1:58" x14ac:dyDescent="0.3">
      <c r="A85" s="11">
        <f>IF(D85=0," ",RANK(D85,$D$3:$D$244,0))</f>
        <v>83</v>
      </c>
      <c r="B85" s="9">
        <v>83</v>
      </c>
      <c r="C85" s="38" t="s">
        <v>334</v>
      </c>
      <c r="D85" s="72">
        <f>I85+M85+Q85+U85+Y85+AC85+AG85+AK85+AO85+AS85+AW85+BA85+BE85</f>
        <v>96.25</v>
      </c>
      <c r="E85" s="13">
        <f>J85+N85+R85+V85+Z85+AD85+AH85+AL85+AP85+AT85+AX85+BB85+BF85</f>
        <v>26.5</v>
      </c>
      <c r="F85" s="13">
        <f>COUNTA(H85,L85,P85,T85,X85,AB85,AF85,AJ85,AN85,AR85,AV85,AZ85,BD85)</f>
        <v>1</v>
      </c>
      <c r="G85" s="4"/>
      <c r="H85" s="4"/>
      <c r="I85" s="4"/>
      <c r="J85" s="4"/>
      <c r="K85" s="5"/>
      <c r="L85" s="6"/>
      <c r="M85" s="6"/>
      <c r="N85" s="6"/>
      <c r="O85" s="5">
        <f>VLOOKUP(C85,'3'!$B$10:$G$298,3,FALSE)</f>
        <v>0.12712962962962962</v>
      </c>
      <c r="P85" s="6">
        <f>VLOOKUP(C85,'3'!$B$10:$G$298,4,FALSE)</f>
        <v>9</v>
      </c>
      <c r="Q85" s="6">
        <f>VLOOKUP(P85,Баллы!$A$2:$B$101,2)+R85/2</f>
        <v>96.25</v>
      </c>
      <c r="R85" s="6">
        <f>VLOOKUP(C85,'3'!$B$10:$G$298,5,FALSE)</f>
        <v>26.5</v>
      </c>
      <c r="S85" s="5"/>
      <c r="T85" s="6"/>
      <c r="U85" s="6"/>
      <c r="V85" s="6"/>
      <c r="W85" s="8"/>
      <c r="X85" s="4"/>
      <c r="Y85" s="4"/>
      <c r="Z85" s="4"/>
      <c r="AA85" s="8"/>
      <c r="AB85" s="4"/>
      <c r="AC85" s="4"/>
      <c r="AD85" s="4"/>
      <c r="AE85" s="87"/>
      <c r="AF85" s="6"/>
      <c r="AG85" s="4"/>
      <c r="AH85" s="4"/>
      <c r="AI85" s="5"/>
      <c r="AJ85" s="6"/>
      <c r="AK85" s="6"/>
      <c r="AL85" s="6"/>
      <c r="AM85" s="5"/>
      <c r="AN85" s="6"/>
      <c r="AO85" s="6"/>
      <c r="AP85" s="6"/>
      <c r="AQ85" s="5"/>
      <c r="AR85" s="6"/>
      <c r="AS85" s="6"/>
      <c r="AT85" s="6"/>
      <c r="AU85" s="5"/>
      <c r="AV85" s="6"/>
      <c r="AW85" s="6"/>
      <c r="AX85" s="6"/>
      <c r="AY85" s="5"/>
      <c r="AZ85" s="6"/>
      <c r="BA85" s="6"/>
      <c r="BB85" s="6"/>
      <c r="BC85" s="5"/>
      <c r="BD85" s="6"/>
      <c r="BE85" s="6"/>
      <c r="BF85" s="6"/>
    </row>
    <row r="86" spans="1:58" x14ac:dyDescent="0.3">
      <c r="A86" s="11">
        <f>IF(D86=0," ",RANK(D86,$D$3:$D$244,0))</f>
        <v>84</v>
      </c>
      <c r="B86" s="9">
        <v>84</v>
      </c>
      <c r="C86" s="12" t="s">
        <v>740</v>
      </c>
      <c r="D86" s="72">
        <f>I86+M86+Q86+U86+Y86+AC86+AG86+AK86+AO86+AS86+AW86+BA86+BE86</f>
        <v>96</v>
      </c>
      <c r="E86" s="13">
        <f>J86+N86+R86+V86+Z86+AD86+AH86+AL86+AP86+AT86+AX86+BB86+BF86</f>
        <v>10</v>
      </c>
      <c r="F86" s="13">
        <f>COUNTA(H86,L86,P86,T86,X86,AB86,AF86,AJ86,AN86,AR86,AV86,AZ86,BD86)</f>
        <v>1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8">
        <f>VLOOKUP(C86,'6'!$B$10:$H$215,3,FALSE)</f>
        <v>4.2361111111111106E-2</v>
      </c>
      <c r="AB86" s="4">
        <f>VLOOKUP(C86,'6'!$B$10:$H$215,4,FALSE)</f>
        <v>5</v>
      </c>
      <c r="AC86" s="4">
        <f>VLOOKUP(AB86,Баллы!$A$2:$B$101,2)+AD86/2</f>
        <v>96</v>
      </c>
      <c r="AD86" s="4">
        <f>VLOOKUP(C86,'6'!$B$10:$H$215,6,FALSE)</f>
        <v>10</v>
      </c>
      <c r="AE86" s="87"/>
      <c r="AF86" s="6"/>
      <c r="AG86" s="4"/>
      <c r="AH86" s="4"/>
      <c r="AI86" s="5"/>
      <c r="AJ86" s="6"/>
      <c r="AK86" s="6"/>
      <c r="AL86" s="6"/>
      <c r="AM86" s="5"/>
      <c r="AN86" s="6"/>
      <c r="AO86" s="6"/>
      <c r="AP86" s="6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</row>
    <row r="87" spans="1:58" x14ac:dyDescent="0.3">
      <c r="A87" s="11">
        <f>IF(D87=0," ",RANK(D87,$D$3:$D$244,0))</f>
        <v>85</v>
      </c>
      <c r="B87" s="9">
        <v>85</v>
      </c>
      <c r="C87" s="159" t="s">
        <v>2006</v>
      </c>
      <c r="D87" s="72">
        <f>I87+M87+Q87+U87+Y87+AC87+AG87+AK87+AO87+AS87+AW87+BA87+BE87</f>
        <v>94.5</v>
      </c>
      <c r="E87" s="13">
        <f>J87+N87+R87+V87+Z87+AD87+AH87+AL87+AP87+AT87+AX87+BB87+BF87</f>
        <v>15</v>
      </c>
      <c r="F87" s="13">
        <f>COUNTA(H87,L87,P87,T87,X87,AB87,AF87,AJ87,AN87,AR87,AV87,AZ87,BD87)</f>
        <v>1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87"/>
      <c r="AF87" s="6"/>
      <c r="AG87" s="4"/>
      <c r="AH87" s="4"/>
      <c r="AI87" s="5" t="str">
        <f>VLOOKUP(C87,'8'!$B$10:$H$397,3,FALSE)</f>
        <v>01:26:47</v>
      </c>
      <c r="AJ87" s="6">
        <f>VLOOKUP(C87,'8'!$B$10:$H$397,4,FALSE)</f>
        <v>7</v>
      </c>
      <c r="AK87" s="6">
        <f>VLOOKUP(AJ87,Баллы!$A$2:$B$101,2)+AL87/2</f>
        <v>94.5</v>
      </c>
      <c r="AL87" s="6">
        <f>VLOOKUP(C87,'8'!$B$10:$H$397,6,FALSE)</f>
        <v>15</v>
      </c>
      <c r="AM87" s="5"/>
      <c r="AN87" s="6"/>
      <c r="AO87" s="6"/>
      <c r="AP87" s="6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</row>
    <row r="88" spans="1:58" x14ac:dyDescent="0.3">
      <c r="A88" s="11">
        <f>IF(D88=0," ",RANK(D88,$D$3:$D$244,0))</f>
        <v>85</v>
      </c>
      <c r="B88" s="9">
        <v>86</v>
      </c>
      <c r="C88" s="159" t="s">
        <v>2039</v>
      </c>
      <c r="D88" s="72">
        <f>I88+M88+Q88+U88+Y88+AC88+AG88+AK88+AO88+AS88+AW88+BA88+BE88</f>
        <v>94.5</v>
      </c>
      <c r="E88" s="13">
        <f>J88+N88+R88+V88+Z88+AD88+AH88+AL88+AP88+AT88+AX88+BB88+BF88</f>
        <v>7</v>
      </c>
      <c r="F88" s="13">
        <f>COUNTA(H88,L88,P88,T88,X88,AB88,AF88,AJ88,AN88,AR88,AV88,AZ88,BD88)</f>
        <v>1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87"/>
      <c r="AF88" s="6"/>
      <c r="AG88" s="4"/>
      <c r="AH88" s="4"/>
      <c r="AI88" s="5" t="str">
        <f>VLOOKUP(C88,'8'!$B$10:$H$397,3,FALSE)</f>
        <v>00:42:37</v>
      </c>
      <c r="AJ88" s="6">
        <f>VLOOKUP(C88,'8'!$B$10:$H$397,4,FALSE)</f>
        <v>5</v>
      </c>
      <c r="AK88" s="6">
        <f>VLOOKUP(AJ88,Баллы!$A$2:$B$101,2)+AL88/2</f>
        <v>94.5</v>
      </c>
      <c r="AL88" s="6">
        <f>VLOOKUP(C88,'8'!$B$10:$H$397,6,FALSE)</f>
        <v>7</v>
      </c>
      <c r="AM88" s="5"/>
      <c r="AN88" s="6"/>
      <c r="AO88" s="6"/>
      <c r="AP88" s="6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</row>
    <row r="89" spans="1:58" x14ac:dyDescent="0.3">
      <c r="A89" s="11">
        <f>IF(D89=0," ",RANK(D89,$D$3:$D$244,0))</f>
        <v>85</v>
      </c>
      <c r="B89" s="9">
        <v>87</v>
      </c>
      <c r="C89" s="12" t="s">
        <v>768</v>
      </c>
      <c r="D89" s="72">
        <f>I89+M89+Q89+U89+Y89+AC89+AG89+AK89+AO89+AS89+AW89+BA89+BE89</f>
        <v>94.5</v>
      </c>
      <c r="E89" s="13">
        <f>J89+N89+R89+V89+Z89+AD89+AH89+AL89+AP89+AT89+AX89+BB89+BF89</f>
        <v>3</v>
      </c>
      <c r="F89" s="13">
        <f>COUNTA(H89,L89,P89,T89,X89,AB89,AF89,AJ89,AN89,AR89,AV89,AZ89,BD89)</f>
        <v>1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8">
        <f>VLOOKUP(C89,'6'!$B$10:$H$215,3,FALSE)</f>
        <v>1.3506944444444445E-2</v>
      </c>
      <c r="AB89" s="4">
        <f>VLOOKUP(C89,'6'!$B$10:$H$215,4,FALSE)</f>
        <v>4</v>
      </c>
      <c r="AC89" s="4">
        <f>VLOOKUP(AB89,Баллы!$A$2:$B$101,2)+AD89/2</f>
        <v>94.5</v>
      </c>
      <c r="AD89" s="4">
        <f>VLOOKUP(C89,'6'!$B$10:$H$215,6,FALSE)</f>
        <v>3</v>
      </c>
      <c r="AE89" s="87"/>
      <c r="AF89" s="6"/>
      <c r="AG89" s="4"/>
      <c r="AH89" s="4"/>
      <c r="AI89" s="5"/>
      <c r="AJ89" s="6"/>
      <c r="AK89" s="6"/>
      <c r="AL89" s="6"/>
      <c r="AM89" s="5"/>
      <c r="AN89" s="6"/>
      <c r="AO89" s="6"/>
      <c r="AP89" s="6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</row>
    <row r="90" spans="1:58" x14ac:dyDescent="0.3">
      <c r="A90" s="11">
        <f>IF(D90=0," ",RANK(D90,$D$3:$D$244,0))</f>
        <v>88</v>
      </c>
      <c r="B90" s="9">
        <v>88</v>
      </c>
      <c r="C90" s="38" t="s">
        <v>335</v>
      </c>
      <c r="D90" s="72">
        <f>I90+M90+Q90+U90+Y90+AC90+AG90+AK90+AO90+AS90+AW90+BA90+BE90</f>
        <v>94.25</v>
      </c>
      <c r="E90" s="13">
        <f>J90+N90+R90+V90+Z90+AD90+AH90+AL90+AP90+AT90+AX90+BB90+BF90</f>
        <v>26.5</v>
      </c>
      <c r="F90" s="13">
        <f>COUNTA(H90,L90,P90,T90,X90,AB90,AF90,AJ90,AN90,AR90,AV90,AZ90,BD90)</f>
        <v>1</v>
      </c>
      <c r="G90" s="4"/>
      <c r="H90" s="4"/>
      <c r="I90" s="4"/>
      <c r="J90" s="4"/>
      <c r="K90" s="5"/>
      <c r="L90" s="6"/>
      <c r="M90" s="6"/>
      <c r="N90" s="6"/>
      <c r="O90" s="5">
        <f>VLOOKUP(C90,'3'!$B$10:$G$298,3,FALSE)</f>
        <v>0.12854166666666667</v>
      </c>
      <c r="P90" s="6">
        <f>VLOOKUP(C90,'3'!$B$10:$G$298,4,FALSE)</f>
        <v>10</v>
      </c>
      <c r="Q90" s="6">
        <f>VLOOKUP(P90,Баллы!$A$2:$B$101,2)+R90/2</f>
        <v>94.25</v>
      </c>
      <c r="R90" s="6">
        <f>VLOOKUP(C90,'3'!$B$10:$G$298,5,FALSE)</f>
        <v>26.5</v>
      </c>
      <c r="S90" s="5"/>
      <c r="T90" s="6"/>
      <c r="U90" s="6"/>
      <c r="V90" s="6"/>
      <c r="W90" s="8"/>
      <c r="X90" s="4"/>
      <c r="Y90" s="4"/>
      <c r="Z90" s="4"/>
      <c r="AA90" s="8"/>
      <c r="AB90" s="4"/>
      <c r="AC90" s="4"/>
      <c r="AD90" s="4"/>
      <c r="AE90" s="87"/>
      <c r="AF90" s="6"/>
      <c r="AG90" s="4"/>
      <c r="AH90" s="4"/>
      <c r="AI90" s="5"/>
      <c r="AJ90" s="6"/>
      <c r="AK90" s="6"/>
      <c r="AL90" s="6"/>
      <c r="AM90" s="5"/>
      <c r="AN90" s="6"/>
      <c r="AO90" s="6"/>
      <c r="AP90" s="6"/>
      <c r="AQ90" s="5"/>
      <c r="AR90" s="6"/>
      <c r="AS90" s="6"/>
      <c r="AT90" s="6"/>
      <c r="AU90" s="5"/>
      <c r="AV90" s="6"/>
      <c r="AW90" s="6"/>
      <c r="AX90" s="6"/>
      <c r="AY90" s="5"/>
      <c r="AZ90" s="6"/>
      <c r="BA90" s="6"/>
      <c r="BB90" s="6"/>
      <c r="BC90" s="5"/>
      <c r="BD90" s="6"/>
      <c r="BE90" s="6"/>
      <c r="BF90" s="6"/>
    </row>
    <row r="91" spans="1:58" x14ac:dyDescent="0.3">
      <c r="A91" s="11">
        <f>IF(D91=0," ",RANK(D91,$D$3:$D$244,0))</f>
        <v>89</v>
      </c>
      <c r="B91" s="9">
        <v>89</v>
      </c>
      <c r="C91" s="12" t="s">
        <v>741</v>
      </c>
      <c r="D91" s="72">
        <f>I91+M91+Q91+U91+Y91+AC91+AG91+AK91+AO91+AS91+AW91+BA91+BE91</f>
        <v>94</v>
      </c>
      <c r="E91" s="13">
        <f>J91+N91+R91+V91+Z91+AD91+AH91+AL91+AP91+AT91+AX91+BB91+BF91</f>
        <v>10</v>
      </c>
      <c r="F91" s="13">
        <f>COUNTA(H91,L91,P91,T91,X91,AB91,AF91,AJ91,AN91,AR91,AV91,AZ91,BD91)</f>
        <v>1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8">
        <f>VLOOKUP(C91,'6'!$B$10:$H$215,3,FALSE)</f>
        <v>4.3495370370370372E-2</v>
      </c>
      <c r="AB91" s="4">
        <f>VLOOKUP(C91,'6'!$B$10:$H$215,4,FALSE)</f>
        <v>6</v>
      </c>
      <c r="AC91" s="4">
        <f>VLOOKUP(AB91,Баллы!$A$2:$B$101,2)+AD91/2</f>
        <v>94</v>
      </c>
      <c r="AD91" s="4">
        <f>VLOOKUP(C91,'6'!$B$10:$H$215,6,FALSE)</f>
        <v>10</v>
      </c>
      <c r="AE91" s="87"/>
      <c r="AF91" s="6"/>
      <c r="AG91" s="4"/>
      <c r="AH91" s="4"/>
      <c r="AI91" s="5"/>
      <c r="AJ91" s="6"/>
      <c r="AK91" s="6"/>
      <c r="AL91" s="6"/>
      <c r="AM91" s="5"/>
      <c r="AN91" s="6"/>
      <c r="AO91" s="6"/>
      <c r="AP91" s="6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</row>
    <row r="92" spans="1:58" x14ac:dyDescent="0.3">
      <c r="A92" s="11">
        <f>IF(D92=0," ",RANK(D92,$D$3:$D$244,0))</f>
        <v>90</v>
      </c>
      <c r="B92" s="9">
        <v>90</v>
      </c>
      <c r="C92" s="38" t="s">
        <v>278</v>
      </c>
      <c r="D92" s="72">
        <f>I92+M92+Q92+U92+Y92+AC92+AG92+AK92+AO92+AS92+AW92+BA92+BE92</f>
        <v>93.75</v>
      </c>
      <c r="E92" s="13">
        <f>J92+N92+R92+V92+Z92+AD92+AH92+AL92+AP92+AT92+AX92+BB92+BF92</f>
        <v>9.5</v>
      </c>
      <c r="F92" s="13">
        <f>COUNTA(H92,L92,P92,T92,X92,AB92,AF92,AJ92,AN92,AR92,AV92,AZ92,BD92)</f>
        <v>1</v>
      </c>
      <c r="G92" s="4"/>
      <c r="H92" s="4"/>
      <c r="I92" s="4"/>
      <c r="J92" s="4"/>
      <c r="K92" s="5"/>
      <c r="L92" s="6"/>
      <c r="M92" s="6"/>
      <c r="N92" s="6"/>
      <c r="O92" s="5">
        <f>VLOOKUP(C92,'3'!$B$10:$G$298,3,FALSE)</f>
        <v>3.4467592592592591E-2</v>
      </c>
      <c r="P92" s="6">
        <f>VLOOKUP(C92,'3'!$B$10:$G$298,4,FALSE)</f>
        <v>6</v>
      </c>
      <c r="Q92" s="6">
        <f>VLOOKUP(P92,Баллы!$A$2:$B$101,2)+R92/2</f>
        <v>93.75</v>
      </c>
      <c r="R92" s="6">
        <f>VLOOKUP(C92,'3'!$B$10:$G$298,5,FALSE)</f>
        <v>9.5</v>
      </c>
      <c r="S92" s="5"/>
      <c r="T92" s="6"/>
      <c r="U92" s="6"/>
      <c r="V92" s="6"/>
      <c r="W92" s="8"/>
      <c r="X92" s="4"/>
      <c r="Y92" s="4"/>
      <c r="Z92" s="4"/>
      <c r="AA92" s="8"/>
      <c r="AB92" s="4"/>
      <c r="AC92" s="4"/>
      <c r="AD92" s="4"/>
      <c r="AE92" s="87"/>
      <c r="AF92" s="6"/>
      <c r="AG92" s="4"/>
      <c r="AH92" s="4"/>
      <c r="AI92" s="5"/>
      <c r="AJ92" s="6"/>
      <c r="AK92" s="6"/>
      <c r="AL92" s="6"/>
      <c r="AM92" s="5"/>
      <c r="AN92" s="6"/>
      <c r="AO92" s="6"/>
      <c r="AP92" s="6"/>
      <c r="AQ92" s="5"/>
      <c r="AR92" s="6"/>
      <c r="AS92" s="6"/>
      <c r="AT92" s="6"/>
      <c r="AU92" s="5"/>
      <c r="AV92" s="6"/>
      <c r="AW92" s="6"/>
      <c r="AX92" s="6"/>
      <c r="AY92" s="5"/>
      <c r="AZ92" s="6"/>
      <c r="BA92" s="6"/>
      <c r="BB92" s="6"/>
      <c r="BC92" s="5"/>
      <c r="BD92" s="6"/>
      <c r="BE92" s="6"/>
      <c r="BF92" s="6"/>
    </row>
    <row r="93" spans="1:58" x14ac:dyDescent="0.3">
      <c r="A93" s="11">
        <f>IF(D93=0," ",RANK(D93,$D$3:$D$244,0))</f>
        <v>91</v>
      </c>
      <c r="B93" s="9">
        <v>91</v>
      </c>
      <c r="C93" s="12" t="s">
        <v>769</v>
      </c>
      <c r="D93" s="72">
        <f>I93+M93+Q93+U93+Y93+AC93+AG93+AK93+AO93+AS93+AW93+BA93+BE93</f>
        <v>92.5</v>
      </c>
      <c r="E93" s="13">
        <f>J93+N93+R93+V93+Z93+AD93+AH93+AL93+AP93+AT93+AX93+BB93+BF93</f>
        <v>3</v>
      </c>
      <c r="F93" s="13">
        <f>COUNTA(H93,L93,P93,T93,X93,AB93,AF93,AJ93,AN93,AR93,AV93,AZ93,BD93)</f>
        <v>1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8">
        <f>VLOOKUP(C93,'6'!$B$10:$H$215,3,FALSE)</f>
        <v>1.3969907407407408E-2</v>
      </c>
      <c r="AB93" s="4">
        <f>VLOOKUP(C93,'6'!$B$10:$H$215,4,FALSE)</f>
        <v>5</v>
      </c>
      <c r="AC93" s="4">
        <f>VLOOKUP(AB93,Баллы!$A$2:$B$101,2)+AD93/2</f>
        <v>92.5</v>
      </c>
      <c r="AD93" s="4">
        <f>VLOOKUP(C93,'6'!$B$10:$H$215,6,FALSE)</f>
        <v>3</v>
      </c>
      <c r="AE93" s="87"/>
      <c r="AF93" s="6"/>
      <c r="AG93" s="4"/>
      <c r="AH93" s="4"/>
      <c r="AI93" s="5"/>
      <c r="AJ93" s="6"/>
      <c r="AK93" s="6"/>
      <c r="AL93" s="6"/>
      <c r="AM93" s="5"/>
      <c r="AN93" s="6"/>
      <c r="AO93" s="6"/>
      <c r="AP93" s="6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</row>
    <row r="94" spans="1:58" x14ac:dyDescent="0.3">
      <c r="A94" s="11">
        <f>IF(D94=0," ",RANK(D94,$D$3:$D$244,0))</f>
        <v>92</v>
      </c>
      <c r="B94" s="9">
        <v>92</v>
      </c>
      <c r="C94" s="38" t="s">
        <v>337</v>
      </c>
      <c r="D94" s="72">
        <f>I94+M94+Q94+U94+Y94+AC94+AG94+AK94+AO94+AS94+AW94+BA94+BE94</f>
        <v>92.25</v>
      </c>
      <c r="E94" s="13">
        <f>J94+N94+R94+V94+Z94+AD94+AH94+AL94+AP94+AT94+AX94+BB94+BF94</f>
        <v>26.5</v>
      </c>
      <c r="F94" s="13">
        <f>COUNTA(H94,L94,P94,T94,X94,AB94,AF94,AJ94,AN94,AR94,AV94,AZ94,BD94)</f>
        <v>1</v>
      </c>
      <c r="G94" s="4"/>
      <c r="H94" s="4"/>
      <c r="I94" s="4"/>
      <c r="J94" s="4"/>
      <c r="K94" s="5"/>
      <c r="L94" s="6"/>
      <c r="M94" s="6"/>
      <c r="N94" s="6"/>
      <c r="O94" s="5">
        <f>VLOOKUP(C94,'3'!$B$10:$G$298,3,FALSE)</f>
        <v>0.13116898148148148</v>
      </c>
      <c r="P94" s="6">
        <f>VLOOKUP(C94,'3'!$B$10:$G$298,4,FALSE)</f>
        <v>12</v>
      </c>
      <c r="Q94" s="6">
        <f>VLOOKUP(P94,Баллы!$A$2:$B$101,2)+R94/2</f>
        <v>92.25</v>
      </c>
      <c r="R94" s="6">
        <f>VLOOKUP(C94,'3'!$B$10:$G$298,5,FALSE)</f>
        <v>26.5</v>
      </c>
      <c r="S94" s="5"/>
      <c r="T94" s="6"/>
      <c r="U94" s="6"/>
      <c r="V94" s="6"/>
      <c r="W94" s="8"/>
      <c r="X94" s="4"/>
      <c r="Y94" s="4"/>
      <c r="Z94" s="4"/>
      <c r="AA94" s="8"/>
      <c r="AB94" s="4"/>
      <c r="AC94" s="4"/>
      <c r="AD94" s="4"/>
      <c r="AE94" s="87"/>
      <c r="AF94" s="6"/>
      <c r="AG94" s="4"/>
      <c r="AH94" s="4"/>
      <c r="AI94" s="5"/>
      <c r="AJ94" s="6"/>
      <c r="AK94" s="6"/>
      <c r="AL94" s="6"/>
      <c r="AM94" s="5"/>
      <c r="AN94" s="6"/>
      <c r="AO94" s="6"/>
      <c r="AP94" s="6"/>
      <c r="AQ94" s="5"/>
      <c r="AR94" s="6"/>
      <c r="AS94" s="6"/>
      <c r="AT94" s="6"/>
      <c r="AU94" s="5"/>
      <c r="AV94" s="6"/>
      <c r="AW94" s="6"/>
      <c r="AX94" s="6"/>
      <c r="AY94" s="5"/>
      <c r="AZ94" s="6"/>
      <c r="BA94" s="6"/>
      <c r="BB94" s="6"/>
      <c r="BC94" s="5"/>
      <c r="BD94" s="6"/>
      <c r="BE94" s="6"/>
      <c r="BF94" s="6"/>
    </row>
    <row r="95" spans="1:58" x14ac:dyDescent="0.3">
      <c r="A95" s="11">
        <f>IF(D95=0," ",RANK(D95,$D$3:$D$244,0))</f>
        <v>93</v>
      </c>
      <c r="B95" s="9">
        <v>93</v>
      </c>
      <c r="C95" s="12" t="s">
        <v>705</v>
      </c>
      <c r="D95" s="72">
        <f>I95+M95+Q95+U95+Y95+AC95+AG95+AK95+AO95+AS95+AW95+BA95+BE95</f>
        <v>92</v>
      </c>
      <c r="E95" s="13">
        <f>J95+N95+R95+V95+Z95+AD95+AH95+AL95+AP95+AT95+AX95+BB95+BF95</f>
        <v>22</v>
      </c>
      <c r="F95" s="13">
        <f>COUNTA(H95,L95,P95,T95,X95,AB95,AF95,AJ95,AN95,AR95,AV95,AZ95,BD95)</f>
        <v>1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8">
        <f>VLOOKUP(C95,'6'!$B$10:$H$215,3,FALSE)</f>
        <v>0.12910879629629629</v>
      </c>
      <c r="AB95" s="4">
        <f>VLOOKUP(C95,'6'!$B$10:$H$215,4,FALSE)</f>
        <v>10</v>
      </c>
      <c r="AC95" s="4">
        <f>VLOOKUP(AB95,Баллы!$A$2:$B$101,2)+AD95/2</f>
        <v>92</v>
      </c>
      <c r="AD95" s="4">
        <f>VLOOKUP(C95,'6'!$B$10:$H$215,6,FALSE)</f>
        <v>22</v>
      </c>
      <c r="AE95" s="87"/>
      <c r="AF95" s="6"/>
      <c r="AG95" s="4"/>
      <c r="AH95" s="4"/>
      <c r="AI95" s="5"/>
      <c r="AJ95" s="6"/>
      <c r="AK95" s="6"/>
      <c r="AL95" s="6"/>
      <c r="AM95" s="5"/>
      <c r="AN95" s="6"/>
      <c r="AO95" s="6"/>
      <c r="AP95" s="6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</row>
    <row r="96" spans="1:58" x14ac:dyDescent="0.3">
      <c r="A96" s="11">
        <f>IF(D96=0," ",RANK(D96,$D$3:$D$244,0))</f>
        <v>93</v>
      </c>
      <c r="B96" s="9">
        <v>94</v>
      </c>
      <c r="C96" s="38" t="s">
        <v>148</v>
      </c>
      <c r="D96" s="72">
        <f>I96+M96+Q96+U96+Y96+AC96+AG96+AK96+AO96+AS96+AW96+BA96+BE96</f>
        <v>92</v>
      </c>
      <c r="E96" s="13">
        <f>J96+N96+R96+V96+Z96+AD96+AH96+AL96+AP96+AT96+AX96+BB96+BF96</f>
        <v>10</v>
      </c>
      <c r="F96" s="13">
        <f>COUNTA(H96,L96,P96,T96,X96,AB96,AF96,AJ96,AN96,AR96,AV96,AZ96,BD96)</f>
        <v>1</v>
      </c>
      <c r="G96" s="4"/>
      <c r="H96" s="4"/>
      <c r="I96" s="4"/>
      <c r="J96" s="4"/>
      <c r="K96" s="5"/>
      <c r="L96" s="6"/>
      <c r="M96" s="6"/>
      <c r="N96" s="6"/>
      <c r="O96" s="5"/>
      <c r="P96" s="6"/>
      <c r="Q96" s="6"/>
      <c r="R96" s="6"/>
      <c r="S96" s="5">
        <f>VLOOKUP(C96,'4'!$B$10:$H$161,3,FALSE)</f>
        <v>4.0150462962962964E-2</v>
      </c>
      <c r="T96" s="6">
        <f>VLOOKUP(C96,'4'!$B$10:$H$161,4,FALSE)</f>
        <v>7</v>
      </c>
      <c r="U96" s="6">
        <f>VLOOKUP(T96,Баллы!$A$2:$B$101,2)+V96/2</f>
        <v>92</v>
      </c>
      <c r="V96" s="6">
        <f>VLOOKUP(C96,'4'!$B$10:$H$161,6,FALSE)</f>
        <v>10</v>
      </c>
      <c r="W96" s="8"/>
      <c r="X96" s="4"/>
      <c r="Y96" s="4"/>
      <c r="Z96" s="4"/>
      <c r="AA96" s="8"/>
      <c r="AB96" s="4"/>
      <c r="AC96" s="4"/>
      <c r="AD96" s="4"/>
      <c r="AE96" s="87"/>
      <c r="AF96" s="6"/>
      <c r="AG96" s="4"/>
      <c r="AH96" s="4"/>
      <c r="AI96" s="5"/>
      <c r="AJ96" s="6"/>
      <c r="AK96" s="6"/>
      <c r="AL96" s="6"/>
      <c r="AM96" s="5"/>
      <c r="AN96" s="6"/>
      <c r="AO96" s="6"/>
      <c r="AP96" s="6"/>
      <c r="AQ96" s="5"/>
      <c r="AR96" s="6"/>
      <c r="AS96" s="6"/>
      <c r="AT96" s="6"/>
      <c r="AU96" s="5"/>
      <c r="AV96" s="6"/>
      <c r="AW96" s="6"/>
      <c r="AX96" s="6"/>
      <c r="AY96" s="5"/>
      <c r="AZ96" s="6"/>
      <c r="BA96" s="6"/>
      <c r="BB96" s="6"/>
      <c r="BC96" s="5"/>
      <c r="BD96" s="6"/>
      <c r="BE96" s="6"/>
      <c r="BF96" s="6"/>
    </row>
    <row r="97" spans="1:58" x14ac:dyDescent="0.3">
      <c r="A97" s="11">
        <f>IF(D97=0," ",RANK(D97,$D$3:$D$244,0))</f>
        <v>95</v>
      </c>
      <c r="B97" s="9">
        <v>95</v>
      </c>
      <c r="C97" s="38" t="s">
        <v>279</v>
      </c>
      <c r="D97" s="72">
        <f>I97+M97+Q97+U97+Y97+AC97+AG97+AK97+AO97+AS97+AW97+BA97+BE97</f>
        <v>91.75</v>
      </c>
      <c r="E97" s="13">
        <f>J97+N97+R97+V97+Z97+AD97+AH97+AL97+AP97+AT97+AX97+BB97+BF97</f>
        <v>9.5</v>
      </c>
      <c r="F97" s="13">
        <f>COUNTA(H97,L97,P97,T97,X97,AB97,AF97,AJ97,AN97,AR97,AV97,AZ97,BD97)</f>
        <v>1</v>
      </c>
      <c r="G97" s="4"/>
      <c r="H97" s="4"/>
      <c r="I97" s="4"/>
      <c r="J97" s="4"/>
      <c r="K97" s="5"/>
      <c r="L97" s="6"/>
      <c r="M97" s="6"/>
      <c r="N97" s="6"/>
      <c r="O97" s="5">
        <f>VLOOKUP(C97,'3'!$B$10:$G$298,3,FALSE)</f>
        <v>3.6493055555555549E-2</v>
      </c>
      <c r="P97" s="6">
        <f>VLOOKUP(C97,'3'!$B$10:$G$298,4,FALSE)</f>
        <v>7</v>
      </c>
      <c r="Q97" s="6">
        <f>VLOOKUP(P97,Баллы!$A$2:$B$101,2)+R97/2</f>
        <v>91.75</v>
      </c>
      <c r="R97" s="6">
        <f>VLOOKUP(C97,'3'!$B$10:$G$298,5,FALSE)</f>
        <v>9.5</v>
      </c>
      <c r="S97" s="5"/>
      <c r="T97" s="6"/>
      <c r="U97" s="6"/>
      <c r="V97" s="6"/>
      <c r="W97" s="8"/>
      <c r="X97" s="4"/>
      <c r="Y97" s="4"/>
      <c r="Z97" s="4"/>
      <c r="AA97" s="8"/>
      <c r="AB97" s="4"/>
      <c r="AC97" s="4"/>
      <c r="AD97" s="4"/>
      <c r="AE97" s="87"/>
      <c r="AF97" s="6"/>
      <c r="AG97" s="4"/>
      <c r="AH97" s="4"/>
      <c r="AI97" s="5"/>
      <c r="AJ97" s="6"/>
      <c r="AK97" s="6"/>
      <c r="AL97" s="6"/>
      <c r="AM97" s="5"/>
      <c r="AN97" s="6"/>
      <c r="AO97" s="6"/>
      <c r="AP97" s="6"/>
      <c r="AQ97" s="5"/>
      <c r="AR97" s="6"/>
      <c r="AS97" s="6"/>
      <c r="AT97" s="6"/>
      <c r="AU97" s="5"/>
      <c r="AV97" s="6"/>
      <c r="AW97" s="6"/>
      <c r="AX97" s="6"/>
      <c r="AY97" s="5"/>
      <c r="AZ97" s="6"/>
      <c r="BA97" s="6"/>
      <c r="BB97" s="6"/>
      <c r="BC97" s="5"/>
      <c r="BD97" s="6"/>
      <c r="BE97" s="6"/>
      <c r="BF97" s="6"/>
    </row>
    <row r="98" spans="1:58" x14ac:dyDescent="0.3">
      <c r="A98" s="11">
        <f>IF(D98=0," ",RANK(D98,$D$3:$D$244,0))</f>
        <v>96</v>
      </c>
      <c r="B98" s="9">
        <v>96</v>
      </c>
      <c r="C98" s="38" t="s">
        <v>338</v>
      </c>
      <c r="D98" s="72">
        <f>I98+M98+Q98+U98+Y98+AC98+AG98+AK98+AO98+AS98+AW98+BA98+BE98</f>
        <v>91.25</v>
      </c>
      <c r="E98" s="13">
        <f>J98+N98+R98+V98+Z98+AD98+AH98+AL98+AP98+AT98+AX98+BB98+BF98</f>
        <v>26.5</v>
      </c>
      <c r="F98" s="13">
        <f>COUNTA(H98,L98,P98,T98,X98,AB98,AF98,AJ98,AN98,AR98,AV98,AZ98,BD98)</f>
        <v>1</v>
      </c>
      <c r="G98" s="4"/>
      <c r="H98" s="4"/>
      <c r="I98" s="4"/>
      <c r="J98" s="4"/>
      <c r="K98" s="5"/>
      <c r="L98" s="6"/>
      <c r="M98" s="6"/>
      <c r="N98" s="6"/>
      <c r="O98" s="5">
        <f>VLOOKUP(C98,'3'!$B$10:$G$298,3,FALSE)</f>
        <v>0.13142361111111112</v>
      </c>
      <c r="P98" s="6">
        <f>VLOOKUP(C98,'3'!$B$10:$G$298,4,FALSE)</f>
        <v>13</v>
      </c>
      <c r="Q98" s="6">
        <f>VLOOKUP(P98,Баллы!$A$2:$B$101,2)+R98/2</f>
        <v>91.25</v>
      </c>
      <c r="R98" s="6">
        <f>VLOOKUP(C98,'3'!$B$10:$G$298,5,FALSE)</f>
        <v>26.5</v>
      </c>
      <c r="S98" s="5"/>
      <c r="T98" s="6"/>
      <c r="U98" s="6"/>
      <c r="V98" s="6"/>
      <c r="W98" s="8"/>
      <c r="X98" s="4"/>
      <c r="Y98" s="4"/>
      <c r="Z98" s="4"/>
      <c r="AA98" s="8"/>
      <c r="AB98" s="4"/>
      <c r="AC98" s="4"/>
      <c r="AD98" s="4"/>
      <c r="AE98" s="87"/>
      <c r="AF98" s="6"/>
      <c r="AG98" s="4"/>
      <c r="AH98" s="4"/>
      <c r="AI98" s="5"/>
      <c r="AJ98" s="6"/>
      <c r="AK98" s="6"/>
      <c r="AL98" s="6"/>
      <c r="AM98" s="5"/>
      <c r="AN98" s="6"/>
      <c r="AO98" s="6"/>
      <c r="AP98" s="6"/>
      <c r="AQ98" s="5"/>
      <c r="AR98" s="6"/>
      <c r="AS98" s="6"/>
      <c r="AT98" s="6"/>
      <c r="AU98" s="5"/>
      <c r="AV98" s="6"/>
      <c r="AW98" s="6"/>
      <c r="AX98" s="6"/>
      <c r="AY98" s="5"/>
      <c r="AZ98" s="6"/>
      <c r="BA98" s="6"/>
      <c r="BB98" s="6"/>
      <c r="BC98" s="5"/>
      <c r="BD98" s="6"/>
      <c r="BE98" s="6"/>
      <c r="BF98" s="6"/>
    </row>
    <row r="99" spans="1:58" x14ac:dyDescent="0.3">
      <c r="A99" s="11">
        <f>IF(D99=0," ",RANK(D99,$D$3:$D$244,0))</f>
        <v>97</v>
      </c>
      <c r="B99" s="9">
        <v>97</v>
      </c>
      <c r="C99" s="12" t="s">
        <v>706</v>
      </c>
      <c r="D99" s="72">
        <f>I99+M99+Q99+U99+Y99+AC99+AG99+AK99+AO99+AS99+AW99+BA99+BE99</f>
        <v>91</v>
      </c>
      <c r="E99" s="13">
        <f>J99+N99+R99+V99+Z99+AD99+AH99+AL99+AP99+AT99+AX99+BB99+BF99</f>
        <v>22</v>
      </c>
      <c r="F99" s="13">
        <f>COUNTA(H99,L99,P99,T99,X99,AB99,AF99,AJ99,AN99,AR99,AV99,AZ99,BD99)</f>
        <v>1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8">
        <f>VLOOKUP(C99,'6'!$B$10:$H$215,3,FALSE)</f>
        <v>0.12947916666666667</v>
      </c>
      <c r="AB99" s="4">
        <f>VLOOKUP(C99,'6'!$B$10:$H$215,4,FALSE)</f>
        <v>11</v>
      </c>
      <c r="AC99" s="4">
        <f>VLOOKUP(AB99,Баллы!$A$2:$B$101,2)+AD99/2</f>
        <v>91</v>
      </c>
      <c r="AD99" s="4">
        <f>VLOOKUP(C99,'6'!$B$10:$H$215,6,FALSE)</f>
        <v>22</v>
      </c>
      <c r="AE99" s="87"/>
      <c r="AF99" s="6"/>
      <c r="AG99" s="4"/>
      <c r="AH99" s="4"/>
      <c r="AI99" s="5"/>
      <c r="AJ99" s="6"/>
      <c r="AK99" s="6"/>
      <c r="AL99" s="6"/>
      <c r="AM99" s="5"/>
      <c r="AN99" s="6"/>
      <c r="AO99" s="6"/>
      <c r="AP99" s="6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</row>
    <row r="100" spans="1:58" x14ac:dyDescent="0.3">
      <c r="A100" s="11">
        <f>IF(D100=0," ",RANK(D100,$D$3:$D$244,0))</f>
        <v>98</v>
      </c>
      <c r="B100" s="9">
        <v>98</v>
      </c>
      <c r="C100" s="159" t="s">
        <v>2007</v>
      </c>
      <c r="D100" s="72">
        <f>I100+M100+Q100+U100+Y100+AC100+AG100+AK100+AO100+AS100+AW100+BA100+BE100</f>
        <v>90.5</v>
      </c>
      <c r="E100" s="13">
        <f>J100+N100+R100+V100+Z100+AD100+AH100+AL100+AP100+AT100+AX100+BB100+BF100</f>
        <v>15</v>
      </c>
      <c r="F100" s="13">
        <f>COUNTA(H100,L100,P100,T100,X100,AB100,AF100,AJ100,AN100,AR100,AV100,AZ100,BD100)</f>
        <v>1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87"/>
      <c r="AF100" s="6"/>
      <c r="AG100" s="4"/>
      <c r="AH100" s="4"/>
      <c r="AI100" s="5" t="str">
        <f>VLOOKUP(C100,'8'!$B$10:$H$397,3,FALSE)</f>
        <v>01:27:56</v>
      </c>
      <c r="AJ100" s="6">
        <f>VLOOKUP(C100,'8'!$B$10:$H$397,4,FALSE)</f>
        <v>9</v>
      </c>
      <c r="AK100" s="6">
        <f>VLOOKUP(AJ100,Баллы!$A$2:$B$101,2)+AL100/2</f>
        <v>90.5</v>
      </c>
      <c r="AL100" s="6">
        <f>VLOOKUP(C100,'8'!$B$10:$H$397,6,FALSE)</f>
        <v>15</v>
      </c>
      <c r="AM100" s="5"/>
      <c r="AN100" s="6"/>
      <c r="AO100" s="6"/>
      <c r="AP100" s="6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</row>
    <row r="101" spans="1:58" x14ac:dyDescent="0.3">
      <c r="A101" s="11">
        <f>IF(D101=0," ",RANK(D101,$D$3:$D$244,0))</f>
        <v>98</v>
      </c>
      <c r="B101" s="9">
        <v>99</v>
      </c>
      <c r="C101" s="84" t="s">
        <v>2075</v>
      </c>
      <c r="D101" s="72">
        <f>I101+M101+Q101+U101+Y101+AC101+AG101+AK101+AO101+AS101+AW101+BA101+BE101</f>
        <v>90.5</v>
      </c>
      <c r="E101" s="13">
        <f>J101+N101+R101+V101+Z101+AD101+AH101+AL101+AP101+AT101+AX101+BB101+BF101</f>
        <v>7</v>
      </c>
      <c r="F101" s="13">
        <f>COUNTA(H101,L101,P101,T101,X101,AB101,AF101,AJ101,AN101,AR101,AV101,AZ101,BD101)</f>
        <v>1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5" t="str">
        <f>VLOOKUP(C101,'8'!$B$10:$H$397,3,FALSE)</f>
        <v>00:43:49</v>
      </c>
      <c r="AJ101" s="6">
        <f>VLOOKUP(C101,'8'!$B$10:$H$397,4,FALSE)</f>
        <v>7</v>
      </c>
      <c r="AK101" s="6">
        <f>VLOOKUP(AJ101,Баллы!$A$2:$B$101,2)+AL101/2</f>
        <v>90.5</v>
      </c>
      <c r="AL101" s="6">
        <f>VLOOKUP(C101,'8'!$B$10:$H$397,6,FALSE)</f>
        <v>7</v>
      </c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</row>
    <row r="102" spans="1:58" x14ac:dyDescent="0.3">
      <c r="A102" s="11">
        <f>IF(D102=0," ",RANK(D102,$D$3:$D$244,0))</f>
        <v>100</v>
      </c>
      <c r="B102" s="9">
        <v>100</v>
      </c>
      <c r="C102" s="38" t="s">
        <v>149</v>
      </c>
      <c r="D102" s="72">
        <f>I102+M102+Q102+U102+Y102+AC102+AG102+AK102+AO102+AS102+AW102+BA102+BE102</f>
        <v>90</v>
      </c>
      <c r="E102" s="13">
        <f>J102+N102+R102+V102+Z102+AD102+AH102+AL102+AP102+AT102+AX102+BB102+BF102</f>
        <v>10</v>
      </c>
      <c r="F102" s="13">
        <f>COUNTA(H102,L102,P102,T102,X102,AB102,AF102,AJ102,AN102,AR102,AV102,AZ102,BD102)</f>
        <v>1</v>
      </c>
      <c r="G102" s="4"/>
      <c r="H102" s="4"/>
      <c r="I102" s="4"/>
      <c r="J102" s="4"/>
      <c r="K102" s="5"/>
      <c r="L102" s="6"/>
      <c r="M102" s="6"/>
      <c r="N102" s="6"/>
      <c r="O102" s="5"/>
      <c r="P102" s="6"/>
      <c r="Q102" s="6"/>
      <c r="R102" s="6"/>
      <c r="S102" s="5">
        <f>VLOOKUP(C102,'4'!$B$10:$H$161,3,FALSE)</f>
        <v>4.238425925925926E-2</v>
      </c>
      <c r="T102" s="6">
        <f>VLOOKUP(C102,'4'!$B$10:$H$161,4,FALSE)</f>
        <v>8</v>
      </c>
      <c r="U102" s="6">
        <f>VLOOKUP(T102,Баллы!$A$2:$B$101,2)+V102/2</f>
        <v>90</v>
      </c>
      <c r="V102" s="6">
        <f>VLOOKUP(C102,'4'!$B$10:$H$161,6,FALSE)</f>
        <v>10</v>
      </c>
      <c r="W102" s="8"/>
      <c r="X102" s="4"/>
      <c r="Y102" s="4"/>
      <c r="Z102" s="4"/>
      <c r="AA102" s="8"/>
      <c r="AB102" s="4"/>
      <c r="AC102" s="4"/>
      <c r="AD102" s="4"/>
      <c r="AE102" s="87"/>
      <c r="AF102" s="6"/>
      <c r="AG102" s="4"/>
      <c r="AH102" s="4"/>
      <c r="AI102" s="5"/>
      <c r="AJ102" s="6"/>
      <c r="AK102" s="6"/>
      <c r="AL102" s="6"/>
      <c r="AM102" s="5"/>
      <c r="AN102" s="6"/>
      <c r="AO102" s="6"/>
      <c r="AP102" s="6"/>
      <c r="AQ102" s="5"/>
      <c r="AR102" s="6"/>
      <c r="AS102" s="6"/>
      <c r="AT102" s="6"/>
      <c r="AU102" s="5"/>
      <c r="AV102" s="6"/>
      <c r="AW102" s="6"/>
      <c r="AX102" s="6"/>
      <c r="AY102" s="5"/>
      <c r="AZ102" s="6"/>
      <c r="BA102" s="6"/>
      <c r="BB102" s="6"/>
      <c r="BC102" s="5"/>
      <c r="BD102" s="6"/>
      <c r="BE102" s="6"/>
      <c r="BF102" s="6"/>
    </row>
    <row r="103" spans="1:58" x14ac:dyDescent="0.3">
      <c r="A103" s="11">
        <f>IF(D103=0," ",RANK(D103,$D$3:$D$244,0))</f>
        <v>100</v>
      </c>
      <c r="B103" s="9">
        <v>100</v>
      </c>
      <c r="C103" s="25" t="s">
        <v>533</v>
      </c>
      <c r="D103" s="72">
        <f>I103+M103+Q103+U103+Y103+AC103+AG103+AK103+AO103+AS103+AW103+BA103+BE103</f>
        <v>90</v>
      </c>
      <c r="E103" s="13">
        <f>J103+N103+R103+V103+Z103+AD103+AH103+AL103+AP103+AT103+AX103+BB103+BF103</f>
        <v>10</v>
      </c>
      <c r="F103" s="13">
        <f>COUNTA(H103,L103,P103,T103,X103,AB103,AF103,AJ103,AN103,AR103,AV103,AZ103,BD103)</f>
        <v>1</v>
      </c>
      <c r="G103" s="4"/>
      <c r="H103" s="4"/>
      <c r="I103" s="4"/>
      <c r="J103" s="4"/>
      <c r="K103" s="5">
        <f>VLOOKUP(C103,'2'!$C$10:$H$78,3,FALSE)</f>
        <v>5.6099537037037038E-2</v>
      </c>
      <c r="L103" s="6">
        <f>VLOOKUP(C103,'2'!$C$10:$H$78,4,FALSE)</f>
        <v>8</v>
      </c>
      <c r="M103" s="6">
        <f>VLOOKUP(L103,Баллы!$A$2:$B$101,2)+N103/2</f>
        <v>90</v>
      </c>
      <c r="N103" s="6">
        <f>VLOOKUP(C103,'2'!$C$10:$H$78,5,FALSE)</f>
        <v>10</v>
      </c>
      <c r="O103" s="5"/>
      <c r="P103" s="6"/>
      <c r="Q103" s="6"/>
      <c r="R103" s="6"/>
      <c r="S103" s="5"/>
      <c r="T103" s="6"/>
      <c r="U103" s="6"/>
      <c r="V103" s="6"/>
      <c r="W103" s="8"/>
      <c r="X103" s="4"/>
      <c r="Y103" s="4"/>
      <c r="Z103" s="4"/>
      <c r="AA103" s="8"/>
      <c r="AB103" s="4"/>
      <c r="AC103" s="4"/>
      <c r="AD103" s="4"/>
      <c r="AE103" s="87"/>
      <c r="AF103" s="6"/>
      <c r="AG103" s="4"/>
      <c r="AH103" s="4"/>
      <c r="AI103" s="5"/>
      <c r="AJ103" s="6"/>
      <c r="AK103" s="6"/>
      <c r="AL103" s="6"/>
      <c r="AM103" s="5"/>
      <c r="AN103" s="6"/>
      <c r="AO103" s="6"/>
      <c r="AP103" s="6"/>
      <c r="AQ103" s="5"/>
      <c r="AR103" s="6"/>
      <c r="AS103" s="6"/>
      <c r="AT103" s="6"/>
      <c r="AU103" s="5"/>
      <c r="AV103" s="6"/>
      <c r="AW103" s="6"/>
      <c r="AX103" s="6"/>
      <c r="AY103" s="5"/>
      <c r="AZ103" s="6"/>
      <c r="BA103" s="6"/>
      <c r="BB103" s="6"/>
      <c r="BC103" s="5"/>
      <c r="BD103" s="6"/>
      <c r="BE103" s="6"/>
      <c r="BF103" s="6"/>
    </row>
    <row r="104" spans="1:58" x14ac:dyDescent="0.3">
      <c r="A104" s="11">
        <f>IF(D104=0," ",RANK(D104,$D$3:$D$244,0))</f>
        <v>100</v>
      </c>
      <c r="B104" s="9">
        <v>100</v>
      </c>
      <c r="C104" s="12" t="s">
        <v>743</v>
      </c>
      <c r="D104" s="72">
        <f>I104+M104+Q104+U104+Y104+AC104+AG104+AK104+AO104+AS104+AW104+BA104+BE104</f>
        <v>90</v>
      </c>
      <c r="E104" s="13">
        <f>J104+N104+R104+V104+Z104+AD104+AH104+AL104+AP104+AT104+AX104+BB104+BF104</f>
        <v>10</v>
      </c>
      <c r="F104" s="13">
        <f>COUNTA(H104,L104,P104,T104,X104,AB104,AF104,AJ104,AN104,AR104,AV104,AZ104,BD104)</f>
        <v>1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8">
        <f>VLOOKUP(C104,'6'!$B$10:$H$215,3,FALSE)</f>
        <v>4.5671296296296293E-2</v>
      </c>
      <c r="AB104" s="4">
        <f>VLOOKUP(C104,'6'!$B$10:$H$215,4,FALSE)</f>
        <v>8</v>
      </c>
      <c r="AC104" s="4">
        <f>VLOOKUP(AB104,Баллы!$A$2:$B$101,2)+AD104/2</f>
        <v>90</v>
      </c>
      <c r="AD104" s="4">
        <f>VLOOKUP(C104,'6'!$B$10:$H$215,6,FALSE)</f>
        <v>10</v>
      </c>
      <c r="AE104" s="87"/>
      <c r="AF104" s="6"/>
      <c r="AG104" s="4"/>
      <c r="AH104" s="4"/>
      <c r="AI104" s="5"/>
      <c r="AJ104" s="6"/>
      <c r="AK104" s="6"/>
      <c r="AL104" s="6"/>
      <c r="AM104" s="5"/>
      <c r="AN104" s="6"/>
      <c r="AO104" s="6"/>
      <c r="AP104" s="6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</row>
    <row r="105" spans="1:58" x14ac:dyDescent="0.3">
      <c r="A105" s="11">
        <f>IF(D105=0," ",RANK(D105,$D$3:$D$244,0))</f>
        <v>100</v>
      </c>
      <c r="B105" s="9">
        <v>100</v>
      </c>
      <c r="C105" s="159" t="s">
        <v>29</v>
      </c>
      <c r="D105" s="72">
        <f>I105+M105+Q105+U105+Y105+AC105+AG105+AK105+AO105+AS105+AW105+BA105+BE105</f>
        <v>90</v>
      </c>
      <c r="E105" s="13">
        <f>J105+N105+R105+V105+Z105+AD105+AH105+AL105+AP105+AT105+AX105+BB105+BF105</f>
        <v>10</v>
      </c>
      <c r="F105" s="13">
        <f>COUNTA(H105,L105,P105,T105,X105,AB105,AF105,AJ105,AN105,AR105,AV105,AZ105,BD105)</f>
        <v>1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87" t="str">
        <f>VLOOKUP(C105,'7'!$B$10:$H$126,3,FALSE)</f>
        <v>01:01:12</v>
      </c>
      <c r="AF105" s="6">
        <f>VLOOKUP(C105,'7'!$B$10:$H$126,4,FALSE)</f>
        <v>8</v>
      </c>
      <c r="AG105" s="4">
        <f>VLOOKUP(AF105,Баллы!$A$2:$B$101,2)+AH105/2</f>
        <v>90</v>
      </c>
      <c r="AH105" s="4">
        <f>VLOOKUP(C105,'7'!$B$10:$H$126,6,FALSE)</f>
        <v>10</v>
      </c>
      <c r="AI105" s="5"/>
      <c r="AJ105" s="6"/>
      <c r="AK105" s="6"/>
      <c r="AL105" s="6"/>
      <c r="AM105" s="5"/>
      <c r="AN105" s="6"/>
      <c r="AO105" s="6"/>
      <c r="AP105" s="6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</row>
    <row r="106" spans="1:58" x14ac:dyDescent="0.3">
      <c r="A106" s="11">
        <f>IF(D106=0," ",RANK(D106,$D$3:$D$244,0))</f>
        <v>104</v>
      </c>
      <c r="B106" s="9">
        <v>104</v>
      </c>
      <c r="C106" s="38" t="s">
        <v>280</v>
      </c>
      <c r="D106" s="72">
        <f>I106+M106+Q106+U106+Y106+AC106+AG106+AK106+AO106+AS106+AW106+BA106+BE106</f>
        <v>89.75</v>
      </c>
      <c r="E106" s="13">
        <f>J106+N106+R106+V106+Z106+AD106+AH106+AL106+AP106+AT106+AX106+BB106+BF106</f>
        <v>9.5</v>
      </c>
      <c r="F106" s="13">
        <f>COUNTA(H106,L106,P106,T106,X106,AB106,AF106,AJ106,AN106,AR106,AV106,AZ106,BD106)</f>
        <v>1</v>
      </c>
      <c r="G106" s="4"/>
      <c r="H106" s="4"/>
      <c r="I106" s="4"/>
      <c r="J106" s="4"/>
      <c r="K106" s="5"/>
      <c r="L106" s="6"/>
      <c r="M106" s="6"/>
      <c r="N106" s="6"/>
      <c r="O106" s="5">
        <f>VLOOKUP(C106,'3'!$B$10:$G$298,3,FALSE)</f>
        <v>3.7361111111111109E-2</v>
      </c>
      <c r="P106" s="6">
        <f>VLOOKUP(C106,'3'!$B$10:$G$298,4,FALSE)</f>
        <v>8</v>
      </c>
      <c r="Q106" s="6">
        <f>VLOOKUP(P106,Баллы!$A$2:$B$101,2)+R106/2</f>
        <v>89.75</v>
      </c>
      <c r="R106" s="6">
        <f>VLOOKUP(C106,'3'!$B$10:$G$298,5,FALSE)</f>
        <v>9.5</v>
      </c>
      <c r="S106" s="5"/>
      <c r="T106" s="6"/>
      <c r="U106" s="6"/>
      <c r="V106" s="6"/>
      <c r="W106" s="8"/>
      <c r="X106" s="4"/>
      <c r="Y106" s="4"/>
      <c r="Z106" s="4"/>
      <c r="AA106" s="8"/>
      <c r="AB106" s="4"/>
      <c r="AC106" s="4"/>
      <c r="AD106" s="4"/>
      <c r="AE106" s="87"/>
      <c r="AF106" s="6"/>
      <c r="AG106" s="4"/>
      <c r="AH106" s="4"/>
      <c r="AI106" s="5"/>
      <c r="AJ106" s="6"/>
      <c r="AK106" s="6"/>
      <c r="AL106" s="6"/>
      <c r="AM106" s="5"/>
      <c r="AN106" s="6"/>
      <c r="AO106" s="6"/>
      <c r="AP106" s="6"/>
      <c r="AQ106" s="5"/>
      <c r="AR106" s="6"/>
      <c r="AS106" s="6"/>
      <c r="AT106" s="6"/>
      <c r="AU106" s="5"/>
      <c r="AV106" s="6"/>
      <c r="AW106" s="6"/>
      <c r="AX106" s="6"/>
      <c r="AY106" s="5"/>
      <c r="AZ106" s="6"/>
      <c r="BA106" s="6"/>
      <c r="BB106" s="6"/>
      <c r="BC106" s="5"/>
      <c r="BD106" s="6"/>
      <c r="BE106" s="6"/>
      <c r="BF106" s="6"/>
    </row>
    <row r="107" spans="1:58" x14ac:dyDescent="0.3">
      <c r="A107" s="11">
        <f>IF(D107=0," ",RANK(D107,$D$3:$D$244,0))</f>
        <v>105</v>
      </c>
      <c r="B107" s="9">
        <v>105</v>
      </c>
      <c r="C107" s="38" t="s">
        <v>340</v>
      </c>
      <c r="D107" s="72">
        <f>I107+M107+Q107+U107+Y107+AC107+AG107+AK107+AO107+AS107+AW107+BA107+BE107</f>
        <v>89.25</v>
      </c>
      <c r="E107" s="13">
        <f>J107+N107+R107+V107+Z107+AD107+AH107+AL107+AP107+AT107+AX107+BB107+BF107</f>
        <v>26.5</v>
      </c>
      <c r="F107" s="13">
        <f>COUNTA(H107,L107,P107,T107,X107,AB107,AF107,AJ107,AN107,AR107,AV107,AZ107,BD107)</f>
        <v>1</v>
      </c>
      <c r="G107" s="4"/>
      <c r="H107" s="4"/>
      <c r="I107" s="4"/>
      <c r="J107" s="4"/>
      <c r="K107" s="5"/>
      <c r="L107" s="6"/>
      <c r="M107" s="6"/>
      <c r="N107" s="6"/>
      <c r="O107" s="5">
        <f>VLOOKUP(C107,'3'!$B$10:$G$298,3,FALSE)</f>
        <v>0.13608796296296297</v>
      </c>
      <c r="P107" s="6">
        <f>VLOOKUP(C107,'3'!$B$10:$G$298,4,FALSE)</f>
        <v>15</v>
      </c>
      <c r="Q107" s="6">
        <f>VLOOKUP(P107,Баллы!$A$2:$B$101,2)+R107/2</f>
        <v>89.25</v>
      </c>
      <c r="R107" s="6">
        <f>VLOOKUP(C107,'3'!$B$10:$G$298,5,FALSE)</f>
        <v>26.5</v>
      </c>
      <c r="S107" s="5"/>
      <c r="T107" s="6"/>
      <c r="U107" s="6"/>
      <c r="V107" s="6"/>
      <c r="W107" s="8"/>
      <c r="X107" s="4"/>
      <c r="Y107" s="4"/>
      <c r="Z107" s="4"/>
      <c r="AA107" s="8"/>
      <c r="AB107" s="4"/>
      <c r="AC107" s="4"/>
      <c r="AD107" s="4"/>
      <c r="AE107" s="87"/>
      <c r="AF107" s="6"/>
      <c r="AG107" s="4"/>
      <c r="AH107" s="4"/>
      <c r="AI107" s="5"/>
      <c r="AJ107" s="6"/>
      <c r="AK107" s="6"/>
      <c r="AL107" s="6"/>
      <c r="AM107" s="5"/>
      <c r="AN107" s="6"/>
      <c r="AO107" s="6"/>
      <c r="AP107" s="6"/>
      <c r="AQ107" s="5"/>
      <c r="AR107" s="6"/>
      <c r="AS107" s="6"/>
      <c r="AT107" s="6"/>
      <c r="AU107" s="5"/>
      <c r="AV107" s="6"/>
      <c r="AW107" s="6"/>
      <c r="AX107" s="6"/>
      <c r="AY107" s="5"/>
      <c r="AZ107" s="6"/>
      <c r="BA107" s="6"/>
      <c r="BB107" s="6"/>
      <c r="BC107" s="5"/>
      <c r="BD107" s="6"/>
      <c r="BE107" s="6"/>
      <c r="BF107" s="6"/>
    </row>
    <row r="108" spans="1:58" x14ac:dyDescent="0.3">
      <c r="A108" s="11">
        <f>IF(D108=0," ",RANK(D108,$D$3:$D$244,0))</f>
        <v>106</v>
      </c>
      <c r="B108" s="9">
        <v>106</v>
      </c>
      <c r="C108" s="159" t="s">
        <v>2008</v>
      </c>
      <c r="D108" s="72">
        <f>I108+M108+Q108+U108+Y108+AC108+AG108+AK108+AO108+AS108+AW108+BA108+BE108</f>
        <v>88.5</v>
      </c>
      <c r="E108" s="13">
        <f>J108+N108+R108+V108+Z108+AD108+AH108+AL108+AP108+AT108+AX108+BB108+BF108</f>
        <v>15</v>
      </c>
      <c r="F108" s="13">
        <f>COUNTA(H108,L108,P108,T108,X108,AB108,AF108,AJ108,AN108,AR108,AV108,AZ108,BD108)</f>
        <v>1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87"/>
      <c r="AF108" s="6"/>
      <c r="AG108" s="4"/>
      <c r="AH108" s="4"/>
      <c r="AI108" s="5" t="str">
        <f>VLOOKUP(C108,'8'!$B$10:$H$397,3,FALSE)</f>
        <v>01:30:00</v>
      </c>
      <c r="AJ108" s="6">
        <f>VLOOKUP(C108,'8'!$B$10:$H$397,4,FALSE)</f>
        <v>10</v>
      </c>
      <c r="AK108" s="6">
        <f>VLOOKUP(AJ108,Баллы!$A$2:$B$101,2)+AL108/2</f>
        <v>88.5</v>
      </c>
      <c r="AL108" s="6">
        <f>VLOOKUP(C108,'8'!$B$10:$H$397,6,FALSE)</f>
        <v>15</v>
      </c>
      <c r="AM108" s="5"/>
      <c r="AN108" s="6"/>
      <c r="AO108" s="6"/>
      <c r="AP108" s="6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</row>
    <row r="109" spans="1:58" x14ac:dyDescent="0.3">
      <c r="A109" s="11">
        <f>IF(D109=0," ",RANK(D109,$D$3:$D$244,0))</f>
        <v>107</v>
      </c>
      <c r="B109" s="9">
        <v>107</v>
      </c>
      <c r="C109" s="38" t="s">
        <v>341</v>
      </c>
      <c r="D109" s="72">
        <f>I109+M109+Q109+U109+Y109+AC109+AG109+AK109+AO109+AS109+AW109+BA109+BE109</f>
        <v>88.25</v>
      </c>
      <c r="E109" s="13">
        <f>J109+N109+R109+V109+Z109+AD109+AH109+AL109+AP109+AT109+AX109+BB109+BF109</f>
        <v>26.5</v>
      </c>
      <c r="F109" s="13">
        <f>COUNTA(H109,L109,P109,T109,X109,AB109,AF109,AJ109,AN109,AR109,AV109,AZ109,BD109)</f>
        <v>1</v>
      </c>
      <c r="G109" s="4"/>
      <c r="H109" s="4"/>
      <c r="I109" s="4"/>
      <c r="J109" s="4"/>
      <c r="K109" s="5"/>
      <c r="L109" s="6"/>
      <c r="M109" s="6"/>
      <c r="N109" s="6"/>
      <c r="O109" s="5">
        <f>VLOOKUP(C109,'3'!$B$10:$G$298,3,FALSE)</f>
        <v>0.13665509259259259</v>
      </c>
      <c r="P109" s="6">
        <f>VLOOKUP(C109,'3'!$B$10:$G$298,4,FALSE)</f>
        <v>16</v>
      </c>
      <c r="Q109" s="6">
        <f>VLOOKUP(P109,Баллы!$A$2:$B$101,2)+R109/2</f>
        <v>88.25</v>
      </c>
      <c r="R109" s="6">
        <f>VLOOKUP(C109,'3'!$B$10:$G$298,5,FALSE)</f>
        <v>26.5</v>
      </c>
      <c r="S109" s="5"/>
      <c r="T109" s="6"/>
      <c r="U109" s="6"/>
      <c r="V109" s="6"/>
      <c r="W109" s="8"/>
      <c r="X109" s="4"/>
      <c r="Y109" s="4"/>
      <c r="Z109" s="4"/>
      <c r="AA109" s="8"/>
      <c r="AB109" s="4"/>
      <c r="AC109" s="4"/>
      <c r="AD109" s="4"/>
      <c r="AE109" s="87"/>
      <c r="AF109" s="6"/>
      <c r="AG109" s="4"/>
      <c r="AH109" s="4"/>
      <c r="AI109" s="5"/>
      <c r="AJ109" s="6"/>
      <c r="AK109" s="6"/>
      <c r="AL109" s="6"/>
      <c r="AM109" s="5"/>
      <c r="AN109" s="6"/>
      <c r="AO109" s="6"/>
      <c r="AP109" s="6"/>
      <c r="AQ109" s="5"/>
      <c r="AR109" s="6"/>
      <c r="AS109" s="6"/>
      <c r="AT109" s="6"/>
      <c r="AU109" s="5"/>
      <c r="AV109" s="6"/>
      <c r="AW109" s="6"/>
      <c r="AX109" s="6"/>
      <c r="AY109" s="5"/>
      <c r="AZ109" s="6"/>
      <c r="BA109" s="6"/>
      <c r="BB109" s="6"/>
      <c r="BC109" s="5"/>
      <c r="BD109" s="6"/>
      <c r="BE109" s="6"/>
      <c r="BF109" s="6"/>
    </row>
    <row r="110" spans="1:58" x14ac:dyDescent="0.3">
      <c r="A110" s="11">
        <f>IF(D110=0," ",RANK(D110,$D$3:$D$244,0))</f>
        <v>108</v>
      </c>
      <c r="B110" s="9">
        <v>108</v>
      </c>
      <c r="C110" s="12" t="s">
        <v>744</v>
      </c>
      <c r="D110" s="72">
        <f>I110+M110+Q110+U110+Y110+AC110+AG110+AK110+AO110+AS110+AW110+BA110+BE110</f>
        <v>88</v>
      </c>
      <c r="E110" s="13">
        <f>J110+N110+R110+V110+Z110+AD110+AH110+AL110+AP110+AT110+AX110+BB110+BF110</f>
        <v>10</v>
      </c>
      <c r="F110" s="13">
        <f>COUNTA(H110,L110,P110,T110,X110,AB110,AF110,AJ110,AN110,AR110,AV110,AZ110,BD110)</f>
        <v>1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8">
        <f>VLOOKUP(C110,'6'!$B$10:$H$215,3,FALSE)</f>
        <v>4.5925925925925926E-2</v>
      </c>
      <c r="AB110" s="4">
        <f>VLOOKUP(C110,'6'!$B$10:$H$215,4,FALSE)</f>
        <v>9</v>
      </c>
      <c r="AC110" s="4">
        <f>VLOOKUP(AB110,Баллы!$A$2:$B$101,2)+AD110/2</f>
        <v>88</v>
      </c>
      <c r="AD110" s="4">
        <f>VLOOKUP(C110,'6'!$B$10:$H$215,6,FALSE)</f>
        <v>10</v>
      </c>
      <c r="AE110" s="87"/>
      <c r="AF110" s="6"/>
      <c r="AG110" s="4"/>
      <c r="AH110" s="4"/>
      <c r="AI110" s="5"/>
      <c r="AJ110" s="6"/>
      <c r="AK110" s="6"/>
      <c r="AL110" s="6"/>
      <c r="AM110" s="5"/>
      <c r="AN110" s="6"/>
      <c r="AO110" s="6"/>
      <c r="AP110" s="6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</row>
    <row r="111" spans="1:58" x14ac:dyDescent="0.3">
      <c r="A111" s="11">
        <f>IF(D111=0," ",RANK(D111,$D$3:$D$244,0))</f>
        <v>109</v>
      </c>
      <c r="B111" s="9">
        <v>109</v>
      </c>
      <c r="C111" s="38" t="s">
        <v>342</v>
      </c>
      <c r="D111" s="72">
        <f>I111+M111+Q111+U111+Y111+AC111+AG111+AK111+AO111+AS111+AW111+BA111+BE111</f>
        <v>86.25</v>
      </c>
      <c r="E111" s="13">
        <f>J111+N111+R111+V111+Z111+AD111+AH111+AL111+AP111+AT111+AX111+BB111+BF111</f>
        <v>26.5</v>
      </c>
      <c r="F111" s="13">
        <f>COUNTA(H111,L111,P111,T111,X111,AB111,AF111,AJ111,AN111,AR111,AV111,AZ111,BD111)</f>
        <v>1</v>
      </c>
      <c r="G111" s="4"/>
      <c r="H111" s="4"/>
      <c r="I111" s="4"/>
      <c r="J111" s="4"/>
      <c r="K111" s="5"/>
      <c r="L111" s="6"/>
      <c r="M111" s="6"/>
      <c r="N111" s="6"/>
      <c r="O111" s="5">
        <f>VLOOKUP(C111,'3'!$B$10:$G$298,3,FALSE)</f>
        <v>0.13938657407407407</v>
      </c>
      <c r="P111" s="6">
        <f>VLOOKUP(C111,'3'!$B$10:$G$298,4,FALSE)</f>
        <v>18</v>
      </c>
      <c r="Q111" s="6">
        <f>VLOOKUP(P111,Баллы!$A$2:$B$101,2)+R111/2</f>
        <v>86.25</v>
      </c>
      <c r="R111" s="6">
        <f>VLOOKUP(C111,'3'!$B$10:$G$298,5,FALSE)</f>
        <v>26.5</v>
      </c>
      <c r="S111" s="5"/>
      <c r="T111" s="6"/>
      <c r="U111" s="6"/>
      <c r="V111" s="6"/>
      <c r="W111" s="8"/>
      <c r="X111" s="4"/>
      <c r="Y111" s="4"/>
      <c r="Z111" s="4"/>
      <c r="AA111" s="8"/>
      <c r="AB111" s="4"/>
      <c r="AC111" s="4"/>
      <c r="AD111" s="4"/>
      <c r="AE111" s="87"/>
      <c r="AF111" s="6"/>
      <c r="AG111" s="4"/>
      <c r="AH111" s="4"/>
      <c r="AI111" s="5"/>
      <c r="AJ111" s="6"/>
      <c r="AK111" s="6"/>
      <c r="AL111" s="6"/>
      <c r="AM111" s="5"/>
      <c r="AN111" s="6"/>
      <c r="AO111" s="6"/>
      <c r="AP111" s="6"/>
      <c r="AQ111" s="5"/>
      <c r="AR111" s="6"/>
      <c r="AS111" s="6"/>
      <c r="AT111" s="6"/>
      <c r="AU111" s="5"/>
      <c r="AV111" s="6"/>
      <c r="AW111" s="6"/>
      <c r="AX111" s="6"/>
      <c r="AY111" s="5"/>
      <c r="AZ111" s="6"/>
      <c r="BA111" s="6"/>
      <c r="BB111" s="6"/>
      <c r="BC111" s="5"/>
      <c r="BD111" s="6"/>
      <c r="BE111" s="6"/>
      <c r="BF111" s="6"/>
    </row>
    <row r="112" spans="1:58" x14ac:dyDescent="0.3">
      <c r="A112" s="11">
        <f>IF(D112=0," ",RANK(D112,$D$3:$D$244,0))</f>
        <v>110</v>
      </c>
      <c r="B112" s="9">
        <v>110</v>
      </c>
      <c r="C112" s="38" t="s">
        <v>152</v>
      </c>
      <c r="D112" s="72">
        <f>I112+M112+Q112+U112+Y112+AC112+AG112+AK112+AO112+AS112+AW112+BA112+BE112</f>
        <v>86</v>
      </c>
      <c r="E112" s="13">
        <f>J112+N112+R112+V112+Z112+AD112+AH112+AL112+AP112+AT112+AX112+BB112+BF112</f>
        <v>10</v>
      </c>
      <c r="F112" s="13">
        <f>COUNTA(H112,L112,P112,T112,X112,AB112,AF112,AJ112,AN112,AR112,AV112,AZ112,BD112)</f>
        <v>1</v>
      </c>
      <c r="G112" s="4"/>
      <c r="H112" s="4"/>
      <c r="I112" s="4"/>
      <c r="J112" s="4"/>
      <c r="K112" s="5"/>
      <c r="L112" s="6"/>
      <c r="M112" s="6"/>
      <c r="N112" s="6"/>
      <c r="O112" s="5"/>
      <c r="P112" s="6"/>
      <c r="Q112" s="6"/>
      <c r="R112" s="6"/>
      <c r="S112" s="5">
        <f>VLOOKUP(C112,'4'!$B$10:$H$161,3,FALSE)</f>
        <v>4.2615740740740739E-2</v>
      </c>
      <c r="T112" s="6">
        <f>VLOOKUP(C112,'4'!$B$10:$H$161,4,FALSE)</f>
        <v>10</v>
      </c>
      <c r="U112" s="6">
        <f>VLOOKUP(T112,Баллы!$A$2:$B$101,2)+V112/2</f>
        <v>86</v>
      </c>
      <c r="V112" s="6">
        <f>VLOOKUP(C112,'4'!$B$10:$H$161,6,FALSE)</f>
        <v>10</v>
      </c>
      <c r="W112" s="8"/>
      <c r="X112" s="4"/>
      <c r="Y112" s="4"/>
      <c r="Z112" s="4"/>
      <c r="AA112" s="8"/>
      <c r="AB112" s="4"/>
      <c r="AC112" s="4"/>
      <c r="AD112" s="4"/>
      <c r="AE112" s="87"/>
      <c r="AF112" s="6"/>
      <c r="AG112" s="4"/>
      <c r="AH112" s="4"/>
      <c r="AI112" s="5"/>
      <c r="AJ112" s="6"/>
      <c r="AK112" s="6"/>
      <c r="AL112" s="6"/>
      <c r="AM112" s="5"/>
      <c r="AN112" s="6"/>
      <c r="AO112" s="6"/>
      <c r="AP112" s="6"/>
      <c r="AQ112" s="5"/>
      <c r="AR112" s="6"/>
      <c r="AS112" s="6"/>
      <c r="AT112" s="6"/>
      <c r="AU112" s="5"/>
      <c r="AV112" s="6"/>
      <c r="AW112" s="6"/>
      <c r="AX112" s="6"/>
      <c r="AY112" s="5"/>
      <c r="AZ112" s="6"/>
      <c r="BA112" s="6"/>
      <c r="BB112" s="6"/>
      <c r="BC112" s="5"/>
      <c r="BD112" s="6"/>
      <c r="BE112" s="6"/>
      <c r="BF112" s="6"/>
    </row>
    <row r="113" spans="1:58" x14ac:dyDescent="0.3">
      <c r="A113" s="11">
        <f>IF(D113=0," ",RANK(D113,$D$3:$D$244,0))</f>
        <v>110</v>
      </c>
      <c r="B113" s="9">
        <v>110</v>
      </c>
      <c r="C113" s="12" t="s">
        <v>535</v>
      </c>
      <c r="D113" s="72">
        <f>I113+M113+Q113+U113+Y113+AC113+AG113+AK113+AO113+AS113+AW113+BA113+BE113</f>
        <v>86</v>
      </c>
      <c r="E113" s="13">
        <f>J113+N113+R113+V113+Z113+AD113+AH113+AL113+AP113+AT113+AX113+BB113+BF113</f>
        <v>10</v>
      </c>
      <c r="F113" s="13">
        <f>COUNTA(H113,L113,P113,T113,X113,AB113,AF113,AJ113,AN113,AR113,AV113,AZ113,BD113)</f>
        <v>1</v>
      </c>
      <c r="G113" s="4"/>
      <c r="H113" s="4"/>
      <c r="I113" s="4"/>
      <c r="J113" s="4"/>
      <c r="K113" s="5">
        <f>VLOOKUP(C113,'2'!$C$10:$H$78,3,FALSE)</f>
        <v>5.8217592592592592E-2</v>
      </c>
      <c r="L113" s="6">
        <f>VLOOKUP(C113,'2'!$C$10:$H$78,4,FALSE)</f>
        <v>10</v>
      </c>
      <c r="M113" s="6">
        <f>VLOOKUP(L113,Баллы!$A$2:$B$101,2)+N113/2</f>
        <v>86</v>
      </c>
      <c r="N113" s="6">
        <f>VLOOKUP(C113,'2'!$C$10:$H$78,5,FALSE)</f>
        <v>10</v>
      </c>
      <c r="O113" s="5"/>
      <c r="P113" s="6"/>
      <c r="Q113" s="6"/>
      <c r="R113" s="6"/>
      <c r="S113" s="5"/>
      <c r="T113" s="6"/>
      <c r="U113" s="6"/>
      <c r="V113" s="6"/>
      <c r="W113" s="8"/>
      <c r="X113" s="4"/>
      <c r="Y113" s="4"/>
      <c r="Z113" s="4"/>
      <c r="AA113" s="8"/>
      <c r="AB113" s="4"/>
      <c r="AC113" s="4"/>
      <c r="AD113" s="4"/>
      <c r="AE113" s="87"/>
      <c r="AF113" s="6"/>
      <c r="AG113" s="4"/>
      <c r="AH113" s="4"/>
      <c r="AI113" s="5"/>
      <c r="AJ113" s="6"/>
      <c r="AK113" s="6"/>
      <c r="AL113" s="6"/>
      <c r="AM113" s="5"/>
      <c r="AN113" s="6"/>
      <c r="AO113" s="6"/>
      <c r="AP113" s="6"/>
      <c r="AQ113" s="5"/>
      <c r="AR113" s="6"/>
      <c r="AS113" s="6"/>
      <c r="AT113" s="6"/>
      <c r="AU113" s="5"/>
      <c r="AV113" s="6"/>
      <c r="AW113" s="6"/>
      <c r="AX113" s="6"/>
      <c r="AY113" s="5"/>
      <c r="AZ113" s="6"/>
      <c r="BA113" s="6"/>
      <c r="BB113" s="6"/>
      <c r="BC113" s="5"/>
      <c r="BD113" s="6"/>
      <c r="BE113" s="6"/>
      <c r="BF113" s="6"/>
    </row>
    <row r="114" spans="1:58" x14ac:dyDescent="0.3">
      <c r="A114" s="11">
        <f>IF(D114=0," ",RANK(D114,$D$3:$D$244,0))</f>
        <v>110</v>
      </c>
      <c r="B114" s="9">
        <v>110</v>
      </c>
      <c r="C114" s="159" t="s">
        <v>1987</v>
      </c>
      <c r="D114" s="72">
        <f>I114+M114+Q114+U114+Y114+AC114+AG114+AK114+AO114+AS114+AW114+BA114+BE114</f>
        <v>86</v>
      </c>
      <c r="E114" s="13">
        <f>J114+N114+R114+V114+Z114+AD114+AH114+AL114+AP114+AT114+AX114+BB114+BF114</f>
        <v>10</v>
      </c>
      <c r="F114" s="13">
        <f>COUNTA(H114,L114,P114,T114,X114,AB114,AF114,AJ114,AN114,AR114,AV114,AZ114,BD114)</f>
        <v>1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87" t="str">
        <f>VLOOKUP(C114,'7'!$B$10:$H$126,3,FALSE)</f>
        <v>01:04:30</v>
      </c>
      <c r="AF114" s="6">
        <f>VLOOKUP(C114,'7'!$B$10:$H$126,4,FALSE)</f>
        <v>10</v>
      </c>
      <c r="AG114" s="4">
        <f>VLOOKUP(AF114,Баллы!$A$2:$B$101,2)+AH114/2</f>
        <v>86</v>
      </c>
      <c r="AH114" s="4">
        <f>VLOOKUP(C114,'7'!$B$10:$H$126,6,FALSE)</f>
        <v>10</v>
      </c>
      <c r="AI114" s="5"/>
      <c r="AJ114" s="6"/>
      <c r="AK114" s="6"/>
      <c r="AL114" s="6"/>
      <c r="AM114" s="5"/>
      <c r="AN114" s="6"/>
      <c r="AO114" s="6"/>
      <c r="AP114" s="6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</row>
    <row r="115" spans="1:58" x14ac:dyDescent="0.3">
      <c r="A115" s="11">
        <f>IF(D115=0," ",RANK(D115,$D$3:$D$244,0))</f>
        <v>113</v>
      </c>
      <c r="B115" s="9">
        <v>113</v>
      </c>
      <c r="C115" s="12" t="s">
        <v>746</v>
      </c>
      <c r="D115" s="72">
        <f>I115+M115+Q115+U115+Y115+AC115+AG115+AK115+AO115+AS115+AW115+BA115+BE115</f>
        <v>85</v>
      </c>
      <c r="E115" s="13">
        <f>J115+N115+R115+V115+Z115+AD115+AH115+AL115+AP115+AT115+AX115+BB115+BF115</f>
        <v>10</v>
      </c>
      <c r="F115" s="13">
        <f>COUNTA(H115,L115,P115,T115,X115,AB115,AF115,AJ115,AN115,AR115,AV115,AZ115,BD115)</f>
        <v>1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8">
        <f>VLOOKUP(C115,'6'!$B$10:$H$215,3,FALSE)</f>
        <v>4.6226851851851852E-2</v>
      </c>
      <c r="AB115" s="4">
        <f>VLOOKUP(C115,'6'!$B$10:$H$215,4,FALSE)</f>
        <v>11</v>
      </c>
      <c r="AC115" s="4">
        <f>VLOOKUP(AB115,Баллы!$A$2:$B$101,2)+AD115/2</f>
        <v>85</v>
      </c>
      <c r="AD115" s="4">
        <f>VLOOKUP(C115,'6'!$B$10:$H$215,6,FALSE)</f>
        <v>10</v>
      </c>
      <c r="AE115" s="87"/>
      <c r="AF115" s="6"/>
      <c r="AG115" s="4"/>
      <c r="AH115" s="4"/>
      <c r="AI115" s="5"/>
      <c r="AJ115" s="6"/>
      <c r="AK115" s="6"/>
      <c r="AL115" s="6"/>
      <c r="AM115" s="5"/>
      <c r="AN115" s="6"/>
      <c r="AO115" s="6"/>
      <c r="AP115" s="6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</row>
    <row r="116" spans="1:58" x14ac:dyDescent="0.3">
      <c r="A116" s="11">
        <f>IF(D116=0," ",RANK(D116,$D$3:$D$244,0))</f>
        <v>113</v>
      </c>
      <c r="B116" s="9">
        <v>113</v>
      </c>
      <c r="C116" s="159" t="s">
        <v>1988</v>
      </c>
      <c r="D116" s="72">
        <f>I116+M116+Q116+U116+Y116+AC116+AG116+AK116+AO116+AS116+AW116+BA116+BE116</f>
        <v>85</v>
      </c>
      <c r="E116" s="13">
        <f>J116+N116+R116+V116+Z116+AD116+AH116+AL116+AP116+AT116+AX116+BB116+BF116</f>
        <v>10</v>
      </c>
      <c r="F116" s="13">
        <f>COUNTA(H116,L116,P116,T116,X116,AB116,AF116,AJ116,AN116,AR116,AV116,AZ116,BD116)</f>
        <v>1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87" t="str">
        <f>VLOOKUP(C116,'7'!$B$10:$H$126,3,FALSE)</f>
        <v>01:05:08</v>
      </c>
      <c r="AF116" s="6">
        <f>VLOOKUP(C116,'7'!$B$10:$H$126,4,FALSE)</f>
        <v>11</v>
      </c>
      <c r="AG116" s="4">
        <f>VLOOKUP(AF116,Баллы!$A$2:$B$101,2)+AH116/2</f>
        <v>85</v>
      </c>
      <c r="AH116" s="4">
        <f>VLOOKUP(C116,'7'!$B$10:$H$126,6,FALSE)</f>
        <v>10</v>
      </c>
      <c r="AI116" s="5"/>
      <c r="AJ116" s="6"/>
      <c r="AK116" s="6"/>
      <c r="AL116" s="6"/>
      <c r="AM116" s="5"/>
      <c r="AN116" s="6"/>
      <c r="AO116" s="6"/>
      <c r="AP116" s="6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</row>
    <row r="117" spans="1:58" x14ac:dyDescent="0.3">
      <c r="A117" s="11">
        <f>IF(D117=0," ",RANK(D117,$D$3:$D$244,0))</f>
        <v>115</v>
      </c>
      <c r="B117" s="9">
        <v>115</v>
      </c>
      <c r="C117" s="159" t="s">
        <v>2009</v>
      </c>
      <c r="D117" s="72">
        <f>I117+M117+Q117+U117+Y117+AC117+AG117+AK117+AO117+AS117+AW117+BA117+BE117</f>
        <v>84.5</v>
      </c>
      <c r="E117" s="13">
        <f>J117+N117+R117+V117+Z117+AD117+AH117+AL117+AP117+AT117+AX117+BB117+BF117</f>
        <v>15</v>
      </c>
      <c r="F117" s="13">
        <f>COUNTA(H117,L117,P117,T117,X117,AB117,AF117,AJ117,AN117,AR117,AV117,AZ117,BD117)</f>
        <v>1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87"/>
      <c r="AF117" s="6"/>
      <c r="AG117" s="4"/>
      <c r="AH117" s="4"/>
      <c r="AI117" s="5" t="str">
        <f>VLOOKUP(C117,'8'!$B$10:$H$397,3,FALSE)</f>
        <v>01:33:56</v>
      </c>
      <c r="AJ117" s="6">
        <f>VLOOKUP(C117,'8'!$B$10:$H$397,4,FALSE)</f>
        <v>14</v>
      </c>
      <c r="AK117" s="6">
        <f>VLOOKUP(AJ117,Баллы!$A$2:$B$101,2)+AL117/2</f>
        <v>84.5</v>
      </c>
      <c r="AL117" s="6">
        <f>VLOOKUP(C117,'8'!$B$10:$H$397,6,FALSE)</f>
        <v>15</v>
      </c>
      <c r="AM117" s="5"/>
      <c r="AN117" s="6"/>
      <c r="AO117" s="6"/>
      <c r="AP117" s="6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</row>
    <row r="118" spans="1:58" x14ac:dyDescent="0.3">
      <c r="A118" s="11">
        <f>IF(D118=0," ",RANK(D118,$D$3:$D$244,0))</f>
        <v>116</v>
      </c>
      <c r="B118" s="9">
        <v>116</v>
      </c>
      <c r="C118" s="38" t="s">
        <v>153</v>
      </c>
      <c r="D118" s="72">
        <f>I118+M118+Q118+U118+Y118+AC118+AG118+AK118+AO118+AS118+AW118+BA118+BE118</f>
        <v>84</v>
      </c>
      <c r="E118" s="13">
        <f>J118+N118+R118+V118+Z118+AD118+AH118+AL118+AP118+AT118+AX118+BB118+BF118</f>
        <v>10</v>
      </c>
      <c r="F118" s="13">
        <f>COUNTA(H118,L118,P118,T118,X118,AB118,AF118,AJ118,AN118,AR118,AV118,AZ118,BD118)</f>
        <v>1</v>
      </c>
      <c r="G118" s="4"/>
      <c r="H118" s="4"/>
      <c r="I118" s="4"/>
      <c r="J118" s="4"/>
      <c r="K118" s="5"/>
      <c r="L118" s="6"/>
      <c r="M118" s="6"/>
      <c r="N118" s="6"/>
      <c r="O118" s="5"/>
      <c r="P118" s="6"/>
      <c r="Q118" s="6"/>
      <c r="R118" s="6"/>
      <c r="S118" s="5">
        <f>VLOOKUP(C118,'4'!$B$10:$H$161,3,FALSE)</f>
        <v>4.5150462962962962E-2</v>
      </c>
      <c r="T118" s="6">
        <f>VLOOKUP(C118,'4'!$B$10:$H$161,4,FALSE)</f>
        <v>12</v>
      </c>
      <c r="U118" s="6">
        <f>VLOOKUP(T118,Баллы!$A$2:$B$101,2)+V118/2</f>
        <v>84</v>
      </c>
      <c r="V118" s="6">
        <f>VLOOKUP(C118,'4'!$B$10:$H$161,6,FALSE)</f>
        <v>10</v>
      </c>
      <c r="W118" s="8"/>
      <c r="X118" s="4"/>
      <c r="Y118" s="4"/>
      <c r="Z118" s="4"/>
      <c r="AA118" s="8"/>
      <c r="AB118" s="4"/>
      <c r="AC118" s="4"/>
      <c r="AD118" s="4"/>
      <c r="AE118" s="87"/>
      <c r="AF118" s="6"/>
      <c r="AG118" s="4"/>
      <c r="AH118" s="4"/>
      <c r="AI118" s="5"/>
      <c r="AJ118" s="6"/>
      <c r="AK118" s="6"/>
      <c r="AL118" s="6"/>
      <c r="AM118" s="5"/>
      <c r="AN118" s="6"/>
      <c r="AO118" s="6"/>
      <c r="AP118" s="6"/>
      <c r="AQ118" s="5"/>
      <c r="AR118" s="6"/>
      <c r="AS118" s="6"/>
      <c r="AT118" s="6"/>
      <c r="AU118" s="5"/>
      <c r="AV118" s="6"/>
      <c r="AW118" s="6"/>
      <c r="AX118" s="6"/>
      <c r="AY118" s="5"/>
      <c r="AZ118" s="6"/>
      <c r="BA118" s="6"/>
      <c r="BB118" s="6"/>
      <c r="BC118" s="5"/>
      <c r="BD118" s="6"/>
      <c r="BE118" s="6"/>
      <c r="BF118" s="6"/>
    </row>
    <row r="119" spans="1:58" x14ac:dyDescent="0.3">
      <c r="A119" s="11">
        <f>IF(D119=0," ",RANK(D119,$D$3:$D$244,0))</f>
        <v>116</v>
      </c>
      <c r="B119" s="9">
        <v>116</v>
      </c>
      <c r="C119" s="38" t="s">
        <v>536</v>
      </c>
      <c r="D119" s="72">
        <f>I119+M119+Q119+U119+Y119+AC119+AG119+AK119+AO119+AS119+AW119+BA119+BE119</f>
        <v>84</v>
      </c>
      <c r="E119" s="13">
        <f>J119+N119+R119+V119+Z119+AD119+AH119+AL119+AP119+AT119+AX119+BB119+BF119</f>
        <v>10</v>
      </c>
      <c r="F119" s="13">
        <f>COUNTA(H119,L119,P119,T119,X119,AB119,AF119,AJ119,AN119,AR119,AV119,AZ119,BD119)</f>
        <v>1</v>
      </c>
      <c r="G119" s="4"/>
      <c r="H119" s="4"/>
      <c r="I119" s="4"/>
      <c r="J119" s="4"/>
      <c r="K119" s="5">
        <f>VLOOKUP(C119,'2'!$C$10:$H$78,3,FALSE)</f>
        <v>5.842592592592593E-2</v>
      </c>
      <c r="L119" s="6">
        <f>VLOOKUP(C119,'2'!$C$10:$H$78,4,FALSE)</f>
        <v>12</v>
      </c>
      <c r="M119" s="6">
        <f>VLOOKUP(L119,Баллы!$A$2:$B$101,2)+N119/2</f>
        <v>84</v>
      </c>
      <c r="N119" s="6">
        <f>VLOOKUP(C119,'2'!$C$10:$H$78,5,FALSE)</f>
        <v>10</v>
      </c>
      <c r="O119" s="5"/>
      <c r="P119" s="6"/>
      <c r="Q119" s="6"/>
      <c r="R119" s="6"/>
      <c r="S119" s="5"/>
      <c r="T119" s="6"/>
      <c r="U119" s="6"/>
      <c r="V119" s="6"/>
      <c r="W119" s="8"/>
      <c r="X119" s="4"/>
      <c r="Y119" s="4"/>
      <c r="Z119" s="4"/>
      <c r="AA119" s="8"/>
      <c r="AB119" s="4"/>
      <c r="AC119" s="4"/>
      <c r="AD119" s="4"/>
      <c r="AE119" s="87"/>
      <c r="AF119" s="6"/>
      <c r="AG119" s="4"/>
      <c r="AH119" s="4"/>
      <c r="AI119" s="5"/>
      <c r="AJ119" s="6"/>
      <c r="AK119" s="6"/>
      <c r="AL119" s="6"/>
      <c r="AM119" s="5"/>
      <c r="AN119" s="6"/>
      <c r="AO119" s="6"/>
      <c r="AP119" s="6"/>
      <c r="AQ119" s="5"/>
      <c r="AR119" s="6"/>
      <c r="AS119" s="6"/>
      <c r="AT119" s="6"/>
      <c r="AU119" s="5"/>
      <c r="AV119" s="6"/>
      <c r="AW119" s="6"/>
      <c r="AX119" s="6"/>
      <c r="AY119" s="5"/>
      <c r="AZ119" s="6"/>
      <c r="BA119" s="6"/>
      <c r="BB119" s="6"/>
      <c r="BC119" s="5"/>
      <c r="BD119" s="6"/>
      <c r="BE119" s="6"/>
      <c r="BF119" s="6"/>
    </row>
    <row r="120" spans="1:58" x14ac:dyDescent="0.3">
      <c r="A120" s="11">
        <f>IF(D120=0," ",RANK(D120,$D$3:$D$244,0))</f>
        <v>116</v>
      </c>
      <c r="B120" s="9">
        <v>116</v>
      </c>
      <c r="C120" s="12" t="s">
        <v>747</v>
      </c>
      <c r="D120" s="72">
        <f>I120+M120+Q120+U120+Y120+AC120+AG120+AK120+AO120+AS120+AW120+BA120+BE120</f>
        <v>84</v>
      </c>
      <c r="E120" s="13">
        <f>J120+N120+R120+V120+Z120+AD120+AH120+AL120+AP120+AT120+AX120+BB120+BF120</f>
        <v>10</v>
      </c>
      <c r="F120" s="13">
        <f>COUNTA(H120,L120,P120,T120,X120,AB120,AF120,AJ120,AN120,AR120,AV120,AZ120,BD120)</f>
        <v>1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8">
        <f>VLOOKUP(C120,'6'!$B$10:$H$215,3,FALSE)</f>
        <v>4.8518518518518516E-2</v>
      </c>
      <c r="AB120" s="4">
        <f>VLOOKUP(C120,'6'!$B$10:$H$215,4,FALSE)</f>
        <v>12</v>
      </c>
      <c r="AC120" s="4">
        <f>VLOOKUP(AB120,Баллы!$A$2:$B$101,2)+AD120/2</f>
        <v>84</v>
      </c>
      <c r="AD120" s="4">
        <f>VLOOKUP(C120,'6'!$B$10:$H$215,6,FALSE)</f>
        <v>10</v>
      </c>
      <c r="AE120" s="87"/>
      <c r="AF120" s="6"/>
      <c r="AG120" s="4"/>
      <c r="AH120" s="4"/>
      <c r="AI120" s="5"/>
      <c r="AJ120" s="6"/>
      <c r="AK120" s="6"/>
      <c r="AL120" s="6"/>
      <c r="AM120" s="5"/>
      <c r="AN120" s="6"/>
      <c r="AO120" s="6"/>
      <c r="AP120" s="6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</row>
    <row r="121" spans="1:58" x14ac:dyDescent="0.3">
      <c r="A121" s="11">
        <f>IF(D121=0," ",RANK(D121,$D$3:$D$244,0))</f>
        <v>119</v>
      </c>
      <c r="B121" s="9">
        <v>119</v>
      </c>
      <c r="C121" s="38" t="s">
        <v>282</v>
      </c>
      <c r="D121" s="72">
        <f>I121+M121+Q121+U121+Y121+AC121+AG121+AK121+AO121+AS121+AW121+BA121+BE121</f>
        <v>83.75</v>
      </c>
      <c r="E121" s="13">
        <f>J121+N121+R121+V121+Z121+AD121+AH121+AL121+AP121+AT121+AX121+BB121+BF121</f>
        <v>9.5</v>
      </c>
      <c r="F121" s="13">
        <f>COUNTA(H121,L121,P121,T121,X121,AB121,AF121,AJ121,AN121,AR121,AV121,AZ121,BD121)</f>
        <v>1</v>
      </c>
      <c r="G121" s="4"/>
      <c r="H121" s="4"/>
      <c r="I121" s="4"/>
      <c r="J121" s="4"/>
      <c r="K121" s="5"/>
      <c r="L121" s="6"/>
      <c r="M121" s="6"/>
      <c r="N121" s="6"/>
      <c r="O121" s="5">
        <f>VLOOKUP(C121,'3'!$B$10:$G$298,3,FALSE)</f>
        <v>3.9212962962962963E-2</v>
      </c>
      <c r="P121" s="6">
        <f>VLOOKUP(C121,'3'!$B$10:$G$298,4,FALSE)</f>
        <v>12</v>
      </c>
      <c r="Q121" s="6">
        <f>VLOOKUP(P121,Баллы!$A$2:$B$101,2)+R121/2</f>
        <v>83.75</v>
      </c>
      <c r="R121" s="6">
        <f>VLOOKUP(C121,'3'!$B$10:$G$298,5,FALSE)</f>
        <v>9.5</v>
      </c>
      <c r="S121" s="5"/>
      <c r="T121" s="6"/>
      <c r="U121" s="6"/>
      <c r="V121" s="6"/>
      <c r="W121" s="8"/>
      <c r="X121" s="4"/>
      <c r="Y121" s="4"/>
      <c r="Z121" s="4"/>
      <c r="AA121" s="8"/>
      <c r="AB121" s="4"/>
      <c r="AC121" s="4"/>
      <c r="AD121" s="4"/>
      <c r="AE121" s="87"/>
      <c r="AF121" s="6"/>
      <c r="AG121" s="4"/>
      <c r="AH121" s="4"/>
      <c r="AI121" s="5"/>
      <c r="AJ121" s="6"/>
      <c r="AK121" s="6"/>
      <c r="AL121" s="6"/>
      <c r="AM121" s="5"/>
      <c r="AN121" s="6"/>
      <c r="AO121" s="6"/>
      <c r="AP121" s="6"/>
      <c r="AQ121" s="5"/>
      <c r="AR121" s="6"/>
      <c r="AS121" s="6"/>
      <c r="AT121" s="6"/>
      <c r="AU121" s="5"/>
      <c r="AV121" s="6"/>
      <c r="AW121" s="6"/>
      <c r="AX121" s="6"/>
      <c r="AY121" s="5"/>
      <c r="AZ121" s="6"/>
      <c r="BA121" s="6"/>
      <c r="BB121" s="6"/>
      <c r="BC121" s="5"/>
      <c r="BD121" s="6"/>
      <c r="BE121" s="6"/>
      <c r="BF121" s="6"/>
    </row>
    <row r="122" spans="1:58" x14ac:dyDescent="0.3">
      <c r="A122" s="11">
        <f>IF(D122=0," ",RANK(D122,$D$3:$D$244,0))</f>
        <v>120</v>
      </c>
      <c r="B122" s="9">
        <v>120</v>
      </c>
      <c r="C122" s="38" t="s">
        <v>345</v>
      </c>
      <c r="D122" s="72">
        <f>I122+M122+Q122+U122+Y122+AC122+AG122+AK122+AO122+AS122+AW122+BA122+BE122</f>
        <v>83.25</v>
      </c>
      <c r="E122" s="13">
        <f>J122+N122+R122+V122+Z122+AD122+AH122+AL122+AP122+AT122+AX122+BB122+BF122</f>
        <v>26.5</v>
      </c>
      <c r="F122" s="13">
        <f>COUNTA(H122,L122,P122,T122,X122,AB122,AF122,AJ122,AN122,AR122,AV122,AZ122,BD122)</f>
        <v>1</v>
      </c>
      <c r="G122" s="4"/>
      <c r="H122" s="4"/>
      <c r="I122" s="4"/>
      <c r="J122" s="4"/>
      <c r="K122" s="5"/>
      <c r="L122" s="6"/>
      <c r="M122" s="6"/>
      <c r="N122" s="6"/>
      <c r="O122" s="5">
        <f>VLOOKUP(C122,'3'!$B$10:$G$298,3,FALSE)</f>
        <v>0.14259259259259258</v>
      </c>
      <c r="P122" s="6">
        <f>VLOOKUP(C122,'3'!$B$10:$G$298,4,FALSE)</f>
        <v>21</v>
      </c>
      <c r="Q122" s="6">
        <f>VLOOKUP(P122,Баллы!$A$2:$B$101,2)+R122/2</f>
        <v>83.25</v>
      </c>
      <c r="R122" s="6">
        <f>VLOOKUP(C122,'3'!$B$10:$G$298,5,FALSE)</f>
        <v>26.5</v>
      </c>
      <c r="S122" s="5"/>
      <c r="T122" s="6"/>
      <c r="U122" s="6"/>
      <c r="V122" s="6"/>
      <c r="W122" s="8"/>
      <c r="X122" s="4"/>
      <c r="Y122" s="4"/>
      <c r="Z122" s="4"/>
      <c r="AA122" s="8"/>
      <c r="AB122" s="4"/>
      <c r="AC122" s="4"/>
      <c r="AD122" s="4"/>
      <c r="AE122" s="87"/>
      <c r="AF122" s="6"/>
      <c r="AG122" s="4"/>
      <c r="AH122" s="4"/>
      <c r="AI122" s="5"/>
      <c r="AJ122" s="6"/>
      <c r="AK122" s="6"/>
      <c r="AL122" s="6"/>
      <c r="AM122" s="5"/>
      <c r="AN122" s="6"/>
      <c r="AO122" s="6"/>
      <c r="AP122" s="6"/>
      <c r="AQ122" s="5"/>
      <c r="AR122" s="6"/>
      <c r="AS122" s="6"/>
      <c r="AT122" s="6"/>
      <c r="AU122" s="5"/>
      <c r="AV122" s="6"/>
      <c r="AW122" s="6"/>
      <c r="AX122" s="6"/>
      <c r="AY122" s="5"/>
      <c r="AZ122" s="6"/>
      <c r="BA122" s="6"/>
      <c r="BB122" s="6"/>
      <c r="BC122" s="5"/>
      <c r="BD122" s="6"/>
      <c r="BE122" s="6"/>
      <c r="BF122" s="6"/>
    </row>
    <row r="123" spans="1:58" x14ac:dyDescent="0.3">
      <c r="A123" s="11">
        <f>IF(D123=0," ",RANK(D123,$D$3:$D$244,0))</f>
        <v>121</v>
      </c>
      <c r="B123" s="9">
        <v>121</v>
      </c>
      <c r="C123" s="12" t="s">
        <v>714</v>
      </c>
      <c r="D123" s="72">
        <f>I123+M123+Q123+U123+Y123+AC123+AG123+AK123+AO123+AS123+AW123+BA123+BE123</f>
        <v>83</v>
      </c>
      <c r="E123" s="13">
        <f>J123+N123+R123+V123+Z123+AD123+AH123+AL123+AP123+AT123+AX123+BB123+BF123</f>
        <v>22</v>
      </c>
      <c r="F123" s="13">
        <f>COUNTA(H123,L123,P123,T123,X123,AB123,AF123,AJ123,AN123,AR123,AV123,AZ123,BD123)</f>
        <v>1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8">
        <f>VLOOKUP(C123,'6'!$B$10:$H$215,3,FALSE)</f>
        <v>0.13479166666666667</v>
      </c>
      <c r="AB123" s="4">
        <f>VLOOKUP(C123,'6'!$B$10:$H$215,4,FALSE)</f>
        <v>19</v>
      </c>
      <c r="AC123" s="4">
        <f>VLOOKUP(AB123,Баллы!$A$2:$B$101,2)+AD123/2</f>
        <v>83</v>
      </c>
      <c r="AD123" s="4">
        <f>VLOOKUP(C123,'6'!$B$10:$H$215,6,FALSE)</f>
        <v>22</v>
      </c>
      <c r="AE123" s="87"/>
      <c r="AF123" s="6"/>
      <c r="AG123" s="4"/>
      <c r="AH123" s="4"/>
      <c r="AI123" s="5"/>
      <c r="AJ123" s="6"/>
      <c r="AK123" s="6"/>
      <c r="AL123" s="6"/>
      <c r="AM123" s="5"/>
      <c r="AN123" s="6"/>
      <c r="AO123" s="6"/>
      <c r="AP123" s="6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</row>
    <row r="124" spans="1:58" x14ac:dyDescent="0.3">
      <c r="A124" s="11">
        <f>IF(D124=0," ",RANK(D124,$D$3:$D$244,0))</f>
        <v>121</v>
      </c>
      <c r="B124" s="9">
        <v>122</v>
      </c>
      <c r="C124" s="38" t="s">
        <v>582</v>
      </c>
      <c r="D124" s="72">
        <f>I124+M124+Q124+U124+Y124+AC124+AG124+AK124+AO124+AS124+AW124+BA124+BE124</f>
        <v>83</v>
      </c>
      <c r="E124" s="13">
        <f>J124+N124+R124+V124+Z124+AD124+AH124+AL124+AP124+AT124+AX124+BB124+BF124</f>
        <v>10</v>
      </c>
      <c r="F124" s="13">
        <f>COUNTA(H124,L124,P124,T124,X124,AB124,AF124,AJ124,AN124,AR124,AV124,AZ124,BD124)</f>
        <v>1</v>
      </c>
      <c r="G124" s="4"/>
      <c r="H124" s="4"/>
      <c r="I124" s="4"/>
      <c r="J124" s="4"/>
      <c r="K124" s="5"/>
      <c r="L124" s="6"/>
      <c r="M124" s="6"/>
      <c r="N124" s="6"/>
      <c r="O124" s="5"/>
      <c r="P124" s="6"/>
      <c r="Q124" s="6"/>
      <c r="R124" s="6"/>
      <c r="S124" s="5">
        <f>VLOOKUP(C124,'4'!$B$10:$H$161,3,FALSE)</f>
        <v>4.5370370370370366E-2</v>
      </c>
      <c r="T124" s="6">
        <f>VLOOKUP(C124,'4'!$B$10:$H$161,4,FALSE)</f>
        <v>13</v>
      </c>
      <c r="U124" s="6">
        <f>VLOOKUP(T124,Баллы!$A$2:$B$101,2)+V124/2</f>
        <v>83</v>
      </c>
      <c r="V124" s="6">
        <f>VLOOKUP(C124,'4'!$B$10:$H$161,6,FALSE)</f>
        <v>10</v>
      </c>
      <c r="W124" s="8"/>
      <c r="X124" s="4"/>
      <c r="Y124" s="4"/>
      <c r="Z124" s="4"/>
      <c r="AA124" s="8"/>
      <c r="AB124" s="4"/>
      <c r="AC124" s="4"/>
      <c r="AD124" s="4"/>
      <c r="AE124" s="87"/>
      <c r="AF124" s="6"/>
      <c r="AG124" s="4"/>
      <c r="AH124" s="4"/>
      <c r="AI124" s="5"/>
      <c r="AJ124" s="6"/>
      <c r="AK124" s="6"/>
      <c r="AL124" s="6"/>
      <c r="AM124" s="5"/>
      <c r="AN124" s="6"/>
      <c r="AO124" s="6"/>
      <c r="AP124" s="6"/>
      <c r="AQ124" s="5"/>
      <c r="AR124" s="6"/>
      <c r="AS124" s="6"/>
      <c r="AT124" s="6"/>
      <c r="AU124" s="5"/>
      <c r="AV124" s="6"/>
      <c r="AW124" s="6"/>
      <c r="AX124" s="6"/>
      <c r="AY124" s="5"/>
      <c r="AZ124" s="6"/>
      <c r="BA124" s="6"/>
      <c r="BB124" s="6"/>
      <c r="BC124" s="5"/>
      <c r="BD124" s="6"/>
      <c r="BE124" s="6"/>
      <c r="BF124" s="6"/>
    </row>
    <row r="125" spans="1:58" x14ac:dyDescent="0.3">
      <c r="A125" s="11">
        <f>IF(D125=0," ",RANK(D125,$D$3:$D$244,0))</f>
        <v>121</v>
      </c>
      <c r="B125" s="9">
        <v>122</v>
      </c>
      <c r="C125" s="38" t="s">
        <v>537</v>
      </c>
      <c r="D125" s="72">
        <f>I125+M125+Q125+U125+Y125+AC125+AG125+AK125+AO125+AS125+AW125+BA125+BE125</f>
        <v>83</v>
      </c>
      <c r="E125" s="13">
        <f>J125+N125+R125+V125+Z125+AD125+AH125+AL125+AP125+AT125+AX125+BB125+BF125</f>
        <v>10</v>
      </c>
      <c r="F125" s="13">
        <f>COUNTA(H125,L125,P125,T125,X125,AB125,AF125,AJ125,AN125,AR125,AV125,AZ125,BD125)</f>
        <v>1</v>
      </c>
      <c r="G125" s="4"/>
      <c r="H125" s="4"/>
      <c r="I125" s="4"/>
      <c r="J125" s="4"/>
      <c r="K125" s="5">
        <f>VLOOKUP(C125,'2'!$C$10:$H$78,3,FALSE)</f>
        <v>5.858796296296296E-2</v>
      </c>
      <c r="L125" s="6">
        <f>VLOOKUP(C125,'2'!$C$10:$H$78,4,FALSE)</f>
        <v>13</v>
      </c>
      <c r="M125" s="6">
        <f>VLOOKUP(L125,Баллы!$A$2:$B$101,2)+N125/2</f>
        <v>83</v>
      </c>
      <c r="N125" s="6">
        <f>VLOOKUP(C125,'2'!$C$10:$H$78,5,FALSE)</f>
        <v>10</v>
      </c>
      <c r="O125" s="5"/>
      <c r="P125" s="6"/>
      <c r="Q125" s="6"/>
      <c r="R125" s="6"/>
      <c r="S125" s="5"/>
      <c r="T125" s="6"/>
      <c r="U125" s="6"/>
      <c r="V125" s="6"/>
      <c r="W125" s="8"/>
      <c r="X125" s="4"/>
      <c r="Y125" s="4"/>
      <c r="Z125" s="4"/>
      <c r="AA125" s="8"/>
      <c r="AB125" s="4"/>
      <c r="AC125" s="4"/>
      <c r="AD125" s="4"/>
      <c r="AE125" s="87"/>
      <c r="AF125" s="6"/>
      <c r="AG125" s="4"/>
      <c r="AH125" s="4"/>
      <c r="AI125" s="5"/>
      <c r="AJ125" s="6"/>
      <c r="AK125" s="6"/>
      <c r="AL125" s="6"/>
      <c r="AM125" s="5"/>
      <c r="AN125" s="6"/>
      <c r="AO125" s="6"/>
      <c r="AP125" s="6"/>
      <c r="AQ125" s="5"/>
      <c r="AR125" s="6"/>
      <c r="AS125" s="6"/>
      <c r="AT125" s="6"/>
      <c r="AU125" s="5"/>
      <c r="AV125" s="6"/>
      <c r="AW125" s="6"/>
      <c r="AX125" s="6"/>
      <c r="AY125" s="5"/>
      <c r="AZ125" s="6"/>
      <c r="BA125" s="6"/>
      <c r="BB125" s="6"/>
      <c r="BC125" s="5"/>
      <c r="BD125" s="6"/>
      <c r="BE125" s="6"/>
      <c r="BF125" s="6"/>
    </row>
    <row r="126" spans="1:58" x14ac:dyDescent="0.3">
      <c r="A126" s="11">
        <f>IF(D126=0," ",RANK(D126,$D$3:$D$244,0))</f>
        <v>121</v>
      </c>
      <c r="B126" s="9">
        <v>122</v>
      </c>
      <c r="C126" s="12" t="s">
        <v>748</v>
      </c>
      <c r="D126" s="72">
        <f>I126+M126+Q126+U126+Y126+AC126+AG126+AK126+AO126+AS126+AW126+BA126+BE126</f>
        <v>83</v>
      </c>
      <c r="E126" s="13">
        <f>J126+N126+R126+V126+Z126+AD126+AH126+AL126+AP126+AT126+AX126+BB126+BF126</f>
        <v>10</v>
      </c>
      <c r="F126" s="13">
        <f>COUNTA(H126,L126,P126,T126,X126,AB126,AF126,AJ126,AN126,AR126,AV126,AZ126,BD126)</f>
        <v>1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8">
        <f>VLOOKUP(C126,'6'!$B$10:$H$215,3,FALSE)</f>
        <v>4.8958333333333333E-2</v>
      </c>
      <c r="AB126" s="4">
        <f>VLOOKUP(C126,'6'!$B$10:$H$215,4,FALSE)</f>
        <v>13</v>
      </c>
      <c r="AC126" s="4">
        <f>VLOOKUP(AB126,Баллы!$A$2:$B$101,2)+AD126/2</f>
        <v>83</v>
      </c>
      <c r="AD126" s="4">
        <f>VLOOKUP(C126,'6'!$B$10:$H$215,6,FALSE)</f>
        <v>10</v>
      </c>
      <c r="AE126" s="87"/>
      <c r="AF126" s="6"/>
      <c r="AG126" s="4"/>
      <c r="AH126" s="4"/>
      <c r="AI126" s="5"/>
      <c r="AJ126" s="6"/>
      <c r="AK126" s="6"/>
      <c r="AL126" s="6"/>
      <c r="AM126" s="5"/>
      <c r="AN126" s="6"/>
      <c r="AO126" s="6"/>
      <c r="AP126" s="6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</row>
    <row r="127" spans="1:58" x14ac:dyDescent="0.3">
      <c r="A127" s="11">
        <f>IF(D127=0," ",RANK(D127,$D$3:$D$244,0))</f>
        <v>121</v>
      </c>
      <c r="B127" s="9">
        <v>122</v>
      </c>
      <c r="C127" s="159" t="s">
        <v>1989</v>
      </c>
      <c r="D127" s="72">
        <f>I127+M127+Q127+U127+Y127+AC127+AG127+AK127+AO127+AS127+AW127+BA127+BE127</f>
        <v>83</v>
      </c>
      <c r="E127" s="13">
        <f>J127+N127+R127+V127+Z127+AD127+AH127+AL127+AP127+AT127+AX127+BB127+BF127</f>
        <v>10</v>
      </c>
      <c r="F127" s="13">
        <f>COUNTA(H127,L127,P127,T127,X127,AB127,AF127,AJ127,AN127,AR127,AV127,AZ127,BD127)</f>
        <v>1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87" t="str">
        <f>VLOOKUP(C127,'7'!$B$10:$H$126,3,FALSE)</f>
        <v>01:05:18</v>
      </c>
      <c r="AF127" s="6">
        <f>VLOOKUP(C127,'7'!$B$10:$H$126,4,FALSE)</f>
        <v>13</v>
      </c>
      <c r="AG127" s="4">
        <f>VLOOKUP(AF127,Баллы!$A$2:$B$101,2)+AH127/2</f>
        <v>83</v>
      </c>
      <c r="AH127" s="4">
        <f>VLOOKUP(C127,'7'!$B$10:$H$126,6,FALSE)</f>
        <v>10</v>
      </c>
      <c r="AI127" s="5"/>
      <c r="AJ127" s="6"/>
      <c r="AK127" s="6"/>
      <c r="AL127" s="6"/>
      <c r="AM127" s="5"/>
      <c r="AN127" s="6"/>
      <c r="AO127" s="6"/>
      <c r="AP127" s="6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</row>
    <row r="128" spans="1:58" x14ac:dyDescent="0.3">
      <c r="A128" s="11">
        <f>IF(D128=0," ",RANK(D128,$D$3:$D$244,0))</f>
        <v>126</v>
      </c>
      <c r="B128" s="9">
        <v>126</v>
      </c>
      <c r="C128" s="38" t="s">
        <v>283</v>
      </c>
      <c r="D128" s="72">
        <f>I128+M128+Q128+U128+Y128+AC128+AG128+AK128+AO128+AS128+AW128+BA128+BE128</f>
        <v>82.75</v>
      </c>
      <c r="E128" s="13">
        <f>J128+N128+R128+V128+Z128+AD128+AH128+AL128+AP128+AT128+AX128+BB128+BF128</f>
        <v>9.5</v>
      </c>
      <c r="F128" s="13">
        <f>COUNTA(H128,L128,P128,T128,X128,AB128,AF128,AJ128,AN128,AR128,AV128,AZ128,BD128)</f>
        <v>1</v>
      </c>
      <c r="G128" s="4"/>
      <c r="H128" s="4"/>
      <c r="I128" s="4"/>
      <c r="J128" s="4"/>
      <c r="K128" s="5"/>
      <c r="L128" s="6"/>
      <c r="M128" s="6"/>
      <c r="N128" s="6"/>
      <c r="O128" s="5">
        <f>VLOOKUP(C128,'3'!$B$10:$G$298,3,FALSE)</f>
        <v>4.1145833333333333E-2</v>
      </c>
      <c r="P128" s="6">
        <f>VLOOKUP(C128,'3'!$B$10:$G$298,4,FALSE)</f>
        <v>13</v>
      </c>
      <c r="Q128" s="6">
        <f>VLOOKUP(P128,Баллы!$A$2:$B$101,2)+R128/2</f>
        <v>82.75</v>
      </c>
      <c r="R128" s="6">
        <f>VLOOKUP(C128,'3'!$B$10:$G$298,5,FALSE)</f>
        <v>9.5</v>
      </c>
      <c r="S128" s="5"/>
      <c r="T128" s="6"/>
      <c r="U128" s="6"/>
      <c r="V128" s="6"/>
      <c r="W128" s="8"/>
      <c r="X128" s="4"/>
      <c r="Y128" s="4"/>
      <c r="Z128" s="4"/>
      <c r="AA128" s="8"/>
      <c r="AB128" s="4"/>
      <c r="AC128" s="4"/>
      <c r="AD128" s="4"/>
      <c r="AE128" s="87"/>
      <c r="AF128" s="6"/>
      <c r="AG128" s="4"/>
      <c r="AH128" s="4"/>
      <c r="AI128" s="5"/>
      <c r="AJ128" s="6"/>
      <c r="AK128" s="6"/>
      <c r="AL128" s="6"/>
      <c r="AM128" s="5"/>
      <c r="AN128" s="6"/>
      <c r="AO128" s="6"/>
      <c r="AP128" s="6"/>
      <c r="AQ128" s="5"/>
      <c r="AR128" s="6"/>
      <c r="AS128" s="6"/>
      <c r="AT128" s="6"/>
      <c r="AU128" s="5"/>
      <c r="AV128" s="6"/>
      <c r="AW128" s="6"/>
      <c r="AX128" s="6"/>
      <c r="AY128" s="5"/>
      <c r="AZ128" s="6"/>
      <c r="BA128" s="6"/>
      <c r="BB128" s="6"/>
      <c r="BC128" s="5"/>
      <c r="BD128" s="6"/>
      <c r="BE128" s="6"/>
      <c r="BF128" s="6"/>
    </row>
    <row r="129" spans="1:58" x14ac:dyDescent="0.3">
      <c r="A129" s="11">
        <f>IF(D129=0," ",RANK(D129,$D$3:$D$244,0))</f>
        <v>127</v>
      </c>
      <c r="B129" s="9">
        <v>127</v>
      </c>
      <c r="C129" s="159" t="s">
        <v>2010</v>
      </c>
      <c r="D129" s="72">
        <f>I129+M129+Q129+U129+Y129+AC129+AG129+AK129+AO129+AS129+AW129+BA129+BE129</f>
        <v>82.5</v>
      </c>
      <c r="E129" s="13">
        <f>J129+N129+R129+V129+Z129+AD129+AH129+AL129+AP129+AT129+AX129+BB129+BF129</f>
        <v>15</v>
      </c>
      <c r="F129" s="13">
        <f>COUNTA(H129,L129,P129,T129,X129,AB129,AF129,AJ129,AN129,AR129,AV129,AZ129,BD129)</f>
        <v>1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87"/>
      <c r="AF129" s="6"/>
      <c r="AG129" s="4"/>
      <c r="AH129" s="4"/>
      <c r="AI129" s="5" t="str">
        <f>VLOOKUP(C129,'8'!$B$10:$H$397,3,FALSE)</f>
        <v>01:34:27</v>
      </c>
      <c r="AJ129" s="6">
        <f>VLOOKUP(C129,'8'!$B$10:$H$397,4,FALSE)</f>
        <v>16</v>
      </c>
      <c r="AK129" s="6">
        <f>VLOOKUP(AJ129,Баллы!$A$2:$B$101,2)+AL129/2</f>
        <v>82.5</v>
      </c>
      <c r="AL129" s="6">
        <f>VLOOKUP(C129,'8'!$B$10:$H$397,6,FALSE)</f>
        <v>15</v>
      </c>
      <c r="AM129" s="5"/>
      <c r="AN129" s="6"/>
      <c r="AO129" s="6"/>
      <c r="AP129" s="6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</row>
    <row r="130" spans="1:58" x14ac:dyDescent="0.3">
      <c r="A130" s="11">
        <f>IF(D130=0," ",RANK(D130,$D$3:$D$244,0))</f>
        <v>128</v>
      </c>
      <c r="B130" s="9">
        <v>128</v>
      </c>
      <c r="C130" s="38" t="s">
        <v>346</v>
      </c>
      <c r="D130" s="72">
        <f>I130+M130+Q130+U130+Y130+AC130+AG130+AK130+AO130+AS130+AW130+BA130+BE130</f>
        <v>82.25</v>
      </c>
      <c r="E130" s="13">
        <f>J130+N130+R130+V130+Z130+AD130+AH130+AL130+AP130+AT130+AX130+BB130+BF130</f>
        <v>26.5</v>
      </c>
      <c r="F130" s="13">
        <f>COUNTA(H130,L130,P130,T130,X130,AB130,AF130,AJ130,AN130,AR130,AV130,AZ130,BD130)</f>
        <v>1</v>
      </c>
      <c r="G130" s="4"/>
      <c r="H130" s="4"/>
      <c r="I130" s="4"/>
      <c r="J130" s="4"/>
      <c r="K130" s="5"/>
      <c r="L130" s="6"/>
      <c r="M130" s="6"/>
      <c r="N130" s="6"/>
      <c r="O130" s="5">
        <f>VLOOKUP(C130,'3'!$B$10:$G$298,3,FALSE)</f>
        <v>0.14327546296296298</v>
      </c>
      <c r="P130" s="6">
        <f>VLOOKUP(C130,'3'!$B$10:$G$298,4,FALSE)</f>
        <v>22</v>
      </c>
      <c r="Q130" s="6">
        <f>VLOOKUP(P130,Баллы!$A$2:$B$101,2)+R130/2</f>
        <v>82.25</v>
      </c>
      <c r="R130" s="6">
        <f>VLOOKUP(C130,'3'!$B$10:$G$298,5,FALSE)</f>
        <v>26.5</v>
      </c>
      <c r="S130" s="5"/>
      <c r="T130" s="6"/>
      <c r="U130" s="6"/>
      <c r="V130" s="6"/>
      <c r="W130" s="8"/>
      <c r="X130" s="4"/>
      <c r="Y130" s="4"/>
      <c r="Z130" s="4"/>
      <c r="AA130" s="8"/>
      <c r="AB130" s="4"/>
      <c r="AC130" s="4"/>
      <c r="AD130" s="4"/>
      <c r="AE130" s="87"/>
      <c r="AF130" s="6"/>
      <c r="AG130" s="4"/>
      <c r="AH130" s="4"/>
      <c r="AI130" s="5"/>
      <c r="AJ130" s="6"/>
      <c r="AK130" s="6"/>
      <c r="AL130" s="6"/>
      <c r="AM130" s="5"/>
      <c r="AN130" s="6"/>
      <c r="AO130" s="6"/>
      <c r="AP130" s="6"/>
      <c r="AQ130" s="5"/>
      <c r="AR130" s="6"/>
      <c r="AS130" s="6"/>
      <c r="AT130" s="6"/>
      <c r="AU130" s="5"/>
      <c r="AV130" s="6"/>
      <c r="AW130" s="6"/>
      <c r="AX130" s="6"/>
      <c r="AY130" s="5"/>
      <c r="AZ130" s="6"/>
      <c r="BA130" s="6"/>
      <c r="BB130" s="6"/>
      <c r="BC130" s="5"/>
      <c r="BD130" s="6"/>
      <c r="BE130" s="6"/>
      <c r="BF130" s="6"/>
    </row>
    <row r="131" spans="1:58" x14ac:dyDescent="0.3">
      <c r="A131" s="11">
        <f>IF(D131=0," ",RANK(D131,$D$3:$D$244,0))</f>
        <v>129</v>
      </c>
      <c r="B131" s="9">
        <v>129</v>
      </c>
      <c r="C131" s="38" t="s">
        <v>539</v>
      </c>
      <c r="D131" s="72">
        <f>I131+M131+Q131+U131+Y131+AC131+AG131+AK131+AO131+AS131+AW131+BA131+BE131</f>
        <v>82</v>
      </c>
      <c r="E131" s="13">
        <f>J131+N131+R131+V131+Z131+AD131+AH131+AL131+AP131+AT131+AX131+BB131+BF131</f>
        <v>10</v>
      </c>
      <c r="F131" s="13">
        <f>COUNTA(H131,L131,P131,T131,X131,AB131,AF131,AJ131,AN131,AR131,AV131,AZ131,BD131)</f>
        <v>1</v>
      </c>
      <c r="G131" s="4"/>
      <c r="H131" s="4"/>
      <c r="I131" s="4"/>
      <c r="J131" s="4"/>
      <c r="K131" s="5">
        <f>VLOOKUP(C131,'2'!$C$10:$H$78,3,FALSE)</f>
        <v>5.9143518518518519E-2</v>
      </c>
      <c r="L131" s="6">
        <f>VLOOKUP(C131,'2'!$C$10:$H$78,4,FALSE)</f>
        <v>14</v>
      </c>
      <c r="M131" s="6">
        <f>VLOOKUP(L131,Баллы!$A$2:$B$101,2)+N131/2</f>
        <v>82</v>
      </c>
      <c r="N131" s="6">
        <f>VLOOKUP(C131,'2'!$C$10:$H$78,5,FALSE)</f>
        <v>10</v>
      </c>
      <c r="O131" s="5"/>
      <c r="P131" s="6"/>
      <c r="Q131" s="6"/>
      <c r="R131" s="6"/>
      <c r="S131" s="5"/>
      <c r="T131" s="6"/>
      <c r="U131" s="6"/>
      <c r="V131" s="6"/>
      <c r="W131" s="8"/>
      <c r="X131" s="4"/>
      <c r="Y131" s="4"/>
      <c r="Z131" s="4"/>
      <c r="AA131" s="8"/>
      <c r="AB131" s="4"/>
      <c r="AC131" s="4"/>
      <c r="AD131" s="4"/>
      <c r="AE131" s="87"/>
      <c r="AF131" s="6"/>
      <c r="AG131" s="4"/>
      <c r="AH131" s="4"/>
      <c r="AI131" s="5"/>
      <c r="AJ131" s="6"/>
      <c r="AK131" s="6"/>
      <c r="AL131" s="6"/>
      <c r="AM131" s="5"/>
      <c r="AN131" s="6"/>
      <c r="AO131" s="6"/>
      <c r="AP131" s="6"/>
      <c r="AQ131" s="5"/>
      <c r="AR131" s="6"/>
      <c r="AS131" s="6"/>
      <c r="AT131" s="6"/>
      <c r="AU131" s="5"/>
      <c r="AV131" s="6"/>
      <c r="AW131" s="6"/>
      <c r="AX131" s="6"/>
      <c r="AY131" s="5"/>
      <c r="AZ131" s="6"/>
      <c r="BA131" s="6"/>
      <c r="BB131" s="6"/>
      <c r="BC131" s="5"/>
      <c r="BD131" s="6"/>
      <c r="BE131" s="6"/>
      <c r="BF131" s="6"/>
    </row>
    <row r="132" spans="1:58" x14ac:dyDescent="0.3">
      <c r="A132" s="11">
        <f>IF(D132=0," ",RANK(D132,$D$3:$D$244,0))</f>
        <v>130</v>
      </c>
      <c r="B132" s="9">
        <v>130</v>
      </c>
      <c r="C132" s="159" t="s">
        <v>2011</v>
      </c>
      <c r="D132" s="72">
        <f>I132+M132+Q132+U132+Y132+AC132+AG132+AK132+AO132+AS132+AW132+BA132+BE132</f>
        <v>81.5</v>
      </c>
      <c r="E132" s="13">
        <f>J132+N132+R132+V132+Z132+AD132+AH132+AL132+AP132+AT132+AX132+BB132+BF132</f>
        <v>15</v>
      </c>
      <c r="F132" s="13">
        <f>COUNTA(H132,L132,P132,T132,X132,AB132,AF132,AJ132,AN132,AR132,AV132,AZ132,BD132)</f>
        <v>1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87"/>
      <c r="AF132" s="6"/>
      <c r="AG132" s="4"/>
      <c r="AH132" s="4"/>
      <c r="AI132" s="5" t="str">
        <f>VLOOKUP(C132,'8'!$B$10:$H$397,3,FALSE)</f>
        <v>01:35:56</v>
      </c>
      <c r="AJ132" s="6">
        <f>VLOOKUP(C132,'8'!$B$10:$H$397,4,FALSE)</f>
        <v>17</v>
      </c>
      <c r="AK132" s="6">
        <f>VLOOKUP(AJ132,Баллы!$A$2:$B$101,2)+AL132/2</f>
        <v>81.5</v>
      </c>
      <c r="AL132" s="6">
        <f>VLOOKUP(C132,'8'!$B$10:$H$397,6,FALSE)</f>
        <v>15</v>
      </c>
      <c r="AM132" s="5"/>
      <c r="AN132" s="6"/>
      <c r="AO132" s="6"/>
      <c r="AP132" s="6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</row>
    <row r="133" spans="1:58" x14ac:dyDescent="0.3">
      <c r="A133" s="11">
        <f>IF(D133=0," ",RANK(D133,$D$3:$D$244,0))</f>
        <v>131</v>
      </c>
      <c r="B133" s="9">
        <v>131</v>
      </c>
      <c r="C133" s="12" t="s">
        <v>716</v>
      </c>
      <c r="D133" s="72">
        <f>I133+M133+Q133+U133+Y133+AC133+AG133+AK133+AO133+AS133+AW133+BA133+BE133</f>
        <v>81</v>
      </c>
      <c r="E133" s="13">
        <f>J133+N133+R133+V133+Z133+AD133+AH133+AL133+AP133+AT133+AX133+BB133+BF133</f>
        <v>22</v>
      </c>
      <c r="F133" s="13">
        <f>COUNTA(H133,L133,P133,T133,X133,AB133,AF133,AJ133,AN133,AR133,AV133,AZ133,BD133)</f>
        <v>1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8">
        <f>VLOOKUP(C133,'6'!$B$10:$H$215,3,FALSE)</f>
        <v>0.13917824074074073</v>
      </c>
      <c r="AB133" s="4">
        <f>VLOOKUP(C133,'6'!$B$10:$H$215,4,FALSE)</f>
        <v>21</v>
      </c>
      <c r="AC133" s="4">
        <f>VLOOKUP(AB133,Баллы!$A$2:$B$101,2)+AD133/2</f>
        <v>81</v>
      </c>
      <c r="AD133" s="4">
        <f>VLOOKUP(C133,'6'!$B$10:$H$215,6,FALSE)</f>
        <v>22</v>
      </c>
      <c r="AE133" s="87"/>
      <c r="AF133" s="6"/>
      <c r="AG133" s="4"/>
      <c r="AH133" s="4"/>
      <c r="AI133" s="5"/>
      <c r="AJ133" s="6"/>
      <c r="AK133" s="6"/>
      <c r="AL133" s="6"/>
      <c r="AM133" s="5"/>
      <c r="AN133" s="6"/>
      <c r="AO133" s="6"/>
      <c r="AP133" s="6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</row>
    <row r="134" spans="1:58" x14ac:dyDescent="0.3">
      <c r="A134" s="11">
        <f>IF(D134=0," ",RANK(D134,$D$3:$D$244,0))</f>
        <v>131</v>
      </c>
      <c r="B134" s="9">
        <v>131</v>
      </c>
      <c r="C134" s="12" t="s">
        <v>717</v>
      </c>
      <c r="D134" s="72">
        <f>I134+M134+Q134+U134+Y134+AC134+AG134+AK134+AO134+AS134+AW134+BA134+BE134</f>
        <v>81</v>
      </c>
      <c r="E134" s="13">
        <f>J134+N134+R134+V134+Z134+AD134+AH134+AL134+AP134+AT134+AX134+BB134+BF134</f>
        <v>22</v>
      </c>
      <c r="F134" s="13">
        <f>COUNTA(H134,L134,P134,T134,X134,AB134,AF134,AJ134,AN134,AR134,AV134,AZ134,BD134)</f>
        <v>1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8">
        <f>VLOOKUP(C134,'6'!$B$10:$H$215,3,FALSE)</f>
        <v>0.13917824074074073</v>
      </c>
      <c r="AB134" s="4">
        <f>VLOOKUP(C134,'6'!$B$10:$H$215,4,FALSE)</f>
        <v>21</v>
      </c>
      <c r="AC134" s="4">
        <f>VLOOKUP(AB134,Баллы!$A$2:$B$101,2)+AD134/2</f>
        <v>81</v>
      </c>
      <c r="AD134" s="4">
        <f>VLOOKUP(C134,'6'!$B$10:$H$215,6,FALSE)</f>
        <v>22</v>
      </c>
      <c r="AE134" s="87"/>
      <c r="AF134" s="6"/>
      <c r="AG134" s="4"/>
      <c r="AH134" s="4"/>
      <c r="AI134" s="5"/>
      <c r="AJ134" s="6"/>
      <c r="AK134" s="6"/>
      <c r="AL134" s="6"/>
      <c r="AM134" s="5"/>
      <c r="AN134" s="6"/>
      <c r="AO134" s="6"/>
      <c r="AP134" s="6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</row>
    <row r="135" spans="1:58" x14ac:dyDescent="0.3">
      <c r="A135" s="11">
        <f>IF(D135=0," ",RANK(D135,$D$3:$D$244,0))</f>
        <v>131</v>
      </c>
      <c r="B135" s="9">
        <v>133</v>
      </c>
      <c r="C135" s="38" t="s">
        <v>155</v>
      </c>
      <c r="D135" s="72">
        <f>I135+M135+Q135+U135+Y135+AC135+AG135+AK135+AO135+AS135+AW135+BA135+BE135</f>
        <v>81</v>
      </c>
      <c r="E135" s="13">
        <f>J135+N135+R135+V135+Z135+AD135+AH135+AL135+AP135+AT135+AX135+BB135+BF135</f>
        <v>10</v>
      </c>
      <c r="F135" s="13">
        <f>COUNTA(H135,L135,P135,T135,X135,AB135,AF135,AJ135,AN135,AR135,AV135,AZ135,BD135)</f>
        <v>1</v>
      </c>
      <c r="G135" s="4"/>
      <c r="H135" s="4"/>
      <c r="I135" s="4"/>
      <c r="J135" s="4"/>
      <c r="K135" s="5"/>
      <c r="L135" s="6"/>
      <c r="M135" s="6"/>
      <c r="N135" s="6"/>
      <c r="O135" s="5"/>
      <c r="P135" s="6"/>
      <c r="Q135" s="6"/>
      <c r="R135" s="6"/>
      <c r="S135" s="5">
        <f>VLOOKUP(C135,'4'!$B$10:$H$161,3,FALSE)</f>
        <v>4.5810185185185183E-2</v>
      </c>
      <c r="T135" s="6">
        <f>VLOOKUP(C135,'4'!$B$10:$H$161,4,FALSE)</f>
        <v>15</v>
      </c>
      <c r="U135" s="6">
        <f>VLOOKUP(T135,Баллы!$A$2:$B$101,2)+V135/2</f>
        <v>81</v>
      </c>
      <c r="V135" s="6">
        <f>VLOOKUP(C135,'4'!$B$10:$H$161,6,FALSE)</f>
        <v>10</v>
      </c>
      <c r="W135" s="8"/>
      <c r="X135" s="4"/>
      <c r="Y135" s="4"/>
      <c r="Z135" s="4"/>
      <c r="AA135" s="8"/>
      <c r="AB135" s="4"/>
      <c r="AC135" s="4"/>
      <c r="AD135" s="4"/>
      <c r="AE135" s="87"/>
      <c r="AF135" s="6"/>
      <c r="AG135" s="4"/>
      <c r="AH135" s="4"/>
      <c r="AI135" s="5"/>
      <c r="AJ135" s="6"/>
      <c r="AK135" s="6"/>
      <c r="AL135" s="6"/>
      <c r="AM135" s="5"/>
      <c r="AN135" s="6"/>
      <c r="AO135" s="6"/>
      <c r="AP135" s="6"/>
      <c r="AQ135" s="5"/>
      <c r="AR135" s="6"/>
      <c r="AS135" s="6"/>
      <c r="AT135" s="6"/>
      <c r="AU135" s="5"/>
      <c r="AV135" s="6"/>
      <c r="AW135" s="6"/>
      <c r="AX135" s="6"/>
      <c r="AY135" s="5"/>
      <c r="AZ135" s="6"/>
      <c r="BA135" s="6"/>
      <c r="BB135" s="6"/>
      <c r="BC135" s="5"/>
      <c r="BD135" s="6"/>
      <c r="BE135" s="6"/>
      <c r="BF135" s="6"/>
    </row>
    <row r="136" spans="1:58" x14ac:dyDescent="0.3">
      <c r="A136" s="11">
        <f>IF(D136=0," ",RANK(D136,$D$3:$D$244,0))</f>
        <v>131</v>
      </c>
      <c r="B136" s="9">
        <v>133</v>
      </c>
      <c r="C136" s="38" t="s">
        <v>540</v>
      </c>
      <c r="D136" s="72">
        <f>I136+M136+Q136+U136+Y136+AC136+AG136+AK136+AO136+AS136+AW136+BA136+BE136</f>
        <v>81</v>
      </c>
      <c r="E136" s="13">
        <f>J136+N136+R136+V136+Z136+AD136+AH136+AL136+AP136+AT136+AX136+BB136+BF136</f>
        <v>10</v>
      </c>
      <c r="F136" s="13">
        <f>COUNTA(H136,L136,P136,T136,X136,AB136,AF136,AJ136,AN136,AR136,AV136,AZ136,BD136)</f>
        <v>1</v>
      </c>
      <c r="G136" s="4"/>
      <c r="H136" s="4"/>
      <c r="I136" s="4"/>
      <c r="J136" s="4"/>
      <c r="K136" s="5">
        <f>VLOOKUP(C136,'2'!$C$10:$H$78,3,FALSE)</f>
        <v>6.1516203703703698E-2</v>
      </c>
      <c r="L136" s="6">
        <f>VLOOKUP(C136,'2'!$C$10:$H$78,4,FALSE)</f>
        <v>15</v>
      </c>
      <c r="M136" s="6">
        <f>VLOOKUP(L136,Баллы!$A$2:$B$101,2)+N136/2</f>
        <v>81</v>
      </c>
      <c r="N136" s="6">
        <f>VLOOKUP(C136,'2'!$C$10:$H$78,5,FALSE)</f>
        <v>10</v>
      </c>
      <c r="O136" s="5"/>
      <c r="P136" s="6"/>
      <c r="Q136" s="6"/>
      <c r="R136" s="6"/>
      <c r="S136" s="5"/>
      <c r="T136" s="6"/>
      <c r="U136" s="6"/>
      <c r="V136" s="6"/>
      <c r="W136" s="8"/>
      <c r="X136" s="4"/>
      <c r="Y136" s="4"/>
      <c r="Z136" s="4"/>
      <c r="AA136" s="8"/>
      <c r="AB136" s="4"/>
      <c r="AC136" s="4"/>
      <c r="AD136" s="4"/>
      <c r="AE136" s="87"/>
      <c r="AF136" s="6"/>
      <c r="AG136" s="4"/>
      <c r="AH136" s="4"/>
      <c r="AI136" s="5"/>
      <c r="AJ136" s="6"/>
      <c r="AK136" s="6"/>
      <c r="AL136" s="6"/>
      <c r="AM136" s="5"/>
      <c r="AN136" s="6"/>
      <c r="AO136" s="6"/>
      <c r="AP136" s="6"/>
      <c r="AQ136" s="5"/>
      <c r="AR136" s="6"/>
      <c r="AS136" s="6"/>
      <c r="AT136" s="6"/>
      <c r="AU136" s="5"/>
      <c r="AV136" s="6"/>
      <c r="AW136" s="6"/>
      <c r="AX136" s="6"/>
      <c r="AY136" s="5"/>
      <c r="AZ136" s="6"/>
      <c r="BA136" s="6"/>
      <c r="BB136" s="6"/>
      <c r="BC136" s="5"/>
      <c r="BD136" s="6"/>
      <c r="BE136" s="6"/>
      <c r="BF136" s="6"/>
    </row>
    <row r="137" spans="1:58" x14ac:dyDescent="0.3">
      <c r="A137" s="11">
        <f>IF(D137=0," ",RANK(D137,$D$3:$D$244,0))</f>
        <v>131</v>
      </c>
      <c r="B137" s="9">
        <v>133</v>
      </c>
      <c r="C137" s="159" t="s">
        <v>1990</v>
      </c>
      <c r="D137" s="72">
        <f>I137+M137+Q137+U137+Y137+AC137+AG137+AK137+AO137+AS137+AW137+BA137+BE137</f>
        <v>81</v>
      </c>
      <c r="E137" s="13">
        <f>J137+N137+R137+V137+Z137+AD137+AH137+AL137+AP137+AT137+AX137+BB137+BF137</f>
        <v>10</v>
      </c>
      <c r="F137" s="13">
        <f>COUNTA(H137,L137,P137,T137,X137,AB137,AF137,AJ137,AN137,AR137,AV137,AZ137,BD137)</f>
        <v>1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87" t="str">
        <f>VLOOKUP(C137,'7'!$B$10:$H$126,3,FALSE)</f>
        <v>01:13:05</v>
      </c>
      <c r="AF137" s="6">
        <f>VLOOKUP(C137,'7'!$B$10:$H$126,4,FALSE)</f>
        <v>15</v>
      </c>
      <c r="AG137" s="4">
        <f>VLOOKUP(AF137,Баллы!$A$2:$B$101,2)+AH137/2</f>
        <v>81</v>
      </c>
      <c r="AH137" s="4">
        <f>VLOOKUP(C137,'7'!$B$10:$H$126,6,FALSE)</f>
        <v>10</v>
      </c>
      <c r="AI137" s="5"/>
      <c r="AJ137" s="6"/>
      <c r="AK137" s="6"/>
      <c r="AL137" s="6"/>
      <c r="AM137" s="5"/>
      <c r="AN137" s="6"/>
      <c r="AO137" s="6"/>
      <c r="AP137" s="6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</row>
    <row r="138" spans="1:58" x14ac:dyDescent="0.3">
      <c r="A138" s="11">
        <f>IF(D138=0," ",RANK(D138,$D$3:$D$244,0))</f>
        <v>136</v>
      </c>
      <c r="B138" s="9">
        <v>136</v>
      </c>
      <c r="C138" s="38" t="s">
        <v>285</v>
      </c>
      <c r="D138" s="72">
        <f>I138+M138+Q138+U138+Y138+AC138+AG138+AK138+AO138+AS138+AW138+BA138+BE138</f>
        <v>80.75</v>
      </c>
      <c r="E138" s="13">
        <f>J138+N138+R138+V138+Z138+AD138+AH138+AL138+AP138+AT138+AX138+BB138+BF138</f>
        <v>9.5</v>
      </c>
      <c r="F138" s="13">
        <f>COUNTA(H138,L138,P138,T138,X138,AB138,AF138,AJ138,AN138,AR138,AV138,AZ138,BD138)</f>
        <v>1</v>
      </c>
      <c r="G138" s="4"/>
      <c r="H138" s="4"/>
      <c r="I138" s="4"/>
      <c r="J138" s="4"/>
      <c r="K138" s="5"/>
      <c r="L138" s="6"/>
      <c r="M138" s="6"/>
      <c r="N138" s="6"/>
      <c r="O138" s="5">
        <f>VLOOKUP(C138,'3'!$B$10:$G$298,3,FALSE)</f>
        <v>4.1597222222222223E-2</v>
      </c>
      <c r="P138" s="6">
        <f>VLOOKUP(C138,'3'!$B$10:$G$298,4,FALSE)</f>
        <v>15</v>
      </c>
      <c r="Q138" s="6">
        <f>VLOOKUP(P138,Баллы!$A$2:$B$101,2)+R138/2</f>
        <v>80.75</v>
      </c>
      <c r="R138" s="6">
        <f>VLOOKUP(C138,'3'!$B$10:$G$298,5,FALSE)</f>
        <v>9.5</v>
      </c>
      <c r="S138" s="5"/>
      <c r="T138" s="6"/>
      <c r="U138" s="6"/>
      <c r="V138" s="6"/>
      <c r="W138" s="8"/>
      <c r="X138" s="4"/>
      <c r="Y138" s="4"/>
      <c r="Z138" s="4"/>
      <c r="AA138" s="8"/>
      <c r="AB138" s="4"/>
      <c r="AC138" s="4"/>
      <c r="AD138" s="4"/>
      <c r="AE138" s="87"/>
      <c r="AF138" s="6"/>
      <c r="AG138" s="4"/>
      <c r="AH138" s="4"/>
      <c r="AI138" s="5"/>
      <c r="AJ138" s="6"/>
      <c r="AK138" s="6"/>
      <c r="AL138" s="6"/>
      <c r="AM138" s="5"/>
      <c r="AN138" s="6"/>
      <c r="AO138" s="6"/>
      <c r="AP138" s="6"/>
      <c r="AQ138" s="5"/>
      <c r="AR138" s="6"/>
      <c r="AS138" s="6"/>
      <c r="AT138" s="6"/>
      <c r="AU138" s="5"/>
      <c r="AV138" s="6"/>
      <c r="AW138" s="6"/>
      <c r="AX138" s="6"/>
      <c r="AY138" s="5"/>
      <c r="AZ138" s="6"/>
      <c r="BA138" s="6"/>
      <c r="BB138" s="6"/>
      <c r="BC138" s="5"/>
      <c r="BD138" s="6"/>
      <c r="BE138" s="6"/>
      <c r="BF138" s="6"/>
    </row>
    <row r="139" spans="1:58" x14ac:dyDescent="0.3">
      <c r="A139" s="11">
        <f>IF(D139=0," ",RANK(D139,$D$3:$D$244,0))</f>
        <v>137</v>
      </c>
      <c r="B139" s="9">
        <v>137</v>
      </c>
      <c r="C139" s="38" t="s">
        <v>347</v>
      </c>
      <c r="D139" s="72">
        <f>I139+M139+Q139+U139+Y139+AC139+AG139+AK139+AO139+AS139+AW139+BA139+BE139</f>
        <v>80.25</v>
      </c>
      <c r="E139" s="13">
        <f>J139+N139+R139+V139+Z139+AD139+AH139+AL139+AP139+AT139+AX139+BB139+BF139</f>
        <v>26.5</v>
      </c>
      <c r="F139" s="13">
        <f>COUNTA(H139,L139,P139,T139,X139,AB139,AF139,AJ139,AN139,AR139,AV139,AZ139,BD139)</f>
        <v>1</v>
      </c>
      <c r="G139" s="4"/>
      <c r="H139" s="4"/>
      <c r="I139" s="4"/>
      <c r="J139" s="4"/>
      <c r="K139" s="5"/>
      <c r="L139" s="6"/>
      <c r="M139" s="6"/>
      <c r="N139" s="6"/>
      <c r="O139" s="5">
        <f>VLOOKUP(C139,'3'!$B$10:$G$298,3,FALSE)</f>
        <v>0.14488425925925927</v>
      </c>
      <c r="P139" s="6">
        <f>VLOOKUP(C139,'3'!$B$10:$G$298,4,FALSE)</f>
        <v>24</v>
      </c>
      <c r="Q139" s="6">
        <f>VLOOKUP(P139,Баллы!$A$2:$B$101,2)+R139/2</f>
        <v>80.25</v>
      </c>
      <c r="R139" s="6">
        <f>VLOOKUP(C139,'3'!$B$10:$G$298,5,FALSE)</f>
        <v>26.5</v>
      </c>
      <c r="S139" s="5"/>
      <c r="T139" s="6"/>
      <c r="U139" s="6"/>
      <c r="V139" s="6"/>
      <c r="W139" s="8"/>
      <c r="X139" s="4"/>
      <c r="Y139" s="4"/>
      <c r="Z139" s="4"/>
      <c r="AA139" s="8"/>
      <c r="AB139" s="4"/>
      <c r="AC139" s="4"/>
      <c r="AD139" s="4"/>
      <c r="AE139" s="87"/>
      <c r="AF139" s="6"/>
      <c r="AG139" s="4"/>
      <c r="AH139" s="4"/>
      <c r="AI139" s="5"/>
      <c r="AJ139" s="6"/>
      <c r="AK139" s="6"/>
      <c r="AL139" s="6"/>
      <c r="AM139" s="5"/>
      <c r="AN139" s="6"/>
      <c r="AO139" s="6"/>
      <c r="AP139" s="6"/>
      <c r="AQ139" s="5"/>
      <c r="AR139" s="6"/>
      <c r="AS139" s="6"/>
      <c r="AT139" s="6"/>
      <c r="AU139" s="5"/>
      <c r="AV139" s="6"/>
      <c r="AW139" s="6"/>
      <c r="AX139" s="6"/>
      <c r="AY139" s="5"/>
      <c r="AZ139" s="6"/>
      <c r="BA139" s="6"/>
      <c r="BB139" s="6"/>
      <c r="BC139" s="5"/>
      <c r="BD139" s="6"/>
      <c r="BE139" s="6"/>
      <c r="BF139" s="6"/>
    </row>
    <row r="140" spans="1:58" x14ac:dyDescent="0.3">
      <c r="A140" s="11">
        <f>IF(D140=0," ",RANK(D140,$D$3:$D$244,0))</f>
        <v>138</v>
      </c>
      <c r="B140" s="9">
        <v>138</v>
      </c>
      <c r="C140" s="159" t="s">
        <v>2012</v>
      </c>
      <c r="D140" s="72">
        <f>I140+M140+Q140+U140+Y140+AC140+AG140+AK140+AO140+AS140+AW140+BA140+BE140</f>
        <v>79.5</v>
      </c>
      <c r="E140" s="13">
        <f>J140+N140+R140+V140+Z140+AD140+AH140+AL140+AP140+AT140+AX140+BB140+BF140</f>
        <v>15</v>
      </c>
      <c r="F140" s="13">
        <f>COUNTA(H140,L140,P140,T140,X140,AB140,AF140,AJ140,AN140,AR140,AV140,AZ140,BD140)</f>
        <v>1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87"/>
      <c r="AF140" s="6"/>
      <c r="AG140" s="4"/>
      <c r="AH140" s="4"/>
      <c r="AI140" s="5" t="str">
        <f>VLOOKUP(C140,'8'!$B$10:$H$397,3,FALSE)</f>
        <v>01:37:09</v>
      </c>
      <c r="AJ140" s="6">
        <f>VLOOKUP(C140,'8'!$B$10:$H$397,4,FALSE)</f>
        <v>19</v>
      </c>
      <c r="AK140" s="6">
        <f>VLOOKUP(AJ140,Баллы!$A$2:$B$101,2)+AL140/2</f>
        <v>79.5</v>
      </c>
      <c r="AL140" s="6">
        <f>VLOOKUP(C140,'8'!$B$10:$H$397,6,FALSE)</f>
        <v>15</v>
      </c>
      <c r="AM140" s="5"/>
      <c r="AN140" s="6"/>
      <c r="AO140" s="6"/>
      <c r="AP140" s="6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</row>
    <row r="141" spans="1:58" x14ac:dyDescent="0.3">
      <c r="A141" s="11">
        <f>IF(D141=0," ",RANK(D141,$D$3:$D$244,0))</f>
        <v>139</v>
      </c>
      <c r="B141" s="9">
        <v>139</v>
      </c>
      <c r="C141" s="12" t="s">
        <v>718</v>
      </c>
      <c r="D141" s="72">
        <f>I141+M141+Q141+U141+Y141+AC141+AG141+AK141+AO141+AS141+AW141+BA141+BE141</f>
        <v>79</v>
      </c>
      <c r="E141" s="13">
        <f>J141+N141+R141+V141+Z141+AD141+AH141+AL141+AP141+AT141+AX141+BB141+BF141</f>
        <v>22</v>
      </c>
      <c r="F141" s="13">
        <f>COUNTA(H141,L141,P141,T141,X141,AB141,AF141,AJ141,AN141,AR141,AV141,AZ141,BD141)</f>
        <v>1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8">
        <f>VLOOKUP(C141,'6'!$B$10:$H$215,3,FALSE)</f>
        <v>0.1395949074074074</v>
      </c>
      <c r="AB141" s="4">
        <f>VLOOKUP(C141,'6'!$B$10:$H$215,4,FALSE)</f>
        <v>23</v>
      </c>
      <c r="AC141" s="4">
        <f>VLOOKUP(AB141,Баллы!$A$2:$B$101,2)+AD141/2</f>
        <v>79</v>
      </c>
      <c r="AD141" s="4">
        <f>VLOOKUP(C141,'6'!$B$10:$H$215,6,FALSE)</f>
        <v>22</v>
      </c>
      <c r="AE141" s="87"/>
      <c r="AF141" s="6"/>
      <c r="AG141" s="4"/>
      <c r="AH141" s="4"/>
      <c r="AI141" s="5"/>
      <c r="AJ141" s="6"/>
      <c r="AK141" s="6"/>
      <c r="AL141" s="6"/>
      <c r="AM141" s="5"/>
      <c r="AN141" s="6"/>
      <c r="AO141" s="6"/>
      <c r="AP141" s="6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</row>
    <row r="142" spans="1:58" x14ac:dyDescent="0.3">
      <c r="A142" s="11">
        <f>IF(D142=0," ",RANK(D142,$D$3:$D$244,0))</f>
        <v>139</v>
      </c>
      <c r="B142" s="9">
        <v>140</v>
      </c>
      <c r="C142" s="12" t="s">
        <v>751</v>
      </c>
      <c r="D142" s="72">
        <f>I142+M142+Q142+U142+Y142+AC142+AG142+AK142+AO142+AS142+AW142+BA142+BE142</f>
        <v>79</v>
      </c>
      <c r="E142" s="13">
        <f>J142+N142+R142+V142+Z142+AD142+AH142+AL142+AP142+AT142+AX142+BB142+BF142</f>
        <v>10</v>
      </c>
      <c r="F142" s="13">
        <f>COUNTA(H142,L142,P142,T142,X142,AB142,AF142,AJ142,AN142,AR142,AV142,AZ142,BD142)</f>
        <v>1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8">
        <f>VLOOKUP(C142,'6'!$B$10:$H$215,3,FALSE)</f>
        <v>5.0729166666666665E-2</v>
      </c>
      <c r="AB142" s="4">
        <f>VLOOKUP(C142,'6'!$B$10:$H$215,4,FALSE)</f>
        <v>17</v>
      </c>
      <c r="AC142" s="4">
        <f>VLOOKUP(AB142,Баллы!$A$2:$B$101,2)+AD142/2</f>
        <v>79</v>
      </c>
      <c r="AD142" s="4">
        <f>VLOOKUP(C142,'6'!$B$10:$H$215,6,FALSE)</f>
        <v>10</v>
      </c>
      <c r="AE142" s="87"/>
      <c r="AF142" s="6"/>
      <c r="AG142" s="4"/>
      <c r="AH142" s="4"/>
      <c r="AI142" s="5"/>
      <c r="AJ142" s="6"/>
      <c r="AK142" s="6"/>
      <c r="AL142" s="6"/>
      <c r="AM142" s="5"/>
      <c r="AN142" s="6"/>
      <c r="AO142" s="6"/>
      <c r="AP142" s="6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</row>
    <row r="143" spans="1:58" x14ac:dyDescent="0.3">
      <c r="A143" s="11">
        <f>IF(D143=0," ",RANK(D143,$D$3:$D$244,0))</f>
        <v>141</v>
      </c>
      <c r="B143" s="9">
        <v>141</v>
      </c>
      <c r="C143" s="159" t="s">
        <v>2013</v>
      </c>
      <c r="D143" s="72">
        <f>I143+M143+Q143+U143+Y143+AC143+AG143+AK143+AO143+AS143+AW143+BA143+BE143</f>
        <v>78.5</v>
      </c>
      <c r="E143" s="13">
        <f>J143+N143+R143+V143+Z143+AD143+AH143+AL143+AP143+AT143+AX143+BB143+BF143</f>
        <v>15</v>
      </c>
      <c r="F143" s="13">
        <f>COUNTA(H143,L143,P143,T143,X143,AB143,AF143,AJ143,AN143,AR143,AV143,AZ143,BD143)</f>
        <v>1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87"/>
      <c r="AF143" s="6"/>
      <c r="AG143" s="4"/>
      <c r="AH143" s="4"/>
      <c r="AI143" s="5" t="str">
        <f>VLOOKUP(C143,'8'!$B$10:$H$397,3,FALSE)</f>
        <v>01:37:41</v>
      </c>
      <c r="AJ143" s="6">
        <f>VLOOKUP(C143,'8'!$B$10:$H$397,4,FALSE)</f>
        <v>20</v>
      </c>
      <c r="AK143" s="6">
        <f>VLOOKUP(AJ143,Баллы!$A$2:$B$101,2)+AL143/2</f>
        <v>78.5</v>
      </c>
      <c r="AL143" s="6">
        <f>VLOOKUP(C143,'8'!$B$10:$H$397,6,FALSE)</f>
        <v>15</v>
      </c>
      <c r="AM143" s="5"/>
      <c r="AN143" s="6"/>
      <c r="AO143" s="6"/>
      <c r="AP143" s="6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</row>
    <row r="144" spans="1:58" x14ac:dyDescent="0.3">
      <c r="A144" s="11">
        <f>IF(D144=0," ",RANK(D144,$D$3:$D$244,0))</f>
        <v>141</v>
      </c>
      <c r="B144" s="9">
        <v>142</v>
      </c>
      <c r="C144" s="159" t="s">
        <v>2040</v>
      </c>
      <c r="D144" s="72">
        <f>I144+M144+Q144+U144+Y144+AC144+AG144+AK144+AO144+AS144+AW144+BA144+BE144</f>
        <v>78.5</v>
      </c>
      <c r="E144" s="13">
        <f>J144+N144+R144+V144+Z144+AD144+AH144+AL144+AP144+AT144+AX144+BB144+BF144</f>
        <v>7</v>
      </c>
      <c r="F144" s="13">
        <f>COUNTA(H144,L144,P144,T144,X144,AB144,AF144,AJ144,AN144,AR144,AV144,AZ144,BD144)</f>
        <v>1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87"/>
      <c r="AF144" s="6"/>
      <c r="AG144" s="4"/>
      <c r="AH144" s="4"/>
      <c r="AI144" s="5" t="str">
        <f>VLOOKUP(C144,'8'!$B$10:$H$397,3,FALSE)</f>
        <v>00:51:19</v>
      </c>
      <c r="AJ144" s="6">
        <f>VLOOKUP(C144,'8'!$B$10:$H$397,4,FALSE)</f>
        <v>16</v>
      </c>
      <c r="AK144" s="6">
        <f>VLOOKUP(AJ144,Баллы!$A$2:$B$101,2)+AL144/2</f>
        <v>78.5</v>
      </c>
      <c r="AL144" s="6">
        <f>VLOOKUP(C144,'8'!$B$10:$H$397,6,FALSE)</f>
        <v>7</v>
      </c>
      <c r="AM144" s="5"/>
      <c r="AN144" s="6"/>
      <c r="AO144" s="6"/>
      <c r="AP144" s="6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</row>
    <row r="145" spans="1:58" x14ac:dyDescent="0.3">
      <c r="A145" s="11">
        <f>IF(D145=0," ",RANK(D145,$D$3:$D$244,0))</f>
        <v>143</v>
      </c>
      <c r="B145" s="9">
        <v>143</v>
      </c>
      <c r="C145" s="38" t="s">
        <v>159</v>
      </c>
      <c r="D145" s="72">
        <f>I145+M145+Q145+U145+Y145+AC145+AG145+AK145+AO145+AS145+AW145+BA145+BE145</f>
        <v>77</v>
      </c>
      <c r="E145" s="13">
        <f>J145+N145+R145+V145+Z145+AD145+AH145+AL145+AP145+AT145+AX145+BB145+BF145</f>
        <v>10</v>
      </c>
      <c r="F145" s="13">
        <f>COUNTA(H145,L145,P145,T145,X145,AB145,AF145,AJ145,AN145,AR145,AV145,AZ145,BD145)</f>
        <v>1</v>
      </c>
      <c r="G145" s="4"/>
      <c r="H145" s="4"/>
      <c r="I145" s="4"/>
      <c r="J145" s="4"/>
      <c r="K145" s="5"/>
      <c r="L145" s="6"/>
      <c r="M145" s="6"/>
      <c r="N145" s="6"/>
      <c r="O145" s="5"/>
      <c r="P145" s="6"/>
      <c r="Q145" s="6"/>
      <c r="R145" s="6"/>
      <c r="S145" s="5">
        <f>VLOOKUP(C145,'4'!$B$10:$H$161,3,FALSE)</f>
        <v>5.31712962962963E-2</v>
      </c>
      <c r="T145" s="6">
        <f>VLOOKUP(C145,'4'!$B$10:$H$161,4,FALSE)</f>
        <v>19</v>
      </c>
      <c r="U145" s="6">
        <f>VLOOKUP(T145,Баллы!$A$2:$B$101,2)+V145/2</f>
        <v>77</v>
      </c>
      <c r="V145" s="6">
        <f>VLOOKUP(C145,'4'!$B$10:$H$161,6,FALSE)</f>
        <v>10</v>
      </c>
      <c r="W145" s="8"/>
      <c r="X145" s="4"/>
      <c r="Y145" s="4"/>
      <c r="Z145" s="4"/>
      <c r="AA145" s="8"/>
      <c r="AB145" s="4"/>
      <c r="AC145" s="4"/>
      <c r="AD145" s="4"/>
      <c r="AE145" s="87"/>
      <c r="AF145" s="6"/>
      <c r="AG145" s="4"/>
      <c r="AH145" s="4"/>
      <c r="AI145" s="5"/>
      <c r="AJ145" s="6"/>
      <c r="AK145" s="6"/>
      <c r="AL145" s="6"/>
      <c r="AM145" s="5"/>
      <c r="AN145" s="6"/>
      <c r="AO145" s="6"/>
      <c r="AP145" s="6"/>
      <c r="AQ145" s="5"/>
      <c r="AR145" s="6"/>
      <c r="AS145" s="6"/>
      <c r="AT145" s="6"/>
      <c r="AU145" s="5"/>
      <c r="AV145" s="6"/>
      <c r="AW145" s="6"/>
      <c r="AX145" s="6"/>
      <c r="AY145" s="5"/>
      <c r="AZ145" s="6"/>
      <c r="BA145" s="6"/>
      <c r="BB145" s="6"/>
      <c r="BC145" s="5"/>
      <c r="BD145" s="6"/>
      <c r="BE145" s="6"/>
      <c r="BF145" s="6"/>
    </row>
    <row r="146" spans="1:58" x14ac:dyDescent="0.3">
      <c r="A146" s="11">
        <f>IF(D146=0," ",RANK(D146,$D$3:$D$244,0))</f>
        <v>143</v>
      </c>
      <c r="B146" s="9">
        <v>143</v>
      </c>
      <c r="C146" s="12" t="s">
        <v>753</v>
      </c>
      <c r="D146" s="72">
        <f>I146+M146+Q146+U146+Y146+AC146+AG146+AK146+AO146+AS146+AW146+BA146+BE146</f>
        <v>77</v>
      </c>
      <c r="E146" s="13">
        <f>J146+N146+R146+V146+Z146+AD146+AH146+AL146+AP146+AT146+AX146+BB146+BF146</f>
        <v>10</v>
      </c>
      <c r="F146" s="13">
        <f>COUNTA(H146,L146,P146,T146,X146,AB146,AF146,AJ146,AN146,AR146,AV146,AZ146,BD146)</f>
        <v>1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8">
        <f>VLOOKUP(C146,'6'!$B$10:$H$215,3,FALSE)</f>
        <v>5.2465277777777784E-2</v>
      </c>
      <c r="AB146" s="4">
        <f>VLOOKUP(C146,'6'!$B$10:$H$215,4,FALSE)</f>
        <v>19</v>
      </c>
      <c r="AC146" s="4">
        <f>VLOOKUP(AB146,Баллы!$A$2:$B$101,2)+AD146/2</f>
        <v>77</v>
      </c>
      <c r="AD146" s="4">
        <f>VLOOKUP(C146,'6'!$B$10:$H$215,6,FALSE)</f>
        <v>10</v>
      </c>
      <c r="AE146" s="87"/>
      <c r="AF146" s="6"/>
      <c r="AG146" s="4"/>
      <c r="AH146" s="4"/>
      <c r="AI146" s="5"/>
      <c r="AJ146" s="6"/>
      <c r="AK146" s="6"/>
      <c r="AL146" s="6"/>
      <c r="AM146" s="5"/>
      <c r="AN146" s="6"/>
      <c r="AO146" s="6"/>
      <c r="AP146" s="6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</row>
    <row r="147" spans="1:58" x14ac:dyDescent="0.3">
      <c r="A147" s="11">
        <f>IF(D147=0," ",RANK(D147,$D$3:$D$244,0))</f>
        <v>143</v>
      </c>
      <c r="B147" s="9">
        <v>143</v>
      </c>
      <c r="C147" s="159" t="s">
        <v>2074</v>
      </c>
      <c r="D147" s="72">
        <f>I147+M147+Q147+U147+Y147+AC147+AG147+AK147+AO147+AS147+AW147+BA147+BE147</f>
        <v>77</v>
      </c>
      <c r="E147" s="13">
        <f>J147+N147+R147+V147+Z147+AD147+AH147+AL147+AP147+AT147+AX147+BB147+BF147</f>
        <v>10</v>
      </c>
      <c r="F147" s="13">
        <f>COUNTA(H147,L147,P147,T147,X147,AB147,AF147,AJ147,AN147,AR147,AV147,AZ147,BD147)</f>
        <v>1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87" t="str">
        <f>VLOOKUP(C147,'7'!$B$10:$H$126,3,FALSE)</f>
        <v>01:16:01</v>
      </c>
      <c r="AF147" s="6">
        <f>VLOOKUP(C147,'7'!$B$10:$H$126,4,FALSE)</f>
        <v>19</v>
      </c>
      <c r="AG147" s="4">
        <f>VLOOKUP(AF147,Баллы!$A$2:$B$101,2)+AH147/2</f>
        <v>77</v>
      </c>
      <c r="AH147" s="4">
        <f>VLOOKUP(C147,'7'!$B$10:$H$126,6,FALSE)</f>
        <v>10</v>
      </c>
      <c r="AI147" s="5"/>
      <c r="AJ147" s="6"/>
      <c r="AK147" s="6"/>
      <c r="AL147" s="6"/>
      <c r="AM147" s="5"/>
      <c r="AN147" s="6"/>
      <c r="AO147" s="6"/>
      <c r="AP147" s="6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</row>
    <row r="148" spans="1:58" x14ac:dyDescent="0.3">
      <c r="A148" s="11">
        <f>IF(D148=0," ",RANK(D148,$D$3:$D$244,0))</f>
        <v>146</v>
      </c>
      <c r="B148" s="9">
        <v>146</v>
      </c>
      <c r="C148" s="12" t="s">
        <v>720</v>
      </c>
      <c r="D148" s="72">
        <f>I148+M148+Q148+U148+Y148+AC148+AG148+AK148+AO148+AS148+AW148+BA148+BE148</f>
        <v>76</v>
      </c>
      <c r="E148" s="13">
        <f>J148+N148+R148+V148+Z148+AD148+AH148+AL148+AP148+AT148+AX148+BB148+BF148</f>
        <v>22</v>
      </c>
      <c r="F148" s="13">
        <f>COUNTA(H148,L148,P148,T148,X148,AB148,AF148,AJ148,AN148,AR148,AV148,AZ148,BD148)</f>
        <v>1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8">
        <f>VLOOKUP(C148,'6'!$B$10:$H$215,3,FALSE)</f>
        <v>0.14311342592592594</v>
      </c>
      <c r="AB148" s="4">
        <f>VLOOKUP(C148,'6'!$B$10:$H$215,4,FALSE)</f>
        <v>26</v>
      </c>
      <c r="AC148" s="4">
        <f>VLOOKUP(AB148,Баллы!$A$2:$B$101,2)+AD148/2</f>
        <v>76</v>
      </c>
      <c r="AD148" s="4">
        <f>VLOOKUP(C148,'6'!$B$10:$H$215,6,FALSE)</f>
        <v>22</v>
      </c>
      <c r="AE148" s="87"/>
      <c r="AF148" s="6"/>
      <c r="AG148" s="4"/>
      <c r="AH148" s="4"/>
      <c r="AI148" s="5"/>
      <c r="AJ148" s="6"/>
      <c r="AK148" s="6"/>
      <c r="AL148" s="6"/>
      <c r="AM148" s="5"/>
      <c r="AN148" s="6"/>
      <c r="AO148" s="6"/>
      <c r="AP148" s="6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</row>
    <row r="149" spans="1:58" x14ac:dyDescent="0.3">
      <c r="A149" s="11">
        <f>IF(D149=0," ",RANK(D149,$D$3:$D$244,0))</f>
        <v>146</v>
      </c>
      <c r="B149" s="9">
        <v>147</v>
      </c>
      <c r="C149" s="159" t="s">
        <v>1991</v>
      </c>
      <c r="D149" s="72">
        <f>I149+M149+Q149+U149+Y149+AC149+AG149+AK149+AO149+AS149+AW149+BA149+BE149</f>
        <v>76</v>
      </c>
      <c r="E149" s="13">
        <f>J149+N149+R149+V149+Z149+AD149+AH149+AL149+AP149+AT149+AX149+BB149+BF149</f>
        <v>10</v>
      </c>
      <c r="F149" s="13">
        <f>COUNTA(H149,L149,P149,T149,X149,AB149,AF149,AJ149,AN149,AR149,AV149,AZ149,BD149)</f>
        <v>1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87" t="str">
        <f>VLOOKUP(C149,'7'!$B$10:$H$126,3,FALSE)</f>
        <v>01:16:16</v>
      </c>
      <c r="AF149" s="6">
        <f>VLOOKUP(C149,'7'!$B$10:$H$126,4,FALSE)</f>
        <v>20</v>
      </c>
      <c r="AG149" s="4">
        <f>VLOOKUP(AF149,Баллы!$A$2:$B$101,2)+AH149/2</f>
        <v>76</v>
      </c>
      <c r="AH149" s="4">
        <f>VLOOKUP(C149,'7'!$B$10:$H$126,6,FALSE)</f>
        <v>10</v>
      </c>
      <c r="AI149" s="5"/>
      <c r="AJ149" s="6"/>
      <c r="AK149" s="6"/>
      <c r="AL149" s="6"/>
      <c r="AM149" s="5"/>
      <c r="AN149" s="6"/>
      <c r="AO149" s="6"/>
      <c r="AP149" s="6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</row>
    <row r="150" spans="1:58" x14ac:dyDescent="0.3">
      <c r="A150" s="11">
        <f>IF(D150=0," ",RANK(D150,$D$3:$D$244,0))</f>
        <v>148</v>
      </c>
      <c r="B150" s="9">
        <v>148</v>
      </c>
      <c r="C150" s="159" t="s">
        <v>2041</v>
      </c>
      <c r="D150" s="72">
        <f>I150+M150+Q150+U150+Y150+AC150+AG150+AK150+AO150+AS150+AW150+BA150+BE150</f>
        <v>75.5</v>
      </c>
      <c r="E150" s="13">
        <f>J150+N150+R150+V150+Z150+AD150+AH150+AL150+AP150+AT150+AX150+BB150+BF150</f>
        <v>7</v>
      </c>
      <c r="F150" s="13">
        <f>COUNTA(H150,L150,P150,T150,X150,AB150,AF150,AJ150,AN150,AR150,AV150,AZ150,BD150)</f>
        <v>1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87"/>
      <c r="AF150" s="6"/>
      <c r="AG150" s="4"/>
      <c r="AH150" s="4"/>
      <c r="AI150" s="5" t="str">
        <f>VLOOKUP(C150,'8'!$B$10:$H$397,3,FALSE)</f>
        <v>00:52:50</v>
      </c>
      <c r="AJ150" s="6">
        <f>VLOOKUP(C150,'8'!$B$10:$H$397,4,FALSE)</f>
        <v>19</v>
      </c>
      <c r="AK150" s="6">
        <f>VLOOKUP(AJ150,Баллы!$A$2:$B$101,2)+AL150/2</f>
        <v>75.5</v>
      </c>
      <c r="AL150" s="6">
        <f>VLOOKUP(C150,'8'!$B$10:$H$397,6,FALSE)</f>
        <v>7</v>
      </c>
      <c r="AM150" s="5"/>
      <c r="AN150" s="6"/>
      <c r="AO150" s="6"/>
      <c r="AP150" s="6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</row>
    <row r="151" spans="1:58" x14ac:dyDescent="0.3">
      <c r="A151" s="11">
        <f>IF(D151=0," ",RANK(D151,$D$3:$D$244,0))</f>
        <v>149</v>
      </c>
      <c r="B151" s="9">
        <v>149</v>
      </c>
      <c r="C151" s="12" t="s">
        <v>721</v>
      </c>
      <c r="D151" s="72">
        <f>I151+M151+Q151+U151+Y151+AC151+AG151+AK151+AO151+AS151+AW151+BA151+BE151</f>
        <v>75</v>
      </c>
      <c r="E151" s="13">
        <f>J151+N151+R151+V151+Z151+AD151+AH151+AL151+AP151+AT151+AX151+BB151+BF151</f>
        <v>22</v>
      </c>
      <c r="F151" s="13">
        <f>COUNTA(H151,L151,P151,T151,X151,AB151,AF151,AJ151,AN151,AR151,AV151,AZ151,BD151)</f>
        <v>1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8">
        <f>VLOOKUP(C151,'6'!$B$10:$H$215,3,FALSE)</f>
        <v>0.14586805555555557</v>
      </c>
      <c r="AB151" s="4">
        <f>VLOOKUP(C151,'6'!$B$10:$H$215,4,FALSE)</f>
        <v>27</v>
      </c>
      <c r="AC151" s="4">
        <f>VLOOKUP(AB151,Баллы!$A$2:$B$101,2)+AD151/2</f>
        <v>75</v>
      </c>
      <c r="AD151" s="4">
        <f>VLOOKUP(C151,'6'!$B$10:$H$215,6,FALSE)</f>
        <v>22</v>
      </c>
      <c r="AE151" s="87"/>
      <c r="AF151" s="6"/>
      <c r="AG151" s="4"/>
      <c r="AH151" s="4"/>
      <c r="AI151" s="5"/>
      <c r="AJ151" s="6"/>
      <c r="AK151" s="6"/>
      <c r="AL151" s="6"/>
      <c r="AM151" s="5"/>
      <c r="AN151" s="6"/>
      <c r="AO151" s="6"/>
      <c r="AP151" s="6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</row>
    <row r="152" spans="1:58" x14ac:dyDescent="0.3">
      <c r="A152" s="11">
        <f>IF(D152=0," ",RANK(D152,$D$3:$D$244,0))</f>
        <v>149</v>
      </c>
      <c r="B152" s="9">
        <v>150</v>
      </c>
      <c r="C152" s="38" t="s">
        <v>161</v>
      </c>
      <c r="D152" s="72">
        <f>I152+M152+Q152+U152+Y152+AC152+AG152+AK152+AO152+AS152+AW152+BA152+BE152</f>
        <v>75</v>
      </c>
      <c r="E152" s="13">
        <f>J152+N152+R152+V152+Z152+AD152+AH152+AL152+AP152+AT152+AX152+BB152+BF152</f>
        <v>10</v>
      </c>
      <c r="F152" s="13">
        <f>COUNTA(H152,L152,P152,T152,X152,AB152,AF152,AJ152,AN152,AR152,AV152,AZ152,BD152)</f>
        <v>1</v>
      </c>
      <c r="G152" s="4"/>
      <c r="H152" s="4"/>
      <c r="I152" s="4"/>
      <c r="J152" s="4"/>
      <c r="K152" s="5"/>
      <c r="L152" s="6"/>
      <c r="M152" s="6"/>
      <c r="N152" s="6"/>
      <c r="O152" s="5"/>
      <c r="P152" s="6"/>
      <c r="Q152" s="6"/>
      <c r="R152" s="6"/>
      <c r="S152" s="5">
        <f>VLOOKUP(C152,'4'!$B$10:$H$161,3,FALSE)</f>
        <v>5.3807870370370374E-2</v>
      </c>
      <c r="T152" s="6">
        <f>VLOOKUP(C152,'4'!$B$10:$H$161,4,FALSE)</f>
        <v>21</v>
      </c>
      <c r="U152" s="6">
        <f>VLOOKUP(T152,Баллы!$A$2:$B$101,2)+V152/2</f>
        <v>75</v>
      </c>
      <c r="V152" s="6">
        <f>VLOOKUP(C152,'4'!$B$10:$H$161,6,FALSE)</f>
        <v>10</v>
      </c>
      <c r="W152" s="8"/>
      <c r="X152" s="4"/>
      <c r="Y152" s="4"/>
      <c r="Z152" s="4"/>
      <c r="AA152" s="8"/>
      <c r="AB152" s="4"/>
      <c r="AC152" s="4"/>
      <c r="AD152" s="4"/>
      <c r="AE152" s="87"/>
      <c r="AF152" s="6"/>
      <c r="AG152" s="4"/>
      <c r="AH152" s="4"/>
      <c r="AI152" s="5"/>
      <c r="AJ152" s="6"/>
      <c r="AK152" s="6"/>
      <c r="AL152" s="6"/>
      <c r="AM152" s="5"/>
      <c r="AN152" s="6"/>
      <c r="AO152" s="6"/>
      <c r="AP152" s="6"/>
      <c r="AQ152" s="5"/>
      <c r="AR152" s="6"/>
      <c r="AS152" s="6"/>
      <c r="AT152" s="6"/>
      <c r="AU152" s="5"/>
      <c r="AV152" s="6"/>
      <c r="AW152" s="6"/>
      <c r="AX152" s="6"/>
      <c r="AY152" s="5"/>
      <c r="AZ152" s="6"/>
      <c r="BA152" s="6"/>
      <c r="BB152" s="6"/>
      <c r="BC152" s="5"/>
      <c r="BD152" s="6"/>
      <c r="BE152" s="6"/>
      <c r="BF152" s="6"/>
    </row>
    <row r="153" spans="1:58" x14ac:dyDescent="0.3">
      <c r="A153" s="11">
        <f>IF(D153=0," ",RANK(D153,$D$3:$D$244,0))</f>
        <v>151</v>
      </c>
      <c r="B153" s="9">
        <v>151</v>
      </c>
      <c r="C153" s="38" t="s">
        <v>291</v>
      </c>
      <c r="D153" s="72">
        <f>I153+M153+Q153+U153+Y153+AC153+AG153+AK153+AO153+AS153+AW153+BA153+BE153</f>
        <v>74.75</v>
      </c>
      <c r="E153" s="13">
        <f>J153+N153+R153+V153+Z153+AD153+AH153+AL153+AP153+AT153+AX153+BB153+BF153</f>
        <v>9.5</v>
      </c>
      <c r="F153" s="13">
        <f>COUNTA(H153,L153,P153,T153,X153,AB153,AF153,AJ153,AN153,AR153,AV153,AZ153,BD153)</f>
        <v>1</v>
      </c>
      <c r="G153" s="4"/>
      <c r="H153" s="4"/>
      <c r="I153" s="4"/>
      <c r="J153" s="4"/>
      <c r="K153" s="5"/>
      <c r="L153" s="6"/>
      <c r="M153" s="6"/>
      <c r="N153" s="6"/>
      <c r="O153" s="5">
        <f>VLOOKUP(C153,'3'!$B$10:$G$298,3,FALSE)</f>
        <v>4.386574074074074E-2</v>
      </c>
      <c r="P153" s="6">
        <f>VLOOKUP(C153,'3'!$B$10:$G$298,4,FALSE)</f>
        <v>21</v>
      </c>
      <c r="Q153" s="6">
        <f>VLOOKUP(P153,Баллы!$A$2:$B$101,2)+R153/2</f>
        <v>74.75</v>
      </c>
      <c r="R153" s="6">
        <f>VLOOKUP(C153,'3'!$B$10:$G$298,5,FALSE)</f>
        <v>9.5</v>
      </c>
      <c r="S153" s="5"/>
      <c r="T153" s="6"/>
      <c r="U153" s="6"/>
      <c r="V153" s="6"/>
      <c r="W153" s="8"/>
      <c r="X153" s="4"/>
      <c r="Y153" s="4"/>
      <c r="Z153" s="4"/>
      <c r="AA153" s="8"/>
      <c r="AB153" s="4"/>
      <c r="AC153" s="4"/>
      <c r="AD153" s="4"/>
      <c r="AE153" s="87"/>
      <c r="AF153" s="6"/>
      <c r="AG153" s="4"/>
      <c r="AH153" s="4"/>
      <c r="AI153" s="5"/>
      <c r="AJ153" s="6"/>
      <c r="AK153" s="6"/>
      <c r="AL153" s="6"/>
      <c r="AM153" s="5"/>
      <c r="AN153" s="6"/>
      <c r="AO153" s="6"/>
      <c r="AP153" s="6"/>
      <c r="AQ153" s="5"/>
      <c r="AR153" s="6"/>
      <c r="AS153" s="6"/>
      <c r="AT153" s="6"/>
      <c r="AU153" s="5"/>
      <c r="AV153" s="6"/>
      <c r="AW153" s="6"/>
      <c r="AX153" s="6"/>
      <c r="AY153" s="5"/>
      <c r="AZ153" s="6"/>
      <c r="BA153" s="6"/>
      <c r="BB153" s="6"/>
      <c r="BC153" s="5"/>
      <c r="BD153" s="6"/>
      <c r="BE153" s="6"/>
      <c r="BF153" s="6"/>
    </row>
    <row r="154" spans="1:58" x14ac:dyDescent="0.3">
      <c r="A154" s="11">
        <f>IF(D154=0," ",RANK(D154,$D$3:$D$244,0))</f>
        <v>152</v>
      </c>
      <c r="B154" s="9">
        <v>152</v>
      </c>
      <c r="C154" s="38" t="s">
        <v>353</v>
      </c>
      <c r="D154" s="72">
        <f>I154+M154+Q154+U154+Y154+AC154+AG154+AK154+AO154+AS154+AW154+BA154+BE154</f>
        <v>74.25</v>
      </c>
      <c r="E154" s="13">
        <f>J154+N154+R154+V154+Z154+AD154+AH154+AL154+AP154+AT154+AX154+BB154+BF154</f>
        <v>26.5</v>
      </c>
      <c r="F154" s="13">
        <f>COUNTA(H154,L154,P154,T154,X154,AB154,AF154,AJ154,AN154,AR154,AV154,AZ154,BD154)</f>
        <v>1</v>
      </c>
      <c r="G154" s="4"/>
      <c r="H154" s="4"/>
      <c r="I154" s="4"/>
      <c r="J154" s="4"/>
      <c r="K154" s="5"/>
      <c r="L154" s="6"/>
      <c r="M154" s="6"/>
      <c r="N154" s="6"/>
      <c r="O154" s="5">
        <f>VLOOKUP(C154,'3'!$B$10:$G$298,3,FALSE)</f>
        <v>0.15106481481481482</v>
      </c>
      <c r="P154" s="6">
        <f>VLOOKUP(C154,'3'!$B$10:$G$298,4,FALSE)</f>
        <v>30</v>
      </c>
      <c r="Q154" s="6">
        <f>VLOOKUP(P154,Баллы!$A$2:$B$101,2)+R154/2</f>
        <v>74.25</v>
      </c>
      <c r="R154" s="6">
        <f>VLOOKUP(C154,'3'!$B$10:$G$298,5,FALSE)</f>
        <v>26.5</v>
      </c>
      <c r="S154" s="5"/>
      <c r="T154" s="6"/>
      <c r="U154" s="6"/>
      <c r="V154" s="6"/>
      <c r="W154" s="8"/>
      <c r="X154" s="4"/>
      <c r="Y154" s="4"/>
      <c r="Z154" s="4"/>
      <c r="AA154" s="8"/>
      <c r="AB154" s="4"/>
      <c r="AC154" s="4"/>
      <c r="AD154" s="4"/>
      <c r="AE154" s="87"/>
      <c r="AF154" s="6"/>
      <c r="AG154" s="4"/>
      <c r="AH154" s="4"/>
      <c r="AI154" s="5"/>
      <c r="AJ154" s="6"/>
      <c r="AK154" s="6"/>
      <c r="AL154" s="6"/>
      <c r="AM154" s="5"/>
      <c r="AN154" s="6"/>
      <c r="AO154" s="6"/>
      <c r="AP154" s="6"/>
      <c r="AQ154" s="5"/>
      <c r="AR154" s="6"/>
      <c r="AS154" s="6"/>
      <c r="AT154" s="6"/>
      <c r="AU154" s="5"/>
      <c r="AV154" s="6"/>
      <c r="AW154" s="6"/>
      <c r="AX154" s="6"/>
      <c r="AY154" s="5"/>
      <c r="AZ154" s="6"/>
      <c r="BA154" s="6"/>
      <c r="BB154" s="6"/>
      <c r="BC154" s="5"/>
      <c r="BD154" s="6"/>
      <c r="BE154" s="6"/>
      <c r="BF154" s="6"/>
    </row>
    <row r="155" spans="1:58" x14ac:dyDescent="0.3">
      <c r="A155" s="11">
        <f>IF(D155=0," ",RANK(D155,$D$3:$D$244,0))</f>
        <v>153</v>
      </c>
      <c r="B155" s="9">
        <v>153</v>
      </c>
      <c r="C155" s="38" t="s">
        <v>162</v>
      </c>
      <c r="D155" s="72">
        <f>I155+M155+Q155+U155+Y155+AC155+AG155+AK155+AO155+AS155+AW155+BA155+BE155</f>
        <v>74</v>
      </c>
      <c r="E155" s="13">
        <f>J155+N155+R155+V155+Z155+AD155+AH155+AL155+AP155+AT155+AX155+BB155+BF155</f>
        <v>10</v>
      </c>
      <c r="F155" s="13">
        <f>COUNTA(H155,L155,P155,T155,X155,AB155,AF155,AJ155,AN155,AR155,AV155,AZ155,BD155)</f>
        <v>1</v>
      </c>
      <c r="G155" s="4"/>
      <c r="H155" s="4"/>
      <c r="I155" s="4"/>
      <c r="J155" s="4"/>
      <c r="K155" s="5"/>
      <c r="L155" s="6"/>
      <c r="M155" s="6"/>
      <c r="N155" s="6"/>
      <c r="O155" s="5"/>
      <c r="P155" s="6"/>
      <c r="Q155" s="6"/>
      <c r="R155" s="6"/>
      <c r="S155" s="5">
        <f>VLOOKUP(C155,'4'!$B$10:$H$161,3,FALSE)</f>
        <v>5.512731481481481E-2</v>
      </c>
      <c r="T155" s="6">
        <f>VLOOKUP(C155,'4'!$B$10:$H$161,4,FALSE)</f>
        <v>22</v>
      </c>
      <c r="U155" s="6">
        <f>VLOOKUP(T155,Баллы!$A$2:$B$101,2)+V155/2</f>
        <v>74</v>
      </c>
      <c r="V155" s="6">
        <f>VLOOKUP(C155,'4'!$B$10:$H$161,6,FALSE)</f>
        <v>10</v>
      </c>
      <c r="W155" s="8"/>
      <c r="X155" s="4"/>
      <c r="Y155" s="4"/>
      <c r="Z155" s="4"/>
      <c r="AA155" s="8"/>
      <c r="AB155" s="4"/>
      <c r="AC155" s="4"/>
      <c r="AD155" s="4"/>
      <c r="AE155" s="87"/>
      <c r="AF155" s="6"/>
      <c r="AG155" s="4"/>
      <c r="AH155" s="4"/>
      <c r="AI155" s="5"/>
      <c r="AJ155" s="6"/>
      <c r="AK155" s="6"/>
      <c r="AL155" s="6"/>
      <c r="AM155" s="5"/>
      <c r="AN155" s="6"/>
      <c r="AO155" s="6"/>
      <c r="AP155" s="6"/>
      <c r="AQ155" s="5"/>
      <c r="AR155" s="6"/>
      <c r="AS155" s="6"/>
      <c r="AT155" s="6"/>
      <c r="AU155" s="5"/>
      <c r="AV155" s="6"/>
      <c r="AW155" s="6"/>
      <c r="AX155" s="6"/>
      <c r="AY155" s="5"/>
      <c r="AZ155" s="6"/>
      <c r="BA155" s="6"/>
      <c r="BB155" s="6"/>
      <c r="BC155" s="5"/>
      <c r="BD155" s="6"/>
      <c r="BE155" s="6"/>
      <c r="BF155" s="6"/>
    </row>
    <row r="156" spans="1:58" x14ac:dyDescent="0.3">
      <c r="A156" s="11">
        <f>IF(D156=0," ",RANK(D156,$D$3:$D$244,0))</f>
        <v>153</v>
      </c>
      <c r="B156" s="9">
        <v>153</v>
      </c>
      <c r="C156" s="12" t="s">
        <v>756</v>
      </c>
      <c r="D156" s="72">
        <f>I156+M156+Q156+U156+Y156+AC156+AG156+AK156+AO156+AS156+AW156+BA156+BE156</f>
        <v>74</v>
      </c>
      <c r="E156" s="13">
        <f>J156+N156+R156+V156+Z156+AD156+AH156+AL156+AP156+AT156+AX156+BB156+BF156</f>
        <v>10</v>
      </c>
      <c r="F156" s="13">
        <f>COUNTA(H156,L156,P156,T156,X156,AB156,AF156,AJ156,AN156,AR156,AV156,AZ156,BD156)</f>
        <v>1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8">
        <f>VLOOKUP(C156,'6'!$B$10:$H$215,3,FALSE)</f>
        <v>5.2488425925925924E-2</v>
      </c>
      <c r="AB156" s="4">
        <f>VLOOKUP(C156,'6'!$B$10:$H$215,4,FALSE)</f>
        <v>22</v>
      </c>
      <c r="AC156" s="4">
        <f>VLOOKUP(AB156,Баллы!$A$2:$B$101,2)+AD156/2</f>
        <v>74</v>
      </c>
      <c r="AD156" s="4">
        <f>VLOOKUP(C156,'6'!$B$10:$H$215,6,FALSE)</f>
        <v>10</v>
      </c>
      <c r="AE156" s="87"/>
      <c r="AF156" s="6"/>
      <c r="AG156" s="4"/>
      <c r="AH156" s="4"/>
      <c r="AI156" s="5"/>
      <c r="AJ156" s="6"/>
      <c r="AK156" s="6"/>
      <c r="AL156" s="6"/>
      <c r="AM156" s="5"/>
      <c r="AN156" s="6"/>
      <c r="AO156" s="6"/>
      <c r="AP156" s="6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</row>
    <row r="157" spans="1:58" x14ac:dyDescent="0.3">
      <c r="A157" s="11">
        <f>IF(D157=0," ",RANK(D157,$D$3:$D$244,0))</f>
        <v>153</v>
      </c>
      <c r="B157" s="9">
        <v>153</v>
      </c>
      <c r="C157" s="159" t="s">
        <v>1992</v>
      </c>
      <c r="D157" s="72">
        <f>I157+M157+Q157+U157+Y157+AC157+AG157+AK157+AO157+AS157+AW157+BA157+BE157</f>
        <v>74</v>
      </c>
      <c r="E157" s="13">
        <f>J157+N157+R157+V157+Z157+AD157+AH157+AL157+AP157+AT157+AX157+BB157+BF157</f>
        <v>10</v>
      </c>
      <c r="F157" s="13">
        <f>COUNTA(H157,L157,P157,T157,X157,AB157,AF157,AJ157,AN157,AR157,AV157,AZ157,BD157)</f>
        <v>1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87" t="str">
        <f>VLOOKUP(C157,'7'!$B$10:$H$126,3,FALSE)</f>
        <v>01:17:22</v>
      </c>
      <c r="AF157" s="6">
        <f>VLOOKUP(C157,'7'!$B$10:$H$126,4,FALSE)</f>
        <v>22</v>
      </c>
      <c r="AG157" s="4">
        <f>VLOOKUP(AF157,Баллы!$A$2:$B$101,2)+AH157/2</f>
        <v>74</v>
      </c>
      <c r="AH157" s="4">
        <f>VLOOKUP(C157,'7'!$B$10:$H$126,6,FALSE)</f>
        <v>10</v>
      </c>
      <c r="AI157" s="5"/>
      <c r="AJ157" s="6"/>
      <c r="AK157" s="6"/>
      <c r="AL157" s="6"/>
      <c r="AM157" s="5"/>
      <c r="AN157" s="6"/>
      <c r="AO157" s="6"/>
      <c r="AP157" s="6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</row>
    <row r="158" spans="1:58" x14ac:dyDescent="0.3">
      <c r="A158" s="11">
        <f>IF(D158=0," ",RANK(D158,$D$3:$D$244,0))</f>
        <v>153</v>
      </c>
      <c r="B158" s="9">
        <v>153</v>
      </c>
      <c r="C158" s="159" t="s">
        <v>1993</v>
      </c>
      <c r="D158" s="72">
        <f>I158+M158+Q158+U158+Y158+AC158+AG158+AK158+AO158+AS158+AW158+BA158+BE158</f>
        <v>74</v>
      </c>
      <c r="E158" s="13">
        <f>J158+N158+R158+V158+Z158+AD158+AH158+AL158+AP158+AT158+AX158+BB158+BF158</f>
        <v>10</v>
      </c>
      <c r="F158" s="13">
        <f>COUNTA(H158,L158,P158,T158,X158,AB158,AF158,AJ158,AN158,AR158,AV158,AZ158,BD158)</f>
        <v>1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87" t="str">
        <f>VLOOKUP(C158,'7'!$B$10:$H$126,3,FALSE)</f>
        <v>01:17:22</v>
      </c>
      <c r="AF158" s="6">
        <f>VLOOKUP(C158,'7'!$B$10:$H$126,4,FALSE)</f>
        <v>22</v>
      </c>
      <c r="AG158" s="4">
        <f>VLOOKUP(AF158,Баллы!$A$2:$B$101,2)+AH158/2</f>
        <v>74</v>
      </c>
      <c r="AH158" s="4">
        <f>VLOOKUP(C158,'7'!$B$10:$H$126,6,FALSE)</f>
        <v>10</v>
      </c>
      <c r="AI158" s="5"/>
      <c r="AJ158" s="6"/>
      <c r="AK158" s="6"/>
      <c r="AL158" s="6"/>
      <c r="AM158" s="5"/>
      <c r="AN158" s="6"/>
      <c r="AO158" s="6"/>
      <c r="AP158" s="6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</row>
    <row r="159" spans="1:58" x14ac:dyDescent="0.3">
      <c r="A159" s="11">
        <f>IF(D159=0," ",RANK(D159,$D$3:$D$244,0))</f>
        <v>157</v>
      </c>
      <c r="B159" s="9">
        <v>157</v>
      </c>
      <c r="C159" s="38" t="s">
        <v>292</v>
      </c>
      <c r="D159" s="72">
        <f>I159+M159+Q159+U159+Y159+AC159+AG159+AK159+AO159+AS159+AW159+BA159+BE159</f>
        <v>73.75</v>
      </c>
      <c r="E159" s="13">
        <f>J159+N159+R159+V159+Z159+AD159+AH159+AL159+AP159+AT159+AX159+BB159+BF159</f>
        <v>9.5</v>
      </c>
      <c r="F159" s="13">
        <f>COUNTA(H159,L159,P159,T159,X159,AB159,AF159,AJ159,AN159,AR159,AV159,AZ159,BD159)</f>
        <v>1</v>
      </c>
      <c r="G159" s="4"/>
      <c r="H159" s="4"/>
      <c r="I159" s="4"/>
      <c r="J159" s="4"/>
      <c r="K159" s="5"/>
      <c r="L159" s="6"/>
      <c r="M159" s="6"/>
      <c r="N159" s="6"/>
      <c r="O159" s="5">
        <f>VLOOKUP(C159,'3'!$B$10:$G$298,3,FALSE)</f>
        <v>4.4074074074074071E-2</v>
      </c>
      <c r="P159" s="6">
        <f>VLOOKUP(C159,'3'!$B$10:$G$298,4,FALSE)</f>
        <v>22</v>
      </c>
      <c r="Q159" s="6">
        <f>VLOOKUP(P159,Баллы!$A$2:$B$101,2)+R159/2</f>
        <v>73.75</v>
      </c>
      <c r="R159" s="6">
        <f>VLOOKUP(C159,'3'!$B$10:$G$298,5,FALSE)</f>
        <v>9.5</v>
      </c>
      <c r="S159" s="5"/>
      <c r="T159" s="6"/>
      <c r="U159" s="6"/>
      <c r="V159" s="6"/>
      <c r="W159" s="8"/>
      <c r="X159" s="4"/>
      <c r="Y159" s="4"/>
      <c r="Z159" s="4"/>
      <c r="AA159" s="8"/>
      <c r="AB159" s="4"/>
      <c r="AC159" s="4"/>
      <c r="AD159" s="4"/>
      <c r="AE159" s="87"/>
      <c r="AF159" s="6"/>
      <c r="AG159" s="4"/>
      <c r="AH159" s="4"/>
      <c r="AI159" s="5"/>
      <c r="AJ159" s="6"/>
      <c r="AK159" s="6"/>
      <c r="AL159" s="6"/>
      <c r="AM159" s="5"/>
      <c r="AN159" s="6"/>
      <c r="AO159" s="6"/>
      <c r="AP159" s="6"/>
      <c r="AQ159" s="5"/>
      <c r="AR159" s="6"/>
      <c r="AS159" s="6"/>
      <c r="AT159" s="6"/>
      <c r="AU159" s="5"/>
      <c r="AV159" s="6"/>
      <c r="AW159" s="6"/>
      <c r="AX159" s="6"/>
      <c r="AY159" s="5"/>
      <c r="AZ159" s="6"/>
      <c r="BA159" s="6"/>
      <c r="BB159" s="6"/>
      <c r="BC159" s="5"/>
      <c r="BD159" s="6"/>
      <c r="BE159" s="6"/>
      <c r="BF159" s="6"/>
    </row>
    <row r="160" spans="1:58" x14ac:dyDescent="0.3">
      <c r="A160" s="11">
        <f>IF(D160=0," ",RANK(D160,$D$3:$D$244,0))</f>
        <v>158</v>
      </c>
      <c r="B160" s="9">
        <v>158</v>
      </c>
      <c r="C160" s="159" t="s">
        <v>2014</v>
      </c>
      <c r="D160" s="72">
        <f>I160+M160+Q160+U160+Y160+AC160+AG160+AK160+AO160+AS160+AW160+BA160+BE160</f>
        <v>73.5</v>
      </c>
      <c r="E160" s="13">
        <f>J160+N160+R160+V160+Z160+AD160+AH160+AL160+AP160+AT160+AX160+BB160+BF160</f>
        <v>15</v>
      </c>
      <c r="F160" s="13">
        <f>COUNTA(H160,L160,P160,T160,X160,AB160,AF160,AJ160,AN160,AR160,AV160,AZ160,BD160)</f>
        <v>1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87"/>
      <c r="AF160" s="6"/>
      <c r="AG160" s="4"/>
      <c r="AH160" s="4"/>
      <c r="AI160" s="5" t="str">
        <f>VLOOKUP(C160,'8'!$B$10:$H$397,3,FALSE)</f>
        <v>01:40:53</v>
      </c>
      <c r="AJ160" s="6">
        <f>VLOOKUP(C160,'8'!$B$10:$H$397,4,FALSE)</f>
        <v>25</v>
      </c>
      <c r="AK160" s="6">
        <f>VLOOKUP(AJ160,Баллы!$A$2:$B$101,2)+AL160/2</f>
        <v>73.5</v>
      </c>
      <c r="AL160" s="6">
        <f>VLOOKUP(C160,'8'!$B$10:$H$397,6,FALSE)</f>
        <v>15</v>
      </c>
      <c r="AM160" s="5"/>
      <c r="AN160" s="6"/>
      <c r="AO160" s="6"/>
      <c r="AP160" s="6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</row>
    <row r="161" spans="1:58" x14ac:dyDescent="0.3">
      <c r="A161" s="11">
        <f>IF(D161=0," ",RANK(D161,$D$3:$D$244,0))</f>
        <v>159</v>
      </c>
      <c r="B161" s="9">
        <v>159</v>
      </c>
      <c r="C161" s="38" t="s">
        <v>354</v>
      </c>
      <c r="D161" s="72">
        <f>I161+M161+Q161+U161+Y161+AC161+AG161+AK161+AO161+AS161+AW161+BA161+BE161</f>
        <v>73.25</v>
      </c>
      <c r="E161" s="13">
        <f>J161+N161+R161+V161+Z161+AD161+AH161+AL161+AP161+AT161+AX161+BB161+BF161</f>
        <v>26.5</v>
      </c>
      <c r="F161" s="13">
        <f>COUNTA(H161,L161,P161,T161,X161,AB161,AF161,AJ161,AN161,AR161,AV161,AZ161,BD161)</f>
        <v>1</v>
      </c>
      <c r="G161" s="4"/>
      <c r="H161" s="4"/>
      <c r="I161" s="4"/>
      <c r="J161" s="4"/>
      <c r="K161" s="5"/>
      <c r="L161" s="6"/>
      <c r="M161" s="6"/>
      <c r="N161" s="6"/>
      <c r="O161" s="5">
        <f>VLOOKUP(C161,'3'!$B$10:$G$298,3,FALSE)</f>
        <v>0.15171296296296297</v>
      </c>
      <c r="P161" s="6">
        <f>VLOOKUP(C161,'3'!$B$10:$G$298,4,FALSE)</f>
        <v>31</v>
      </c>
      <c r="Q161" s="6">
        <f>VLOOKUP(P161,Баллы!$A$2:$B$101,2)+R161/2</f>
        <v>73.25</v>
      </c>
      <c r="R161" s="6">
        <f>VLOOKUP(C161,'3'!$B$10:$G$298,5,FALSE)</f>
        <v>26.5</v>
      </c>
      <c r="S161" s="5"/>
      <c r="T161" s="6"/>
      <c r="U161" s="6"/>
      <c r="V161" s="6"/>
      <c r="W161" s="8"/>
      <c r="X161" s="4"/>
      <c r="Y161" s="4"/>
      <c r="Z161" s="4"/>
      <c r="AA161" s="8"/>
      <c r="AB161" s="4"/>
      <c r="AC161" s="4"/>
      <c r="AD161" s="4"/>
      <c r="AE161" s="87"/>
      <c r="AF161" s="6"/>
      <c r="AG161" s="4"/>
      <c r="AH161" s="4"/>
      <c r="AI161" s="5"/>
      <c r="AJ161" s="6"/>
      <c r="AK161" s="6"/>
      <c r="AL161" s="6"/>
      <c r="AM161" s="5"/>
      <c r="AN161" s="6"/>
      <c r="AO161" s="6"/>
      <c r="AP161" s="6"/>
      <c r="AQ161" s="5"/>
      <c r="AR161" s="6"/>
      <c r="AS161" s="6"/>
      <c r="AT161" s="6"/>
      <c r="AU161" s="5"/>
      <c r="AV161" s="6"/>
      <c r="AW161" s="6"/>
      <c r="AX161" s="6"/>
      <c r="AY161" s="5"/>
      <c r="AZ161" s="6"/>
      <c r="BA161" s="6"/>
      <c r="BB161" s="6"/>
      <c r="BC161" s="5"/>
      <c r="BD161" s="6"/>
      <c r="BE161" s="6"/>
      <c r="BF161" s="6"/>
    </row>
    <row r="162" spans="1:58" x14ac:dyDescent="0.3">
      <c r="A162" s="11">
        <f>IF(D162=0," ",RANK(D162,$D$3:$D$244,0))</f>
        <v>160</v>
      </c>
      <c r="B162" s="9">
        <v>160</v>
      </c>
      <c r="C162" s="38" t="s">
        <v>163</v>
      </c>
      <c r="D162" s="72">
        <f>I162+M162+Q162+U162+Y162+AC162+AG162+AK162+AO162+AS162+AW162+BA162+BE162</f>
        <v>73</v>
      </c>
      <c r="E162" s="13">
        <f>J162+N162+R162+V162+Z162+AD162+AH162+AL162+AP162+AT162+AX162+BB162+BF162</f>
        <v>10</v>
      </c>
      <c r="F162" s="13">
        <f>COUNTA(H162,L162,P162,T162,X162,AB162,AF162,AJ162,AN162,AR162,AV162,AZ162,BD162)</f>
        <v>1</v>
      </c>
      <c r="G162" s="4"/>
      <c r="H162" s="4"/>
      <c r="I162" s="4"/>
      <c r="J162" s="4"/>
      <c r="K162" s="5"/>
      <c r="L162" s="6"/>
      <c r="M162" s="6"/>
      <c r="N162" s="6"/>
      <c r="O162" s="5"/>
      <c r="P162" s="6"/>
      <c r="Q162" s="6"/>
      <c r="R162" s="6"/>
      <c r="S162" s="5">
        <f>VLOOKUP(C162,'4'!$B$10:$H$161,3,FALSE)</f>
        <v>6.2708333333333324E-2</v>
      </c>
      <c r="T162" s="6">
        <f>VLOOKUP(C162,'4'!$B$10:$H$161,4,FALSE)</f>
        <v>23</v>
      </c>
      <c r="U162" s="6">
        <f>VLOOKUP(T162,Баллы!$A$2:$B$101,2)+V162/2</f>
        <v>73</v>
      </c>
      <c r="V162" s="6">
        <f>VLOOKUP(C162,'4'!$B$10:$H$161,6,FALSE)</f>
        <v>10</v>
      </c>
      <c r="W162" s="8"/>
      <c r="X162" s="4"/>
      <c r="Y162" s="4"/>
      <c r="Z162" s="4"/>
      <c r="AA162" s="8"/>
      <c r="AB162" s="4"/>
      <c r="AC162" s="4"/>
      <c r="AD162" s="4"/>
      <c r="AE162" s="87"/>
      <c r="AF162" s="6"/>
      <c r="AG162" s="4"/>
      <c r="AH162" s="4"/>
      <c r="AI162" s="5"/>
      <c r="AJ162" s="6"/>
      <c r="AK162" s="6"/>
      <c r="AL162" s="6"/>
      <c r="AM162" s="5"/>
      <c r="AN162" s="6"/>
      <c r="AO162" s="6"/>
      <c r="AP162" s="6"/>
      <c r="AQ162" s="5"/>
      <c r="AR162" s="6"/>
      <c r="AS162" s="6"/>
      <c r="AT162" s="6"/>
      <c r="AU162" s="5"/>
      <c r="AV162" s="6"/>
      <c r="AW162" s="6"/>
      <c r="AX162" s="6"/>
      <c r="AY162" s="5"/>
      <c r="AZ162" s="6"/>
      <c r="BA162" s="6"/>
      <c r="BB162" s="6"/>
      <c r="BC162" s="5"/>
      <c r="BD162" s="6"/>
      <c r="BE162" s="6"/>
      <c r="BF162" s="6"/>
    </row>
    <row r="163" spans="1:58" x14ac:dyDescent="0.3">
      <c r="A163" s="11">
        <f>IF(D163=0," ",RANK(D163,$D$3:$D$244,0))</f>
        <v>161</v>
      </c>
      <c r="B163" s="9">
        <v>161</v>
      </c>
      <c r="C163" s="159" t="s">
        <v>2015</v>
      </c>
      <c r="D163" s="72">
        <f>I163+M163+Q163+U163+Y163+AC163+AG163+AK163+AO163+AS163+AW163+BA163+BE163</f>
        <v>72.5</v>
      </c>
      <c r="E163" s="13">
        <f>J163+N163+R163+V163+Z163+AD163+AH163+AL163+AP163+AT163+AX163+BB163+BF163</f>
        <v>15</v>
      </c>
      <c r="F163" s="13">
        <f>COUNTA(H163,L163,P163,T163,X163,AB163,AF163,AJ163,AN163,AR163,AV163,AZ163,BD163)</f>
        <v>1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87"/>
      <c r="AF163" s="6"/>
      <c r="AG163" s="4"/>
      <c r="AH163" s="4"/>
      <c r="AI163" s="5" t="str">
        <f>VLOOKUP(C163,'8'!$B$10:$H$397,3,FALSE)</f>
        <v>01:41:04</v>
      </c>
      <c r="AJ163" s="6">
        <f>VLOOKUP(C163,'8'!$B$10:$H$397,4,FALSE)</f>
        <v>26</v>
      </c>
      <c r="AK163" s="6">
        <f>VLOOKUP(AJ163,Баллы!$A$2:$B$101,2)+AL163/2</f>
        <v>72.5</v>
      </c>
      <c r="AL163" s="6">
        <f>VLOOKUP(C163,'8'!$B$10:$H$397,6,FALSE)</f>
        <v>15</v>
      </c>
      <c r="AM163" s="5"/>
      <c r="AN163" s="6"/>
      <c r="AO163" s="6"/>
      <c r="AP163" s="6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</row>
    <row r="164" spans="1:58" x14ac:dyDescent="0.3">
      <c r="A164" s="11">
        <f>IF(D164=0," ",RANK(D164,$D$3:$D$244,0))</f>
        <v>162</v>
      </c>
      <c r="B164" s="9">
        <v>162</v>
      </c>
      <c r="C164" s="12" t="s">
        <v>777</v>
      </c>
      <c r="D164" s="72">
        <f>I164+M164+Q164+U164+Y164+AC164+AG164+AK164+AO164+AS164+AW164+BA164+BE164</f>
        <v>72</v>
      </c>
      <c r="E164" s="13">
        <f>J164+N164+R164+V164+Z164+AD164+AH164+AL164+AP164+AT164+AX164+BB164+BF164</f>
        <v>22</v>
      </c>
      <c r="F164" s="13">
        <f>COUNTA(H164,L164,P164,T164,X164,AB164,AF164,AJ164,AN164,AR164,AV164,AZ164,BD164)</f>
        <v>1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8">
        <f>VLOOKUP(C164,'6'!$B$10:$H$215,3,FALSE)</f>
        <v>0.15362268518518518</v>
      </c>
      <c r="AB164" s="4">
        <f>VLOOKUP(C164,'6'!$B$10:$H$215,4,FALSE)</f>
        <v>30</v>
      </c>
      <c r="AC164" s="4">
        <f>VLOOKUP(AB164,Баллы!$A$2:$B$101,2)+AD164/2</f>
        <v>72</v>
      </c>
      <c r="AD164" s="4">
        <f>VLOOKUP(C164,'6'!$B$10:$H$215,6,FALSE)</f>
        <v>22</v>
      </c>
      <c r="AE164" s="87"/>
      <c r="AF164" s="6"/>
      <c r="AG164" s="4"/>
      <c r="AH164" s="4"/>
      <c r="AI164" s="5"/>
      <c r="AJ164" s="6"/>
      <c r="AK164" s="6"/>
      <c r="AL164" s="6"/>
      <c r="AM164" s="5"/>
      <c r="AN164" s="6"/>
      <c r="AO164" s="6"/>
      <c r="AP164" s="6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</row>
    <row r="165" spans="1:58" x14ac:dyDescent="0.3">
      <c r="A165" s="11">
        <f>IF(D165=0," ",RANK(D165,$D$3:$D$244,0))</f>
        <v>162</v>
      </c>
      <c r="B165" s="9">
        <v>163</v>
      </c>
      <c r="C165" s="38" t="s">
        <v>164</v>
      </c>
      <c r="D165" s="72">
        <f>I165+M165+Q165+U165+Y165+AC165+AG165+AK165+AO165+AS165+AW165+BA165+BE165</f>
        <v>72</v>
      </c>
      <c r="E165" s="13">
        <f>J165+N165+R165+V165+Z165+AD165+AH165+AL165+AP165+AT165+AX165+BB165+BF165</f>
        <v>10</v>
      </c>
      <c r="F165" s="13">
        <f>COUNTA(H165,L165,P165,T165,X165,AB165,AF165,AJ165,AN165,AR165,AV165,AZ165,BD165)</f>
        <v>1</v>
      </c>
      <c r="G165" s="4"/>
      <c r="H165" s="4"/>
      <c r="I165" s="4"/>
      <c r="J165" s="4"/>
      <c r="K165" s="5"/>
      <c r="L165" s="6"/>
      <c r="M165" s="6"/>
      <c r="N165" s="6"/>
      <c r="O165" s="5"/>
      <c r="P165" s="6"/>
      <c r="Q165" s="6"/>
      <c r="R165" s="6"/>
      <c r="S165" s="5">
        <f>VLOOKUP(C165,'4'!$B$10:$H$161,3,FALSE)</f>
        <v>6.2766203703703713E-2</v>
      </c>
      <c r="T165" s="6">
        <f>VLOOKUP(C165,'4'!$B$10:$H$161,4,FALSE)</f>
        <v>24</v>
      </c>
      <c r="U165" s="6">
        <f>VLOOKUP(T165,Баллы!$A$2:$B$101,2)+V165/2</f>
        <v>72</v>
      </c>
      <c r="V165" s="6">
        <f>VLOOKUP(C165,'4'!$B$10:$H$161,6,FALSE)</f>
        <v>10</v>
      </c>
      <c r="W165" s="8"/>
      <c r="X165" s="4"/>
      <c r="Y165" s="4"/>
      <c r="Z165" s="4"/>
      <c r="AA165" s="8"/>
      <c r="AB165" s="4"/>
      <c r="AC165" s="4"/>
      <c r="AD165" s="4"/>
      <c r="AE165" s="87"/>
      <c r="AF165" s="6"/>
      <c r="AG165" s="4"/>
      <c r="AH165" s="4"/>
      <c r="AI165" s="5"/>
      <c r="AJ165" s="6"/>
      <c r="AK165" s="6"/>
      <c r="AL165" s="6"/>
      <c r="AM165" s="5"/>
      <c r="AN165" s="6"/>
      <c r="AO165" s="6"/>
      <c r="AP165" s="6"/>
      <c r="AQ165" s="5"/>
      <c r="AR165" s="6"/>
      <c r="AS165" s="6"/>
      <c r="AT165" s="6"/>
      <c r="AU165" s="5"/>
      <c r="AV165" s="6"/>
      <c r="AW165" s="6"/>
      <c r="AX165" s="6"/>
      <c r="AY165" s="5"/>
      <c r="AZ165" s="6"/>
      <c r="BA165" s="6"/>
      <c r="BB165" s="6"/>
      <c r="BC165" s="5"/>
      <c r="BD165" s="6"/>
      <c r="BE165" s="6"/>
      <c r="BF165" s="6"/>
    </row>
    <row r="166" spans="1:58" x14ac:dyDescent="0.3">
      <c r="A166" s="11">
        <f>IF(D166=0," ",RANK(D166,$D$3:$D$244,0))</f>
        <v>162</v>
      </c>
      <c r="B166" s="9">
        <v>163</v>
      </c>
      <c r="C166" s="12" t="s">
        <v>758</v>
      </c>
      <c r="D166" s="72">
        <f>I166+M166+Q166+U166+Y166+AC166+AG166+AK166+AO166+AS166+AW166+BA166+BE166</f>
        <v>72</v>
      </c>
      <c r="E166" s="13">
        <f>J166+N166+R166+V166+Z166+AD166+AH166+AL166+AP166+AT166+AX166+BB166+BF166</f>
        <v>10</v>
      </c>
      <c r="F166" s="13">
        <f>COUNTA(H166,L166,P166,T166,X166,AB166,AF166,AJ166,AN166,AR166,AV166,AZ166,BD166)</f>
        <v>1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8">
        <f>VLOOKUP(C166,'6'!$B$10:$H$215,3,FALSE)</f>
        <v>5.3055555555555557E-2</v>
      </c>
      <c r="AB166" s="4">
        <f>VLOOKUP(C166,'6'!$B$10:$H$215,4,FALSE)</f>
        <v>24</v>
      </c>
      <c r="AC166" s="4">
        <f>VLOOKUP(AB166,Баллы!$A$2:$B$101,2)+AD166/2</f>
        <v>72</v>
      </c>
      <c r="AD166" s="4">
        <f>VLOOKUP(C166,'6'!$B$10:$H$215,6,FALSE)</f>
        <v>10</v>
      </c>
      <c r="AE166" s="87"/>
      <c r="AF166" s="6"/>
      <c r="AG166" s="4"/>
      <c r="AH166" s="4"/>
      <c r="AI166" s="5"/>
      <c r="AJ166" s="6"/>
      <c r="AK166" s="6"/>
      <c r="AL166" s="6"/>
      <c r="AM166" s="5"/>
      <c r="AN166" s="6"/>
      <c r="AO166" s="6"/>
      <c r="AP166" s="6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</row>
    <row r="167" spans="1:58" x14ac:dyDescent="0.3">
      <c r="A167" s="11">
        <f>IF(D167=0," ",RANK(D167,$D$3:$D$244,0))</f>
        <v>165</v>
      </c>
      <c r="B167" s="9">
        <v>165</v>
      </c>
      <c r="C167" s="159" t="s">
        <v>2016</v>
      </c>
      <c r="D167" s="72">
        <f>I167+M167+Q167+U167+Y167+AC167+AG167+AK167+AO167+AS167+AW167+BA167+BE167</f>
        <v>71.5</v>
      </c>
      <c r="E167" s="13">
        <f>J167+N167+R167+V167+Z167+AD167+AH167+AL167+AP167+AT167+AX167+BB167+BF167</f>
        <v>15</v>
      </c>
      <c r="F167" s="13">
        <f>COUNTA(H167,L167,P167,T167,X167,AB167,AF167,AJ167,AN167,AR167,AV167,AZ167,BD167)</f>
        <v>1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87"/>
      <c r="AF167" s="6"/>
      <c r="AG167" s="4"/>
      <c r="AH167" s="4"/>
      <c r="AI167" s="5" t="str">
        <f>VLOOKUP(C167,'8'!$B$10:$H$397,3,FALSE)</f>
        <v>01:41:20</v>
      </c>
      <c r="AJ167" s="6">
        <f>VLOOKUP(C167,'8'!$B$10:$H$397,4,FALSE)</f>
        <v>27</v>
      </c>
      <c r="AK167" s="6">
        <f>VLOOKUP(AJ167,Баллы!$A$2:$B$101,2)+AL167/2</f>
        <v>71.5</v>
      </c>
      <c r="AL167" s="6">
        <f>VLOOKUP(C167,'8'!$B$10:$H$397,6,FALSE)</f>
        <v>15</v>
      </c>
      <c r="AM167" s="5"/>
      <c r="AN167" s="6"/>
      <c r="AO167" s="6"/>
      <c r="AP167" s="6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</row>
    <row r="168" spans="1:58" x14ac:dyDescent="0.3">
      <c r="A168" s="11">
        <f>IF(D168=0," ",RANK(D168,$D$3:$D$244,0))</f>
        <v>165</v>
      </c>
      <c r="B168" s="9">
        <v>166</v>
      </c>
      <c r="C168" s="159" t="s">
        <v>2042</v>
      </c>
      <c r="D168" s="72">
        <f>I168+M168+Q168+U168+Y168+AC168+AG168+AK168+AO168+AS168+AW168+BA168+BE168</f>
        <v>71.5</v>
      </c>
      <c r="E168" s="13">
        <f>J168+N168+R168+V168+Z168+AD168+AH168+AL168+AP168+AT168+AX168+BB168+BF168</f>
        <v>7</v>
      </c>
      <c r="F168" s="13">
        <f>COUNTA(H168,L168,P168,T168,X168,AB168,AF168,AJ168,AN168,AR168,AV168,AZ168,BD168)</f>
        <v>1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87"/>
      <c r="AF168" s="6"/>
      <c r="AG168" s="4"/>
      <c r="AH168" s="4"/>
      <c r="AI168" s="5" t="str">
        <f>VLOOKUP(C168,'8'!$B$10:$H$397,3,FALSE)</f>
        <v>00:55:58</v>
      </c>
      <c r="AJ168" s="6">
        <f>VLOOKUP(C168,'8'!$B$10:$H$397,4,FALSE)</f>
        <v>23</v>
      </c>
      <c r="AK168" s="6">
        <f>VLOOKUP(AJ168,Баллы!$A$2:$B$101,2)+AL168/2</f>
        <v>71.5</v>
      </c>
      <c r="AL168" s="6">
        <f>VLOOKUP(C168,'8'!$B$10:$H$397,6,FALSE)</f>
        <v>7</v>
      </c>
      <c r="AM168" s="5"/>
      <c r="AN168" s="6"/>
      <c r="AO168" s="6"/>
      <c r="AP168" s="6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</row>
    <row r="169" spans="1:58" x14ac:dyDescent="0.3">
      <c r="A169" s="11">
        <f>IF(D169=0," ",RANK(D169,$D$3:$D$244,0))</f>
        <v>167</v>
      </c>
      <c r="B169" s="9">
        <v>167</v>
      </c>
      <c r="C169" s="38" t="s">
        <v>356</v>
      </c>
      <c r="D169" s="72">
        <f>I169+M169+Q169+U169+Y169+AC169+AG169+AK169+AO169+AS169+AW169+BA169+BE169</f>
        <v>71.25</v>
      </c>
      <c r="E169" s="13">
        <f>J169+N169+R169+V169+Z169+AD169+AH169+AL169+AP169+AT169+AX169+BB169+BF169</f>
        <v>26.5</v>
      </c>
      <c r="F169" s="13">
        <f>COUNTA(H169,L169,P169,T169,X169,AB169,AF169,AJ169,AN169,AR169,AV169,AZ169,BD169)</f>
        <v>1</v>
      </c>
      <c r="G169" s="4"/>
      <c r="H169" s="4"/>
      <c r="I169" s="4"/>
      <c r="J169" s="4"/>
      <c r="K169" s="5"/>
      <c r="L169" s="6"/>
      <c r="M169" s="6"/>
      <c r="N169" s="6"/>
      <c r="O169" s="5">
        <f>VLOOKUP(C169,'3'!$B$10:$G$298,3,FALSE)</f>
        <v>0.15687500000000001</v>
      </c>
      <c r="P169" s="6">
        <f>VLOOKUP(C169,'3'!$B$10:$G$298,4,FALSE)</f>
        <v>33</v>
      </c>
      <c r="Q169" s="6">
        <f>VLOOKUP(P169,Баллы!$A$2:$B$101,2)+R169/2</f>
        <v>71.25</v>
      </c>
      <c r="R169" s="6">
        <f>VLOOKUP(C169,'3'!$B$10:$G$298,5,FALSE)</f>
        <v>26.5</v>
      </c>
      <c r="S169" s="5"/>
      <c r="T169" s="6"/>
      <c r="U169" s="6"/>
      <c r="V169" s="6"/>
      <c r="W169" s="8"/>
      <c r="X169" s="4"/>
      <c r="Y169" s="4"/>
      <c r="Z169" s="4"/>
      <c r="AA169" s="8"/>
      <c r="AB169" s="4"/>
      <c r="AC169" s="4"/>
      <c r="AD169" s="4"/>
      <c r="AE169" s="87"/>
      <c r="AF169" s="6"/>
      <c r="AG169" s="4"/>
      <c r="AH169" s="4"/>
      <c r="AI169" s="5"/>
      <c r="AJ169" s="6"/>
      <c r="AK169" s="6"/>
      <c r="AL169" s="6"/>
      <c r="AM169" s="5"/>
      <c r="AN169" s="6"/>
      <c r="AO169" s="6"/>
      <c r="AP169" s="6"/>
      <c r="AQ169" s="5"/>
      <c r="AR169" s="6"/>
      <c r="AS169" s="6"/>
      <c r="AT169" s="6"/>
      <c r="AU169" s="5"/>
      <c r="AV169" s="6"/>
      <c r="AW169" s="6"/>
      <c r="AX169" s="6"/>
      <c r="AY169" s="5"/>
      <c r="AZ169" s="6"/>
      <c r="BA169" s="6"/>
      <c r="BB169" s="6"/>
      <c r="BC169" s="5"/>
      <c r="BD169" s="6"/>
      <c r="BE169" s="6"/>
      <c r="BF169" s="6"/>
    </row>
    <row r="170" spans="1:58" x14ac:dyDescent="0.3">
      <c r="A170" s="11">
        <f>IF(D170=0," ",RANK(D170,$D$3:$D$244,0))</f>
        <v>168</v>
      </c>
      <c r="B170" s="9">
        <v>168</v>
      </c>
      <c r="C170" s="12" t="s">
        <v>723</v>
      </c>
      <c r="D170" s="72">
        <f>I170+M170+Q170+U170+Y170+AC170+AG170+AK170+AO170+AS170+AW170+BA170+BE170</f>
        <v>71</v>
      </c>
      <c r="E170" s="13">
        <f>J170+N170+R170+V170+Z170+AD170+AH170+AL170+AP170+AT170+AX170+BB170+BF170</f>
        <v>22</v>
      </c>
      <c r="F170" s="13">
        <f>COUNTA(H170,L170,P170,T170,X170,AB170,AF170,AJ170,AN170,AR170,AV170,AZ170,BD170)</f>
        <v>1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8">
        <f>VLOOKUP(C170,'6'!$B$10:$H$215,3,FALSE)</f>
        <v>0.16412037037037039</v>
      </c>
      <c r="AB170" s="4">
        <f>VLOOKUP(C170,'6'!$B$10:$H$215,4,FALSE)</f>
        <v>31</v>
      </c>
      <c r="AC170" s="4">
        <f>VLOOKUP(AB170,Баллы!$A$2:$B$101,2)+AD170/2</f>
        <v>71</v>
      </c>
      <c r="AD170" s="4">
        <f>VLOOKUP(C170,'6'!$B$10:$H$215,6,FALSE)</f>
        <v>22</v>
      </c>
      <c r="AE170" s="87"/>
      <c r="AF170" s="6"/>
      <c r="AG170" s="4"/>
      <c r="AH170" s="4"/>
      <c r="AI170" s="5"/>
      <c r="AJ170" s="6"/>
      <c r="AK170" s="6"/>
      <c r="AL170" s="6"/>
      <c r="AM170" s="5"/>
      <c r="AN170" s="6"/>
      <c r="AO170" s="6"/>
      <c r="AP170" s="6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</row>
    <row r="171" spans="1:58" x14ac:dyDescent="0.3">
      <c r="A171" s="11">
        <f>IF(D171=0," ",RANK(D171,$D$3:$D$244,0))</f>
        <v>168</v>
      </c>
      <c r="B171" s="9">
        <v>169</v>
      </c>
      <c r="C171" s="38" t="s">
        <v>165</v>
      </c>
      <c r="D171" s="72">
        <f>I171+M171+Q171+U171+Y171+AC171+AG171+AK171+AO171+AS171+AW171+BA171+BE171</f>
        <v>71</v>
      </c>
      <c r="E171" s="13">
        <f>J171+N171+R171+V171+Z171+AD171+AH171+AL171+AP171+AT171+AX171+BB171+BF171</f>
        <v>10</v>
      </c>
      <c r="F171" s="13">
        <f>COUNTA(H171,L171,P171,T171,X171,AB171,AF171,AJ171,AN171,AR171,AV171,AZ171,BD171)</f>
        <v>1</v>
      </c>
      <c r="G171" s="4"/>
      <c r="H171" s="4"/>
      <c r="I171" s="4"/>
      <c r="J171" s="4"/>
      <c r="K171" s="5"/>
      <c r="L171" s="6"/>
      <c r="M171" s="6"/>
      <c r="N171" s="6"/>
      <c r="O171" s="5"/>
      <c r="P171" s="6"/>
      <c r="Q171" s="6"/>
      <c r="R171" s="6"/>
      <c r="S171" s="5">
        <f>VLOOKUP(C171,'4'!$B$10:$H$161,3,FALSE)</f>
        <v>6.3020833333333331E-2</v>
      </c>
      <c r="T171" s="6">
        <f>VLOOKUP(C171,'4'!$B$10:$H$161,4,FALSE)</f>
        <v>25</v>
      </c>
      <c r="U171" s="6">
        <f>VLOOKUP(T171,Баллы!$A$2:$B$101,2)+V171/2</f>
        <v>71</v>
      </c>
      <c r="V171" s="6">
        <f>VLOOKUP(C171,'4'!$B$10:$H$161,6,FALSE)</f>
        <v>10</v>
      </c>
      <c r="W171" s="8"/>
      <c r="X171" s="4"/>
      <c r="Y171" s="4"/>
      <c r="Z171" s="4"/>
      <c r="AA171" s="8"/>
      <c r="AB171" s="4"/>
      <c r="AC171" s="4"/>
      <c r="AD171" s="4"/>
      <c r="AE171" s="87"/>
      <c r="AF171" s="6"/>
      <c r="AG171" s="4"/>
      <c r="AH171" s="4"/>
      <c r="AI171" s="5"/>
      <c r="AJ171" s="6"/>
      <c r="AK171" s="6"/>
      <c r="AL171" s="6"/>
      <c r="AM171" s="5"/>
      <c r="AN171" s="6"/>
      <c r="AO171" s="6"/>
      <c r="AP171" s="6"/>
      <c r="AQ171" s="5"/>
      <c r="AR171" s="6"/>
      <c r="AS171" s="6"/>
      <c r="AT171" s="6"/>
      <c r="AU171" s="5"/>
      <c r="AV171" s="6"/>
      <c r="AW171" s="6"/>
      <c r="AX171" s="6"/>
      <c r="AY171" s="5"/>
      <c r="AZ171" s="6"/>
      <c r="BA171" s="6"/>
      <c r="BB171" s="6"/>
      <c r="BC171" s="5"/>
      <c r="BD171" s="6"/>
      <c r="BE171" s="6"/>
      <c r="BF171" s="6"/>
    </row>
    <row r="172" spans="1:58" x14ac:dyDescent="0.3">
      <c r="A172" s="11">
        <f>IF(D172=0," ",RANK(D172,$D$3:$D$244,0))</f>
        <v>170</v>
      </c>
      <c r="B172" s="9">
        <v>170</v>
      </c>
      <c r="C172" s="159" t="s">
        <v>2017</v>
      </c>
      <c r="D172" s="72">
        <f>I172+M172+Q172+U172+Y172+AC172+AG172+AK172+AO172+AS172+AW172+BA172+BE172</f>
        <v>70.5</v>
      </c>
      <c r="E172" s="13">
        <f>J172+N172+R172+V172+Z172+AD172+AH172+AL172+AP172+AT172+AX172+BB172+BF172</f>
        <v>15</v>
      </c>
      <c r="F172" s="13">
        <f>COUNTA(H172,L172,P172,T172,X172,AB172,AF172,AJ172,AN172,AR172,AV172,AZ172,BD172)</f>
        <v>1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87"/>
      <c r="AF172" s="6"/>
      <c r="AG172" s="4"/>
      <c r="AH172" s="4"/>
      <c r="AI172" s="5" t="str">
        <f>VLOOKUP(C172,'8'!$B$10:$H$397,3,FALSE)</f>
        <v>01:41:34</v>
      </c>
      <c r="AJ172" s="6">
        <f>VLOOKUP(C172,'8'!$B$10:$H$397,4,FALSE)</f>
        <v>28</v>
      </c>
      <c r="AK172" s="6">
        <f>VLOOKUP(AJ172,Баллы!$A$2:$B$101,2)+AL172/2</f>
        <v>70.5</v>
      </c>
      <c r="AL172" s="6">
        <f>VLOOKUP(C172,'8'!$B$10:$H$397,6,FALSE)</f>
        <v>15</v>
      </c>
      <c r="AM172" s="5"/>
      <c r="AN172" s="6"/>
      <c r="AO172" s="6"/>
      <c r="AP172" s="6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</row>
    <row r="173" spans="1:58" x14ac:dyDescent="0.3">
      <c r="A173" s="11">
        <f>IF(D173=0," ",RANK(D173,$D$3:$D$244,0))</f>
        <v>170</v>
      </c>
      <c r="B173" s="9">
        <v>171</v>
      </c>
      <c r="C173" s="159" t="s">
        <v>615</v>
      </c>
      <c r="D173" s="72">
        <f>I173+M173+Q173+U173+Y173+AC173+AG173+AK173+AO173+AS173+AW173+BA173+BE173</f>
        <v>70.5</v>
      </c>
      <c r="E173" s="13">
        <f>J173+N173+R173+V173+Z173+AD173+AH173+AL173+AP173+AT173+AX173+BB173+BF173</f>
        <v>7</v>
      </c>
      <c r="F173" s="13">
        <f>COUNTA(H173,L173,P173,T173,X173,AB173,AF173,AJ173,AN173,AR173,AV173,AZ173,BD173)</f>
        <v>1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87"/>
      <c r="AF173" s="6"/>
      <c r="AG173" s="4"/>
      <c r="AH173" s="4"/>
      <c r="AI173" s="5" t="str">
        <f>VLOOKUP(C173,'8'!$B$10:$H$397,3,FALSE)</f>
        <v>00:56:26</v>
      </c>
      <c r="AJ173" s="6">
        <f>VLOOKUP(C173,'8'!$B$10:$H$397,4,FALSE)</f>
        <v>24</v>
      </c>
      <c r="AK173" s="6">
        <f>VLOOKUP(AJ173,Баллы!$A$2:$B$101,2)+AL173/2</f>
        <v>70.5</v>
      </c>
      <c r="AL173" s="6">
        <f>VLOOKUP(C173,'8'!$B$10:$H$397,6,FALSE)</f>
        <v>7</v>
      </c>
      <c r="AM173" s="5"/>
      <c r="AN173" s="6"/>
      <c r="AO173" s="6"/>
      <c r="AP173" s="6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</row>
    <row r="174" spans="1:58" x14ac:dyDescent="0.3">
      <c r="A174" s="11">
        <f>IF(D174=0," ",RANK(D174,$D$3:$D$244,0))</f>
        <v>172</v>
      </c>
      <c r="B174" s="9">
        <v>172</v>
      </c>
      <c r="C174" s="38" t="s">
        <v>357</v>
      </c>
      <c r="D174" s="72">
        <f>I174+M174+Q174+U174+Y174+AC174+AG174+AK174+AO174+AS174+AW174+BA174+BE174</f>
        <v>70.25</v>
      </c>
      <c r="E174" s="13">
        <f>J174+N174+R174+V174+Z174+AD174+AH174+AL174+AP174+AT174+AX174+BB174+BF174</f>
        <v>26.5</v>
      </c>
      <c r="F174" s="13">
        <f>COUNTA(H174,L174,P174,T174,X174,AB174,AF174,AJ174,AN174,AR174,AV174,AZ174,BD174)</f>
        <v>1</v>
      </c>
      <c r="G174" s="4"/>
      <c r="H174" s="4"/>
      <c r="I174" s="4"/>
      <c r="J174" s="4"/>
      <c r="K174" s="5"/>
      <c r="L174" s="6"/>
      <c r="M174" s="6"/>
      <c r="N174" s="6"/>
      <c r="O174" s="5">
        <f>VLOOKUP(C174,'3'!$B$10:$G$298,3,FALSE)</f>
        <v>0.15800925925925927</v>
      </c>
      <c r="P174" s="6">
        <f>VLOOKUP(C174,'3'!$B$10:$G$298,4,FALSE)</f>
        <v>34</v>
      </c>
      <c r="Q174" s="6">
        <f>VLOOKUP(P174,Баллы!$A$2:$B$101,2)+R174/2</f>
        <v>70.25</v>
      </c>
      <c r="R174" s="6">
        <f>VLOOKUP(C174,'3'!$B$10:$G$298,5,FALSE)</f>
        <v>26.5</v>
      </c>
      <c r="S174" s="5"/>
      <c r="T174" s="6"/>
      <c r="U174" s="6"/>
      <c r="V174" s="6"/>
      <c r="W174" s="8"/>
      <c r="X174" s="4"/>
      <c r="Y174" s="4"/>
      <c r="Z174" s="4"/>
      <c r="AA174" s="8"/>
      <c r="AB174" s="4"/>
      <c r="AC174" s="4"/>
      <c r="AD174" s="4"/>
      <c r="AE174" s="87"/>
      <c r="AF174" s="6"/>
      <c r="AG174" s="4"/>
      <c r="AH174" s="4"/>
      <c r="AI174" s="5"/>
      <c r="AJ174" s="6"/>
      <c r="AK174" s="6"/>
      <c r="AL174" s="6"/>
      <c r="AM174" s="5"/>
      <c r="AN174" s="6"/>
      <c r="AO174" s="6"/>
      <c r="AP174" s="6"/>
      <c r="AQ174" s="5"/>
      <c r="AR174" s="6"/>
      <c r="AS174" s="6"/>
      <c r="AT174" s="6"/>
      <c r="AU174" s="5"/>
      <c r="AV174" s="6"/>
      <c r="AW174" s="6"/>
      <c r="AX174" s="6"/>
      <c r="AY174" s="5"/>
      <c r="AZ174" s="6"/>
      <c r="BA174" s="6"/>
      <c r="BB174" s="6"/>
      <c r="BC174" s="5"/>
      <c r="BD174" s="6"/>
      <c r="BE174" s="6"/>
      <c r="BF174" s="6"/>
    </row>
    <row r="175" spans="1:58" x14ac:dyDescent="0.3">
      <c r="A175" s="11">
        <f>IF(D175=0," ",RANK(D175,$D$3:$D$244,0))</f>
        <v>173</v>
      </c>
      <c r="B175" s="9">
        <v>173</v>
      </c>
      <c r="C175" s="38" t="s">
        <v>166</v>
      </c>
      <c r="D175" s="72">
        <f>I175+M175+Q175+U175+Y175+AC175+AG175+AK175+AO175+AS175+AW175+BA175+BE175</f>
        <v>70</v>
      </c>
      <c r="E175" s="13">
        <f>J175+N175+R175+V175+Z175+AD175+AH175+AL175+AP175+AT175+AX175+BB175+BF175</f>
        <v>10</v>
      </c>
      <c r="F175" s="13">
        <f>COUNTA(H175,L175,P175,T175,X175,AB175,AF175,AJ175,AN175,AR175,AV175,AZ175,BD175)</f>
        <v>1</v>
      </c>
      <c r="G175" s="4"/>
      <c r="H175" s="4"/>
      <c r="I175" s="4"/>
      <c r="J175" s="4"/>
      <c r="K175" s="5"/>
      <c r="L175" s="6"/>
      <c r="M175" s="6"/>
      <c r="N175" s="6"/>
      <c r="O175" s="5"/>
      <c r="P175" s="6"/>
      <c r="Q175" s="6"/>
      <c r="R175" s="6"/>
      <c r="S175" s="5">
        <f>VLOOKUP(C175,'4'!$B$10:$H$161,3,FALSE)</f>
        <v>6.6631944444444438E-2</v>
      </c>
      <c r="T175" s="6">
        <f>VLOOKUP(C175,'4'!$B$10:$H$161,4,FALSE)</f>
        <v>26</v>
      </c>
      <c r="U175" s="6">
        <f>VLOOKUP(T175,Баллы!$A$2:$B$101,2)+V175/2</f>
        <v>70</v>
      </c>
      <c r="V175" s="6">
        <f>VLOOKUP(C175,'4'!$B$10:$H$161,6,FALSE)</f>
        <v>10</v>
      </c>
      <c r="W175" s="8"/>
      <c r="X175" s="4"/>
      <c r="Y175" s="4"/>
      <c r="Z175" s="4"/>
      <c r="AA175" s="8"/>
      <c r="AB175" s="4"/>
      <c r="AC175" s="4"/>
      <c r="AD175" s="4"/>
      <c r="AE175" s="87"/>
      <c r="AF175" s="6"/>
      <c r="AG175" s="4"/>
      <c r="AH175" s="4"/>
      <c r="AI175" s="5"/>
      <c r="AJ175" s="6"/>
      <c r="AK175" s="6"/>
      <c r="AL175" s="6"/>
      <c r="AM175" s="5"/>
      <c r="AN175" s="6"/>
      <c r="AO175" s="6"/>
      <c r="AP175" s="6"/>
      <c r="AQ175" s="5"/>
      <c r="AR175" s="6"/>
      <c r="AS175" s="6"/>
      <c r="AT175" s="6"/>
      <c r="AU175" s="5"/>
      <c r="AV175" s="6"/>
      <c r="AW175" s="6"/>
      <c r="AX175" s="6"/>
      <c r="AY175" s="5"/>
      <c r="AZ175" s="6"/>
      <c r="BA175" s="6"/>
      <c r="BB175" s="6"/>
      <c r="BC175" s="5"/>
      <c r="BD175" s="6"/>
      <c r="BE175" s="6"/>
      <c r="BF175" s="6"/>
    </row>
    <row r="176" spans="1:58" x14ac:dyDescent="0.3">
      <c r="A176" s="11">
        <f>IF(D176=0," ",RANK(D176,$D$3:$D$244,0))</f>
        <v>174</v>
      </c>
      <c r="B176" s="9">
        <v>174</v>
      </c>
      <c r="C176" s="159" t="s">
        <v>2043</v>
      </c>
      <c r="D176" s="72">
        <f>I176+M176+Q176+U176+Y176+AC176+AG176+AK176+AO176+AS176+AW176+BA176+BE176</f>
        <v>69.5</v>
      </c>
      <c r="E176" s="13">
        <f>J176+N176+R176+V176+Z176+AD176+AH176+AL176+AP176+AT176+AX176+BB176+BF176</f>
        <v>7</v>
      </c>
      <c r="F176" s="13">
        <f>COUNTA(H176,L176,P176,T176,X176,AB176,AF176,AJ176,AN176,AR176,AV176,AZ176,BD176)</f>
        <v>1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87"/>
      <c r="AF176" s="6"/>
      <c r="AG176" s="4"/>
      <c r="AH176" s="4"/>
      <c r="AI176" s="5" t="str">
        <f>VLOOKUP(C176,'8'!$B$10:$H$397,3,FALSE)</f>
        <v>00:56:40</v>
      </c>
      <c r="AJ176" s="6">
        <f>VLOOKUP(C176,'8'!$B$10:$H$397,4,FALSE)</f>
        <v>25</v>
      </c>
      <c r="AK176" s="6">
        <f>VLOOKUP(AJ176,Баллы!$A$2:$B$101,2)+AL176/2</f>
        <v>69.5</v>
      </c>
      <c r="AL176" s="6">
        <f>VLOOKUP(C176,'8'!$B$10:$H$397,6,FALSE)</f>
        <v>7</v>
      </c>
      <c r="AM176" s="5"/>
      <c r="AN176" s="6"/>
      <c r="AO176" s="6"/>
      <c r="AP176" s="6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</row>
    <row r="177" spans="1:58" x14ac:dyDescent="0.3">
      <c r="A177" s="11">
        <f>IF(D177=0," ",RANK(D177,$D$3:$D$244,0))</f>
        <v>175</v>
      </c>
      <c r="B177" s="9">
        <v>175</v>
      </c>
      <c r="C177" s="38" t="s">
        <v>358</v>
      </c>
      <c r="D177" s="72">
        <f>I177+M177+Q177+U177+Y177+AC177+AG177+AK177+AO177+AS177+AW177+BA177+BE177</f>
        <v>69.25</v>
      </c>
      <c r="E177" s="13">
        <f>J177+N177+R177+V177+Z177+AD177+AH177+AL177+AP177+AT177+AX177+BB177+BF177</f>
        <v>26.5</v>
      </c>
      <c r="F177" s="13">
        <f>COUNTA(H177,L177,P177,T177,X177,AB177,AF177,AJ177,AN177,AR177,AV177,AZ177,BD177)</f>
        <v>1</v>
      </c>
      <c r="G177" s="4"/>
      <c r="H177" s="4"/>
      <c r="I177" s="4"/>
      <c r="J177" s="4"/>
      <c r="K177" s="5"/>
      <c r="L177" s="6"/>
      <c r="M177" s="6"/>
      <c r="N177" s="6"/>
      <c r="O177" s="5">
        <f>VLOOKUP(C177,'3'!$B$10:$G$298,3,FALSE)</f>
        <v>0.16354166666666667</v>
      </c>
      <c r="P177" s="6">
        <f>VLOOKUP(C177,'3'!$B$10:$G$298,4,FALSE)</f>
        <v>35</v>
      </c>
      <c r="Q177" s="6">
        <f>VLOOKUP(P177,Баллы!$A$2:$B$101,2)+R177/2</f>
        <v>69.25</v>
      </c>
      <c r="R177" s="6">
        <f>VLOOKUP(C177,'3'!$B$10:$G$298,5,FALSE)</f>
        <v>26.5</v>
      </c>
      <c r="S177" s="5"/>
      <c r="T177" s="6"/>
      <c r="U177" s="6"/>
      <c r="V177" s="6"/>
      <c r="W177" s="8"/>
      <c r="X177" s="4"/>
      <c r="Y177" s="4"/>
      <c r="Z177" s="4"/>
      <c r="AA177" s="8"/>
      <c r="AB177" s="4"/>
      <c r="AC177" s="4"/>
      <c r="AD177" s="4"/>
      <c r="AE177" s="87"/>
      <c r="AF177" s="6"/>
      <c r="AG177" s="4"/>
      <c r="AH177" s="4"/>
      <c r="AI177" s="5"/>
      <c r="AJ177" s="6"/>
      <c r="AK177" s="6"/>
      <c r="AL177" s="6"/>
      <c r="AM177" s="5"/>
      <c r="AN177" s="6"/>
      <c r="AO177" s="6"/>
      <c r="AP177" s="6"/>
      <c r="AQ177" s="5"/>
      <c r="AR177" s="6"/>
      <c r="AS177" s="6"/>
      <c r="AT177" s="6"/>
      <c r="AU177" s="5"/>
      <c r="AV177" s="6"/>
      <c r="AW177" s="6"/>
      <c r="AX177" s="6"/>
      <c r="AY177" s="5"/>
      <c r="AZ177" s="6"/>
      <c r="BA177" s="6"/>
      <c r="BB177" s="6"/>
      <c r="BC177" s="5"/>
      <c r="BD177" s="6"/>
      <c r="BE177" s="6"/>
      <c r="BF177" s="6"/>
    </row>
    <row r="178" spans="1:58" x14ac:dyDescent="0.3">
      <c r="A178" s="11">
        <f>IF(D178=0," ",RANK(D178,$D$3:$D$244,0))</f>
        <v>176</v>
      </c>
      <c r="B178" s="9">
        <v>176</v>
      </c>
      <c r="C178" s="12" t="s">
        <v>760</v>
      </c>
      <c r="D178" s="72">
        <f>I178+M178+Q178+U178+Y178+AC178+AG178+AK178+AO178+AS178+AW178+BA178+BE178</f>
        <v>69</v>
      </c>
      <c r="E178" s="13">
        <f>J178+N178+R178+V178+Z178+AD178+AH178+AL178+AP178+AT178+AX178+BB178+BF178</f>
        <v>10</v>
      </c>
      <c r="F178" s="13">
        <f>COUNTA(H178,L178,P178,T178,X178,AB178,AF178,AJ178,AN178,AR178,AV178,AZ178,BD178)</f>
        <v>1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8">
        <f>VLOOKUP(C178,'6'!$B$10:$H$215,3,FALSE)</f>
        <v>5.6608796296296303E-2</v>
      </c>
      <c r="AB178" s="4">
        <f>VLOOKUP(C178,'6'!$B$10:$H$215,4,FALSE)</f>
        <v>27</v>
      </c>
      <c r="AC178" s="4">
        <f>VLOOKUP(AB178,Баллы!$A$2:$B$101,2)+AD178/2</f>
        <v>69</v>
      </c>
      <c r="AD178" s="4">
        <f>VLOOKUP(C178,'6'!$B$10:$H$215,6,FALSE)</f>
        <v>10</v>
      </c>
      <c r="AE178" s="87"/>
      <c r="AF178" s="6"/>
      <c r="AG178" s="4"/>
      <c r="AH178" s="4"/>
      <c r="AI178" s="5"/>
      <c r="AJ178" s="6"/>
      <c r="AK178" s="6"/>
      <c r="AL178" s="6"/>
      <c r="AM178" s="5"/>
      <c r="AN178" s="6"/>
      <c r="AO178" s="6"/>
      <c r="AP178" s="6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</row>
    <row r="179" spans="1:58" x14ac:dyDescent="0.3">
      <c r="A179" s="11">
        <f>IF(D179=0," ",RANK(D179,$D$3:$D$244,0))</f>
        <v>176</v>
      </c>
      <c r="B179" s="9">
        <v>176</v>
      </c>
      <c r="C179" s="159" t="s">
        <v>1994</v>
      </c>
      <c r="D179" s="72">
        <f>I179+M179+Q179+U179+Y179+AC179+AG179+AK179+AO179+AS179+AW179+BA179+BE179</f>
        <v>69</v>
      </c>
      <c r="E179" s="13">
        <f>J179+N179+R179+V179+Z179+AD179+AH179+AL179+AP179+AT179+AX179+BB179+BF179</f>
        <v>10</v>
      </c>
      <c r="F179" s="13">
        <f>COUNTA(H179,L179,P179,T179,X179,AB179,AF179,AJ179,AN179,AR179,AV179,AZ179,BD179)</f>
        <v>1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87" t="str">
        <f>VLOOKUP(C179,'7'!$B$10:$H$126,3,FALSE)</f>
        <v>01:22:35</v>
      </c>
      <c r="AF179" s="6">
        <f>VLOOKUP(C179,'7'!$B$10:$H$126,4,FALSE)</f>
        <v>27</v>
      </c>
      <c r="AG179" s="4">
        <f>VLOOKUP(AF179,Баллы!$A$2:$B$101,2)+AH179/2</f>
        <v>69</v>
      </c>
      <c r="AH179" s="4">
        <f>VLOOKUP(C179,'7'!$B$10:$H$126,6,FALSE)</f>
        <v>10</v>
      </c>
      <c r="AI179" s="5"/>
      <c r="AJ179" s="6"/>
      <c r="AK179" s="6"/>
      <c r="AL179" s="6"/>
      <c r="AM179" s="5"/>
      <c r="AN179" s="6"/>
      <c r="AO179" s="6"/>
      <c r="AP179" s="6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</row>
    <row r="180" spans="1:58" x14ac:dyDescent="0.3">
      <c r="A180" s="11">
        <f>IF(D180=0," ",RANK(D180,$D$3:$D$244,0))</f>
        <v>178</v>
      </c>
      <c r="B180" s="9">
        <v>178</v>
      </c>
      <c r="C180" s="38" t="s">
        <v>297</v>
      </c>
      <c r="D180" s="72">
        <f>I180+M180+Q180+U180+Y180+AC180+AG180+AK180+AO180+AS180+AW180+BA180+BE180</f>
        <v>68.75</v>
      </c>
      <c r="E180" s="13">
        <f>J180+N180+R180+V180+Z180+AD180+AH180+AL180+AP180+AT180+AX180+BB180+BF180</f>
        <v>9.5</v>
      </c>
      <c r="F180" s="13">
        <f>COUNTA(H180,L180,P180,T180,X180,AB180,AF180,AJ180,AN180,AR180,AV180,AZ180,BD180)</f>
        <v>1</v>
      </c>
      <c r="G180" s="4"/>
      <c r="H180" s="4"/>
      <c r="I180" s="4"/>
      <c r="J180" s="4"/>
      <c r="K180" s="5"/>
      <c r="L180" s="6"/>
      <c r="M180" s="6"/>
      <c r="N180" s="6"/>
      <c r="O180" s="5">
        <f>VLOOKUP(C180,'3'!$B$10:$G$298,3,FALSE)</f>
        <v>4.8611111111111112E-2</v>
      </c>
      <c r="P180" s="6">
        <f>VLOOKUP(C180,'3'!$B$10:$G$298,4,FALSE)</f>
        <v>27</v>
      </c>
      <c r="Q180" s="6">
        <f>VLOOKUP(P180,Баллы!$A$2:$B$101,2)+R180/2</f>
        <v>68.75</v>
      </c>
      <c r="R180" s="6">
        <f>VLOOKUP(C180,'3'!$B$10:$G$298,5,FALSE)</f>
        <v>9.5</v>
      </c>
      <c r="S180" s="5"/>
      <c r="T180" s="6"/>
      <c r="U180" s="6"/>
      <c r="V180" s="6"/>
      <c r="W180" s="8"/>
      <c r="X180" s="4"/>
      <c r="Y180" s="4"/>
      <c r="Z180" s="4"/>
      <c r="AA180" s="8"/>
      <c r="AB180" s="4"/>
      <c r="AC180" s="4"/>
      <c r="AD180" s="4"/>
      <c r="AE180" s="87"/>
      <c r="AF180" s="6"/>
      <c r="AG180" s="4"/>
      <c r="AH180" s="4"/>
      <c r="AI180" s="5"/>
      <c r="AJ180" s="6"/>
      <c r="AK180" s="6"/>
      <c r="AL180" s="6"/>
      <c r="AM180" s="5"/>
      <c r="AN180" s="6"/>
      <c r="AO180" s="6"/>
      <c r="AP180" s="6"/>
      <c r="AQ180" s="5"/>
      <c r="AR180" s="6"/>
      <c r="AS180" s="6"/>
      <c r="AT180" s="6"/>
      <c r="AU180" s="5"/>
      <c r="AV180" s="6"/>
      <c r="AW180" s="6"/>
      <c r="AX180" s="6"/>
      <c r="AY180" s="5"/>
      <c r="AZ180" s="6"/>
      <c r="BA180" s="6"/>
      <c r="BB180" s="6"/>
      <c r="BC180" s="5"/>
      <c r="BD180" s="6"/>
      <c r="BE180" s="6"/>
      <c r="BF180" s="6"/>
    </row>
    <row r="181" spans="1:58" x14ac:dyDescent="0.3">
      <c r="A181" s="11">
        <f>IF(D181=0," ",RANK(D181,$D$3:$D$244,0))</f>
        <v>179</v>
      </c>
      <c r="B181" s="9">
        <v>179</v>
      </c>
      <c r="C181" s="159" t="s">
        <v>2018</v>
      </c>
      <c r="D181" s="72">
        <f>I181+M181+Q181+U181+Y181+AC181+AG181+AK181+AO181+AS181+AW181+BA181+BE181</f>
        <v>68.5</v>
      </c>
      <c r="E181" s="13">
        <f>J181+N181+R181+V181+Z181+AD181+AH181+AL181+AP181+AT181+AX181+BB181+BF181</f>
        <v>15</v>
      </c>
      <c r="F181" s="13">
        <f>COUNTA(H181,L181,P181,T181,X181,AB181,AF181,AJ181,AN181,AR181,AV181,AZ181,BD181)</f>
        <v>1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87"/>
      <c r="AF181" s="6"/>
      <c r="AG181" s="4"/>
      <c r="AH181" s="4"/>
      <c r="AI181" s="5" t="str">
        <f>VLOOKUP(C181,'8'!$B$10:$H$397,3,FALSE)</f>
        <v>01:42:05</v>
      </c>
      <c r="AJ181" s="6">
        <f>VLOOKUP(C181,'8'!$B$10:$H$397,4,FALSE)</f>
        <v>30</v>
      </c>
      <c r="AK181" s="6">
        <f>VLOOKUP(AJ181,Баллы!$A$2:$B$101,2)+AL181/2</f>
        <v>68.5</v>
      </c>
      <c r="AL181" s="6">
        <f>VLOOKUP(C181,'8'!$B$10:$H$397,6,FALSE)</f>
        <v>15</v>
      </c>
      <c r="AM181" s="5"/>
      <c r="AN181" s="6"/>
      <c r="AO181" s="6"/>
      <c r="AP181" s="6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</row>
    <row r="182" spans="1:58" x14ac:dyDescent="0.3">
      <c r="A182" s="11">
        <f>IF(D182=0," ",RANK(D182,$D$3:$D$244,0))</f>
        <v>179</v>
      </c>
      <c r="B182" s="9">
        <v>180</v>
      </c>
      <c r="C182" s="159" t="s">
        <v>2044</v>
      </c>
      <c r="D182" s="72">
        <f>I182+M182+Q182+U182+Y182+AC182+AG182+AK182+AO182+AS182+AW182+BA182+BE182</f>
        <v>68.5</v>
      </c>
      <c r="E182" s="13">
        <f>J182+N182+R182+V182+Z182+AD182+AH182+AL182+AP182+AT182+AX182+BB182+BF182</f>
        <v>7</v>
      </c>
      <c r="F182" s="13">
        <f>COUNTA(H182,L182,P182,T182,X182,AB182,AF182,AJ182,AN182,AR182,AV182,AZ182,BD182)</f>
        <v>1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87"/>
      <c r="AF182" s="6"/>
      <c r="AG182" s="4"/>
      <c r="AH182" s="4"/>
      <c r="AI182" s="5" t="str">
        <f>VLOOKUP(C182,'8'!$B$10:$H$397,3,FALSE)</f>
        <v>00:57:04</v>
      </c>
      <c r="AJ182" s="6">
        <f>VLOOKUP(C182,'8'!$B$10:$H$397,4,FALSE)</f>
        <v>26</v>
      </c>
      <c r="AK182" s="6">
        <f>VLOOKUP(AJ182,Баллы!$A$2:$B$101,2)+AL182/2</f>
        <v>68.5</v>
      </c>
      <c r="AL182" s="6">
        <f>VLOOKUP(C182,'8'!$B$10:$H$397,6,FALSE)</f>
        <v>7</v>
      </c>
      <c r="AM182" s="5"/>
      <c r="AN182" s="6"/>
      <c r="AO182" s="6"/>
      <c r="AP182" s="6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</row>
    <row r="183" spans="1:58" x14ac:dyDescent="0.3">
      <c r="A183" s="11">
        <f>IF(D183=0," ",RANK(D183,$D$3:$D$244,0))</f>
        <v>181</v>
      </c>
      <c r="B183" s="9">
        <v>181</v>
      </c>
      <c r="C183" s="38" t="s">
        <v>359</v>
      </c>
      <c r="D183" s="72">
        <f>I183+M183+Q183+U183+Y183+AC183+AG183+AK183+AO183+AS183+AW183+BA183+BE183</f>
        <v>68.25</v>
      </c>
      <c r="E183" s="13">
        <f>J183+N183+R183+V183+Z183+AD183+AH183+AL183+AP183+AT183+AX183+BB183+BF183</f>
        <v>26.5</v>
      </c>
      <c r="F183" s="13">
        <f>COUNTA(H183,L183,P183,T183,X183,AB183,AF183,AJ183,AN183,AR183,AV183,AZ183,BD183)</f>
        <v>1</v>
      </c>
      <c r="G183" s="4"/>
      <c r="H183" s="4"/>
      <c r="I183" s="4"/>
      <c r="J183" s="4"/>
      <c r="K183" s="5"/>
      <c r="L183" s="6"/>
      <c r="M183" s="6"/>
      <c r="N183" s="6"/>
      <c r="O183" s="5">
        <f>VLOOKUP(C183,'3'!$B$10:$G$298,3,FALSE)</f>
        <v>0.16444444444444445</v>
      </c>
      <c r="P183" s="6">
        <f>VLOOKUP(C183,'3'!$B$10:$G$298,4,FALSE)</f>
        <v>36</v>
      </c>
      <c r="Q183" s="6">
        <f>VLOOKUP(P183,Баллы!$A$2:$B$101,2)+R183/2</f>
        <v>68.25</v>
      </c>
      <c r="R183" s="6">
        <f>VLOOKUP(C183,'3'!$B$10:$G$298,5,FALSE)</f>
        <v>26.5</v>
      </c>
      <c r="S183" s="5"/>
      <c r="T183" s="6"/>
      <c r="U183" s="6"/>
      <c r="V183" s="6"/>
      <c r="W183" s="8"/>
      <c r="X183" s="4"/>
      <c r="Y183" s="4"/>
      <c r="Z183" s="4"/>
      <c r="AA183" s="8"/>
      <c r="AB183" s="4"/>
      <c r="AC183" s="4"/>
      <c r="AD183" s="4"/>
      <c r="AE183" s="87"/>
      <c r="AF183" s="6"/>
      <c r="AG183" s="4"/>
      <c r="AH183" s="4"/>
      <c r="AI183" s="5"/>
      <c r="AJ183" s="6"/>
      <c r="AK183" s="6"/>
      <c r="AL183" s="6"/>
      <c r="AM183" s="5"/>
      <c r="AN183" s="6"/>
      <c r="AO183" s="6"/>
      <c r="AP183" s="6"/>
      <c r="AQ183" s="5"/>
      <c r="AR183" s="6"/>
      <c r="AS183" s="6"/>
      <c r="AT183" s="6"/>
      <c r="AU183" s="5"/>
      <c r="AV183" s="6"/>
      <c r="AW183" s="6"/>
      <c r="AX183" s="6"/>
      <c r="AY183" s="5"/>
      <c r="AZ183" s="6"/>
      <c r="BA183" s="6"/>
      <c r="BB183" s="6"/>
      <c r="BC183" s="5"/>
      <c r="BD183" s="6"/>
      <c r="BE183" s="6"/>
      <c r="BF183" s="6"/>
    </row>
    <row r="184" spans="1:58" x14ac:dyDescent="0.3">
      <c r="A184" s="11">
        <f>IF(D184=0," ",RANK(D184,$D$3:$D$244,0))</f>
        <v>182</v>
      </c>
      <c r="B184" s="9">
        <v>182</v>
      </c>
      <c r="C184" s="159" t="s">
        <v>2045</v>
      </c>
      <c r="D184" s="72">
        <f>I184+M184+Q184+U184+Y184+AC184+AG184+AK184+AO184+AS184+AW184+BA184+BE184</f>
        <v>67.5</v>
      </c>
      <c r="E184" s="13">
        <f>J184+N184+R184+V184+Z184+AD184+AH184+AL184+AP184+AT184+AX184+BB184+BF184</f>
        <v>7</v>
      </c>
      <c r="F184" s="13">
        <f>COUNTA(H184,L184,P184,T184,X184,AB184,AF184,AJ184,AN184,AR184,AV184,AZ184,BD184)</f>
        <v>1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87"/>
      <c r="AF184" s="6"/>
      <c r="AG184" s="4"/>
      <c r="AH184" s="4"/>
      <c r="AI184" s="5" t="str">
        <f>VLOOKUP(C184,'8'!$B$10:$H$397,3,FALSE)</f>
        <v>00:57:06</v>
      </c>
      <c r="AJ184" s="6">
        <f>VLOOKUP(C184,'8'!$B$10:$H$397,4,FALSE)</f>
        <v>27</v>
      </c>
      <c r="AK184" s="6">
        <f>VLOOKUP(AJ184,Баллы!$A$2:$B$101,2)+AL184/2</f>
        <v>67.5</v>
      </c>
      <c r="AL184" s="6">
        <f>VLOOKUP(C184,'8'!$B$10:$H$397,6,FALSE)</f>
        <v>7</v>
      </c>
      <c r="AM184" s="5"/>
      <c r="AN184" s="6"/>
      <c r="AO184" s="6"/>
      <c r="AP184" s="6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</row>
    <row r="185" spans="1:58" x14ac:dyDescent="0.3">
      <c r="A185" s="11">
        <f>IF(D185=0," ",RANK(D185,$D$3:$D$244,0))</f>
        <v>183</v>
      </c>
      <c r="B185" s="9">
        <v>183</v>
      </c>
      <c r="C185" s="12" t="s">
        <v>762</v>
      </c>
      <c r="D185" s="72">
        <f>I185+M185+Q185+U185+Y185+AC185+AG185+AK185+AO185+AS185+AW185+BA185+BE185</f>
        <v>67</v>
      </c>
      <c r="E185" s="13">
        <f>J185+N185+R185+V185+Z185+AD185+AH185+AL185+AP185+AT185+AX185+BB185+BF185</f>
        <v>10</v>
      </c>
      <c r="F185" s="13">
        <f>COUNTA(H185,L185,P185,T185,X185,AB185,AF185,AJ185,AN185,AR185,AV185,AZ185,BD185)</f>
        <v>1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8">
        <f>VLOOKUP(C185,'6'!$B$10:$H$215,3,FALSE)</f>
        <v>6.0312499999999998E-2</v>
      </c>
      <c r="AB185" s="4">
        <f>VLOOKUP(C185,'6'!$B$10:$H$215,4,FALSE)</f>
        <v>29</v>
      </c>
      <c r="AC185" s="4">
        <f>VLOOKUP(AB185,Баллы!$A$2:$B$101,2)+AD185/2</f>
        <v>67</v>
      </c>
      <c r="AD185" s="4">
        <f>VLOOKUP(C185,'6'!$B$10:$H$215,6,FALSE)</f>
        <v>10</v>
      </c>
      <c r="AE185" s="87"/>
      <c r="AF185" s="6"/>
      <c r="AG185" s="4"/>
      <c r="AH185" s="4"/>
      <c r="AI185" s="5"/>
      <c r="AJ185" s="6"/>
      <c r="AK185" s="6"/>
      <c r="AL185" s="6"/>
      <c r="AM185" s="5"/>
      <c r="AN185" s="6"/>
      <c r="AO185" s="6"/>
      <c r="AP185" s="6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</row>
    <row r="186" spans="1:58" x14ac:dyDescent="0.3">
      <c r="A186" s="11">
        <f>IF(D186=0," ",RANK(D186,$D$3:$D$244,0))</f>
        <v>184</v>
      </c>
      <c r="B186" s="9">
        <v>184</v>
      </c>
      <c r="C186" s="159" t="s">
        <v>1995</v>
      </c>
      <c r="D186" s="72">
        <f>I186+M186+Q186+U186+Y186+AC186+AG186+AK186+AO186+AS186+AW186+BA186+BE186</f>
        <v>66</v>
      </c>
      <c r="E186" s="13">
        <f>J186+N186+R186+V186+Z186+AD186+AH186+AL186+AP186+AT186+AX186+BB186+BF186</f>
        <v>10</v>
      </c>
      <c r="F186" s="13">
        <f>COUNTA(H186,L186,P186,T186,X186,AB186,AF186,AJ186,AN186,AR186,AV186,AZ186,BD186)</f>
        <v>1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87" t="str">
        <f>VLOOKUP(C186,'7'!$B$10:$H$126,3,FALSE)</f>
        <v>01:38:31</v>
      </c>
      <c r="AF186" s="6">
        <f>VLOOKUP(C186,'7'!$B$10:$H$126,4,FALSE)</f>
        <v>30</v>
      </c>
      <c r="AG186" s="4">
        <f>VLOOKUP(AF186,Баллы!$A$2:$B$101,2)+AH186/2</f>
        <v>66</v>
      </c>
      <c r="AH186" s="4">
        <f>VLOOKUP(C186,'7'!$B$10:$H$126,6,FALSE)</f>
        <v>10</v>
      </c>
      <c r="AI186" s="5"/>
      <c r="AJ186" s="6"/>
      <c r="AK186" s="6"/>
      <c r="AL186" s="6"/>
      <c r="AM186" s="5"/>
      <c r="AN186" s="6"/>
      <c r="AO186" s="6"/>
      <c r="AP186" s="6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</row>
    <row r="187" spans="1:58" x14ac:dyDescent="0.3">
      <c r="A187" s="11">
        <f>IF(D187=0," ",RANK(D187,$D$3:$D$244,0))</f>
        <v>185</v>
      </c>
      <c r="B187" s="9">
        <v>185</v>
      </c>
      <c r="C187" s="38" t="s">
        <v>300</v>
      </c>
      <c r="D187" s="72">
        <f>I187+M187+Q187+U187+Y187+AC187+AG187+AK187+AO187+AS187+AW187+BA187+BE187</f>
        <v>65.75</v>
      </c>
      <c r="E187" s="13">
        <f>J187+N187+R187+V187+Z187+AD187+AH187+AL187+AP187+AT187+AX187+BB187+BF187</f>
        <v>9.5</v>
      </c>
      <c r="F187" s="13">
        <f>COUNTA(H187,L187,P187,T187,X187,AB187,AF187,AJ187,AN187,AR187,AV187,AZ187,BD187)</f>
        <v>1</v>
      </c>
      <c r="G187" s="4"/>
      <c r="H187" s="4"/>
      <c r="I187" s="4"/>
      <c r="J187" s="4"/>
      <c r="K187" s="5"/>
      <c r="L187" s="6"/>
      <c r="M187" s="6"/>
      <c r="N187" s="6"/>
      <c r="O187" s="5">
        <f>VLOOKUP(C187,'3'!$B$10:$G$298,3,FALSE)</f>
        <v>4.9918981481481474E-2</v>
      </c>
      <c r="P187" s="6">
        <f>VLOOKUP(C187,'3'!$B$10:$G$298,4,FALSE)</f>
        <v>30</v>
      </c>
      <c r="Q187" s="6">
        <f>VLOOKUP(P187,Баллы!$A$2:$B$101,2)+R187/2</f>
        <v>65.75</v>
      </c>
      <c r="R187" s="6">
        <f>VLOOKUP(C187,'3'!$B$10:$G$298,5,FALSE)</f>
        <v>9.5</v>
      </c>
      <c r="S187" s="5"/>
      <c r="T187" s="6"/>
      <c r="U187" s="6"/>
      <c r="V187" s="6"/>
      <c r="W187" s="8"/>
      <c r="X187" s="4"/>
      <c r="Y187" s="4"/>
      <c r="Z187" s="4"/>
      <c r="AA187" s="8"/>
      <c r="AB187" s="4"/>
      <c r="AC187" s="4"/>
      <c r="AD187" s="4"/>
      <c r="AE187" s="87"/>
      <c r="AF187" s="6"/>
      <c r="AG187" s="4"/>
      <c r="AH187" s="4"/>
      <c r="AI187" s="5"/>
      <c r="AJ187" s="6"/>
      <c r="AK187" s="6"/>
      <c r="AL187" s="6"/>
      <c r="AM187" s="5"/>
      <c r="AN187" s="6"/>
      <c r="AO187" s="6"/>
      <c r="AP187" s="6"/>
      <c r="AQ187" s="5"/>
      <c r="AR187" s="6"/>
      <c r="AS187" s="6"/>
      <c r="AT187" s="6"/>
      <c r="AU187" s="5"/>
      <c r="AV187" s="6"/>
      <c r="AW187" s="6"/>
      <c r="AX187" s="6"/>
      <c r="AY187" s="5"/>
      <c r="AZ187" s="6"/>
      <c r="BA187" s="6"/>
      <c r="BB187" s="6"/>
      <c r="BC187" s="5"/>
      <c r="BD187" s="6"/>
      <c r="BE187" s="6"/>
      <c r="BF187" s="6"/>
    </row>
    <row r="188" spans="1:58" x14ac:dyDescent="0.3">
      <c r="A188" s="11">
        <f>IF(D188=0," ",RANK(D188,$D$3:$D$244,0))</f>
        <v>186</v>
      </c>
      <c r="B188" s="9">
        <v>186</v>
      </c>
      <c r="C188" s="159" t="s">
        <v>2046</v>
      </c>
      <c r="D188" s="72">
        <f>I188+M188+Q188+U188+Y188+AC188+AG188+AK188+AO188+AS188+AW188+BA188+BE188</f>
        <v>65.5</v>
      </c>
      <c r="E188" s="13">
        <f>J188+N188+R188+V188+Z188+AD188+AH188+AL188+AP188+AT188+AX188+BB188+BF188</f>
        <v>7</v>
      </c>
      <c r="F188" s="13">
        <f>COUNTA(H188,L188,P188,T188,X188,AB188,AF188,AJ188,AN188,AR188,AV188,AZ188,BD188)</f>
        <v>1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87"/>
      <c r="AF188" s="6"/>
      <c r="AG188" s="4"/>
      <c r="AH188" s="4"/>
      <c r="AI188" s="5" t="str">
        <f>VLOOKUP(C188,'8'!$B$10:$H$397,3,FALSE)</f>
        <v>00:57:25</v>
      </c>
      <c r="AJ188" s="6">
        <f>VLOOKUP(C188,'8'!$B$10:$H$397,4,FALSE)</f>
        <v>29</v>
      </c>
      <c r="AK188" s="6">
        <f>VLOOKUP(AJ188,Баллы!$A$2:$B$101,2)+AL188/2</f>
        <v>65.5</v>
      </c>
      <c r="AL188" s="6">
        <f>VLOOKUP(C188,'8'!$B$10:$H$397,6,FALSE)</f>
        <v>7</v>
      </c>
      <c r="AM188" s="5"/>
      <c r="AN188" s="6"/>
      <c r="AO188" s="6"/>
      <c r="AP188" s="6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</row>
    <row r="189" spans="1:58" x14ac:dyDescent="0.3">
      <c r="A189" s="11">
        <f>IF(D189=0," ",RANK(D189,$D$3:$D$244,0))</f>
        <v>187</v>
      </c>
      <c r="B189" s="9">
        <v>187</v>
      </c>
      <c r="C189" s="38" t="s">
        <v>362</v>
      </c>
      <c r="D189" s="72">
        <f>I189+M189+Q189+U189+Y189+AC189+AG189+AK189+AO189+AS189+AW189+BA189+BE189</f>
        <v>65.25</v>
      </c>
      <c r="E189" s="13">
        <f>J189+N189+R189+V189+Z189+AD189+AH189+AL189+AP189+AT189+AX189+BB189+BF189</f>
        <v>26.5</v>
      </c>
      <c r="F189" s="13">
        <f>COUNTA(H189,L189,P189,T189,X189,AB189,AF189,AJ189,AN189,AR189,AV189,AZ189,BD189)</f>
        <v>1</v>
      </c>
      <c r="G189" s="4"/>
      <c r="H189" s="4"/>
      <c r="I189" s="4"/>
      <c r="J189" s="4"/>
      <c r="K189" s="5"/>
      <c r="L189" s="6"/>
      <c r="M189" s="6"/>
      <c r="N189" s="6"/>
      <c r="O189" s="5">
        <f>VLOOKUP(C189,'3'!$B$10:$G$298,3,FALSE)</f>
        <v>0.18741898148148148</v>
      </c>
      <c r="P189" s="6">
        <f>VLOOKUP(C189,'3'!$B$10:$G$298,4,FALSE)</f>
        <v>39</v>
      </c>
      <c r="Q189" s="6">
        <f>VLOOKUP(P189,Баллы!$A$2:$B$101,2)+R189/2</f>
        <v>65.25</v>
      </c>
      <c r="R189" s="6">
        <f>VLOOKUP(C189,'3'!$B$10:$G$298,5,FALSE)</f>
        <v>26.5</v>
      </c>
      <c r="S189" s="5"/>
      <c r="T189" s="6"/>
      <c r="U189" s="6"/>
      <c r="V189" s="6"/>
      <c r="W189" s="8"/>
      <c r="X189" s="4"/>
      <c r="Y189" s="4"/>
      <c r="Z189" s="4"/>
      <c r="AA189" s="8"/>
      <c r="AB189" s="4"/>
      <c r="AC189" s="4"/>
      <c r="AD189" s="4"/>
      <c r="AE189" s="87"/>
      <c r="AF189" s="6"/>
      <c r="AG189" s="4"/>
      <c r="AH189" s="4"/>
      <c r="AI189" s="5"/>
      <c r="AJ189" s="6"/>
      <c r="AK189" s="6"/>
      <c r="AL189" s="6"/>
      <c r="AM189" s="5"/>
      <c r="AN189" s="6"/>
      <c r="AO189" s="6"/>
      <c r="AP189" s="6"/>
      <c r="AQ189" s="5"/>
      <c r="AR189" s="6"/>
      <c r="AS189" s="6"/>
      <c r="AT189" s="6"/>
      <c r="AU189" s="5"/>
      <c r="AV189" s="6"/>
      <c r="AW189" s="6"/>
      <c r="AX189" s="6"/>
      <c r="AY189" s="5"/>
      <c r="AZ189" s="6"/>
      <c r="BA189" s="6"/>
      <c r="BB189" s="6"/>
      <c r="BC189" s="5"/>
      <c r="BD189" s="6"/>
      <c r="BE189" s="6"/>
      <c r="BF189" s="6"/>
    </row>
    <row r="190" spans="1:58" x14ac:dyDescent="0.3">
      <c r="A190" s="11">
        <f>IF(D190=0," ",RANK(D190,$D$3:$D$244,0))</f>
        <v>188</v>
      </c>
      <c r="B190" s="9">
        <v>188</v>
      </c>
      <c r="C190" s="12" t="s">
        <v>764</v>
      </c>
      <c r="D190" s="72">
        <f>I190+M190+Q190+U190+Y190+AC190+AG190+AK190+AO190+AS190+AW190+BA190+BE190</f>
        <v>65</v>
      </c>
      <c r="E190" s="13">
        <f>J190+N190+R190+V190+Z190+AD190+AH190+AL190+AP190+AT190+AX190+BB190+BF190</f>
        <v>10</v>
      </c>
      <c r="F190" s="13">
        <f>COUNTA(H190,L190,P190,T190,X190,AB190,AF190,AJ190,AN190,AR190,AV190,AZ190,BD190)</f>
        <v>1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8">
        <f>VLOOKUP(C190,'6'!$B$10:$H$215,3,FALSE)</f>
        <v>6.8657407407407403E-2</v>
      </c>
      <c r="AB190" s="4">
        <f>VLOOKUP(C190,'6'!$B$10:$H$215,4,FALSE)</f>
        <v>31</v>
      </c>
      <c r="AC190" s="4">
        <f>VLOOKUP(AB190,Баллы!$A$2:$B$101,2)+AD190/2</f>
        <v>65</v>
      </c>
      <c r="AD190" s="4">
        <f>VLOOKUP(C190,'6'!$B$10:$H$215,6,FALSE)</f>
        <v>10</v>
      </c>
      <c r="AE190" s="87"/>
      <c r="AF190" s="6"/>
      <c r="AG190" s="4"/>
      <c r="AH190" s="4"/>
      <c r="AI190" s="5"/>
      <c r="AJ190" s="6"/>
      <c r="AK190" s="6"/>
      <c r="AL190" s="6"/>
      <c r="AM190" s="5"/>
      <c r="AN190" s="6"/>
      <c r="AO190" s="6"/>
      <c r="AP190" s="6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</row>
    <row r="191" spans="1:58" x14ac:dyDescent="0.3">
      <c r="A191" s="11">
        <f>IF(D191=0," ",RANK(D191,$D$3:$D$244,0))</f>
        <v>189</v>
      </c>
      <c r="B191" s="9">
        <v>189</v>
      </c>
      <c r="C191" s="159" t="s">
        <v>2019</v>
      </c>
      <c r="D191" s="72">
        <f>I191+M191+Q191+U191+Y191+AC191+AG191+AK191+AO191+AS191+AW191+BA191+BE191</f>
        <v>64.5</v>
      </c>
      <c r="E191" s="13">
        <f>J191+N191+R191+V191+Z191+AD191+AH191+AL191+AP191+AT191+AX191+BB191+BF191</f>
        <v>15</v>
      </c>
      <c r="F191" s="13">
        <f>COUNTA(H191,L191,P191,T191,X191,AB191,AF191,AJ191,AN191,AR191,AV191,AZ191,BD191)</f>
        <v>1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87"/>
      <c r="AF191" s="6"/>
      <c r="AG191" s="4"/>
      <c r="AH191" s="4"/>
      <c r="AI191" s="5" t="str">
        <f>VLOOKUP(C191,'8'!$B$10:$H$397,3,FALSE)</f>
        <v>01:47:05</v>
      </c>
      <c r="AJ191" s="6">
        <f>VLOOKUP(C191,'8'!$B$10:$H$397,4,FALSE)</f>
        <v>34</v>
      </c>
      <c r="AK191" s="6">
        <f>VLOOKUP(AJ191,Баллы!$A$2:$B$101,2)+AL191/2</f>
        <v>64.5</v>
      </c>
      <c r="AL191" s="6">
        <f>VLOOKUP(C191,'8'!$B$10:$H$397,6,FALSE)</f>
        <v>15</v>
      </c>
      <c r="AM191" s="5"/>
      <c r="AN191" s="6"/>
      <c r="AO191" s="6"/>
      <c r="AP191" s="6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</row>
    <row r="192" spans="1:58" x14ac:dyDescent="0.3">
      <c r="A192" s="11">
        <f>IF(D192=0," ",RANK(D192,$D$3:$D$244,0))</f>
        <v>189</v>
      </c>
      <c r="B192" s="9">
        <v>189</v>
      </c>
      <c r="C192" s="159" t="s">
        <v>1985</v>
      </c>
      <c r="D192" s="72">
        <f>I192+M192+Q192+U192+Y192+AC192+AG192+AK192+AO192+AS192+AW192+BA192+BE192</f>
        <v>64.5</v>
      </c>
      <c r="E192" s="13">
        <f>J192+N192+R192+V192+Z192+AD192+AH192+AL192+AP192+AT192+AX192+BB192+BF192</f>
        <v>15</v>
      </c>
      <c r="F192" s="13">
        <f>COUNTA(H192,L192,P192,T192,X192,AB192,AF192,AJ192,AN192,AR192,AV192,AZ192,BD192)</f>
        <v>1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87"/>
      <c r="AF192" s="6"/>
      <c r="AG192" s="4"/>
      <c r="AH192" s="4"/>
      <c r="AI192" s="5" t="str">
        <f>VLOOKUP(C192,'8'!$B$10:$H$397,3,FALSE)</f>
        <v>01:47:05</v>
      </c>
      <c r="AJ192" s="6">
        <f>VLOOKUP(C192,'8'!$B$10:$H$397,4,FALSE)</f>
        <v>34</v>
      </c>
      <c r="AK192" s="6">
        <f>VLOOKUP(AJ192,Баллы!$A$2:$B$101,2)+AL192/2</f>
        <v>64.5</v>
      </c>
      <c r="AL192" s="6">
        <f>VLOOKUP(C192,'8'!$B$10:$H$397,6,FALSE)</f>
        <v>15</v>
      </c>
      <c r="AM192" s="5"/>
      <c r="AN192" s="6"/>
      <c r="AO192" s="6"/>
      <c r="AP192" s="6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</row>
    <row r="193" spans="1:58" x14ac:dyDescent="0.3">
      <c r="A193" s="11">
        <f>IF(D193=0," ",RANK(D193,$D$3:$D$244,0))</f>
        <v>191</v>
      </c>
      <c r="B193" s="9">
        <v>191</v>
      </c>
      <c r="C193" s="38" t="s">
        <v>319</v>
      </c>
      <c r="D193" s="72">
        <f>I193+M193+Q193+U193+Y193+AC193+AG193+AK193+AO193+AS193+AW193+BA193+BE193</f>
        <v>64.25</v>
      </c>
      <c r="E193" s="13">
        <f>J193+N193+R193+V193+Z193+AD193+AH193+AL193+AP193+AT193+AX193+BB193+BF193</f>
        <v>16.5</v>
      </c>
      <c r="F193" s="13">
        <f>COUNTA(H193,L193,P193,T193,X193,AB193,AF193,AJ193,AN193,AR193,AV193,AZ193,BD193)</f>
        <v>2</v>
      </c>
      <c r="G193" s="4"/>
      <c r="H193" s="4"/>
      <c r="I193" s="4"/>
      <c r="J193" s="4"/>
      <c r="K193" s="5"/>
      <c r="L193" s="6"/>
      <c r="M193" s="6"/>
      <c r="N193" s="6"/>
      <c r="O193" s="5">
        <f>VLOOKUP(C193,'3'!$B$10:$G$298,3,FALSE)</f>
        <v>7.6539351851851858E-2</v>
      </c>
      <c r="P193" s="6">
        <f>VLOOKUP(C193,'3'!$B$10:$G$298,4,FALSE)</f>
        <v>50</v>
      </c>
      <c r="Q193" s="6">
        <f>VLOOKUP(P193,Баллы!$A$2:$B$101,2)+R193/2</f>
        <v>45.75</v>
      </c>
      <c r="R193" s="6">
        <f>VLOOKUP(C193,'3'!$B$10:$G$298,5,FALSE)</f>
        <v>9.5</v>
      </c>
      <c r="S193" s="5"/>
      <c r="T193" s="6"/>
      <c r="U193" s="6"/>
      <c r="V193" s="6"/>
      <c r="W193" s="8"/>
      <c r="X193" s="4"/>
      <c r="Y193" s="4"/>
      <c r="Z193" s="4"/>
      <c r="AA193" s="8"/>
      <c r="AB193" s="4"/>
      <c r="AC193" s="4"/>
      <c r="AD193" s="4"/>
      <c r="AE193" s="87"/>
      <c r="AF193" s="6"/>
      <c r="AG193" s="4"/>
      <c r="AH193" s="4"/>
      <c r="AI193" s="5" t="str">
        <f>VLOOKUP(C193,'8'!$B$10:$H$397,3,FALSE)</f>
        <v>01:29:51</v>
      </c>
      <c r="AJ193" s="6">
        <f>VLOOKUP(C193,'8'!$B$10:$H$397,4,FALSE)</f>
        <v>76</v>
      </c>
      <c r="AK193" s="6">
        <f>VLOOKUP(AJ193,Баллы!$A$2:$B$101,2)+AL193/2</f>
        <v>18.5</v>
      </c>
      <c r="AL193" s="6">
        <f>VLOOKUP(C193,'8'!$B$10:$H$397,6,FALSE)</f>
        <v>7</v>
      </c>
      <c r="AM193" s="5"/>
      <c r="AN193" s="6"/>
      <c r="AO193" s="6"/>
      <c r="AP193" s="6"/>
      <c r="AQ193" s="5"/>
      <c r="AR193" s="6"/>
      <c r="AS193" s="6"/>
      <c r="AT193" s="6"/>
      <c r="AU193" s="5"/>
      <c r="AV193" s="6"/>
      <c r="AW193" s="6"/>
      <c r="AX193" s="6"/>
      <c r="AY193" s="5"/>
      <c r="AZ193" s="6"/>
      <c r="BA193" s="6"/>
      <c r="BB193" s="6"/>
      <c r="BC193" s="5"/>
      <c r="BD193" s="6"/>
      <c r="BE193" s="6"/>
      <c r="BF193" s="6"/>
    </row>
    <row r="194" spans="1:58" x14ac:dyDescent="0.3">
      <c r="A194" s="11">
        <f>IF(D194=0," ",RANK(D194,$D$3:$D$244,0))</f>
        <v>192</v>
      </c>
      <c r="B194" s="9">
        <v>192</v>
      </c>
      <c r="C194" s="159" t="s">
        <v>2047</v>
      </c>
      <c r="D194" s="72">
        <f>I194+M194+Q194+U194+Y194+AC194+AG194+AK194+AO194+AS194+AW194+BA194+BE194</f>
        <v>63.5</v>
      </c>
      <c r="E194" s="13">
        <f>J194+N194+R194+V194+Z194+AD194+AH194+AL194+AP194+AT194+AX194+BB194+BF194</f>
        <v>7</v>
      </c>
      <c r="F194" s="13">
        <f>COUNTA(H194,L194,P194,T194,X194,AB194,AF194,AJ194,AN194,AR194,AV194,AZ194,BD194)</f>
        <v>1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87"/>
      <c r="AF194" s="6"/>
      <c r="AG194" s="4"/>
      <c r="AH194" s="4"/>
      <c r="AI194" s="5" t="str">
        <f>VLOOKUP(C194,'8'!$B$10:$H$397,3,FALSE)</f>
        <v>00:57:43</v>
      </c>
      <c r="AJ194" s="6">
        <f>VLOOKUP(C194,'8'!$B$10:$H$397,4,FALSE)</f>
        <v>31</v>
      </c>
      <c r="AK194" s="6">
        <f>VLOOKUP(AJ194,Баллы!$A$2:$B$101,2)+AL194/2</f>
        <v>63.5</v>
      </c>
      <c r="AL194" s="6">
        <f>VLOOKUP(C194,'8'!$B$10:$H$397,6,FALSE)</f>
        <v>7</v>
      </c>
      <c r="AM194" s="5"/>
      <c r="AN194" s="6"/>
      <c r="AO194" s="6"/>
      <c r="AP194" s="6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</row>
    <row r="195" spans="1:58" x14ac:dyDescent="0.3">
      <c r="A195" s="11">
        <f>IF(D195=0," ",RANK(D195,$D$3:$D$244,0))</f>
        <v>193</v>
      </c>
      <c r="B195" s="9">
        <v>193</v>
      </c>
      <c r="C195" s="159" t="s">
        <v>2048</v>
      </c>
      <c r="D195" s="72">
        <f>I195+M195+Q195+U195+Y195+AC195+AG195+AK195+AO195+AS195+AW195+BA195+BE195</f>
        <v>62.5</v>
      </c>
      <c r="E195" s="13">
        <f>J195+N195+R195+V195+Z195+AD195+AH195+AL195+AP195+AT195+AX195+BB195+BF195</f>
        <v>7</v>
      </c>
      <c r="F195" s="13">
        <f>COUNTA(H195,L195,P195,T195,X195,AB195,AF195,AJ195,AN195,AR195,AV195,AZ195,BD195)</f>
        <v>1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87"/>
      <c r="AF195" s="6"/>
      <c r="AG195" s="4"/>
      <c r="AH195" s="4"/>
      <c r="AI195" s="5" t="str">
        <f>VLOOKUP(C195,'8'!$B$10:$H$397,3,FALSE)</f>
        <v>00:57:51</v>
      </c>
      <c r="AJ195" s="6">
        <f>VLOOKUP(C195,'8'!$B$10:$H$397,4,FALSE)</f>
        <v>32</v>
      </c>
      <c r="AK195" s="6">
        <f>VLOOKUP(AJ195,Баллы!$A$2:$B$101,2)+AL195/2</f>
        <v>62.5</v>
      </c>
      <c r="AL195" s="6">
        <f>VLOOKUP(C195,'8'!$B$10:$H$397,6,FALSE)</f>
        <v>7</v>
      </c>
      <c r="AM195" s="5"/>
      <c r="AN195" s="6"/>
      <c r="AO195" s="6"/>
      <c r="AP195" s="6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</row>
    <row r="196" spans="1:58" x14ac:dyDescent="0.3">
      <c r="A196" s="11">
        <f>IF(D196=0," ",RANK(D196,$D$3:$D$244,0))</f>
        <v>194</v>
      </c>
      <c r="B196" s="9">
        <v>194</v>
      </c>
      <c r="C196" s="159" t="s">
        <v>2049</v>
      </c>
      <c r="D196" s="72">
        <f>I196+M196+Q196+U196+Y196+AC196+AG196+AK196+AO196+AS196+AW196+BA196+BE196</f>
        <v>61.5</v>
      </c>
      <c r="E196" s="13">
        <f>J196+N196+R196+V196+Z196+AD196+AH196+AL196+AP196+AT196+AX196+BB196+BF196</f>
        <v>7</v>
      </c>
      <c r="F196" s="13">
        <f>COUNTA(H196,L196,P196,T196,X196,AB196,AF196,AJ196,AN196,AR196,AV196,AZ196,BD196)</f>
        <v>1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87"/>
      <c r="AF196" s="6"/>
      <c r="AG196" s="4"/>
      <c r="AH196" s="4"/>
      <c r="AI196" s="5" t="str">
        <f>VLOOKUP(C196,'8'!$B$10:$H$397,3,FALSE)</f>
        <v>00:58:02</v>
      </c>
      <c r="AJ196" s="6">
        <f>VLOOKUP(C196,'8'!$B$10:$H$397,4,FALSE)</f>
        <v>33</v>
      </c>
      <c r="AK196" s="6">
        <f>VLOOKUP(AJ196,Баллы!$A$2:$B$101,2)+AL196/2</f>
        <v>61.5</v>
      </c>
      <c r="AL196" s="6">
        <f>VLOOKUP(C196,'8'!$B$10:$H$397,6,FALSE)</f>
        <v>7</v>
      </c>
      <c r="AM196" s="5"/>
      <c r="AN196" s="6"/>
      <c r="AO196" s="6"/>
      <c r="AP196" s="6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</row>
    <row r="197" spans="1:58" x14ac:dyDescent="0.3">
      <c r="A197" s="11">
        <f>IF(D197=0," ",RANK(D197,$D$3:$D$244,0))</f>
        <v>195</v>
      </c>
      <c r="B197" s="9">
        <v>195</v>
      </c>
      <c r="C197" s="159" t="s">
        <v>2020</v>
      </c>
      <c r="D197" s="72">
        <f>I197+M197+Q197+U197+Y197+AC197+AG197+AK197+AO197+AS197+AW197+BA197+BE197</f>
        <v>60.5</v>
      </c>
      <c r="E197" s="13">
        <f>J197+N197+R197+V197+Z197+AD197+AH197+AL197+AP197+AT197+AX197+BB197+BF197</f>
        <v>15</v>
      </c>
      <c r="F197" s="13">
        <f>COUNTA(H197,L197,P197,T197,X197,AB197,AF197,AJ197,AN197,AR197,AV197,AZ197,BD197)</f>
        <v>1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87"/>
      <c r="AF197" s="6"/>
      <c r="AG197" s="4"/>
      <c r="AH197" s="4"/>
      <c r="AI197" s="5" t="str">
        <f>VLOOKUP(C197,'8'!$B$10:$H$397,3,FALSE)</f>
        <v>01:51:49</v>
      </c>
      <c r="AJ197" s="6">
        <f>VLOOKUP(C197,'8'!$B$10:$H$397,4,FALSE)</f>
        <v>38</v>
      </c>
      <c r="AK197" s="6">
        <f>VLOOKUP(AJ197,Баллы!$A$2:$B$101,2)+AL197/2</f>
        <v>60.5</v>
      </c>
      <c r="AL197" s="6">
        <f>VLOOKUP(C197,'8'!$B$10:$H$397,6,FALSE)</f>
        <v>15</v>
      </c>
      <c r="AM197" s="5"/>
      <c r="AN197" s="6"/>
      <c r="AO197" s="6"/>
      <c r="AP197" s="6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</row>
    <row r="198" spans="1:58" x14ac:dyDescent="0.3">
      <c r="A198" s="11">
        <f>IF(D198=0," ",RANK(D198,$D$3:$D$244,0))</f>
        <v>195</v>
      </c>
      <c r="B198" s="9">
        <v>196</v>
      </c>
      <c r="C198" s="159" t="s">
        <v>2050</v>
      </c>
      <c r="D198" s="72">
        <f>I198+M198+Q198+U198+Y198+AC198+AG198+AK198+AO198+AS198+AW198+BA198+BE198</f>
        <v>60.5</v>
      </c>
      <c r="E198" s="13">
        <f>J198+N198+R198+V198+Z198+AD198+AH198+AL198+AP198+AT198+AX198+BB198+BF198</f>
        <v>7</v>
      </c>
      <c r="F198" s="13">
        <f>COUNTA(H198,L198,P198,T198,X198,AB198,AF198,AJ198,AN198,AR198,AV198,AZ198,BD198)</f>
        <v>1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87"/>
      <c r="AF198" s="6"/>
      <c r="AG198" s="4"/>
      <c r="AH198" s="4"/>
      <c r="AI198" s="5" t="str">
        <f>VLOOKUP(C198,'8'!$B$10:$H$397,3,FALSE)</f>
        <v>00:58:06</v>
      </c>
      <c r="AJ198" s="6">
        <f>VLOOKUP(C198,'8'!$B$10:$H$397,4,FALSE)</f>
        <v>34</v>
      </c>
      <c r="AK198" s="6">
        <f>VLOOKUP(AJ198,Баллы!$A$2:$B$101,2)+AL198/2</f>
        <v>60.5</v>
      </c>
      <c r="AL198" s="6">
        <f>VLOOKUP(C198,'8'!$B$10:$H$397,6,FALSE)</f>
        <v>7</v>
      </c>
      <c r="AM198" s="5"/>
      <c r="AN198" s="6"/>
      <c r="AO198" s="6"/>
      <c r="AP198" s="6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</row>
    <row r="199" spans="1:58" x14ac:dyDescent="0.3">
      <c r="A199" s="11">
        <f>IF(D199=0," ",RANK(D199,$D$3:$D$244,0))</f>
        <v>197</v>
      </c>
      <c r="B199" s="9">
        <v>197</v>
      </c>
      <c r="C199" s="38" t="s">
        <v>306</v>
      </c>
      <c r="D199" s="72">
        <f>I199+M199+Q199+U199+Y199+AC199+AG199+AK199+AO199+AS199+AW199+BA199+BE199</f>
        <v>59.75</v>
      </c>
      <c r="E199" s="13">
        <f>J199+N199+R199+V199+Z199+AD199+AH199+AL199+AP199+AT199+AX199+BB199+BF199</f>
        <v>9.5</v>
      </c>
      <c r="F199" s="13">
        <f>COUNTA(H199,L199,P199,T199,X199,AB199,AF199,AJ199,AN199,AR199,AV199,AZ199,BD199)</f>
        <v>1</v>
      </c>
      <c r="G199" s="4"/>
      <c r="H199" s="4"/>
      <c r="I199" s="4"/>
      <c r="J199" s="4"/>
      <c r="K199" s="5"/>
      <c r="L199" s="6"/>
      <c r="M199" s="6"/>
      <c r="N199" s="6"/>
      <c r="O199" s="5">
        <f>VLOOKUP(C199,'3'!$B$10:$G$298,3,FALSE)</f>
        <v>5.1030092592592592E-2</v>
      </c>
      <c r="P199" s="6">
        <f>VLOOKUP(C199,'3'!$B$10:$G$298,4,FALSE)</f>
        <v>36</v>
      </c>
      <c r="Q199" s="6">
        <f>VLOOKUP(P199,Баллы!$A$2:$B$101,2)+R199/2</f>
        <v>59.75</v>
      </c>
      <c r="R199" s="6">
        <f>VLOOKUP(C199,'3'!$B$10:$G$298,5,FALSE)</f>
        <v>9.5</v>
      </c>
      <c r="S199" s="5"/>
      <c r="T199" s="6"/>
      <c r="U199" s="6"/>
      <c r="V199" s="6"/>
      <c r="W199" s="8"/>
      <c r="X199" s="4"/>
      <c r="Y199" s="4"/>
      <c r="Z199" s="4"/>
      <c r="AA199" s="8"/>
      <c r="AB199" s="4"/>
      <c r="AC199" s="4"/>
      <c r="AD199" s="4"/>
      <c r="AE199" s="87"/>
      <c r="AF199" s="6"/>
      <c r="AG199" s="4"/>
      <c r="AH199" s="4"/>
      <c r="AI199" s="5"/>
      <c r="AJ199" s="6"/>
      <c r="AK199" s="6"/>
      <c r="AL199" s="6"/>
      <c r="AM199" s="5"/>
      <c r="AN199" s="6"/>
      <c r="AO199" s="6"/>
      <c r="AP199" s="6"/>
      <c r="AQ199" s="5"/>
      <c r="AR199" s="6"/>
      <c r="AS199" s="6"/>
      <c r="AT199" s="6"/>
      <c r="AU199" s="5"/>
      <c r="AV199" s="6"/>
      <c r="AW199" s="6"/>
      <c r="AX199" s="6"/>
      <c r="AY199" s="5"/>
      <c r="AZ199" s="6"/>
      <c r="BA199" s="6"/>
      <c r="BB199" s="6"/>
      <c r="BC199" s="5"/>
      <c r="BD199" s="6"/>
      <c r="BE199" s="6"/>
      <c r="BF199" s="6"/>
    </row>
    <row r="200" spans="1:58" x14ac:dyDescent="0.3">
      <c r="A200" s="11">
        <f>IF(D200=0," ",RANK(D200,$D$3:$D$244,0))</f>
        <v>198</v>
      </c>
      <c r="B200" s="9">
        <v>198</v>
      </c>
      <c r="C200" s="159" t="s">
        <v>2021</v>
      </c>
      <c r="D200" s="72">
        <f>I200+M200+Q200+U200+Y200+AC200+AG200+AK200+AO200+AS200+AW200+BA200+BE200</f>
        <v>59.5</v>
      </c>
      <c r="E200" s="13">
        <f>J200+N200+R200+V200+Z200+AD200+AH200+AL200+AP200+AT200+AX200+BB200+BF200</f>
        <v>15</v>
      </c>
      <c r="F200" s="13">
        <f>COUNTA(H200,L200,P200,T200,X200,AB200,AF200,AJ200,AN200,AR200,AV200,AZ200,BD200)</f>
        <v>1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87"/>
      <c r="AF200" s="6"/>
      <c r="AG200" s="4"/>
      <c r="AH200" s="4"/>
      <c r="AI200" s="5" t="str">
        <f>VLOOKUP(C200,'8'!$B$10:$H$397,3,FALSE)</f>
        <v>01:52:57</v>
      </c>
      <c r="AJ200" s="6">
        <f>VLOOKUP(C200,'8'!$B$10:$H$397,4,FALSE)</f>
        <v>39</v>
      </c>
      <c r="AK200" s="6">
        <f>VLOOKUP(AJ200,Баллы!$A$2:$B$101,2)+AL200/2</f>
        <v>59.5</v>
      </c>
      <c r="AL200" s="6">
        <f>VLOOKUP(C200,'8'!$B$10:$H$397,6,FALSE)</f>
        <v>15</v>
      </c>
      <c r="AM200" s="5"/>
      <c r="AN200" s="6"/>
      <c r="AO200" s="6"/>
      <c r="AP200" s="6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</row>
    <row r="201" spans="1:58" x14ac:dyDescent="0.3">
      <c r="A201" s="11">
        <f>IF(D201=0," ",RANK(D201,$D$3:$D$244,0))</f>
        <v>198</v>
      </c>
      <c r="B201" s="9">
        <v>199</v>
      </c>
      <c r="C201" s="159" t="s">
        <v>2051</v>
      </c>
      <c r="D201" s="72">
        <f>I201+M201+Q201+U201+Y201+AC201+AG201+AK201+AO201+AS201+AW201+BA201+BE201</f>
        <v>59.5</v>
      </c>
      <c r="E201" s="13">
        <f>J201+N201+R201+V201+Z201+AD201+AH201+AL201+AP201+AT201+AX201+BB201+BF201</f>
        <v>7</v>
      </c>
      <c r="F201" s="13">
        <f>COUNTA(H201,L201,P201,T201,X201,AB201,AF201,AJ201,AN201,AR201,AV201,AZ201,BD201)</f>
        <v>1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87"/>
      <c r="AF201" s="6"/>
      <c r="AG201" s="4"/>
      <c r="AH201" s="4"/>
      <c r="AI201" s="5" t="str">
        <f>VLOOKUP(C201,'8'!$B$10:$H$397,3,FALSE)</f>
        <v>00:58:16</v>
      </c>
      <c r="AJ201" s="6">
        <f>VLOOKUP(C201,'8'!$B$10:$H$397,4,FALSE)</f>
        <v>35</v>
      </c>
      <c r="AK201" s="6">
        <f>VLOOKUP(AJ201,Баллы!$A$2:$B$101,2)+AL201/2</f>
        <v>59.5</v>
      </c>
      <c r="AL201" s="6">
        <f>VLOOKUP(C201,'8'!$B$10:$H$397,6,FALSE)</f>
        <v>7</v>
      </c>
      <c r="AM201" s="5"/>
      <c r="AN201" s="6"/>
      <c r="AO201" s="6"/>
      <c r="AP201" s="6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</row>
    <row r="202" spans="1:58" x14ac:dyDescent="0.3">
      <c r="A202" s="11">
        <f>IF(D202=0," ",RANK(D202,$D$3:$D$244,0))</f>
        <v>200</v>
      </c>
      <c r="B202" s="9">
        <v>200</v>
      </c>
      <c r="C202" s="159" t="s">
        <v>2022</v>
      </c>
      <c r="D202" s="72">
        <f>I202+M202+Q202+U202+Y202+AC202+AG202+AK202+AO202+AS202+AW202+BA202+BE202</f>
        <v>58.5</v>
      </c>
      <c r="E202" s="13">
        <f>J202+N202+R202+V202+Z202+AD202+AH202+AL202+AP202+AT202+AX202+BB202+BF202</f>
        <v>15</v>
      </c>
      <c r="F202" s="13">
        <f>COUNTA(H202,L202,P202,T202,X202,AB202,AF202,AJ202,AN202,AR202,AV202,AZ202,BD202)</f>
        <v>1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87"/>
      <c r="AF202" s="6"/>
      <c r="AG202" s="4"/>
      <c r="AH202" s="4"/>
      <c r="AI202" s="5" t="str">
        <f>VLOOKUP(C202,'8'!$B$10:$H$397,3,FALSE)</f>
        <v>01:53:12</v>
      </c>
      <c r="AJ202" s="6">
        <f>VLOOKUP(C202,'8'!$B$10:$H$397,4,FALSE)</f>
        <v>40</v>
      </c>
      <c r="AK202" s="6">
        <f>VLOOKUP(AJ202,Баллы!$A$2:$B$101,2)+AL202/2</f>
        <v>58.5</v>
      </c>
      <c r="AL202" s="6">
        <f>VLOOKUP(C202,'8'!$B$10:$H$397,6,FALSE)</f>
        <v>15</v>
      </c>
      <c r="AM202" s="5"/>
      <c r="AN202" s="6"/>
      <c r="AO202" s="6"/>
      <c r="AP202" s="6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</row>
    <row r="203" spans="1:58" x14ac:dyDescent="0.3">
      <c r="A203" s="11">
        <f>IF(D203=0," ",RANK(D203,$D$3:$D$244,0))</f>
        <v>200</v>
      </c>
      <c r="B203" s="9">
        <v>201</v>
      </c>
      <c r="C203" s="159" t="s">
        <v>2052</v>
      </c>
      <c r="D203" s="72">
        <f>I203+M203+Q203+U203+Y203+AC203+AG203+AK203+AO203+AS203+AW203+BA203+BE203</f>
        <v>58.5</v>
      </c>
      <c r="E203" s="13">
        <f>J203+N203+R203+V203+Z203+AD203+AH203+AL203+AP203+AT203+AX203+BB203+BF203</f>
        <v>7</v>
      </c>
      <c r="F203" s="13">
        <f>COUNTA(H203,L203,P203,T203,X203,AB203,AF203,AJ203,AN203,AR203,AV203,AZ203,BD203)</f>
        <v>1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87"/>
      <c r="AF203" s="6"/>
      <c r="AG203" s="4"/>
      <c r="AH203" s="4"/>
      <c r="AI203" s="5" t="str">
        <f>VLOOKUP(C203,'8'!$B$10:$H$397,3,FALSE)</f>
        <v>00:58:41</v>
      </c>
      <c r="AJ203" s="6">
        <f>VLOOKUP(C203,'8'!$B$10:$H$397,4,FALSE)</f>
        <v>36</v>
      </c>
      <c r="AK203" s="6">
        <f>VLOOKUP(AJ203,Баллы!$A$2:$B$101,2)+AL203/2</f>
        <v>58.5</v>
      </c>
      <c r="AL203" s="6">
        <f>VLOOKUP(C203,'8'!$B$10:$H$397,6,FALSE)</f>
        <v>7</v>
      </c>
      <c r="AM203" s="5"/>
      <c r="AN203" s="6"/>
      <c r="AO203" s="6"/>
      <c r="AP203" s="6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</row>
    <row r="204" spans="1:58" x14ac:dyDescent="0.3">
      <c r="A204" s="11">
        <f>IF(D204=0," ",RANK(D204,$D$3:$D$244,0))</f>
        <v>202</v>
      </c>
      <c r="B204" s="9">
        <v>202</v>
      </c>
      <c r="C204" s="159" t="s">
        <v>2023</v>
      </c>
      <c r="D204" s="72">
        <f>I204+M204+Q204+U204+Y204+AC204+AG204+AK204+AO204+AS204+AW204+BA204+BE204</f>
        <v>57.5</v>
      </c>
      <c r="E204" s="13">
        <f>J204+N204+R204+V204+Z204+AD204+AH204+AL204+AP204+AT204+AX204+BB204+BF204</f>
        <v>15</v>
      </c>
      <c r="F204" s="13">
        <f>COUNTA(H204,L204,P204,T204,X204,AB204,AF204,AJ204,AN204,AR204,AV204,AZ204,BD204)</f>
        <v>1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87"/>
      <c r="AF204" s="6"/>
      <c r="AG204" s="4"/>
      <c r="AH204" s="4"/>
      <c r="AI204" s="5" t="str">
        <f>VLOOKUP(C204,'8'!$B$10:$H$397,3,FALSE)</f>
        <v>01:53:21</v>
      </c>
      <c r="AJ204" s="6">
        <f>VLOOKUP(C204,'8'!$B$10:$H$397,4,FALSE)</f>
        <v>41</v>
      </c>
      <c r="AK204" s="6">
        <f>VLOOKUP(AJ204,Баллы!$A$2:$B$101,2)+AL204/2</f>
        <v>57.5</v>
      </c>
      <c r="AL204" s="6">
        <f>VLOOKUP(C204,'8'!$B$10:$H$397,6,FALSE)</f>
        <v>15</v>
      </c>
      <c r="AM204" s="5"/>
      <c r="AN204" s="6"/>
      <c r="AO204" s="6"/>
      <c r="AP204" s="6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</row>
    <row r="205" spans="1:58" x14ac:dyDescent="0.3">
      <c r="A205" s="11">
        <f>IF(D205=0," ",RANK(D205,$D$3:$D$244,0))</f>
        <v>202</v>
      </c>
      <c r="B205" s="9">
        <v>203</v>
      </c>
      <c r="C205" s="159" t="s">
        <v>2053</v>
      </c>
      <c r="D205" s="72">
        <f>I205+M205+Q205+U205+Y205+AC205+AG205+AK205+AO205+AS205+AW205+BA205+BE205</f>
        <v>57.5</v>
      </c>
      <c r="E205" s="13">
        <f>J205+N205+R205+V205+Z205+AD205+AH205+AL205+AP205+AT205+AX205+BB205+BF205</f>
        <v>7</v>
      </c>
      <c r="F205" s="13">
        <f>COUNTA(H205,L205,P205,T205,X205,AB205,AF205,AJ205,AN205,AR205,AV205,AZ205,BD205)</f>
        <v>1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87"/>
      <c r="AF205" s="6"/>
      <c r="AG205" s="4"/>
      <c r="AH205" s="4"/>
      <c r="AI205" s="5" t="str">
        <f>VLOOKUP(C205,'8'!$B$10:$H$397,3,FALSE)</f>
        <v>00:58:44</v>
      </c>
      <c r="AJ205" s="6">
        <f>VLOOKUP(C205,'8'!$B$10:$H$397,4,FALSE)</f>
        <v>37</v>
      </c>
      <c r="AK205" s="6">
        <f>VLOOKUP(AJ205,Баллы!$A$2:$B$101,2)+AL205/2</f>
        <v>57.5</v>
      </c>
      <c r="AL205" s="6">
        <f>VLOOKUP(C205,'8'!$B$10:$H$397,6,FALSE)</f>
        <v>7</v>
      </c>
      <c r="AM205" s="5"/>
      <c r="AN205" s="6"/>
      <c r="AO205" s="6"/>
      <c r="AP205" s="6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</row>
    <row r="206" spans="1:58" x14ac:dyDescent="0.3">
      <c r="A206" s="11">
        <f>IF(D206=0," ",RANK(D206,$D$3:$D$244,0))</f>
        <v>204</v>
      </c>
      <c r="B206" s="9">
        <v>204</v>
      </c>
      <c r="C206" s="38" t="s">
        <v>310</v>
      </c>
      <c r="D206" s="72">
        <f>I206+M206+Q206+U206+Y206+AC206+AG206+AK206+AO206+AS206+AW206+BA206+BE206</f>
        <v>55.75</v>
      </c>
      <c r="E206" s="13">
        <f>J206+N206+R206+V206+Z206+AD206+AH206+AL206+AP206+AT206+AX206+BB206+BF206</f>
        <v>9.5</v>
      </c>
      <c r="F206" s="13">
        <f>COUNTA(H206,L206,P206,T206,X206,AB206,AF206,AJ206,AN206,AR206,AV206,AZ206,BD206)</f>
        <v>1</v>
      </c>
      <c r="G206" s="4"/>
      <c r="H206" s="4"/>
      <c r="I206" s="4"/>
      <c r="J206" s="4"/>
      <c r="K206" s="5"/>
      <c r="L206" s="6"/>
      <c r="M206" s="6"/>
      <c r="N206" s="6"/>
      <c r="O206" s="5">
        <f>VLOOKUP(C206,'3'!$B$10:$G$298,3,FALSE)</f>
        <v>5.6597222222222222E-2</v>
      </c>
      <c r="P206" s="6">
        <f>VLOOKUP(C206,'3'!$B$10:$G$298,4,FALSE)</f>
        <v>40</v>
      </c>
      <c r="Q206" s="6">
        <f>VLOOKUP(P206,Баллы!$A$2:$B$101,2)+R206/2</f>
        <v>55.75</v>
      </c>
      <c r="R206" s="6">
        <f>VLOOKUP(C206,'3'!$B$10:$G$298,5,FALSE)</f>
        <v>9.5</v>
      </c>
      <c r="S206" s="5"/>
      <c r="T206" s="6"/>
      <c r="U206" s="6"/>
      <c r="V206" s="6"/>
      <c r="W206" s="8"/>
      <c r="X206" s="4"/>
      <c r="Y206" s="4"/>
      <c r="Z206" s="4"/>
      <c r="AA206" s="8"/>
      <c r="AB206" s="4"/>
      <c r="AC206" s="4"/>
      <c r="AD206" s="4"/>
      <c r="AE206" s="87"/>
      <c r="AF206" s="6"/>
      <c r="AG206" s="4"/>
      <c r="AH206" s="4"/>
      <c r="AI206" s="5"/>
      <c r="AJ206" s="6"/>
      <c r="AK206" s="6"/>
      <c r="AL206" s="6"/>
      <c r="AM206" s="5"/>
      <c r="AN206" s="6"/>
      <c r="AO206" s="6"/>
      <c r="AP206" s="6"/>
      <c r="AQ206" s="5"/>
      <c r="AR206" s="6"/>
      <c r="AS206" s="6"/>
      <c r="AT206" s="6"/>
      <c r="AU206" s="5"/>
      <c r="AV206" s="6"/>
      <c r="AW206" s="6"/>
      <c r="AX206" s="6"/>
      <c r="AY206" s="5"/>
      <c r="AZ206" s="6"/>
      <c r="BA206" s="6"/>
      <c r="BB206" s="6"/>
      <c r="BC206" s="5"/>
      <c r="BD206" s="6"/>
      <c r="BE206" s="6"/>
      <c r="BF206" s="6"/>
    </row>
    <row r="207" spans="1:58" x14ac:dyDescent="0.3">
      <c r="A207" s="11">
        <f>IF(D207=0," ",RANK(D207,$D$3:$D$244,0))</f>
        <v>205</v>
      </c>
      <c r="B207" s="9">
        <v>205</v>
      </c>
      <c r="C207" s="38" t="s">
        <v>312</v>
      </c>
      <c r="D207" s="72">
        <f>I207+M207+Q207+U207+Y207+AC207+AG207+AK207+AO207+AS207+AW207+BA207+BE207</f>
        <v>53.75</v>
      </c>
      <c r="E207" s="13">
        <f>J207+N207+R207+V207+Z207+AD207+AH207+AL207+AP207+AT207+AX207+BB207+BF207</f>
        <v>9.5</v>
      </c>
      <c r="F207" s="13">
        <f>COUNTA(H207,L207,P207,T207,X207,AB207,AF207,AJ207,AN207,AR207,AV207,AZ207,BD207)</f>
        <v>1</v>
      </c>
      <c r="G207" s="4"/>
      <c r="H207" s="4"/>
      <c r="I207" s="4"/>
      <c r="J207" s="4"/>
      <c r="K207" s="5"/>
      <c r="L207" s="6"/>
      <c r="M207" s="6"/>
      <c r="N207" s="6"/>
      <c r="O207" s="5">
        <f>VLOOKUP(C207,'3'!$B$10:$G$298,3,FALSE)</f>
        <v>5.9027777777777783E-2</v>
      </c>
      <c r="P207" s="6">
        <f>VLOOKUP(C207,'3'!$B$10:$G$298,4,FALSE)</f>
        <v>42</v>
      </c>
      <c r="Q207" s="6">
        <f>VLOOKUP(P207,Баллы!$A$2:$B$101,2)+R207/2</f>
        <v>53.75</v>
      </c>
      <c r="R207" s="6">
        <f>VLOOKUP(C207,'3'!$B$10:$G$298,5,FALSE)</f>
        <v>9.5</v>
      </c>
      <c r="S207" s="5"/>
      <c r="T207" s="6"/>
      <c r="U207" s="6"/>
      <c r="V207" s="6"/>
      <c r="W207" s="8"/>
      <c r="X207" s="4"/>
      <c r="Y207" s="4"/>
      <c r="Z207" s="4"/>
      <c r="AA207" s="8"/>
      <c r="AB207" s="4"/>
      <c r="AC207" s="4"/>
      <c r="AD207" s="4"/>
      <c r="AE207" s="87"/>
      <c r="AF207" s="6"/>
      <c r="AG207" s="4"/>
      <c r="AH207" s="4"/>
      <c r="AI207" s="5"/>
      <c r="AJ207" s="6"/>
      <c r="AK207" s="6"/>
      <c r="AL207" s="6"/>
      <c r="AM207" s="5"/>
      <c r="AN207" s="6"/>
      <c r="AO207" s="6"/>
      <c r="AP207" s="6"/>
      <c r="AQ207" s="5"/>
      <c r="AR207" s="6"/>
      <c r="AS207" s="6"/>
      <c r="AT207" s="6"/>
      <c r="AU207" s="5"/>
      <c r="AV207" s="6"/>
      <c r="AW207" s="6"/>
      <c r="AX207" s="6"/>
      <c r="AY207" s="5"/>
      <c r="AZ207" s="6"/>
      <c r="BA207" s="6"/>
      <c r="BB207" s="6"/>
      <c r="BC207" s="5"/>
      <c r="BD207" s="6"/>
      <c r="BE207" s="6"/>
      <c r="BF207" s="6"/>
    </row>
    <row r="208" spans="1:58" x14ac:dyDescent="0.3">
      <c r="A208" s="11">
        <f>IF(D208=0," ",RANK(D208,$D$3:$D$244,0))</f>
        <v>206</v>
      </c>
      <c r="B208" s="9">
        <v>206</v>
      </c>
      <c r="C208" s="159" t="s">
        <v>2054</v>
      </c>
      <c r="D208" s="72">
        <f>I208+M208+Q208+U208+Y208+AC208+AG208+AK208+AO208+AS208+AW208+BA208+BE208</f>
        <v>53.5</v>
      </c>
      <c r="E208" s="13">
        <f>J208+N208+R208+V208+Z208+AD208+AH208+AL208+AP208+AT208+AX208+BB208+BF208</f>
        <v>7</v>
      </c>
      <c r="F208" s="13">
        <f>COUNTA(H208,L208,P208,T208,X208,AB208,AF208,AJ208,AN208,AR208,AV208,AZ208,BD208)</f>
        <v>1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87"/>
      <c r="AF208" s="6"/>
      <c r="AG208" s="4"/>
      <c r="AH208" s="4"/>
      <c r="AI208" s="5" t="str">
        <f>VLOOKUP(C208,'8'!$B$10:$H$397,3,FALSE)</f>
        <v>00:59:42</v>
      </c>
      <c r="AJ208" s="6">
        <f>VLOOKUP(C208,'8'!$B$10:$H$397,4,FALSE)</f>
        <v>41</v>
      </c>
      <c r="AK208" s="6">
        <f>VLOOKUP(AJ208,Баллы!$A$2:$B$101,2)+AL208/2</f>
        <v>53.5</v>
      </c>
      <c r="AL208" s="6">
        <f>VLOOKUP(C208,'8'!$B$10:$H$397,6,FALSE)</f>
        <v>7</v>
      </c>
      <c r="AM208" s="5"/>
      <c r="AN208" s="6"/>
      <c r="AO208" s="6"/>
      <c r="AP208" s="6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</row>
    <row r="209" spans="1:58" x14ac:dyDescent="0.3">
      <c r="A209" s="11">
        <f>IF(D209=0," ",RANK(D209,$D$3:$D$244,0))</f>
        <v>207</v>
      </c>
      <c r="B209" s="9">
        <v>207</v>
      </c>
      <c r="C209" s="38" t="s">
        <v>314</v>
      </c>
      <c r="D209" s="72">
        <f>I209+M209+Q209+U209+Y209+AC209+AG209+AK209+AO209+AS209+AW209+BA209+BE209</f>
        <v>51.75</v>
      </c>
      <c r="E209" s="13">
        <f>J209+N209+R209+V209+Z209+AD209+AH209+AL209+AP209+AT209+AX209+BB209+BF209</f>
        <v>9.5</v>
      </c>
      <c r="F209" s="13">
        <f>COUNTA(H209,L209,P209,T209,X209,AB209,AF209,AJ209,AN209,AR209,AV209,AZ209,BD209)</f>
        <v>1</v>
      </c>
      <c r="G209" s="4"/>
      <c r="H209" s="4"/>
      <c r="I209" s="4"/>
      <c r="J209" s="4"/>
      <c r="K209" s="5"/>
      <c r="L209" s="6"/>
      <c r="M209" s="6"/>
      <c r="N209" s="6"/>
      <c r="O209" s="5">
        <f>VLOOKUP(C209,'3'!$B$10:$G$298,3,FALSE)</f>
        <v>5.9953703703703703E-2</v>
      </c>
      <c r="P209" s="6">
        <f>VLOOKUP(C209,'3'!$B$10:$G$298,4,FALSE)</f>
        <v>44</v>
      </c>
      <c r="Q209" s="6">
        <f>VLOOKUP(P209,Баллы!$A$2:$B$101,2)+R209/2</f>
        <v>51.75</v>
      </c>
      <c r="R209" s="6">
        <f>VLOOKUP(C209,'3'!$B$10:$G$298,5,FALSE)</f>
        <v>9.5</v>
      </c>
      <c r="S209" s="5"/>
      <c r="T209" s="6"/>
      <c r="U209" s="6"/>
      <c r="V209" s="6"/>
      <c r="W209" s="8"/>
      <c r="X209" s="4"/>
      <c r="Y209" s="4"/>
      <c r="Z209" s="4"/>
      <c r="AA209" s="8"/>
      <c r="AB209" s="4"/>
      <c r="AC209" s="4"/>
      <c r="AD209" s="4"/>
      <c r="AE209" s="87"/>
      <c r="AF209" s="6"/>
      <c r="AG209" s="4"/>
      <c r="AH209" s="4"/>
      <c r="AI209" s="5"/>
      <c r="AJ209" s="6"/>
      <c r="AK209" s="6"/>
      <c r="AL209" s="6"/>
      <c r="AM209" s="5"/>
      <c r="AN209" s="6"/>
      <c r="AO209" s="6"/>
      <c r="AP209" s="6"/>
      <c r="AQ209" s="5"/>
      <c r="AR209" s="6"/>
      <c r="AS209" s="6"/>
      <c r="AT209" s="6"/>
      <c r="AU209" s="5"/>
      <c r="AV209" s="6"/>
      <c r="AW209" s="6"/>
      <c r="AX209" s="6"/>
      <c r="AY209" s="5"/>
      <c r="AZ209" s="6"/>
      <c r="BA209" s="6"/>
      <c r="BB209" s="6"/>
      <c r="BC209" s="5"/>
      <c r="BD209" s="6"/>
      <c r="BE209" s="6"/>
      <c r="BF209" s="6"/>
    </row>
    <row r="210" spans="1:58" x14ac:dyDescent="0.3">
      <c r="A210" s="11">
        <f>IF(D210=0," ",RANK(D210,$D$3:$D$244,0))</f>
        <v>208</v>
      </c>
      <c r="B210" s="9">
        <v>208</v>
      </c>
      <c r="C210" s="159" t="s">
        <v>1911</v>
      </c>
      <c r="D210" s="72">
        <f>I210+M210+Q210+U210+Y210+AC210+AG210+AK210+AO210+AS210+AW210+BA210+BE210</f>
        <v>51.5</v>
      </c>
      <c r="E210" s="13">
        <f>J210+N210+R210+V210+Z210+AD210+AH210+AL210+AP210+AT210+AX210+BB210+BF210</f>
        <v>15</v>
      </c>
      <c r="F210" s="13">
        <f>COUNTA(H210,L210,P210,T210,X210,AB210,AF210,AJ210,AN210,AR210,AV210,AZ210,BD210)</f>
        <v>1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87"/>
      <c r="AF210" s="6"/>
      <c r="AG210" s="4"/>
      <c r="AH210" s="4"/>
      <c r="AI210" s="5" t="str">
        <f>VLOOKUP(C210,'8'!$B$10:$H$397,3,FALSE)</f>
        <v>01:56:18</v>
      </c>
      <c r="AJ210" s="6">
        <f>VLOOKUP(C210,'8'!$B$10:$H$397,4,FALSE)</f>
        <v>47</v>
      </c>
      <c r="AK210" s="6">
        <f>VLOOKUP(AJ210,Баллы!$A$2:$B$101,2)+AL210/2</f>
        <v>51.5</v>
      </c>
      <c r="AL210" s="6">
        <f>VLOOKUP(C210,'8'!$B$10:$H$397,6,FALSE)</f>
        <v>15</v>
      </c>
      <c r="AM210" s="5"/>
      <c r="AN210" s="6"/>
      <c r="AO210" s="6"/>
      <c r="AP210" s="6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</row>
    <row r="211" spans="1:58" x14ac:dyDescent="0.3">
      <c r="A211" s="11">
        <f>IF(D211=0," ",RANK(D211,$D$3:$D$244,0))</f>
        <v>208</v>
      </c>
      <c r="B211" s="9">
        <v>209</v>
      </c>
      <c r="C211" s="159" t="s">
        <v>2055</v>
      </c>
      <c r="D211" s="72">
        <f>I211+M211+Q211+U211+Y211+AC211+AG211+AK211+AO211+AS211+AW211+BA211+BE211</f>
        <v>51.5</v>
      </c>
      <c r="E211" s="13">
        <f>J211+N211+R211+V211+Z211+AD211+AH211+AL211+AP211+AT211+AX211+BB211+BF211</f>
        <v>7</v>
      </c>
      <c r="F211" s="13">
        <f>COUNTA(H211,L211,P211,T211,X211,AB211,AF211,AJ211,AN211,AR211,AV211,AZ211,BD211)</f>
        <v>1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87"/>
      <c r="AF211" s="6"/>
      <c r="AG211" s="4"/>
      <c r="AH211" s="4"/>
      <c r="AI211" s="5" t="str">
        <f>VLOOKUP(C211,'8'!$B$10:$H$397,3,FALSE)</f>
        <v>00:59:53</v>
      </c>
      <c r="AJ211" s="6">
        <f>VLOOKUP(C211,'8'!$B$10:$H$397,4,FALSE)</f>
        <v>43</v>
      </c>
      <c r="AK211" s="6">
        <f>VLOOKUP(AJ211,Баллы!$A$2:$B$101,2)+AL211/2</f>
        <v>51.5</v>
      </c>
      <c r="AL211" s="6">
        <f>VLOOKUP(C211,'8'!$B$10:$H$397,6,FALSE)</f>
        <v>7</v>
      </c>
      <c r="AM211" s="5"/>
      <c r="AN211" s="6"/>
      <c r="AO211" s="6"/>
      <c r="AP211" s="6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</row>
    <row r="212" spans="1:58" x14ac:dyDescent="0.3">
      <c r="A212" s="11">
        <f>IF(D212=0," ",RANK(D212,$D$3:$D$244,0))</f>
        <v>210</v>
      </c>
      <c r="B212" s="9">
        <v>210</v>
      </c>
      <c r="C212" s="159" t="s">
        <v>2024</v>
      </c>
      <c r="D212" s="72">
        <f>I212+M212+Q212+U212+Y212+AC212+AG212+AK212+AO212+AS212+AW212+BA212+BE212</f>
        <v>50.5</v>
      </c>
      <c r="E212" s="13">
        <f>J212+N212+R212+V212+Z212+AD212+AH212+AL212+AP212+AT212+AX212+BB212+BF212</f>
        <v>15</v>
      </c>
      <c r="F212" s="13">
        <f>COUNTA(H212,L212,P212,T212,X212,AB212,AF212,AJ212,AN212,AR212,AV212,AZ212,BD212)</f>
        <v>1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87"/>
      <c r="AF212" s="6"/>
      <c r="AG212" s="4"/>
      <c r="AH212" s="4"/>
      <c r="AI212" s="5" t="str">
        <f>VLOOKUP(C212,'8'!$B$10:$H$397,3,FALSE)</f>
        <v>01:56:20</v>
      </c>
      <c r="AJ212" s="6">
        <f>VLOOKUP(C212,'8'!$B$10:$H$397,4,FALSE)</f>
        <v>48</v>
      </c>
      <c r="AK212" s="6">
        <f>VLOOKUP(AJ212,Баллы!$A$2:$B$101,2)+AL212/2</f>
        <v>50.5</v>
      </c>
      <c r="AL212" s="6">
        <f>VLOOKUP(C212,'8'!$B$10:$H$397,6,FALSE)</f>
        <v>15</v>
      </c>
      <c r="AM212" s="5"/>
      <c r="AN212" s="6"/>
      <c r="AO212" s="6"/>
      <c r="AP212" s="6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</row>
    <row r="213" spans="1:58" x14ac:dyDescent="0.3">
      <c r="A213" s="11">
        <f>IF(D213=0," ",RANK(D213,$D$3:$D$244,0))</f>
        <v>210</v>
      </c>
      <c r="B213" s="9">
        <v>211</v>
      </c>
      <c r="C213" s="159" t="s">
        <v>2056</v>
      </c>
      <c r="D213" s="72">
        <f>I213+M213+Q213+U213+Y213+AC213+AG213+AK213+AO213+AS213+AW213+BA213+BE213</f>
        <v>50.5</v>
      </c>
      <c r="E213" s="13">
        <f>J213+N213+R213+V213+Z213+AD213+AH213+AL213+AP213+AT213+AX213+BB213+BF213</f>
        <v>7</v>
      </c>
      <c r="F213" s="13">
        <f>COUNTA(H213,L213,P213,T213,X213,AB213,AF213,AJ213,AN213,AR213,AV213,AZ213,BD213)</f>
        <v>1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87"/>
      <c r="AF213" s="6"/>
      <c r="AG213" s="4"/>
      <c r="AH213" s="4"/>
      <c r="AI213" s="5" t="str">
        <f>VLOOKUP(C213,'8'!$B$10:$H$397,3,FALSE)</f>
        <v>01:00:29</v>
      </c>
      <c r="AJ213" s="6">
        <f>VLOOKUP(C213,'8'!$B$10:$H$397,4,FALSE)</f>
        <v>44</v>
      </c>
      <c r="AK213" s="6">
        <f>VLOOKUP(AJ213,Баллы!$A$2:$B$101,2)+AL213/2</f>
        <v>50.5</v>
      </c>
      <c r="AL213" s="6">
        <f>VLOOKUP(C213,'8'!$B$10:$H$397,6,FALSE)</f>
        <v>7</v>
      </c>
      <c r="AM213" s="5"/>
      <c r="AN213" s="6"/>
      <c r="AO213" s="6"/>
      <c r="AP213" s="6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</row>
    <row r="214" spans="1:58" x14ac:dyDescent="0.3">
      <c r="A214" s="11">
        <f>IF(D214=0," ",RANK(D214,$D$3:$D$244,0))</f>
        <v>212</v>
      </c>
      <c r="B214" s="9">
        <v>212</v>
      </c>
      <c r="C214" s="38" t="s">
        <v>315</v>
      </c>
      <c r="D214" s="72">
        <f>I214+M214+Q214+U214+Y214+AC214+AG214+AK214+AO214+AS214+AW214+BA214+BE214</f>
        <v>49.75</v>
      </c>
      <c r="E214" s="13">
        <f>J214+N214+R214+V214+Z214+AD214+AH214+AL214+AP214+AT214+AX214+BB214+BF214</f>
        <v>9.5</v>
      </c>
      <c r="F214" s="13">
        <f>COUNTA(H214,L214,P214,T214,X214,AB214,AF214,AJ214,AN214,AR214,AV214,AZ214,BD214)</f>
        <v>1</v>
      </c>
      <c r="G214" s="4"/>
      <c r="H214" s="4"/>
      <c r="I214" s="4"/>
      <c r="J214" s="4"/>
      <c r="K214" s="5"/>
      <c r="L214" s="6"/>
      <c r="M214" s="6"/>
      <c r="N214" s="6"/>
      <c r="O214" s="5">
        <f>VLOOKUP(C214,'3'!$B$10:$G$298,3,FALSE)</f>
        <v>6.7303240740740733E-2</v>
      </c>
      <c r="P214" s="6">
        <f>VLOOKUP(C214,'3'!$B$10:$G$298,4,FALSE)</f>
        <v>46</v>
      </c>
      <c r="Q214" s="6">
        <f>VLOOKUP(P214,Баллы!$A$2:$B$101,2)+R214/2</f>
        <v>49.75</v>
      </c>
      <c r="R214" s="6">
        <f>VLOOKUP(C214,'3'!$B$10:$G$298,5,FALSE)</f>
        <v>9.5</v>
      </c>
      <c r="S214" s="5"/>
      <c r="T214" s="6"/>
      <c r="U214" s="6"/>
      <c r="V214" s="6"/>
      <c r="W214" s="8"/>
      <c r="X214" s="4"/>
      <c r="Y214" s="4"/>
      <c r="Z214" s="4"/>
      <c r="AA214" s="8"/>
      <c r="AB214" s="4"/>
      <c r="AC214" s="4"/>
      <c r="AD214" s="4"/>
      <c r="AE214" s="87"/>
      <c r="AF214" s="6"/>
      <c r="AG214" s="4"/>
      <c r="AH214" s="4"/>
      <c r="AI214" s="5"/>
      <c r="AJ214" s="6"/>
      <c r="AK214" s="6"/>
      <c r="AL214" s="6"/>
      <c r="AM214" s="5"/>
      <c r="AN214" s="6"/>
      <c r="AO214" s="6"/>
      <c r="AP214" s="6"/>
      <c r="AQ214" s="5"/>
      <c r="AR214" s="6"/>
      <c r="AS214" s="6"/>
      <c r="AT214" s="6"/>
      <c r="AU214" s="5"/>
      <c r="AV214" s="6"/>
      <c r="AW214" s="6"/>
      <c r="AX214" s="6"/>
      <c r="AY214" s="5"/>
      <c r="AZ214" s="6"/>
      <c r="BA214" s="6"/>
      <c r="BB214" s="6"/>
      <c r="BC214" s="5"/>
      <c r="BD214" s="6"/>
      <c r="BE214" s="6"/>
      <c r="BF214" s="6"/>
    </row>
    <row r="215" spans="1:58" x14ac:dyDescent="0.3">
      <c r="A215" s="11">
        <f>IF(D215=0," ",RANK(D215,$D$3:$D$244,0))</f>
        <v>213</v>
      </c>
      <c r="B215" s="9">
        <v>213</v>
      </c>
      <c r="C215" s="159" t="s">
        <v>2025</v>
      </c>
      <c r="D215" s="72">
        <f>I215+M215+Q215+U215+Y215+AC215+AG215+AK215+AO215+AS215+AW215+BA215+BE215</f>
        <v>49.5</v>
      </c>
      <c r="E215" s="13">
        <f>J215+N215+R215+V215+Z215+AD215+AH215+AL215+AP215+AT215+AX215+BB215+BF215</f>
        <v>15</v>
      </c>
      <c r="F215" s="13">
        <f>COUNTA(H215,L215,P215,T215,X215,AB215,AF215,AJ215,AN215,AR215,AV215,AZ215,BD215)</f>
        <v>1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87"/>
      <c r="AF215" s="6"/>
      <c r="AG215" s="4"/>
      <c r="AH215" s="4"/>
      <c r="AI215" s="5" t="str">
        <f>VLOOKUP(C215,'8'!$B$10:$H$397,3,FALSE)</f>
        <v>01:56:50</v>
      </c>
      <c r="AJ215" s="6">
        <f>VLOOKUP(C215,'8'!$B$10:$H$397,4,FALSE)</f>
        <v>49</v>
      </c>
      <c r="AK215" s="6">
        <f>VLOOKUP(AJ215,Баллы!$A$2:$B$101,2)+AL215/2</f>
        <v>49.5</v>
      </c>
      <c r="AL215" s="6">
        <f>VLOOKUP(C215,'8'!$B$10:$H$397,6,FALSE)</f>
        <v>15</v>
      </c>
      <c r="AM215" s="5"/>
      <c r="AN215" s="6"/>
      <c r="AO215" s="6"/>
      <c r="AP215" s="6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</row>
    <row r="216" spans="1:58" x14ac:dyDescent="0.3">
      <c r="A216" s="11">
        <f>IF(D216=0," ",RANK(D216,$D$3:$D$244,0))</f>
        <v>213</v>
      </c>
      <c r="B216" s="9">
        <v>214</v>
      </c>
      <c r="C216" s="159" t="s">
        <v>2057</v>
      </c>
      <c r="D216" s="72">
        <f>I216+M216+Q216+U216+Y216+AC216+AG216+AK216+AO216+AS216+AW216+BA216+BE216</f>
        <v>49.5</v>
      </c>
      <c r="E216" s="13">
        <f>J216+N216+R216+V216+Z216+AD216+AH216+AL216+AP216+AT216+AX216+BB216+BF216</f>
        <v>7</v>
      </c>
      <c r="F216" s="13">
        <f>COUNTA(H216,L216,P216,T216,X216,AB216,AF216,AJ216,AN216,AR216,AV216,AZ216,BD216)</f>
        <v>1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87"/>
      <c r="AF216" s="6"/>
      <c r="AG216" s="4"/>
      <c r="AH216" s="4"/>
      <c r="AI216" s="5" t="str">
        <f>VLOOKUP(C216,'8'!$B$10:$H$397,3,FALSE)</f>
        <v>01:00:49</v>
      </c>
      <c r="AJ216" s="6">
        <f>VLOOKUP(C216,'8'!$B$10:$H$397,4,FALSE)</f>
        <v>45</v>
      </c>
      <c r="AK216" s="6">
        <f>VLOOKUP(AJ216,Баллы!$A$2:$B$101,2)+AL216/2</f>
        <v>49.5</v>
      </c>
      <c r="AL216" s="6">
        <f>VLOOKUP(C216,'8'!$B$10:$H$397,6,FALSE)</f>
        <v>7</v>
      </c>
      <c r="AM216" s="5"/>
      <c r="AN216" s="6"/>
      <c r="AO216" s="6"/>
      <c r="AP216" s="6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</row>
    <row r="217" spans="1:58" x14ac:dyDescent="0.3">
      <c r="A217" s="11">
        <f>IF(D217=0," ",RANK(D217,$D$3:$D$244,0))</f>
        <v>215</v>
      </c>
      <c r="B217" s="9">
        <v>215</v>
      </c>
      <c r="C217" s="38" t="s">
        <v>317</v>
      </c>
      <c r="D217" s="72">
        <f>I217+M217+Q217+U217+Y217+AC217+AG217+AK217+AO217+AS217+AW217+BA217+BE217</f>
        <v>47.75</v>
      </c>
      <c r="E217" s="13">
        <f>J217+N217+R217+V217+Z217+AD217+AH217+AL217+AP217+AT217+AX217+BB217+BF217</f>
        <v>9.5</v>
      </c>
      <c r="F217" s="13">
        <f>COUNTA(H217,L217,P217,T217,X217,AB217,AF217,AJ217,AN217,AR217,AV217,AZ217,BD217)</f>
        <v>1</v>
      </c>
      <c r="G217" s="4"/>
      <c r="H217" s="4"/>
      <c r="I217" s="4"/>
      <c r="J217" s="4"/>
      <c r="K217" s="5"/>
      <c r="L217" s="6"/>
      <c r="M217" s="6"/>
      <c r="N217" s="6"/>
      <c r="O217" s="5">
        <f>VLOOKUP(C217,'3'!$B$10:$G$298,3,FALSE)</f>
        <v>7.1736111111111112E-2</v>
      </c>
      <c r="P217" s="6">
        <f>VLOOKUP(C217,'3'!$B$10:$G$298,4,FALSE)</f>
        <v>48</v>
      </c>
      <c r="Q217" s="6">
        <f>VLOOKUP(P217,Баллы!$A$2:$B$101,2)+R217/2</f>
        <v>47.75</v>
      </c>
      <c r="R217" s="6">
        <f>VLOOKUP(C217,'3'!$B$10:$G$298,5,FALSE)</f>
        <v>9.5</v>
      </c>
      <c r="S217" s="5"/>
      <c r="T217" s="6"/>
      <c r="U217" s="6"/>
      <c r="V217" s="6"/>
      <c r="W217" s="8"/>
      <c r="X217" s="4"/>
      <c r="Y217" s="4"/>
      <c r="Z217" s="4"/>
      <c r="AA217" s="8"/>
      <c r="AB217" s="4"/>
      <c r="AC217" s="4"/>
      <c r="AD217" s="4"/>
      <c r="AE217" s="87"/>
      <c r="AF217" s="6"/>
      <c r="AG217" s="4"/>
      <c r="AH217" s="4"/>
      <c r="AI217" s="5"/>
      <c r="AJ217" s="6"/>
      <c r="AK217" s="6"/>
      <c r="AL217" s="6"/>
      <c r="AM217" s="5"/>
      <c r="AN217" s="6"/>
      <c r="AO217" s="6"/>
      <c r="AP217" s="6"/>
      <c r="AQ217" s="5"/>
      <c r="AR217" s="6"/>
      <c r="AS217" s="6"/>
      <c r="AT217" s="6"/>
      <c r="AU217" s="5"/>
      <c r="AV217" s="6"/>
      <c r="AW217" s="6"/>
      <c r="AX217" s="6"/>
      <c r="AY217" s="5"/>
      <c r="AZ217" s="6"/>
      <c r="BA217" s="6"/>
      <c r="BB217" s="6"/>
      <c r="BC217" s="5"/>
      <c r="BD217" s="6"/>
      <c r="BE217" s="6"/>
      <c r="BF217" s="6"/>
    </row>
    <row r="218" spans="1:58" x14ac:dyDescent="0.3">
      <c r="A218" s="11">
        <f>IF(D218=0," ",RANK(D218,$D$3:$D$244,0))</f>
        <v>216</v>
      </c>
      <c r="B218" s="9">
        <v>216</v>
      </c>
      <c r="C218" s="159" t="s">
        <v>2058</v>
      </c>
      <c r="D218" s="72">
        <f>I218+M218+Q218+U218+Y218+AC218+AG218+AK218+AO218+AS218+AW218+BA218+BE218</f>
        <v>47.5</v>
      </c>
      <c r="E218" s="13">
        <f>J218+N218+R218+V218+Z218+AD218+AH218+AL218+AP218+AT218+AX218+BB218+BF218</f>
        <v>7</v>
      </c>
      <c r="F218" s="13">
        <f>COUNTA(H218,L218,P218,T218,X218,AB218,AF218,AJ218,AN218,AR218,AV218,AZ218,BD218)</f>
        <v>1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87"/>
      <c r="AF218" s="6"/>
      <c r="AG218" s="4"/>
      <c r="AH218" s="4"/>
      <c r="AI218" s="5" t="str">
        <f>VLOOKUP(C218,'8'!$B$10:$H$397,3,FALSE)</f>
        <v>01:02:33</v>
      </c>
      <c r="AJ218" s="6">
        <f>VLOOKUP(C218,'8'!$B$10:$H$397,4,FALSE)</f>
        <v>47</v>
      </c>
      <c r="AK218" s="6">
        <f>VLOOKUP(AJ218,Баллы!$A$2:$B$101,2)+AL218/2</f>
        <v>47.5</v>
      </c>
      <c r="AL218" s="6">
        <f>VLOOKUP(C218,'8'!$B$10:$H$397,6,FALSE)</f>
        <v>7</v>
      </c>
      <c r="AM218" s="5"/>
      <c r="AN218" s="6"/>
      <c r="AO218" s="6"/>
      <c r="AP218" s="6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</row>
    <row r="219" spans="1:58" x14ac:dyDescent="0.3">
      <c r="A219" s="11">
        <f>IF(D219=0," ",RANK(D219,$D$3:$D$244,0))</f>
        <v>217</v>
      </c>
      <c r="B219" s="9">
        <v>217</v>
      </c>
      <c r="C219" s="38" t="s">
        <v>318</v>
      </c>
      <c r="D219" s="72">
        <f>I219+M219+Q219+U219+Y219+AC219+AG219+AK219+AO219+AS219+AW219+BA219+BE219</f>
        <v>46.75</v>
      </c>
      <c r="E219" s="13">
        <f>J219+N219+R219+V219+Z219+AD219+AH219+AL219+AP219+AT219+AX219+BB219+BF219</f>
        <v>9.5</v>
      </c>
      <c r="F219" s="13">
        <f>COUNTA(H219,L219,P219,T219,X219,AB219,AF219,AJ219,AN219,AR219,AV219,AZ219,BD219)</f>
        <v>1</v>
      </c>
      <c r="G219" s="4"/>
      <c r="H219" s="4"/>
      <c r="I219" s="4"/>
      <c r="J219" s="4"/>
      <c r="K219" s="5"/>
      <c r="L219" s="6"/>
      <c r="M219" s="6"/>
      <c r="N219" s="6"/>
      <c r="O219" s="5">
        <f>VLOOKUP(C219,'3'!$B$10:$G$298,3,FALSE)</f>
        <v>7.6342592592592587E-2</v>
      </c>
      <c r="P219" s="6">
        <f>VLOOKUP(C219,'3'!$B$10:$G$298,4,FALSE)</f>
        <v>49</v>
      </c>
      <c r="Q219" s="6">
        <f>VLOOKUP(P219,Баллы!$A$2:$B$101,2)+R219/2</f>
        <v>46.75</v>
      </c>
      <c r="R219" s="6">
        <f>VLOOKUP(C219,'3'!$B$10:$G$298,5,FALSE)</f>
        <v>9.5</v>
      </c>
      <c r="S219" s="5"/>
      <c r="T219" s="6"/>
      <c r="U219" s="6"/>
      <c r="V219" s="6"/>
      <c r="W219" s="8"/>
      <c r="X219" s="4"/>
      <c r="Y219" s="4"/>
      <c r="Z219" s="4"/>
      <c r="AA219" s="8"/>
      <c r="AB219" s="4"/>
      <c r="AC219" s="4"/>
      <c r="AD219" s="4"/>
      <c r="AE219" s="87"/>
      <c r="AF219" s="6"/>
      <c r="AG219" s="4"/>
      <c r="AH219" s="4"/>
      <c r="AI219" s="5"/>
      <c r="AJ219" s="6"/>
      <c r="AK219" s="6"/>
      <c r="AL219" s="6"/>
      <c r="AM219" s="5"/>
      <c r="AN219" s="6"/>
      <c r="AO219" s="6"/>
      <c r="AP219" s="6"/>
      <c r="AQ219" s="5"/>
      <c r="AR219" s="6"/>
      <c r="AS219" s="6"/>
      <c r="AT219" s="6"/>
      <c r="AU219" s="5"/>
      <c r="AV219" s="6"/>
      <c r="AW219" s="6"/>
      <c r="AX219" s="6"/>
      <c r="AY219" s="5"/>
      <c r="AZ219" s="6"/>
      <c r="BA219" s="6"/>
      <c r="BB219" s="6"/>
      <c r="BC219" s="5"/>
      <c r="BD219" s="6"/>
      <c r="BE219" s="6"/>
      <c r="BF219" s="6"/>
    </row>
    <row r="220" spans="1:58" x14ac:dyDescent="0.3">
      <c r="A220" s="11">
        <f>IF(D220=0," ",RANK(D220,$D$3:$D$244,0))</f>
        <v>218</v>
      </c>
      <c r="B220" s="9">
        <v>218</v>
      </c>
      <c r="C220" s="159" t="s">
        <v>2059</v>
      </c>
      <c r="D220" s="72">
        <f>I220+M220+Q220+U220+Y220+AC220+AG220+AK220+AO220+AS220+AW220+BA220+BE220</f>
        <v>45.5</v>
      </c>
      <c r="E220" s="13">
        <f>J220+N220+R220+V220+Z220+AD220+AH220+AL220+AP220+AT220+AX220+BB220+BF220</f>
        <v>7</v>
      </c>
      <c r="F220" s="13">
        <f>COUNTA(H220,L220,P220,T220,X220,AB220,AF220,AJ220,AN220,AR220,AV220,AZ220,BD220)</f>
        <v>1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87"/>
      <c r="AF220" s="6"/>
      <c r="AG220" s="4"/>
      <c r="AH220" s="4"/>
      <c r="AI220" s="5" t="str">
        <f>VLOOKUP(C220,'8'!$B$10:$H$397,3,FALSE)</f>
        <v>01:03:00</v>
      </c>
      <c r="AJ220" s="6">
        <f>VLOOKUP(C220,'8'!$B$10:$H$397,4,FALSE)</f>
        <v>49</v>
      </c>
      <c r="AK220" s="6">
        <f>VLOOKUP(AJ220,Баллы!$A$2:$B$101,2)+AL220/2</f>
        <v>45.5</v>
      </c>
      <c r="AL220" s="6">
        <f>VLOOKUP(C220,'8'!$B$10:$H$397,6,FALSE)</f>
        <v>7</v>
      </c>
      <c r="AM220" s="5"/>
      <c r="AN220" s="6"/>
      <c r="AO220" s="6"/>
      <c r="AP220" s="6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</row>
    <row r="221" spans="1:58" x14ac:dyDescent="0.3">
      <c r="A221" s="11">
        <f>IF(D221=0," ",RANK(D221,$D$3:$D$244,0))</f>
        <v>219</v>
      </c>
      <c r="B221" s="9">
        <v>219</v>
      </c>
      <c r="C221" s="159" t="s">
        <v>2077</v>
      </c>
      <c r="D221" s="72">
        <f>I221+M221+Q221+U221+Y221+AC221+AG221+AK221+AO221+AS221+AW221+BA221+BE221</f>
        <v>44.5</v>
      </c>
      <c r="E221" s="13">
        <f>J221+N221+R221+V221+Z221+AD221+AH221+AL221+AP221+AT221+AX221+BB221+BF221</f>
        <v>7</v>
      </c>
      <c r="F221" s="13">
        <f>COUNTA(H221,L221,P221,T221,X221,AB221,AF221,AJ221,AN221,AR221,AV221,AZ221,BD221)</f>
        <v>1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87"/>
      <c r="AF221" s="6"/>
      <c r="AG221" s="4"/>
      <c r="AH221" s="4"/>
      <c r="AI221" s="5" t="str">
        <f>VLOOKUP(C221,'8'!$B$10:$H$397,3,FALSE)</f>
        <v>01:03:26</v>
      </c>
      <c r="AJ221" s="6">
        <f>VLOOKUP(C221,'8'!$B$10:$H$397,4,FALSE)</f>
        <v>50</v>
      </c>
      <c r="AK221" s="6">
        <f>VLOOKUP(AJ221,Баллы!$A$2:$B$101,2)+AL221/2</f>
        <v>44.5</v>
      </c>
      <c r="AL221" s="6">
        <f>VLOOKUP(C221,'8'!$B$10:$H$397,6,FALSE)</f>
        <v>7</v>
      </c>
      <c r="AM221" s="5"/>
      <c r="AN221" s="6"/>
      <c r="AO221" s="6"/>
      <c r="AP221" s="6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</row>
    <row r="222" spans="1:58" x14ac:dyDescent="0.3">
      <c r="A222" s="11">
        <f>IF(D222=0," ",RANK(D222,$D$3:$D$244,0))</f>
        <v>220</v>
      </c>
      <c r="B222" s="9">
        <v>220</v>
      </c>
      <c r="C222" s="159" t="s">
        <v>2060</v>
      </c>
      <c r="D222" s="72">
        <f>I222+M222+Q222+U222+Y222+AC222+AG222+AK222+AO222+AS222+AW222+BA222+BE222</f>
        <v>43.5</v>
      </c>
      <c r="E222" s="13">
        <f>J222+N222+R222+V222+Z222+AD222+AH222+AL222+AP222+AT222+AX222+BB222+BF222</f>
        <v>7</v>
      </c>
      <c r="F222" s="13">
        <f>COUNTA(H222,L222,P222,T222,X222,AB222,AF222,AJ222,AN222,AR222,AV222,AZ222,BD222)</f>
        <v>1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87"/>
      <c r="AF222" s="6"/>
      <c r="AG222" s="4"/>
      <c r="AH222" s="4"/>
      <c r="AI222" s="5" t="str">
        <f>VLOOKUP(C222,'8'!$B$10:$H$397,3,FALSE)</f>
        <v>01:03:28</v>
      </c>
      <c r="AJ222" s="6">
        <f>VLOOKUP(C222,'8'!$B$10:$H$397,4,FALSE)</f>
        <v>51</v>
      </c>
      <c r="AK222" s="6">
        <f>VLOOKUP(AJ222,Баллы!$A$2:$B$101,2)+AL222/2</f>
        <v>43.5</v>
      </c>
      <c r="AL222" s="6">
        <f>VLOOKUP(C222,'8'!$B$10:$H$397,6,FALSE)</f>
        <v>7</v>
      </c>
      <c r="AM222" s="5"/>
      <c r="AN222" s="6"/>
      <c r="AO222" s="6"/>
      <c r="AP222" s="6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</row>
    <row r="223" spans="1:58" x14ac:dyDescent="0.3">
      <c r="A223" s="11">
        <f>IF(D223=0," ",RANK(D223,$D$3:$D$244,0))</f>
        <v>221</v>
      </c>
      <c r="B223" s="9">
        <v>221</v>
      </c>
      <c r="C223" s="159" t="s">
        <v>2061</v>
      </c>
      <c r="D223" s="72">
        <f>I223+M223+Q223+U223+Y223+AC223+AG223+AK223+AO223+AS223+AW223+BA223+BE223</f>
        <v>41.5</v>
      </c>
      <c r="E223" s="13">
        <f>J223+N223+R223+V223+Z223+AD223+AH223+AL223+AP223+AT223+AX223+BB223+BF223</f>
        <v>7</v>
      </c>
      <c r="F223" s="13">
        <f>COUNTA(H223,L223,P223,T223,X223,AB223,AF223,AJ223,AN223,AR223,AV223,AZ223,BD223)</f>
        <v>1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87"/>
      <c r="AF223" s="6"/>
      <c r="AG223" s="4"/>
      <c r="AH223" s="4"/>
      <c r="AI223" s="5" t="str">
        <f>VLOOKUP(C223,'8'!$B$10:$H$397,3,FALSE)</f>
        <v>01:04:27</v>
      </c>
      <c r="AJ223" s="6">
        <f>VLOOKUP(C223,'8'!$B$10:$H$397,4,FALSE)</f>
        <v>53</v>
      </c>
      <c r="AK223" s="6">
        <f>VLOOKUP(AJ223,Баллы!$A$2:$B$101,2)+AL223/2</f>
        <v>41.5</v>
      </c>
      <c r="AL223" s="6">
        <f>VLOOKUP(C223,'8'!$B$10:$H$397,6,FALSE)</f>
        <v>7</v>
      </c>
      <c r="AM223" s="5"/>
      <c r="AN223" s="6"/>
      <c r="AO223" s="6"/>
      <c r="AP223" s="6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</row>
    <row r="224" spans="1:58" x14ac:dyDescent="0.3">
      <c r="A224" s="11">
        <f>IF(D224=0," ",RANK(D224,$D$3:$D$244,0))</f>
        <v>222</v>
      </c>
      <c r="B224" s="9">
        <v>222</v>
      </c>
      <c r="C224" s="159" t="s">
        <v>2026</v>
      </c>
      <c r="D224" s="72">
        <f>I224+M224+Q224+U224+Y224+AC224+AG224+AK224+AO224+AS224+AW224+BA224+BE224</f>
        <v>40.5</v>
      </c>
      <c r="E224" s="13">
        <f>J224+N224+R224+V224+Z224+AD224+AH224+AL224+AP224+AT224+AX224+BB224+BF224</f>
        <v>15</v>
      </c>
      <c r="F224" s="13">
        <f>COUNTA(H224,L224,P224,T224,X224,AB224,AF224,AJ224,AN224,AR224,AV224,AZ224,BD224)</f>
        <v>1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87"/>
      <c r="AF224" s="6"/>
      <c r="AG224" s="4"/>
      <c r="AH224" s="4"/>
      <c r="AI224" s="5" t="str">
        <f>VLOOKUP(C224,'8'!$B$10:$H$397,3,FALSE)</f>
        <v>02:05:41</v>
      </c>
      <c r="AJ224" s="6">
        <f>VLOOKUP(C224,'8'!$B$10:$H$397,4,FALSE)</f>
        <v>58</v>
      </c>
      <c r="AK224" s="6">
        <f>VLOOKUP(AJ224,Баллы!$A$2:$B$101,2)+AL224/2</f>
        <v>40.5</v>
      </c>
      <c r="AL224" s="6">
        <f>VLOOKUP(C224,'8'!$B$10:$H$397,6,FALSE)</f>
        <v>15</v>
      </c>
      <c r="AM224" s="5"/>
      <c r="AN224" s="6"/>
      <c r="AO224" s="6"/>
      <c r="AP224" s="6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</row>
    <row r="225" spans="1:58" x14ac:dyDescent="0.3">
      <c r="A225" s="11">
        <f>IF(D225=0," ",RANK(D225,$D$3:$D$244,0))</f>
        <v>223</v>
      </c>
      <c r="B225" s="9">
        <v>223</v>
      </c>
      <c r="C225" s="159" t="s">
        <v>2027</v>
      </c>
      <c r="D225" s="72">
        <f>I225+M225+Q225+U225+Y225+AC225+AG225+AK225+AO225+AS225+AW225+BA225+BE225</f>
        <v>39.5</v>
      </c>
      <c r="E225" s="13">
        <f>J225+N225+R225+V225+Z225+AD225+AH225+AL225+AP225+AT225+AX225+BB225+BF225</f>
        <v>15</v>
      </c>
      <c r="F225" s="13">
        <f>COUNTA(H225,L225,P225,T225,X225,AB225,AF225,AJ225,AN225,AR225,AV225,AZ225,BD225)</f>
        <v>1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87"/>
      <c r="AF225" s="6"/>
      <c r="AG225" s="4"/>
      <c r="AH225" s="4"/>
      <c r="AI225" s="5" t="str">
        <f>VLOOKUP(C225,'8'!$B$10:$H$397,3,FALSE)</f>
        <v>02:05:54</v>
      </c>
      <c r="AJ225" s="6">
        <f>VLOOKUP(C225,'8'!$B$10:$H$397,4,FALSE)</f>
        <v>59</v>
      </c>
      <c r="AK225" s="6">
        <f>VLOOKUP(AJ225,Баллы!$A$2:$B$101,2)+AL225/2</f>
        <v>39.5</v>
      </c>
      <c r="AL225" s="6">
        <f>VLOOKUP(C225,'8'!$B$10:$H$397,6,FALSE)</f>
        <v>15</v>
      </c>
      <c r="AM225" s="5"/>
      <c r="AN225" s="6"/>
      <c r="AO225" s="6"/>
      <c r="AP225" s="6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</row>
    <row r="226" spans="1:58" x14ac:dyDescent="0.3">
      <c r="A226" s="11">
        <f>IF(D226=0," ",RANK(D226,$D$3:$D$244,0))</f>
        <v>224</v>
      </c>
      <c r="B226" s="9">
        <v>224</v>
      </c>
      <c r="C226" s="159" t="s">
        <v>2028</v>
      </c>
      <c r="D226" s="72">
        <f>I226+M226+Q226+U226+Y226+AC226+AG226+AK226+AO226+AS226+AW226+BA226+BE226</f>
        <v>38.5</v>
      </c>
      <c r="E226" s="13">
        <f>J226+N226+R226+V226+Z226+AD226+AH226+AL226+AP226+AT226+AX226+BB226+BF226</f>
        <v>15</v>
      </c>
      <c r="F226" s="13">
        <f>COUNTA(H226,L226,P226,T226,X226,AB226,AF226,AJ226,AN226,AR226,AV226,AZ226,BD226)</f>
        <v>1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87"/>
      <c r="AF226" s="6"/>
      <c r="AG226" s="4"/>
      <c r="AH226" s="4"/>
      <c r="AI226" s="5" t="str">
        <f>VLOOKUP(C226,'8'!$B$10:$H$397,3,FALSE)</f>
        <v>02:07:54</v>
      </c>
      <c r="AJ226" s="6">
        <f>VLOOKUP(C226,'8'!$B$10:$H$397,4,FALSE)</f>
        <v>60</v>
      </c>
      <c r="AK226" s="6">
        <f>VLOOKUP(AJ226,Баллы!$A$2:$B$101,2)+AL226/2</f>
        <v>38.5</v>
      </c>
      <c r="AL226" s="6">
        <f>VLOOKUP(C226,'8'!$B$10:$H$397,6,FALSE)</f>
        <v>15</v>
      </c>
      <c r="AM226" s="5"/>
      <c r="AN226" s="6"/>
      <c r="AO226" s="6"/>
      <c r="AP226" s="6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</row>
    <row r="227" spans="1:58" x14ac:dyDescent="0.3">
      <c r="A227" s="11">
        <f>IF(D227=0," ",RANK(D227,$D$3:$D$244,0))</f>
        <v>224</v>
      </c>
      <c r="B227" s="9">
        <v>225</v>
      </c>
      <c r="C227" s="159" t="s">
        <v>2062</v>
      </c>
      <c r="D227" s="72">
        <f>I227+M227+Q227+U227+Y227+AC227+AG227+AK227+AO227+AS227+AW227+BA227+BE227</f>
        <v>38.5</v>
      </c>
      <c r="E227" s="13">
        <f>J227+N227+R227+V227+Z227+AD227+AH227+AL227+AP227+AT227+AX227+BB227+BF227</f>
        <v>7</v>
      </c>
      <c r="F227" s="13">
        <f>COUNTA(H227,L227,P227,T227,X227,AB227,AF227,AJ227,AN227,AR227,AV227,AZ227,BD227)</f>
        <v>1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87"/>
      <c r="AF227" s="6"/>
      <c r="AG227" s="4"/>
      <c r="AH227" s="4"/>
      <c r="AI227" s="5" t="str">
        <f>VLOOKUP(C227,'8'!$B$10:$H$397,3,FALSE)</f>
        <v>01:05:14</v>
      </c>
      <c r="AJ227" s="6">
        <f>VLOOKUP(C227,'8'!$B$10:$H$397,4,FALSE)</f>
        <v>56</v>
      </c>
      <c r="AK227" s="6">
        <f>VLOOKUP(AJ227,Баллы!$A$2:$B$101,2)+AL227/2</f>
        <v>38.5</v>
      </c>
      <c r="AL227" s="6">
        <f>VLOOKUP(C227,'8'!$B$10:$H$397,6,FALSE)</f>
        <v>7</v>
      </c>
      <c r="AM227" s="5"/>
      <c r="AN227" s="6"/>
      <c r="AO227" s="6"/>
      <c r="AP227" s="6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</row>
    <row r="228" spans="1:58" x14ac:dyDescent="0.3">
      <c r="A228" s="11">
        <f>IF(D228=0," ",RANK(D228,$D$3:$D$244,0))</f>
        <v>226</v>
      </c>
      <c r="B228" s="9">
        <v>226</v>
      </c>
      <c r="C228" s="159" t="s">
        <v>2029</v>
      </c>
      <c r="D228" s="72">
        <f>I228+M228+Q228+U228+Y228+AC228+AG228+AK228+AO228+AS228+AW228+BA228+BE228</f>
        <v>37.5</v>
      </c>
      <c r="E228" s="13">
        <f>J228+N228+R228+V228+Z228+AD228+AH228+AL228+AP228+AT228+AX228+BB228+BF228</f>
        <v>15</v>
      </c>
      <c r="F228" s="13">
        <f>COUNTA(H228,L228,P228,T228,X228,AB228,AF228,AJ228,AN228,AR228,AV228,AZ228,BD228)</f>
        <v>1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87"/>
      <c r="AF228" s="6"/>
      <c r="AG228" s="4"/>
      <c r="AH228" s="4"/>
      <c r="AI228" s="5" t="str">
        <f>VLOOKUP(C228,'8'!$B$10:$H$397,3,FALSE)</f>
        <v>02:09:33</v>
      </c>
      <c r="AJ228" s="6">
        <f>VLOOKUP(C228,'8'!$B$10:$H$397,4,FALSE)</f>
        <v>61</v>
      </c>
      <c r="AK228" s="6">
        <f>VLOOKUP(AJ228,Баллы!$A$2:$B$101,2)+AL228/2</f>
        <v>37.5</v>
      </c>
      <c r="AL228" s="6">
        <f>VLOOKUP(C228,'8'!$B$10:$H$397,6,FALSE)</f>
        <v>15</v>
      </c>
      <c r="AM228" s="5"/>
      <c r="AN228" s="6"/>
      <c r="AO228" s="6"/>
      <c r="AP228" s="6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</row>
    <row r="229" spans="1:58" x14ac:dyDescent="0.3">
      <c r="A229" s="11">
        <f>IF(D229=0," ",RANK(D229,$D$3:$D$244,0))</f>
        <v>227</v>
      </c>
      <c r="B229" s="9">
        <v>227</v>
      </c>
      <c r="C229" s="159" t="s">
        <v>2030</v>
      </c>
      <c r="D229" s="72">
        <f>I229+M229+Q229+U229+Y229+AC229+AG229+AK229+AO229+AS229+AW229+BA229+BE229</f>
        <v>36.5</v>
      </c>
      <c r="E229" s="13">
        <f>J229+N229+R229+V229+Z229+AD229+AH229+AL229+AP229+AT229+AX229+BB229+BF229</f>
        <v>15</v>
      </c>
      <c r="F229" s="13">
        <f>COUNTA(H229,L229,P229,T229,X229,AB229,AF229,AJ229,AN229,AR229,AV229,AZ229,BD229)</f>
        <v>1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87"/>
      <c r="AF229" s="6"/>
      <c r="AG229" s="4"/>
      <c r="AH229" s="4"/>
      <c r="AI229" s="5" t="str">
        <f>VLOOKUP(C229,'8'!$B$10:$H$397,3,FALSE)</f>
        <v>02:17:00</v>
      </c>
      <c r="AJ229" s="6">
        <f>VLOOKUP(C229,'8'!$B$10:$H$397,4,FALSE)</f>
        <v>62</v>
      </c>
      <c r="AK229" s="6">
        <f>VLOOKUP(AJ229,Баллы!$A$2:$B$101,2)+AL229/2</f>
        <v>36.5</v>
      </c>
      <c r="AL229" s="6">
        <f>VLOOKUP(C229,'8'!$B$10:$H$397,6,FALSE)</f>
        <v>15</v>
      </c>
      <c r="AM229" s="5"/>
      <c r="AN229" s="6"/>
      <c r="AO229" s="6"/>
      <c r="AP229" s="6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</row>
    <row r="230" spans="1:58" x14ac:dyDescent="0.3">
      <c r="A230" s="11">
        <f>IF(D230=0," ",RANK(D230,$D$3:$D$244,0))</f>
        <v>227</v>
      </c>
      <c r="B230" s="9">
        <v>228</v>
      </c>
      <c r="C230" s="159" t="s">
        <v>2063</v>
      </c>
      <c r="D230" s="72">
        <f>I230+M230+Q230+U230+Y230+AC230+AG230+AK230+AO230+AS230+AW230+BA230+BE230</f>
        <v>36.5</v>
      </c>
      <c r="E230" s="13">
        <f>J230+N230+R230+V230+Z230+AD230+AH230+AL230+AP230+AT230+AX230+BB230+BF230</f>
        <v>7</v>
      </c>
      <c r="F230" s="13">
        <f>COUNTA(H230,L230,P230,T230,X230,AB230,AF230,AJ230,AN230,AR230,AV230,AZ230,BD230)</f>
        <v>1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87"/>
      <c r="AF230" s="6"/>
      <c r="AG230" s="4"/>
      <c r="AH230" s="4"/>
      <c r="AI230" s="5" t="str">
        <f>VLOOKUP(C230,'8'!$B$10:$H$397,3,FALSE)</f>
        <v>01:05:52</v>
      </c>
      <c r="AJ230" s="6">
        <f>VLOOKUP(C230,'8'!$B$10:$H$397,4,FALSE)</f>
        <v>58</v>
      </c>
      <c r="AK230" s="6">
        <f>VLOOKUP(AJ230,Баллы!$A$2:$B$101,2)+AL230/2</f>
        <v>36.5</v>
      </c>
      <c r="AL230" s="6">
        <f>VLOOKUP(C230,'8'!$B$10:$H$397,6,FALSE)</f>
        <v>7</v>
      </c>
      <c r="AM230" s="5"/>
      <c r="AN230" s="6"/>
      <c r="AO230" s="6"/>
      <c r="AP230" s="6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</row>
    <row r="231" spans="1:58" x14ac:dyDescent="0.3">
      <c r="A231" s="11">
        <f>IF(D231=0," ",RANK(D231,$D$3:$D$244,0))</f>
        <v>229</v>
      </c>
      <c r="B231" s="9">
        <v>229</v>
      </c>
      <c r="C231" s="159" t="s">
        <v>2031</v>
      </c>
      <c r="D231" s="72">
        <f>I231+M231+Q231+U231+Y231+AC231+AG231+AK231+AO231+AS231+AW231+BA231+BE231</f>
        <v>35.5</v>
      </c>
      <c r="E231" s="13">
        <f>J231+N231+R231+V231+Z231+AD231+AH231+AL231+AP231+AT231+AX231+BB231+BF231</f>
        <v>15</v>
      </c>
      <c r="F231" s="13">
        <f>COUNTA(H231,L231,P231,T231,X231,AB231,AF231,AJ231,AN231,AR231,AV231,AZ231,BD231)</f>
        <v>1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87"/>
      <c r="AF231" s="6"/>
      <c r="AG231" s="4"/>
      <c r="AH231" s="4"/>
      <c r="AI231" s="5" t="str">
        <f>VLOOKUP(C231,'8'!$B$10:$H$397,3,FALSE)</f>
        <v>02:18:40</v>
      </c>
      <c r="AJ231" s="6">
        <f>VLOOKUP(C231,'8'!$B$10:$H$397,4,FALSE)</f>
        <v>63</v>
      </c>
      <c r="AK231" s="6">
        <f>VLOOKUP(AJ231,Баллы!$A$2:$B$101,2)+AL231/2</f>
        <v>35.5</v>
      </c>
      <c r="AL231" s="6">
        <f>VLOOKUP(C231,'8'!$B$10:$H$397,6,FALSE)</f>
        <v>15</v>
      </c>
      <c r="AM231" s="5"/>
      <c r="AN231" s="6"/>
      <c r="AO231" s="6"/>
      <c r="AP231" s="6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</row>
    <row r="232" spans="1:58" x14ac:dyDescent="0.3">
      <c r="A232" s="11">
        <f>IF(D232=0," ",RANK(D232,$D$3:$D$244,0))</f>
        <v>230</v>
      </c>
      <c r="B232" s="9">
        <v>230</v>
      </c>
      <c r="C232" s="159" t="s">
        <v>2032</v>
      </c>
      <c r="D232" s="72">
        <f>I232+M232+Q232+U232+Y232+AC232+AG232+AK232+AO232+AS232+AW232+BA232+BE232</f>
        <v>34.5</v>
      </c>
      <c r="E232" s="13">
        <f>J232+N232+R232+V232+Z232+AD232+AH232+AL232+AP232+AT232+AX232+BB232+BF232</f>
        <v>15</v>
      </c>
      <c r="F232" s="13">
        <f>COUNTA(H232,L232,P232,T232,X232,AB232,AF232,AJ232,AN232,AR232,AV232,AZ232,BD232)</f>
        <v>1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87"/>
      <c r="AF232" s="6"/>
      <c r="AG232" s="4"/>
      <c r="AH232" s="4"/>
      <c r="AI232" s="5" t="str">
        <f>VLOOKUP(C232,'8'!$B$10:$H$397,3,FALSE)</f>
        <v>02:18:41</v>
      </c>
      <c r="AJ232" s="6">
        <f>VLOOKUP(C232,'8'!$B$10:$H$397,4,FALSE)</f>
        <v>64</v>
      </c>
      <c r="AK232" s="6">
        <f>VLOOKUP(AJ232,Баллы!$A$2:$B$101,2)+AL232/2</f>
        <v>34.5</v>
      </c>
      <c r="AL232" s="6">
        <f>VLOOKUP(C232,'8'!$B$10:$H$397,6,FALSE)</f>
        <v>15</v>
      </c>
      <c r="AM232" s="5"/>
      <c r="AN232" s="6"/>
      <c r="AO232" s="6"/>
      <c r="AP232" s="6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</row>
    <row r="233" spans="1:58" x14ac:dyDescent="0.3">
      <c r="A233" s="11">
        <f>IF(D233=0," ",RANK(D233,$D$3:$D$244,0))</f>
        <v>231</v>
      </c>
      <c r="B233" s="9">
        <v>231</v>
      </c>
      <c r="C233" s="159" t="s">
        <v>2033</v>
      </c>
      <c r="D233" s="72">
        <f>I233+M233+Q233+U233+Y233+AC233+AG233+AK233+AO233+AS233+AW233+BA233+BE233</f>
        <v>33.5</v>
      </c>
      <c r="E233" s="13">
        <f>J233+N233+R233+V233+Z233+AD233+AH233+AL233+AP233+AT233+AX233+BB233+BF233</f>
        <v>15</v>
      </c>
      <c r="F233" s="13">
        <f>COUNTA(H233,L233,P233,T233,X233,AB233,AF233,AJ233,AN233,AR233,AV233,AZ233,BD233)</f>
        <v>1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87"/>
      <c r="AF233" s="6"/>
      <c r="AG233" s="4"/>
      <c r="AH233" s="4"/>
      <c r="AI233" s="5" t="str">
        <f>VLOOKUP(C233,'8'!$B$10:$H$397,3,FALSE)</f>
        <v>02:18:44</v>
      </c>
      <c r="AJ233" s="6">
        <f>VLOOKUP(C233,'8'!$B$10:$H$397,4,FALSE)</f>
        <v>65</v>
      </c>
      <c r="AK233" s="6">
        <f>VLOOKUP(AJ233,Баллы!$A$2:$B$101,2)+AL233/2</f>
        <v>33.5</v>
      </c>
      <c r="AL233" s="6">
        <f>VLOOKUP(C233,'8'!$B$10:$H$397,6,FALSE)</f>
        <v>15</v>
      </c>
      <c r="AM233" s="5"/>
      <c r="AN233" s="6"/>
      <c r="AO233" s="6"/>
      <c r="AP233" s="6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</row>
    <row r="234" spans="1:58" x14ac:dyDescent="0.3">
      <c r="A234" s="11">
        <f>IF(D234=0," ",RANK(D234,$D$3:$D$244,0))</f>
        <v>231</v>
      </c>
      <c r="B234" s="9">
        <v>232</v>
      </c>
      <c r="C234" s="159" t="s">
        <v>2064</v>
      </c>
      <c r="D234" s="72">
        <f>I234+M234+Q234+U234+Y234+AC234+AG234+AK234+AO234+AS234+AW234+BA234+BE234</f>
        <v>33.5</v>
      </c>
      <c r="E234" s="13">
        <f>J234+N234+R234+V234+Z234+AD234+AH234+AL234+AP234+AT234+AX234+BB234+BF234</f>
        <v>7</v>
      </c>
      <c r="F234" s="13">
        <f>COUNTA(H234,L234,P234,T234,X234,AB234,AF234,AJ234,AN234,AR234,AV234,AZ234,BD234)</f>
        <v>1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87"/>
      <c r="AF234" s="6"/>
      <c r="AG234" s="4"/>
      <c r="AH234" s="4"/>
      <c r="AI234" s="5" t="str">
        <f>VLOOKUP(C234,'8'!$B$10:$H$397,3,FALSE)</f>
        <v>01:08:02</v>
      </c>
      <c r="AJ234" s="6">
        <f>VLOOKUP(C234,'8'!$B$10:$H$397,4,FALSE)</f>
        <v>61</v>
      </c>
      <c r="AK234" s="6">
        <f>VLOOKUP(AJ234,Баллы!$A$2:$B$101,2)+AL234/2</f>
        <v>33.5</v>
      </c>
      <c r="AL234" s="6">
        <f>VLOOKUP(C234,'8'!$B$10:$H$397,6,FALSE)</f>
        <v>7</v>
      </c>
      <c r="AM234" s="5"/>
      <c r="AN234" s="6"/>
      <c r="AO234" s="6"/>
      <c r="AP234" s="6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</row>
    <row r="235" spans="1:58" x14ac:dyDescent="0.3">
      <c r="A235" s="11">
        <f>IF(D235=0," ",RANK(D235,$D$3:$D$244,0))</f>
        <v>233</v>
      </c>
      <c r="B235" s="9">
        <v>233</v>
      </c>
      <c r="C235" s="159" t="s">
        <v>2034</v>
      </c>
      <c r="D235" s="72">
        <f>I235+M235+Q235+U235+Y235+AC235+AG235+AK235+AO235+AS235+AW235+BA235+BE235</f>
        <v>32.5</v>
      </c>
      <c r="E235" s="13">
        <f>J235+N235+R235+V235+Z235+AD235+AH235+AL235+AP235+AT235+AX235+BB235+BF235</f>
        <v>15</v>
      </c>
      <c r="F235" s="13">
        <f>COUNTA(H235,L235,P235,T235,X235,AB235,AF235,AJ235,AN235,AR235,AV235,AZ235,BD235)</f>
        <v>1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87"/>
      <c r="AF235" s="6"/>
      <c r="AG235" s="4"/>
      <c r="AH235" s="4"/>
      <c r="AI235" s="5" t="str">
        <f>VLOOKUP(C235,'8'!$B$10:$H$397,3,FALSE)</f>
        <v>02:19:44</v>
      </c>
      <c r="AJ235" s="6">
        <f>VLOOKUP(C235,'8'!$B$10:$H$397,4,FALSE)</f>
        <v>66</v>
      </c>
      <c r="AK235" s="6">
        <f>VLOOKUP(AJ235,Баллы!$A$2:$B$101,2)+AL235/2</f>
        <v>32.5</v>
      </c>
      <c r="AL235" s="6">
        <f>VLOOKUP(C235,'8'!$B$10:$H$397,6,FALSE)</f>
        <v>15</v>
      </c>
      <c r="AM235" s="5"/>
      <c r="AN235" s="6"/>
      <c r="AO235" s="6"/>
      <c r="AP235" s="6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</row>
    <row r="236" spans="1:58" x14ac:dyDescent="0.3">
      <c r="A236" s="11">
        <f>IF(D236=0," ",RANK(D236,$D$3:$D$244,0))</f>
        <v>233</v>
      </c>
      <c r="B236" s="9">
        <v>234</v>
      </c>
      <c r="C236" s="159" t="s">
        <v>2065</v>
      </c>
      <c r="D236" s="72">
        <f>I236+M236+Q236+U236+Y236+AC236+AG236+AK236+AO236+AS236+AW236+BA236+BE236</f>
        <v>32.5</v>
      </c>
      <c r="E236" s="13">
        <f>J236+N236+R236+V236+Z236+AD236+AH236+AL236+AP236+AT236+AX236+BB236+BF236</f>
        <v>7</v>
      </c>
      <c r="F236" s="13">
        <f>COUNTA(H236,L236,P236,T236,X236,AB236,AF236,AJ236,AN236,AR236,AV236,AZ236,BD236)</f>
        <v>1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87"/>
      <c r="AF236" s="6"/>
      <c r="AG236" s="4"/>
      <c r="AH236" s="4"/>
      <c r="AI236" s="5" t="str">
        <f>VLOOKUP(C236,'8'!$B$10:$H$397,3,FALSE)</f>
        <v>01:08:04</v>
      </c>
      <c r="AJ236" s="6">
        <f>VLOOKUP(C236,'8'!$B$10:$H$397,4,FALSE)</f>
        <v>62</v>
      </c>
      <c r="AK236" s="6">
        <f>VLOOKUP(AJ236,Баллы!$A$2:$B$101,2)+AL236/2</f>
        <v>32.5</v>
      </c>
      <c r="AL236" s="6">
        <f>VLOOKUP(C236,'8'!$B$10:$H$397,6,FALSE)</f>
        <v>7</v>
      </c>
      <c r="AM236" s="5"/>
      <c r="AN236" s="6"/>
      <c r="AO236" s="6"/>
      <c r="AP236" s="6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</row>
    <row r="237" spans="1:58" x14ac:dyDescent="0.3">
      <c r="A237" s="11">
        <f>IF(D237=0," ",RANK(D237,$D$3:$D$244,0))</f>
        <v>235</v>
      </c>
      <c r="B237" s="9">
        <v>235</v>
      </c>
      <c r="C237" s="159" t="s">
        <v>2066</v>
      </c>
      <c r="D237" s="72">
        <f>I237+M237+Q237+U237+Y237+AC237+AG237+AK237+AO237+AS237+AW237+BA237+BE237</f>
        <v>30.5</v>
      </c>
      <c r="E237" s="13">
        <f>J237+N237+R237+V237+Z237+AD237+AH237+AL237+AP237+AT237+AX237+BB237+BF237</f>
        <v>7</v>
      </c>
      <c r="F237" s="13">
        <f>COUNTA(H237,L237,P237,T237,X237,AB237,AF237,AJ237,AN237,AR237,AV237,AZ237,BD237)</f>
        <v>1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87"/>
      <c r="AF237" s="6"/>
      <c r="AG237" s="4"/>
      <c r="AH237" s="4"/>
      <c r="AI237" s="5" t="str">
        <f>VLOOKUP(C237,'8'!$B$10:$H$397,3,FALSE)</f>
        <v>01:09:17</v>
      </c>
      <c r="AJ237" s="6">
        <f>VLOOKUP(C237,'8'!$B$10:$H$397,4,FALSE)</f>
        <v>64</v>
      </c>
      <c r="AK237" s="6">
        <f>VLOOKUP(AJ237,Баллы!$A$2:$B$101,2)+AL237/2</f>
        <v>30.5</v>
      </c>
      <c r="AL237" s="6">
        <f>VLOOKUP(C237,'8'!$B$10:$H$397,6,FALSE)</f>
        <v>7</v>
      </c>
      <c r="AM237" s="5"/>
      <c r="AN237" s="6"/>
      <c r="AO237" s="6"/>
      <c r="AP237" s="6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</row>
    <row r="238" spans="1:58" x14ac:dyDescent="0.3">
      <c r="A238" s="11">
        <f>IF(D238=0," ",RANK(D238,$D$3:$D$244,0))</f>
        <v>236</v>
      </c>
      <c r="B238" s="9">
        <v>236</v>
      </c>
      <c r="C238" s="159" t="s">
        <v>2067</v>
      </c>
      <c r="D238" s="72">
        <f>I238+M238+Q238+U238+Y238+AC238+AG238+AK238+AO238+AS238+AW238+BA238+BE238</f>
        <v>28.5</v>
      </c>
      <c r="E238" s="13">
        <f>J238+N238+R238+V238+Z238+AD238+AH238+AL238+AP238+AT238+AX238+BB238+BF238</f>
        <v>7</v>
      </c>
      <c r="F238" s="13">
        <f>COUNTA(H238,L238,P238,T238,X238,AB238,AF238,AJ238,AN238,AR238,AV238,AZ238,BD238)</f>
        <v>1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87"/>
      <c r="AF238" s="6"/>
      <c r="AG238" s="4"/>
      <c r="AH238" s="4"/>
      <c r="AI238" s="5" t="str">
        <f>VLOOKUP(C238,'8'!$B$10:$H$397,3,FALSE)</f>
        <v>01:10:42</v>
      </c>
      <c r="AJ238" s="6">
        <f>VLOOKUP(C238,'8'!$B$10:$H$397,4,FALSE)</f>
        <v>66</v>
      </c>
      <c r="AK238" s="6">
        <f>VLOOKUP(AJ238,Баллы!$A$2:$B$101,2)+AL238/2</f>
        <v>28.5</v>
      </c>
      <c r="AL238" s="6">
        <f>VLOOKUP(C238,'8'!$B$10:$H$397,6,FALSE)</f>
        <v>7</v>
      </c>
      <c r="AM238" s="5"/>
      <c r="AN238" s="6"/>
      <c r="AO238" s="6"/>
      <c r="AP238" s="6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</row>
    <row r="239" spans="1:58" x14ac:dyDescent="0.3">
      <c r="A239" s="11">
        <f>IF(D239=0," ",RANK(D239,$D$3:$D$244,0))</f>
        <v>237</v>
      </c>
      <c r="B239" s="9">
        <v>237</v>
      </c>
      <c r="C239" s="159" t="s">
        <v>2068</v>
      </c>
      <c r="D239" s="72">
        <f>I239+M239+Q239+U239+Y239+AC239+AG239+AK239+AO239+AS239+AW239+BA239+BE239</f>
        <v>27.5</v>
      </c>
      <c r="E239" s="13">
        <f>J239+N239+R239+V239+Z239+AD239+AH239+AL239+AP239+AT239+AX239+BB239+BF239</f>
        <v>7</v>
      </c>
      <c r="F239" s="13">
        <f>COUNTA(H239,L239,P239,T239,X239,AB239,AF239,AJ239,AN239,AR239,AV239,AZ239,BD239)</f>
        <v>1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87"/>
      <c r="AF239" s="6"/>
      <c r="AG239" s="4"/>
      <c r="AH239" s="4"/>
      <c r="AI239" s="5" t="str">
        <f>VLOOKUP(C239,'8'!$B$10:$H$397,3,FALSE)</f>
        <v>01:11:11</v>
      </c>
      <c r="AJ239" s="6">
        <f>VLOOKUP(C239,'8'!$B$10:$H$397,4,FALSE)</f>
        <v>67</v>
      </c>
      <c r="AK239" s="6">
        <f>VLOOKUP(AJ239,Баллы!$A$2:$B$101,2)+AL239/2</f>
        <v>27.5</v>
      </c>
      <c r="AL239" s="6">
        <f>VLOOKUP(C239,'8'!$B$10:$H$397,6,FALSE)</f>
        <v>7</v>
      </c>
      <c r="AM239" s="5"/>
      <c r="AN239" s="6"/>
      <c r="AO239" s="6"/>
      <c r="AP239" s="6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</row>
    <row r="240" spans="1:58" x14ac:dyDescent="0.3">
      <c r="A240" s="11">
        <f>IF(D240=0," ",RANK(D240,$D$3:$D$244,0))</f>
        <v>238</v>
      </c>
      <c r="B240" s="9">
        <v>238</v>
      </c>
      <c r="C240" s="159" t="s">
        <v>2069</v>
      </c>
      <c r="D240" s="72">
        <f>I240+M240+Q240+U240+Y240+AC240+AG240+AK240+AO240+AS240+AW240+BA240+BE240</f>
        <v>26.5</v>
      </c>
      <c r="E240" s="13">
        <f>J240+N240+R240+V240+Z240+AD240+AH240+AL240+AP240+AT240+AX240+BB240+BF240</f>
        <v>7</v>
      </c>
      <c r="F240" s="13">
        <f>COUNTA(H240,L240,P240,T240,X240,AB240,AF240,AJ240,AN240,AR240,AV240,AZ240,BD240)</f>
        <v>1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87"/>
      <c r="AF240" s="6"/>
      <c r="AG240" s="4"/>
      <c r="AH240" s="4"/>
      <c r="AI240" s="5" t="str">
        <f>VLOOKUP(C240,'8'!$B$10:$H$397,3,FALSE)</f>
        <v>01:11:28</v>
      </c>
      <c r="AJ240" s="6">
        <f>VLOOKUP(C240,'8'!$B$10:$H$397,4,FALSE)</f>
        <v>68</v>
      </c>
      <c r="AK240" s="6">
        <f>VLOOKUP(AJ240,Баллы!$A$2:$B$101,2)+AL240/2</f>
        <v>26.5</v>
      </c>
      <c r="AL240" s="6">
        <f>VLOOKUP(C240,'8'!$B$10:$H$397,6,FALSE)</f>
        <v>7</v>
      </c>
      <c r="AM240" s="5"/>
      <c r="AN240" s="6"/>
      <c r="AO240" s="6"/>
      <c r="AP240" s="6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</row>
    <row r="241" spans="1:58" x14ac:dyDescent="0.3">
      <c r="A241" s="11">
        <f>IF(D241=0," ",RANK(D241,$D$3:$D$244,0))</f>
        <v>238</v>
      </c>
      <c r="B241" s="9">
        <v>238</v>
      </c>
      <c r="C241" s="159" t="s">
        <v>2070</v>
      </c>
      <c r="D241" s="72">
        <f>I241+M241+Q241+U241+Y241+AC241+AG241+AK241+AO241+AS241+AW241+BA241+BE241</f>
        <v>26.5</v>
      </c>
      <c r="E241" s="13">
        <f>J241+N241+R241+V241+Z241+AD241+AH241+AL241+AP241+AT241+AX241+BB241+BF241</f>
        <v>7</v>
      </c>
      <c r="F241" s="13">
        <f>COUNTA(H241,L241,P241,T241,X241,AB241,AF241,AJ241,AN241,AR241,AV241,AZ241,BD241)</f>
        <v>1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87"/>
      <c r="AF241" s="6"/>
      <c r="AG241" s="4"/>
      <c r="AH241" s="4"/>
      <c r="AI241" s="5" t="str">
        <f>VLOOKUP(C241,'8'!$B$10:$H$397,3,FALSE)</f>
        <v>01:11:28</v>
      </c>
      <c r="AJ241" s="6">
        <f>VLOOKUP(C241,'8'!$B$10:$H$397,4,FALSE)</f>
        <v>68</v>
      </c>
      <c r="AK241" s="6">
        <f>VLOOKUP(AJ241,Баллы!$A$2:$B$101,2)+AL241/2</f>
        <v>26.5</v>
      </c>
      <c r="AL241" s="6">
        <f>VLOOKUP(C241,'8'!$B$10:$H$397,6,FALSE)</f>
        <v>7</v>
      </c>
      <c r="AM241" s="5"/>
      <c r="AN241" s="6"/>
      <c r="AO241" s="6"/>
      <c r="AP241" s="6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</row>
    <row r="242" spans="1:58" x14ac:dyDescent="0.3">
      <c r="A242" s="11">
        <f>IF(D242=0," ",RANK(D242,$D$3:$D$244,0))</f>
        <v>240</v>
      </c>
      <c r="B242" s="9">
        <v>240</v>
      </c>
      <c r="C242" s="159" t="s">
        <v>2071</v>
      </c>
      <c r="D242" s="72">
        <f>I242+M242+Q242+U242+Y242+AC242+AG242+AK242+AO242+AS242+AW242+BA242+BE242</f>
        <v>23.5</v>
      </c>
      <c r="E242" s="13">
        <f>J242+N242+R242+V242+Z242+AD242+AH242+AL242+AP242+AT242+AX242+BB242+BF242</f>
        <v>7</v>
      </c>
      <c r="F242" s="13">
        <f>COUNTA(H242,L242,P242,T242,X242,AB242,AF242,AJ242,AN242,AR242,AV242,AZ242,BD242)</f>
        <v>1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87"/>
      <c r="AF242" s="6"/>
      <c r="AG242" s="4"/>
      <c r="AH242" s="4"/>
      <c r="AI242" s="5" t="str">
        <f>VLOOKUP(C242,'8'!$B$10:$H$397,3,FALSE)</f>
        <v>01:18:51</v>
      </c>
      <c r="AJ242" s="6">
        <f>VLOOKUP(C242,'8'!$B$10:$H$397,4,FALSE)</f>
        <v>71</v>
      </c>
      <c r="AK242" s="6">
        <f>VLOOKUP(AJ242,Баллы!$A$2:$B$101,2)+AL242/2</f>
        <v>23.5</v>
      </c>
      <c r="AL242" s="6">
        <f>VLOOKUP(C242,'8'!$B$10:$H$397,6,FALSE)</f>
        <v>7</v>
      </c>
      <c r="AM242" s="5"/>
      <c r="AN242" s="6"/>
      <c r="AO242" s="6"/>
      <c r="AP242" s="6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</row>
    <row r="243" spans="1:58" x14ac:dyDescent="0.3">
      <c r="A243" s="11">
        <f>IF(D243=0," ",RANK(D243,$D$3:$D$244,0))</f>
        <v>240</v>
      </c>
      <c r="B243" s="9">
        <v>240</v>
      </c>
      <c r="C243" s="159" t="s">
        <v>2072</v>
      </c>
      <c r="D243" s="72">
        <f>I243+M243+Q243+U243+Y243+AC243+AG243+AK243+AO243+AS243+AW243+BA243+BE243</f>
        <v>23.5</v>
      </c>
      <c r="E243" s="13">
        <f>J243+N243+R243+V243+Z243+AD243+AH243+AL243+AP243+AT243+AX243+BB243+BF243</f>
        <v>7</v>
      </c>
      <c r="F243" s="13">
        <f>COUNTA(H243,L243,P243,T243,X243,AB243,AF243,AJ243,AN243,AR243,AV243,AZ243,BD243)</f>
        <v>1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87"/>
      <c r="AF243" s="6"/>
      <c r="AG243" s="4"/>
      <c r="AH243" s="4"/>
      <c r="AI243" s="5" t="str">
        <f>VLOOKUP(C243,'8'!$B$10:$H$397,3,FALSE)</f>
        <v>01:18:51</v>
      </c>
      <c r="AJ243" s="6">
        <f>VLOOKUP(C243,'8'!$B$10:$H$397,4,FALSE)</f>
        <v>71</v>
      </c>
      <c r="AK243" s="6">
        <f>VLOOKUP(AJ243,Баллы!$A$2:$B$101,2)+AL243/2</f>
        <v>23.5</v>
      </c>
      <c r="AL243" s="6">
        <f>VLOOKUP(C243,'8'!$B$10:$H$397,6,FALSE)</f>
        <v>7</v>
      </c>
      <c r="AM243" s="5"/>
      <c r="AN243" s="6"/>
      <c r="AO243" s="6"/>
      <c r="AP243" s="6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</row>
    <row r="244" spans="1:58" x14ac:dyDescent="0.3">
      <c r="A244" s="11">
        <f>IF(D244=0," ",RANK(D244,$D$3:$D$244,0))</f>
        <v>242</v>
      </c>
      <c r="B244" s="9">
        <v>242</v>
      </c>
      <c r="C244" s="159" t="s">
        <v>2073</v>
      </c>
      <c r="D244" s="72">
        <f>I244+M244+Q244+U244+Y244+AC244+AG244+AK244+AO244+AS244+AW244+BA244+BE244</f>
        <v>19.5</v>
      </c>
      <c r="E244" s="13">
        <f>J244+N244+R244+V244+Z244+AD244+AH244+AL244+AP244+AT244+AX244+BB244+BF244</f>
        <v>7</v>
      </c>
      <c r="F244" s="13">
        <f>COUNTA(H244,L244,P244,T244,X244,AB244,AF244,AJ244,AN244,AR244,AV244,AZ244,BD244)</f>
        <v>1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87"/>
      <c r="AF244" s="6"/>
      <c r="AG244" s="4"/>
      <c r="AH244" s="4"/>
      <c r="AI244" s="5" t="str">
        <f>VLOOKUP(C244,'8'!$B$10:$H$397,3,FALSE)</f>
        <v>01:24:16</v>
      </c>
      <c r="AJ244" s="6">
        <f>VLOOKUP(C244,'8'!$B$10:$H$397,4,FALSE)</f>
        <v>75</v>
      </c>
      <c r="AK244" s="6">
        <f>VLOOKUP(AJ244,Баллы!$A$2:$B$101,2)+AL244/2</f>
        <v>19.5</v>
      </c>
      <c r="AL244" s="6">
        <f>VLOOKUP(C244,'8'!$B$10:$H$397,6,FALSE)</f>
        <v>7</v>
      </c>
      <c r="AM244" s="5"/>
      <c r="AN244" s="6"/>
      <c r="AO244" s="6"/>
      <c r="AP244" s="6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</row>
  </sheetData>
  <autoFilter ref="A2:BF249"/>
  <sortState ref="A3:BF244">
    <sortCondition ref="B3:B244"/>
  </sortState>
  <mergeCells count="19">
    <mergeCell ref="AA1:AD1"/>
    <mergeCell ref="AU1:AX1"/>
    <mergeCell ref="AE1:AH1"/>
    <mergeCell ref="G1:J1"/>
    <mergeCell ref="K1:N1"/>
    <mergeCell ref="O1:R1"/>
    <mergeCell ref="S1:V1"/>
    <mergeCell ref="W1:Z1"/>
    <mergeCell ref="A1:A2"/>
    <mergeCell ref="C1:C2"/>
    <mergeCell ref="D1:D2"/>
    <mergeCell ref="E1:E2"/>
    <mergeCell ref="F1:F2"/>
    <mergeCell ref="B1:B2"/>
    <mergeCell ref="AI1:AL1"/>
    <mergeCell ref="AM1:AP1"/>
    <mergeCell ref="AQ1:AT1"/>
    <mergeCell ref="BC1:BF1"/>
    <mergeCell ref="AY1:BB1"/>
  </mergeCells>
  <phoneticPr fontId="0" type="noConversion"/>
  <conditionalFormatting sqref="C245:C1048576 C1:C2">
    <cfRule type="duplicateValues" dxfId="77" priority="76"/>
  </conditionalFormatting>
  <conditionalFormatting sqref="C245:C1048576">
    <cfRule type="duplicateValues" dxfId="76" priority="16"/>
  </conditionalFormatting>
  <conditionalFormatting sqref="C245:C1048576 C1:C2">
    <cfRule type="duplicateValues" dxfId="75" priority="12"/>
  </conditionalFormatting>
  <conditionalFormatting sqref="B1:B2 B245:B1048576">
    <cfRule type="duplicateValues" dxfId="74" priority="11"/>
  </conditionalFormatting>
  <conditionalFormatting sqref="C245:C1048576">
    <cfRule type="duplicateValues" dxfId="73" priority="8"/>
  </conditionalFormatting>
  <conditionalFormatting sqref="C245:C1048576 C1:C2">
    <cfRule type="duplicateValues" dxfId="72" priority="5"/>
  </conditionalFormatting>
  <conditionalFormatting sqref="C1:C2 C245:C1048576">
    <cfRule type="duplicateValues" dxfId="71" priority="2"/>
    <cfRule type="duplicateValues" dxfId="70" priority="3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F140"/>
  <sheetViews>
    <sheetView workbookViewId="0">
      <selection sqref="A1:BF140"/>
    </sheetView>
  </sheetViews>
  <sheetFormatPr defaultColWidth="8.88671875" defaultRowHeight="14.4" x14ac:dyDescent="0.3"/>
  <cols>
    <col min="1" max="1" width="10.6640625" style="1" customWidth="1"/>
    <col min="2" max="2" width="9" style="10" customWidth="1"/>
    <col min="3" max="3" width="22.88671875" style="1" customWidth="1"/>
    <col min="4" max="6" width="12.5546875" style="1" customWidth="1"/>
    <col min="7" max="7" width="8.44140625" style="1" customWidth="1"/>
    <col min="8" max="8" width="12.5546875" style="1" customWidth="1"/>
    <col min="9" max="9" width="9.5546875" style="1" customWidth="1"/>
    <col min="10" max="10" width="9.109375" style="1" customWidth="1"/>
    <col min="11" max="11" width="8.88671875" style="1"/>
    <col min="12" max="12" width="12.5546875" style="1" customWidth="1"/>
    <col min="13" max="15" width="8.88671875" style="1"/>
    <col min="16" max="16" width="13" style="1" customWidth="1"/>
    <col min="17" max="19" width="8.88671875" style="1"/>
    <col min="20" max="20" width="12.88671875" style="1" customWidth="1"/>
    <col min="21" max="23" width="8.88671875" style="1"/>
    <col min="24" max="24" width="12.5546875" style="1" customWidth="1"/>
    <col min="25" max="27" width="8.88671875" style="1"/>
    <col min="28" max="28" width="15.6640625" style="1" customWidth="1"/>
    <col min="29" max="31" width="8.88671875" style="1"/>
    <col min="32" max="32" width="12.5546875" style="1" customWidth="1"/>
    <col min="33" max="34" width="8.88671875" style="1"/>
    <col min="35" max="35" width="8.88671875" style="21"/>
    <col min="36" max="36" width="12.6640625" style="1" customWidth="1"/>
    <col min="37" max="39" width="8.88671875" style="1"/>
    <col min="40" max="40" width="12.88671875" style="1" customWidth="1"/>
    <col min="41" max="41" width="8.88671875" style="1"/>
    <col min="42" max="42" width="8.88671875" style="1" customWidth="1"/>
    <col min="43" max="43" width="8.88671875" style="1"/>
    <col min="44" max="44" width="12.5546875" style="1" customWidth="1"/>
    <col min="45" max="47" width="8.88671875" style="1"/>
    <col min="48" max="48" width="13.109375" style="1" customWidth="1"/>
    <col min="49" max="51" width="8.88671875" style="1"/>
    <col min="52" max="52" width="14.5546875" style="1" customWidth="1"/>
    <col min="53" max="55" width="8.88671875" style="1"/>
    <col min="56" max="56" width="12.88671875" style="1" customWidth="1"/>
    <col min="57" max="16384" width="8.88671875" style="1"/>
  </cols>
  <sheetData>
    <row r="1" spans="1:58" ht="15" customHeight="1" x14ac:dyDescent="0.3">
      <c r="A1" s="93" t="s">
        <v>21</v>
      </c>
      <c r="B1" s="93" t="s">
        <v>11</v>
      </c>
      <c r="C1" s="88" t="s">
        <v>3</v>
      </c>
      <c r="D1" s="93" t="s">
        <v>12</v>
      </c>
      <c r="E1" s="93" t="s">
        <v>14</v>
      </c>
      <c r="F1" s="93" t="s">
        <v>13</v>
      </c>
      <c r="G1" s="88" t="s">
        <v>76</v>
      </c>
      <c r="H1" s="88"/>
      <c r="I1" s="88"/>
      <c r="J1" s="88"/>
      <c r="K1" s="88" t="s">
        <v>77</v>
      </c>
      <c r="L1" s="88"/>
      <c r="M1" s="88"/>
      <c r="N1" s="88"/>
      <c r="O1" s="89" t="s">
        <v>53</v>
      </c>
      <c r="P1" s="88"/>
      <c r="Q1" s="88"/>
      <c r="R1" s="88"/>
      <c r="S1" s="90" t="s">
        <v>78</v>
      </c>
      <c r="T1" s="91"/>
      <c r="U1" s="91"/>
      <c r="V1" s="92"/>
      <c r="W1" s="90" t="s">
        <v>79</v>
      </c>
      <c r="X1" s="91"/>
      <c r="Y1" s="91"/>
      <c r="Z1" s="92"/>
      <c r="AA1" s="90" t="s">
        <v>80</v>
      </c>
      <c r="AB1" s="91"/>
      <c r="AC1" s="91"/>
      <c r="AD1" s="92"/>
      <c r="AE1" s="90" t="s">
        <v>81</v>
      </c>
      <c r="AF1" s="91"/>
      <c r="AG1" s="91"/>
      <c r="AH1" s="92"/>
      <c r="AI1" s="90" t="s">
        <v>82</v>
      </c>
      <c r="AJ1" s="91"/>
      <c r="AK1" s="91"/>
      <c r="AL1" s="92"/>
      <c r="AM1" s="90" t="s">
        <v>83</v>
      </c>
      <c r="AN1" s="91"/>
      <c r="AO1" s="91"/>
      <c r="AP1" s="92"/>
      <c r="AQ1" s="88" t="s">
        <v>84</v>
      </c>
      <c r="AR1" s="88"/>
      <c r="AS1" s="88"/>
      <c r="AT1" s="88"/>
      <c r="AU1" s="88" t="s">
        <v>85</v>
      </c>
      <c r="AV1" s="88"/>
      <c r="AW1" s="88"/>
      <c r="AX1" s="88"/>
      <c r="AY1" s="88" t="s">
        <v>86</v>
      </c>
      <c r="AZ1" s="88"/>
      <c r="BA1" s="88"/>
      <c r="BB1" s="88"/>
      <c r="BC1" s="88" t="s">
        <v>87</v>
      </c>
      <c r="BD1" s="88"/>
      <c r="BE1" s="88"/>
      <c r="BF1" s="88"/>
    </row>
    <row r="2" spans="1:58" ht="45" customHeight="1" x14ac:dyDescent="0.3">
      <c r="A2" s="94"/>
      <c r="B2" s="94"/>
      <c r="C2" s="88"/>
      <c r="D2" s="94"/>
      <c r="E2" s="94"/>
      <c r="F2" s="95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1" t="s">
        <v>7</v>
      </c>
      <c r="AB2" s="32" t="s">
        <v>8</v>
      </c>
      <c r="AC2" s="32" t="s">
        <v>9</v>
      </c>
      <c r="AD2" s="31" t="s">
        <v>15</v>
      </c>
      <c r="AE2" s="36" t="s">
        <v>7</v>
      </c>
      <c r="AF2" s="37" t="s">
        <v>8</v>
      </c>
      <c r="AG2" s="37" t="s">
        <v>9</v>
      </c>
      <c r="AH2" s="36" t="s">
        <v>15</v>
      </c>
      <c r="AI2" s="39" t="s">
        <v>7</v>
      </c>
      <c r="AJ2" s="37" t="s">
        <v>8</v>
      </c>
      <c r="AK2" s="37" t="s">
        <v>9</v>
      </c>
      <c r="AL2" s="36" t="s">
        <v>15</v>
      </c>
      <c r="AM2" s="41" t="s">
        <v>7</v>
      </c>
      <c r="AN2" s="42" t="s">
        <v>8</v>
      </c>
      <c r="AO2" s="42" t="s">
        <v>9</v>
      </c>
      <c r="AP2" s="41" t="s">
        <v>15</v>
      </c>
      <c r="AQ2" s="44" t="s">
        <v>7</v>
      </c>
      <c r="AR2" s="43" t="s">
        <v>8</v>
      </c>
      <c r="AS2" s="43" t="s">
        <v>9</v>
      </c>
      <c r="AT2" s="44" t="s">
        <v>15</v>
      </c>
      <c r="AU2" s="44" t="s">
        <v>7</v>
      </c>
      <c r="AV2" s="43" t="s">
        <v>8</v>
      </c>
      <c r="AW2" s="43" t="s">
        <v>9</v>
      </c>
      <c r="AX2" s="44" t="s">
        <v>15</v>
      </c>
      <c r="AY2" s="45" t="s">
        <v>7</v>
      </c>
      <c r="AZ2" s="46" t="s">
        <v>8</v>
      </c>
      <c r="BA2" s="46" t="s">
        <v>9</v>
      </c>
      <c r="BB2" s="45" t="s">
        <v>15</v>
      </c>
      <c r="BC2" s="48" t="s">
        <v>7</v>
      </c>
      <c r="BD2" s="47" t="s">
        <v>8</v>
      </c>
      <c r="BE2" s="47" t="s">
        <v>9</v>
      </c>
      <c r="BF2" s="48" t="s">
        <v>15</v>
      </c>
    </row>
    <row r="3" spans="1:58" x14ac:dyDescent="0.3">
      <c r="A3" s="11">
        <f>IF(D3=0," ",RANK(D3,$D$3:$D$140,0))</f>
        <v>1</v>
      </c>
      <c r="B3" s="9">
        <v>1</v>
      </c>
      <c r="C3" s="12" t="s">
        <v>96</v>
      </c>
      <c r="D3" s="72">
        <f>I3+M3+Q3+U3+Y3+AC3+AG3+AK3+AO3+AS3+AW3+BA3+BE3</f>
        <v>433.75</v>
      </c>
      <c r="E3" s="13">
        <f>J3+N3+R3+V3+Z3+AD3+AH3+AL3+AP3+AT3+AX3+BB3+BF3</f>
        <v>55.5</v>
      </c>
      <c r="F3" s="13">
        <f>COUNTA(H3,L3,P3,T3,X3,AB3,AF3,AJ3,AN3,AR3,AV3,AZ3,BD3)</f>
        <v>5</v>
      </c>
      <c r="G3" s="5">
        <f>VLOOKUP(C3,'1'!B10:H110,3,FALSE)</f>
        <v>3.6828703703703704E-2</v>
      </c>
      <c r="H3" s="6">
        <f>VLOOKUP(C3,'1'!B10:H110,4,FALSE)</f>
        <v>4</v>
      </c>
      <c r="I3" s="6">
        <f>VLOOKUP(H3,Баллы!$A$2:$B$101,2)+J3/2</f>
        <v>98.5</v>
      </c>
      <c r="J3" s="6">
        <f>VLOOKUP(C3,'1'!B10:H110,6,FALSE)</f>
        <v>11</v>
      </c>
      <c r="K3" s="5">
        <f>VLOOKUP(C3,'2'!$C$10:$H$78,3,FALSE)</f>
        <v>4.2280092592592598E-2</v>
      </c>
      <c r="L3" s="6">
        <f>VLOOKUP(C3,'2'!$C$10:$H$78,4,FALSE)</f>
        <v>9</v>
      </c>
      <c r="M3" s="6">
        <f>VLOOKUP(L3,Баллы!$A$2:$B$101,2)+N3/2</f>
        <v>88</v>
      </c>
      <c r="N3" s="6">
        <f>VLOOKUP(C3,'2'!$C$10:$H$78,5,FALSE)</f>
        <v>10</v>
      </c>
      <c r="O3" s="5">
        <f>VLOOKUP(C3,'3'!$B$10:$G$298,3,FALSE)</f>
        <v>3.0833333333333334E-2</v>
      </c>
      <c r="P3" s="6">
        <f>VLOOKUP(C3,'3'!$B$10:$G$298,4,FALSE)</f>
        <v>9</v>
      </c>
      <c r="Q3" s="6">
        <f>VLOOKUP(P3,Баллы!$A$2:$B$101,2)+R3/2</f>
        <v>87.75</v>
      </c>
      <c r="R3" s="6">
        <f>VLOOKUP(C3,'3'!$B$10:$G$298,5,FALSE)</f>
        <v>9.5</v>
      </c>
      <c r="S3" s="5">
        <f>VLOOKUP(C3,'4'!$B$10:$H$161,3,FALSE)</f>
        <v>3.4780092592592592E-2</v>
      </c>
      <c r="T3" s="6">
        <f>VLOOKUP(C3,'4'!$B$10:$H$161,4,FALSE)</f>
        <v>14</v>
      </c>
      <c r="U3" s="6">
        <f>VLOOKUP(T3,Баллы!$A$2:$B$101,2)+V3/2</f>
        <v>82</v>
      </c>
      <c r="V3" s="6">
        <f>VLOOKUP(C3,'4'!$B$10:$H$161,6,FALSE)</f>
        <v>10</v>
      </c>
      <c r="W3" s="8"/>
      <c r="X3" s="4"/>
      <c r="Y3" s="4"/>
      <c r="Z3" s="4"/>
      <c r="AA3" s="8"/>
      <c r="AB3" s="4"/>
      <c r="AC3" s="4"/>
      <c r="AD3" s="4"/>
      <c r="AE3" s="87"/>
      <c r="AF3" s="6"/>
      <c r="AG3" s="4"/>
      <c r="AH3" s="4"/>
      <c r="AI3" s="5" t="str">
        <f>VLOOKUP(C3,'8'!$B$10:$H$397,3,FALSE)</f>
        <v>01:17:30</v>
      </c>
      <c r="AJ3" s="6">
        <f>VLOOKUP(C3,'8'!$B$10:$H$397,4,FALSE)</f>
        <v>21</v>
      </c>
      <c r="AK3" s="6">
        <f>VLOOKUP(AJ3,Баллы!$A$2:$B$101,2)+AL3/2</f>
        <v>77.5</v>
      </c>
      <c r="AL3" s="6">
        <f>VLOOKUP(C3,'8'!$B$10:$H$397,6,FALSE)</f>
        <v>15</v>
      </c>
      <c r="AM3" s="5"/>
      <c r="AN3" s="6"/>
      <c r="AO3" s="6"/>
      <c r="AP3" s="6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f>IF(D4=0," ",RANK(D4,$D$3:$D$140,0))</f>
        <v>2</v>
      </c>
      <c r="B4" s="9">
        <v>2</v>
      </c>
      <c r="C4" s="12" t="s">
        <v>517</v>
      </c>
      <c r="D4" s="72">
        <f>I4+M4+Q4+U4+Y4+AC4+AG4+AK4+AO4+AS4+AW4+BA4+BE4</f>
        <v>302.5</v>
      </c>
      <c r="E4" s="13">
        <f>J4+N4+R4+V4+Z4+AD4+AH4+AL4+AP4+AT4+AX4+BB4+BF4</f>
        <v>47</v>
      </c>
      <c r="F4" s="13">
        <f>COUNTA(H4,L4,P4,T4,X4,AB4,AF4,AJ4,AN4,AR4,AV4,AZ4,BD4)</f>
        <v>3</v>
      </c>
      <c r="G4" s="5"/>
      <c r="H4" s="6"/>
      <c r="I4" s="6"/>
      <c r="J4" s="6"/>
      <c r="K4" s="5">
        <f>VLOOKUP(C4,'2'!$C$10:$H$78,3,FALSE)</f>
        <v>3.8657407407407404E-2</v>
      </c>
      <c r="L4" s="6">
        <f>VLOOKUP(C4,'2'!$C$10:$H$78,4,FALSE)</f>
        <v>6</v>
      </c>
      <c r="M4" s="6">
        <f>VLOOKUP(L4,Баллы!$A$2:$B$101,2)+N4/2</f>
        <v>94</v>
      </c>
      <c r="N4" s="6">
        <f>VLOOKUP(C4,'2'!$C$10:$H$78,5,FALSE)</f>
        <v>10</v>
      </c>
      <c r="O4" s="5"/>
      <c r="P4" s="6"/>
      <c r="Q4" s="6"/>
      <c r="R4" s="6"/>
      <c r="S4" s="5">
        <f>VLOOKUP(C4,'4'!$B$10:$H$161,3,FALSE)</f>
        <v>6.2962962962962957E-2</v>
      </c>
      <c r="T4" s="6">
        <f>VLOOKUP(C4,'4'!$B$10:$H$161,4,FALSE)</f>
        <v>3</v>
      </c>
      <c r="U4" s="6">
        <f>VLOOKUP(T4,Баллы!$A$2:$B$101,2)+V4/2</f>
        <v>105</v>
      </c>
      <c r="V4" s="6">
        <f>VLOOKUP(C4,'4'!$B$10:$H$161,6,FALSE)</f>
        <v>20</v>
      </c>
      <c r="W4" s="8"/>
      <c r="X4" s="4"/>
      <c r="Y4" s="4"/>
      <c r="Z4" s="4"/>
      <c r="AA4" s="8"/>
      <c r="AB4" s="4"/>
      <c r="AC4" s="4"/>
      <c r="AD4" s="4"/>
      <c r="AE4" s="87"/>
      <c r="AF4" s="6"/>
      <c r="AG4" s="4"/>
      <c r="AH4" s="4"/>
      <c r="AI4" s="5"/>
      <c r="AJ4" s="6"/>
      <c r="AK4" s="6"/>
      <c r="AL4" s="6"/>
      <c r="AM4" s="5">
        <f>VLOOKUP(C4,'9'!$B$5:$H$89,3,FALSE)</f>
        <v>6.8333333333333343E-2</v>
      </c>
      <c r="AN4" s="6">
        <f>VLOOKUP(C4,'9'!$B$5:$H$89,4,FALSE)</f>
        <v>3</v>
      </c>
      <c r="AO4" s="6">
        <f>VLOOKUP(AN4,Баллы!$A$2:$B$101,2)+AP4/2</f>
        <v>103.5</v>
      </c>
      <c r="AP4" s="6">
        <f>VLOOKUP(C4,'9'!$B$5:$H$89,6,FALSE)</f>
        <v>17</v>
      </c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f>IF(D5=0," ",RANK(D5,$D$3:$D$140,0))</f>
        <v>3</v>
      </c>
      <c r="B5" s="9">
        <v>3</v>
      </c>
      <c r="C5" s="12" t="s">
        <v>576</v>
      </c>
      <c r="D5" s="72">
        <f>I5+M5+Q5+U5+Y5+AC5+AG5+AK5+AO5+AS5+AW5+BA5+BE5</f>
        <v>212.25</v>
      </c>
      <c r="E5" s="13">
        <f>J5+N5+R5+V5+Z5+AD5+AH5+AL5+AP5+AT5+AX5+BB5+BF5</f>
        <v>34.5</v>
      </c>
      <c r="F5" s="13">
        <f>COUNTA(H5,L5,P5,T5,X5,AB5,AF5,AJ5,AN5,AR5,AV5,AZ5,BD5)</f>
        <v>3</v>
      </c>
      <c r="G5" s="5"/>
      <c r="H5" s="6"/>
      <c r="I5" s="6"/>
      <c r="J5" s="6"/>
      <c r="K5" s="5"/>
      <c r="L5" s="6"/>
      <c r="M5" s="6"/>
      <c r="N5" s="6"/>
      <c r="O5" s="5">
        <f>VLOOKUP(C5,'3'!$B$10:$G$298,3,FALSE)</f>
        <v>3.9212962962962963E-2</v>
      </c>
      <c r="P5" s="6">
        <f>VLOOKUP(C5,'3'!$B$10:$G$298,4,FALSE)</f>
        <v>23</v>
      </c>
      <c r="Q5" s="6">
        <f>VLOOKUP(P5,Баллы!$A$2:$B$101,2)+R5/2</f>
        <v>72.75</v>
      </c>
      <c r="R5" s="6">
        <f>VLOOKUP(C5,'3'!$B$10:$G$298,5,FALSE)</f>
        <v>9.5</v>
      </c>
      <c r="S5" s="5"/>
      <c r="T5" s="6"/>
      <c r="U5" s="6"/>
      <c r="V5" s="6"/>
      <c r="W5" s="8"/>
      <c r="X5" s="4"/>
      <c r="Y5" s="4"/>
      <c r="Z5" s="4"/>
      <c r="AA5" s="8">
        <f>VLOOKUP(C5,'6'!$B$10:$H$215,3,FALSE)</f>
        <v>2.8634259259259262E-2</v>
      </c>
      <c r="AB5" s="4">
        <f>VLOOKUP(C5,'6'!$B$10:$H$215,4,FALSE)</f>
        <v>2</v>
      </c>
      <c r="AC5" s="4">
        <f>VLOOKUP(AB5,Баллы!$A$2:$B$101,2)+AD5/2</f>
        <v>102</v>
      </c>
      <c r="AD5" s="4">
        <f>VLOOKUP(C5,'6'!$B$10:$H$215,6,FALSE)</f>
        <v>10</v>
      </c>
      <c r="AE5" s="87"/>
      <c r="AF5" s="6"/>
      <c r="AG5" s="4"/>
      <c r="AH5" s="4"/>
      <c r="AI5" s="5" t="str">
        <f>VLOOKUP(C5,'8'!$B$10:$H$397,3,FALSE)</f>
        <v>01:36:15</v>
      </c>
      <c r="AJ5" s="6">
        <f>VLOOKUP(C5,'8'!$B$10:$H$397,4,FALSE)</f>
        <v>61</v>
      </c>
      <c r="AK5" s="6">
        <f>VLOOKUP(AJ5,Баллы!$A$2:$B$101,2)+AL5/2</f>
        <v>37.5</v>
      </c>
      <c r="AL5" s="6">
        <f>VLOOKUP(C5,'8'!$B$10:$H$397,6,FALSE)</f>
        <v>15</v>
      </c>
      <c r="AM5" s="5"/>
      <c r="AN5" s="6"/>
      <c r="AO5" s="6"/>
      <c r="AP5" s="6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f>IF(D6=0," ",RANK(D6,$D$3:$D$140,0))</f>
        <v>4</v>
      </c>
      <c r="B6" s="9">
        <v>4</v>
      </c>
      <c r="C6" s="12" t="s">
        <v>246</v>
      </c>
      <c r="D6" s="72">
        <f>I6+M6+Q6+U6+Y6+AC6+AG6+AK6+AO6+AS6+AW6+BA6+BE6</f>
        <v>208.5</v>
      </c>
      <c r="E6" s="13">
        <f>J6+N6+R6+V6+Z6+AD6+AH6+AL6+AP6+AT6+AX6+BB6+BF6</f>
        <v>85</v>
      </c>
      <c r="F6" s="13">
        <f>COUNTA(H6,L6,P6,T6,X6,AB6,AF6,AJ6,AN6,AR6,AV6,AZ6,BD6)</f>
        <v>2</v>
      </c>
      <c r="G6" s="5"/>
      <c r="H6" s="6"/>
      <c r="I6" s="6"/>
      <c r="J6" s="6"/>
      <c r="K6" s="5"/>
      <c r="L6" s="6"/>
      <c r="M6" s="6"/>
      <c r="N6" s="6"/>
      <c r="O6" s="5"/>
      <c r="P6" s="6"/>
      <c r="Q6" s="6"/>
      <c r="R6" s="6"/>
      <c r="S6" s="5">
        <f>VLOOKUP(C6,'4'!$B$10:$H$161,3,FALSE)</f>
        <v>0.12596064814814814</v>
      </c>
      <c r="T6" s="6">
        <f>VLOOKUP(C6,'4'!$B$10:$H$161,4,FALSE)</f>
        <v>14</v>
      </c>
      <c r="U6" s="6">
        <f>VLOOKUP(T6,Баллы!$A$2:$B$101,2)+V6/2</f>
        <v>93</v>
      </c>
      <c r="V6" s="6">
        <f>VLOOKUP(C6,'4'!$B$10:$H$161,6,FALSE)</f>
        <v>32</v>
      </c>
      <c r="W6" s="8"/>
      <c r="X6" s="4"/>
      <c r="Y6" s="4"/>
      <c r="Z6" s="4"/>
      <c r="AA6" s="8">
        <f>VLOOKUP(C6,'6'!$B$10:$H$215,3,FALSE)</f>
        <v>0.27766203703703701</v>
      </c>
      <c r="AB6" s="4">
        <f>VLOOKUP(C6,'6'!$B$10:$H$215,4,FALSE)</f>
        <v>6</v>
      </c>
      <c r="AC6" s="4">
        <f>VLOOKUP(AB6,Баллы!$A$2:$B$101,2)+AD6/2</f>
        <v>115.5</v>
      </c>
      <c r="AD6" s="4">
        <f>VLOOKUP(C6,'6'!$B$10:$H$215,6,FALSE)</f>
        <v>53</v>
      </c>
      <c r="AE6" s="87"/>
      <c r="AF6" s="6"/>
      <c r="AG6" s="4"/>
      <c r="AH6" s="4"/>
      <c r="AI6" s="5"/>
      <c r="AJ6" s="6"/>
      <c r="AK6" s="6"/>
      <c r="AL6" s="6"/>
      <c r="AM6" s="5"/>
      <c r="AN6" s="6"/>
      <c r="AO6" s="6"/>
      <c r="AP6" s="6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f>IF(D7=0," ",RANK(D7,$D$3:$D$140,0))</f>
        <v>5</v>
      </c>
      <c r="B7" s="9">
        <v>5</v>
      </c>
      <c r="C7" s="12" t="s">
        <v>241</v>
      </c>
      <c r="D7" s="72">
        <f>I7+M7+Q7+U7+Y7+AC7+AG7+AK7+AO7+AS7+AW7+BA7+BE7</f>
        <v>206</v>
      </c>
      <c r="E7" s="13">
        <f>J7+N7+R7+V7+Z7+AD7+AH7+AL7+AP7+AT7+AX7+BB7+BF7</f>
        <v>52</v>
      </c>
      <c r="F7" s="13">
        <f>COUNTA(H7,L7,P7,T7,X7,AB7,AF7,AJ7,AN7,AR7,AV7,AZ7,BD7)</f>
        <v>2</v>
      </c>
      <c r="G7" s="5"/>
      <c r="H7" s="6"/>
      <c r="I7" s="6"/>
      <c r="J7" s="6"/>
      <c r="K7" s="5">
        <f>VLOOKUP(C7,'2'!$C$10:$H$78,3,FALSE)</f>
        <v>7.4039351851851856E-2</v>
      </c>
      <c r="L7" s="6">
        <f>VLOOKUP(C7,'2'!$C$10:$H$78,4,FALSE)</f>
        <v>4</v>
      </c>
      <c r="M7" s="6">
        <f>VLOOKUP(L7,Баллы!$A$2:$B$101,2)+N7/2</f>
        <v>103</v>
      </c>
      <c r="N7" s="6">
        <f>VLOOKUP(C7,'2'!$C$10:$H$78,5,FALSE)</f>
        <v>20</v>
      </c>
      <c r="O7" s="5"/>
      <c r="P7" s="6"/>
      <c r="Q7" s="6"/>
      <c r="R7" s="6"/>
      <c r="S7" s="5">
        <f>VLOOKUP(C7,'4'!$B$10:$H$161,3,FALSE)</f>
        <v>0.10760416666666667</v>
      </c>
      <c r="T7" s="6">
        <f>VLOOKUP(C7,'4'!$B$10:$H$161,4,FALSE)</f>
        <v>7</v>
      </c>
      <c r="U7" s="6">
        <f>VLOOKUP(T7,Баллы!$A$2:$B$101,2)+V7/2</f>
        <v>103</v>
      </c>
      <c r="V7" s="6">
        <f>VLOOKUP(C7,'4'!$B$10:$H$161,6,FALSE)</f>
        <v>32</v>
      </c>
      <c r="W7" s="8"/>
      <c r="X7" s="4"/>
      <c r="Y7" s="4"/>
      <c r="Z7" s="4"/>
      <c r="AA7" s="8"/>
      <c r="AB7" s="4"/>
      <c r="AC7" s="4"/>
      <c r="AD7" s="4"/>
      <c r="AE7" s="87"/>
      <c r="AF7" s="6"/>
      <c r="AG7" s="4"/>
      <c r="AH7" s="4"/>
      <c r="AI7" s="5"/>
      <c r="AJ7" s="6"/>
      <c r="AK7" s="6"/>
      <c r="AL7" s="6"/>
      <c r="AM7" s="5"/>
      <c r="AN7" s="6"/>
      <c r="AO7" s="6"/>
      <c r="AP7" s="6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>
        <f>IF(D8=0," ",RANK(D8,$D$3:$D$140,0))</f>
        <v>6</v>
      </c>
      <c r="B8" s="9">
        <v>6</v>
      </c>
      <c r="C8" s="12" t="s">
        <v>501</v>
      </c>
      <c r="D8" s="72">
        <f>I8+M8+Q8+U8+Y8+AC8+AG8+AK8+AO8+AS8+AW8+BA8+BE8</f>
        <v>204.1</v>
      </c>
      <c r="E8" s="13">
        <f>J8+N8+R8+V8+Z8+AD8+AH8+AL8+AP8+AT8+AX8+BB8+BF8</f>
        <v>82.2</v>
      </c>
      <c r="F8" s="13">
        <f>COUNTA(H8,L8,P8,T8,X8,AB8,AF8,AJ8,AN8,AR8,AV8,AZ8,BD8)</f>
        <v>2</v>
      </c>
      <c r="G8" s="5"/>
      <c r="H8" s="6"/>
      <c r="I8" s="6"/>
      <c r="J8" s="6"/>
      <c r="K8" s="5"/>
      <c r="L8" s="6"/>
      <c r="M8" s="6"/>
      <c r="N8" s="6"/>
      <c r="O8" s="5">
        <f>VLOOKUP(C8,'3'!$B$10:$G$298,3,FALSE)</f>
        <v>0.36667824074074074</v>
      </c>
      <c r="P8" s="6">
        <f>VLOOKUP(C8,'3'!$B$10:$G$298,4,FALSE)</f>
        <v>21</v>
      </c>
      <c r="Q8" s="6">
        <f>VLOOKUP(P8,Баллы!$A$2:$B$101,2)+R8/2</f>
        <v>96.1</v>
      </c>
      <c r="R8" s="6">
        <f>VLOOKUP(C8,'3'!$B$10:$G$298,5,FALSE)</f>
        <v>52.2</v>
      </c>
      <c r="S8" s="5"/>
      <c r="T8" s="6"/>
      <c r="U8" s="6"/>
      <c r="V8" s="6"/>
      <c r="W8" s="8"/>
      <c r="X8" s="4"/>
      <c r="Y8" s="4"/>
      <c r="Z8" s="4"/>
      <c r="AA8" s="8"/>
      <c r="AB8" s="4"/>
      <c r="AC8" s="4"/>
      <c r="AD8" s="4"/>
      <c r="AE8" s="87"/>
      <c r="AF8" s="6"/>
      <c r="AG8" s="4"/>
      <c r="AH8" s="4"/>
      <c r="AI8" s="5" t="str">
        <f>VLOOKUP(C8,'8'!$B$10:$H$397,3,FALSE)</f>
        <v>02:32:20</v>
      </c>
      <c r="AJ8" s="6">
        <f>VLOOKUP(C8,'8'!$B$10:$H$397,4,FALSE)</f>
        <v>4</v>
      </c>
      <c r="AK8" s="6">
        <f>VLOOKUP(AJ8,Баллы!$A$2:$B$101,2)+AL8/2</f>
        <v>108</v>
      </c>
      <c r="AL8" s="6">
        <f>VLOOKUP(C8,'8'!$B$10:$H$397,6,FALSE)</f>
        <v>30</v>
      </c>
      <c r="AM8" s="5"/>
      <c r="AN8" s="6"/>
      <c r="AO8" s="6"/>
      <c r="AP8" s="6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>
        <f>IF(D9=0," ",RANK(D9,$D$3:$D$140,0))</f>
        <v>7</v>
      </c>
      <c r="B9" s="9">
        <v>7</v>
      </c>
      <c r="C9" s="12" t="s">
        <v>408</v>
      </c>
      <c r="D9" s="72">
        <f>I9+M9+Q9+U9+Y9+AC9+AG9+AK9+AO9+AS9+AW9+BA9+BE9</f>
        <v>201.25</v>
      </c>
      <c r="E9" s="13">
        <f>J9+N9+R9+V9+Z9+AD9+AH9+AL9+AP9+AT9+AX9+BB9+BF9</f>
        <v>26.5</v>
      </c>
      <c r="F9" s="13">
        <f>COUNTA(H9,L9,P9,T9,X9,AB9,AF9,AJ9,AN9,AR9,AV9,AZ9,BD9)</f>
        <v>3</v>
      </c>
      <c r="G9" s="5"/>
      <c r="H9" s="6"/>
      <c r="I9" s="6"/>
      <c r="J9" s="6"/>
      <c r="K9" s="5"/>
      <c r="L9" s="6"/>
      <c r="M9" s="6"/>
      <c r="N9" s="6"/>
      <c r="O9" s="5">
        <f>VLOOKUP(C9,'3'!$B$10:$G$298,3,FALSE)</f>
        <v>4.9629629629629635E-2</v>
      </c>
      <c r="P9" s="6">
        <f>VLOOKUP(C9,'3'!$B$10:$G$298,4,FALSE)</f>
        <v>34</v>
      </c>
      <c r="Q9" s="6">
        <f>VLOOKUP(P9,Баллы!$A$2:$B$101,2)+R9/2</f>
        <v>61.75</v>
      </c>
      <c r="R9" s="6">
        <f>VLOOKUP(C9,'3'!$B$10:$G$298,5,FALSE)</f>
        <v>9.5</v>
      </c>
      <c r="S9" s="5"/>
      <c r="T9" s="6"/>
      <c r="U9" s="6"/>
      <c r="V9" s="6"/>
      <c r="W9" s="8"/>
      <c r="X9" s="4"/>
      <c r="Y9" s="4"/>
      <c r="Z9" s="4"/>
      <c r="AA9" s="8">
        <f>VLOOKUP(C9,'6'!$B$10:$H$215,3,FALSE)</f>
        <v>4.8692129629629627E-2</v>
      </c>
      <c r="AB9" s="4">
        <f>VLOOKUP(C9,'6'!$B$10:$H$215,4,FALSE)</f>
        <v>17</v>
      </c>
      <c r="AC9" s="4">
        <f>VLOOKUP(AB9,Баллы!$A$2:$B$101,2)+AD9/2</f>
        <v>79</v>
      </c>
      <c r="AD9" s="4">
        <f>VLOOKUP(C9,'6'!$B$10:$H$215,6,FALSE)</f>
        <v>10</v>
      </c>
      <c r="AE9" s="87"/>
      <c r="AF9" s="6"/>
      <c r="AG9" s="4"/>
      <c r="AH9" s="4"/>
      <c r="AI9" s="5" t="str">
        <f>VLOOKUP(C9,'8'!$B$10:$H$397,3,FALSE)</f>
        <v>00:55:42</v>
      </c>
      <c r="AJ9" s="6">
        <f>VLOOKUP(C9,'8'!$B$10:$H$397,4,FALSE)</f>
        <v>34</v>
      </c>
      <c r="AK9" s="6">
        <f>VLOOKUP(AJ9,Баллы!$A$2:$B$101,2)+AL9/2</f>
        <v>60.5</v>
      </c>
      <c r="AL9" s="6">
        <f>VLOOKUP(C9,'8'!$B$10:$H$397,6,FALSE)</f>
        <v>7</v>
      </c>
      <c r="AM9" s="5"/>
      <c r="AN9" s="6"/>
      <c r="AO9" s="6"/>
      <c r="AP9" s="6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>
        <f>IF(D10=0," ",RANK(D10,$D$3:$D$140,0))</f>
        <v>8</v>
      </c>
      <c r="B10" s="9">
        <v>8</v>
      </c>
      <c r="C10" s="12" t="s">
        <v>432</v>
      </c>
      <c r="D10" s="72">
        <f>I10+M10+Q10+U10+Y10+AC10+AG10+AK10+AO10+AS10+AW10+BA10+BE10</f>
        <v>194.75</v>
      </c>
      <c r="E10" s="13">
        <f>J10+N10+R10+V10+Z10+AD10+AH10+AL10+AP10+AT10+AX10+BB10+BF10</f>
        <v>41.5</v>
      </c>
      <c r="F10" s="13">
        <f>COUNTA(H10,L10,P10,T10,X10,AB10,AF10,AJ10,AN10,AR10,AV10,AZ10,BD10)</f>
        <v>2</v>
      </c>
      <c r="G10" s="5"/>
      <c r="H10" s="6"/>
      <c r="I10" s="6"/>
      <c r="J10" s="6"/>
      <c r="K10" s="5"/>
      <c r="L10" s="6"/>
      <c r="M10" s="6"/>
      <c r="N10" s="6"/>
      <c r="O10" s="5">
        <f>VLOOKUP(C10,'3'!$B$10:$G$298,3,FALSE)</f>
        <v>9.7291666666666665E-2</v>
      </c>
      <c r="P10" s="6">
        <f>VLOOKUP(C10,'3'!$B$10:$G$298,4,FALSE)</f>
        <v>8</v>
      </c>
      <c r="Q10" s="6">
        <f>VLOOKUP(P10,Баллы!$A$2:$B$101,2)+R10/2</f>
        <v>98.25</v>
      </c>
      <c r="R10" s="6">
        <f>VLOOKUP(C10,'3'!$B$10:$G$298,5,FALSE)</f>
        <v>26.5</v>
      </c>
      <c r="S10" s="5"/>
      <c r="T10" s="6"/>
      <c r="U10" s="6"/>
      <c r="V10" s="6"/>
      <c r="W10" s="8"/>
      <c r="X10" s="4"/>
      <c r="Y10" s="4"/>
      <c r="Z10" s="4"/>
      <c r="AA10" s="8"/>
      <c r="AB10" s="4"/>
      <c r="AC10" s="4"/>
      <c r="AD10" s="4"/>
      <c r="AE10" s="87"/>
      <c r="AF10" s="6"/>
      <c r="AG10" s="4"/>
      <c r="AH10" s="4"/>
      <c r="AI10" s="5" t="str">
        <f>VLOOKUP(C10,'8'!$B$10:$H$397,3,FALSE)</f>
        <v>01:07:48</v>
      </c>
      <c r="AJ10" s="6">
        <f>VLOOKUP(C10,'8'!$B$10:$H$397,4,FALSE)</f>
        <v>6</v>
      </c>
      <c r="AK10" s="6">
        <f>VLOOKUP(AJ10,Баллы!$A$2:$B$101,2)+AL10/2</f>
        <v>96.5</v>
      </c>
      <c r="AL10" s="6">
        <f>VLOOKUP(C10,'8'!$B$10:$H$397,6,FALSE)</f>
        <v>15</v>
      </c>
      <c r="AM10" s="5"/>
      <c r="AN10" s="6"/>
      <c r="AO10" s="6"/>
      <c r="AP10" s="6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</row>
    <row r="11" spans="1:58" x14ac:dyDescent="0.3">
      <c r="A11" s="11">
        <f>IF(D11=0," ",RANK(D11,$D$3:$D$140,0))</f>
        <v>9</v>
      </c>
      <c r="B11" s="9">
        <v>9</v>
      </c>
      <c r="C11" s="12" t="s">
        <v>386</v>
      </c>
      <c r="D11" s="72">
        <f>I11+M11+Q11+U11+Y11+AC11+AG11+AK11+AO11+AS11+AW11+BA11+BE11</f>
        <v>188.75</v>
      </c>
      <c r="E11" s="13">
        <f>J11+N11+R11+V11+Z11+AD11+AH11+AL11+AP11+AT11+AX11+BB11+BF11</f>
        <v>39.5</v>
      </c>
      <c r="F11" s="13">
        <f>COUNTA(H11,L11,P11,T11,X11,AB11,AF11,AJ11,AN11,AR11,AV11,AZ11,BD11)</f>
        <v>2</v>
      </c>
      <c r="G11" s="5"/>
      <c r="H11" s="6"/>
      <c r="I11" s="6"/>
      <c r="J11" s="6"/>
      <c r="K11" s="5"/>
      <c r="L11" s="6"/>
      <c r="M11" s="6"/>
      <c r="N11" s="6"/>
      <c r="O11" s="5">
        <f>VLOOKUP(C11,'3'!$B$10:$G$298,3,FALSE)</f>
        <v>2.7766203703703706E-2</v>
      </c>
      <c r="P11" s="6">
        <f>VLOOKUP(C11,'3'!$B$10:$G$298,4,FALSE)</f>
        <v>6</v>
      </c>
      <c r="Q11" s="6">
        <f>VLOOKUP(P11,Баллы!$A$2:$B$101,2)+R11/2</f>
        <v>93.75</v>
      </c>
      <c r="R11" s="6">
        <f>VLOOKUP(C11,'3'!$B$10:$G$298,5,FALSE)</f>
        <v>9.5</v>
      </c>
      <c r="S11" s="5"/>
      <c r="T11" s="6"/>
      <c r="U11" s="6"/>
      <c r="V11" s="6"/>
      <c r="W11" s="8"/>
      <c r="X11" s="4"/>
      <c r="Y11" s="4"/>
      <c r="Z11" s="4"/>
      <c r="AA11" s="8"/>
      <c r="AB11" s="4"/>
      <c r="AC11" s="4"/>
      <c r="AD11" s="4"/>
      <c r="AE11" s="87"/>
      <c r="AF11" s="6"/>
      <c r="AG11" s="4"/>
      <c r="AH11" s="4"/>
      <c r="AI11" s="5" t="str">
        <f>VLOOKUP(C11,'8'!$B$10:$H$397,3,FALSE)</f>
        <v>03:09:32</v>
      </c>
      <c r="AJ11" s="6">
        <f>VLOOKUP(C11,'8'!$B$10:$H$397,4,FALSE)</f>
        <v>11</v>
      </c>
      <c r="AK11" s="6">
        <f>VLOOKUP(AJ11,Баллы!$A$2:$B$101,2)+AL11/2</f>
        <v>95</v>
      </c>
      <c r="AL11" s="6">
        <f>VLOOKUP(C11,'8'!$B$10:$H$397,6,FALSE)</f>
        <v>30</v>
      </c>
      <c r="AM11" s="5"/>
      <c r="AN11" s="6"/>
      <c r="AO11" s="6"/>
      <c r="AP11" s="6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>
        <f>IF(D12=0," ",RANK(D12,$D$3:$D$140,0))</f>
        <v>10</v>
      </c>
      <c r="B12" s="9">
        <v>10</v>
      </c>
      <c r="C12" s="12" t="s">
        <v>217</v>
      </c>
      <c r="D12" s="72">
        <f>I12+M12+Q12+U12+Y12+AC12+AG12+AK12+AO12+AS12+AW12+BA12+BE12</f>
        <v>187.5</v>
      </c>
      <c r="E12" s="13">
        <f>J12+N12+R12+V12+Z12+AD12+AH12+AL12+AP12+AT12+AX12+BB12+BF12</f>
        <v>37</v>
      </c>
      <c r="F12" s="13">
        <f>COUNTA(H12,L12,P12,T12,X12,AB12,AF12,AJ12,AN12,AR12,AV12,AZ12,BD12)</f>
        <v>2</v>
      </c>
      <c r="G12" s="5"/>
      <c r="H12" s="6"/>
      <c r="I12" s="6"/>
      <c r="J12" s="6"/>
      <c r="K12" s="5"/>
      <c r="L12" s="6"/>
      <c r="M12" s="6"/>
      <c r="N12" s="6"/>
      <c r="O12" s="5"/>
      <c r="P12" s="6"/>
      <c r="Q12" s="6"/>
      <c r="R12" s="6"/>
      <c r="S12" s="5">
        <f>VLOOKUP(C12,'4'!$B$10:$H$161,3,FALSE)</f>
        <v>7.3564814814814819E-2</v>
      </c>
      <c r="T12" s="6">
        <f>VLOOKUP(C12,'4'!$B$10:$H$161,4,FALSE)</f>
        <v>13</v>
      </c>
      <c r="U12" s="6">
        <f>VLOOKUP(T12,Баллы!$A$2:$B$101,2)+V12/2</f>
        <v>88</v>
      </c>
      <c r="V12" s="6">
        <f>VLOOKUP(C12,'4'!$B$10:$H$161,6,FALSE)</f>
        <v>20</v>
      </c>
      <c r="W12" s="8"/>
      <c r="X12" s="4"/>
      <c r="Y12" s="4"/>
      <c r="Z12" s="4"/>
      <c r="AA12" s="8"/>
      <c r="AB12" s="4"/>
      <c r="AC12" s="4"/>
      <c r="AD12" s="4"/>
      <c r="AE12" s="87"/>
      <c r="AF12" s="6"/>
      <c r="AG12" s="4"/>
      <c r="AH12" s="4"/>
      <c r="AI12" s="5"/>
      <c r="AJ12" s="6"/>
      <c r="AK12" s="6"/>
      <c r="AL12" s="6"/>
      <c r="AM12" s="5">
        <f>VLOOKUP(C12,'9'!$B$5:$H$89,3,FALSE)</f>
        <v>8.3263888888888887E-2</v>
      </c>
      <c r="AN12" s="6">
        <f>VLOOKUP(C12,'9'!$B$5:$H$89,4,FALSE)</f>
        <v>5</v>
      </c>
      <c r="AO12" s="6">
        <f>VLOOKUP(AN12,Баллы!$A$2:$B$101,2)+AP12/2</f>
        <v>99.5</v>
      </c>
      <c r="AP12" s="6">
        <f>VLOOKUP(C12,'9'!$B$5:$H$89,6,FALSE)</f>
        <v>17</v>
      </c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  <row r="13" spans="1:58" x14ac:dyDescent="0.3">
      <c r="A13" s="11">
        <f>IF(D13=0," ",RANK(D13,$D$3:$D$140,0))</f>
        <v>11</v>
      </c>
      <c r="B13" s="9">
        <v>11</v>
      </c>
      <c r="C13" s="12" t="s">
        <v>27</v>
      </c>
      <c r="D13" s="72">
        <f>I13+M13+Q13+U13+Y13+AC13+AG13+AK13+AO13+AS13+AW13+BA13+BE13</f>
        <v>180.5</v>
      </c>
      <c r="E13" s="13">
        <f>J13+N13+R13+V13+Z13+AD13+AH13+AL13+AP13+AT13+AX13+BB13+BF13</f>
        <v>55</v>
      </c>
      <c r="F13" s="13">
        <f>COUNTA(H13,L13,P13,T13,X13,AB13,AF13,AJ13,AN13,AR13,AV13,AZ13,BD13)</f>
        <v>2</v>
      </c>
      <c r="G13" s="5">
        <f>VLOOKUP(C13,'1'!B16:H116,3,FALSE)</f>
        <v>0.11487268518518519</v>
      </c>
      <c r="H13" s="6">
        <f>VLOOKUP(C13,'1'!B16:H116,4,FALSE)</f>
        <v>8</v>
      </c>
      <c r="I13" s="6">
        <f>VLOOKUP(H13,Баллы!$A$2:$B$101,2)+J13/2</f>
        <v>97.5</v>
      </c>
      <c r="J13" s="6">
        <f>VLOOKUP(C13,'1'!B16:H116,6,FALSE)</f>
        <v>25</v>
      </c>
      <c r="K13" s="5"/>
      <c r="L13" s="6"/>
      <c r="M13" s="6"/>
      <c r="N13" s="6"/>
      <c r="O13" s="5"/>
      <c r="P13" s="6"/>
      <c r="Q13" s="6"/>
      <c r="R13" s="6"/>
      <c r="S13" s="5"/>
      <c r="T13" s="6"/>
      <c r="U13" s="6"/>
      <c r="V13" s="6"/>
      <c r="W13" s="8"/>
      <c r="X13" s="4"/>
      <c r="Y13" s="4"/>
      <c r="Z13" s="4"/>
      <c r="AA13" s="8"/>
      <c r="AB13" s="4"/>
      <c r="AC13" s="4"/>
      <c r="AD13" s="4"/>
      <c r="AE13" s="87"/>
      <c r="AF13" s="6"/>
      <c r="AG13" s="4"/>
      <c r="AH13" s="4"/>
      <c r="AI13" s="5" t="str">
        <f>VLOOKUP(C13,'8'!$B$10:$H$397,3,FALSE)</f>
        <v>03:32:01</v>
      </c>
      <c r="AJ13" s="6">
        <f>VLOOKUP(C13,'8'!$B$10:$H$397,4,FALSE)</f>
        <v>23</v>
      </c>
      <c r="AK13" s="6">
        <f>VLOOKUP(AJ13,Баллы!$A$2:$B$101,2)+AL13/2</f>
        <v>83</v>
      </c>
      <c r="AL13" s="6">
        <f>VLOOKUP(C13,'8'!$B$10:$H$397,6,FALSE)</f>
        <v>30</v>
      </c>
      <c r="AM13" s="5"/>
      <c r="AN13" s="6"/>
      <c r="AO13" s="6"/>
      <c r="AP13" s="6"/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5"/>
      <c r="BD13" s="6"/>
      <c r="BE13" s="6"/>
      <c r="BF13" s="6"/>
    </row>
    <row r="14" spans="1:58" x14ac:dyDescent="0.3">
      <c r="A14" s="11">
        <f>IF(D14=0," ",RANK(D14,$D$3:$D$140,0))</f>
        <v>12</v>
      </c>
      <c r="B14" s="9">
        <v>12</v>
      </c>
      <c r="C14" s="12" t="s">
        <v>575</v>
      </c>
      <c r="D14" s="72">
        <f>I14+M14+Q14+U14+Y14+AC14+AG14+AK14+AO14+AS14+AW14+BA14+BE14</f>
        <v>178.6</v>
      </c>
      <c r="E14" s="13">
        <f>J14+N14+R14+V14+Z14+AD14+AH14+AL14+AP14+AT14+AX14+BB14+BF14</f>
        <v>77.2</v>
      </c>
      <c r="F14" s="13">
        <f>COUNTA(H14,L14,P14,T14,X14,AB14,AF14,AJ14,AN14,AR14,AV14,AZ14,BD14)</f>
        <v>3</v>
      </c>
      <c r="G14" s="5"/>
      <c r="H14" s="6"/>
      <c r="I14" s="6"/>
      <c r="J14" s="6"/>
      <c r="K14" s="5"/>
      <c r="L14" s="6"/>
      <c r="M14" s="6"/>
      <c r="N14" s="6"/>
      <c r="O14" s="5">
        <f>VLOOKUP(C14,'3'!$B$10:$G$298,3,FALSE)</f>
        <v>0.3208449074074074</v>
      </c>
      <c r="P14" s="6">
        <f>VLOOKUP(C14,'3'!$B$10:$G$298,4,FALSE)</f>
        <v>16</v>
      </c>
      <c r="Q14" s="6">
        <f>VLOOKUP(P14,Баллы!$A$2:$B$101,2)+R14/2</f>
        <v>101.1</v>
      </c>
      <c r="R14" s="6">
        <f>VLOOKUP(C14,'3'!$B$10:$G$298,5,FALSE)</f>
        <v>52.2</v>
      </c>
      <c r="S14" s="5"/>
      <c r="T14" s="6"/>
      <c r="U14" s="6"/>
      <c r="V14" s="6"/>
      <c r="W14" s="8"/>
      <c r="X14" s="4"/>
      <c r="Y14" s="4"/>
      <c r="Z14" s="4"/>
      <c r="AA14" s="8"/>
      <c r="AB14" s="4"/>
      <c r="AC14" s="4"/>
      <c r="AD14" s="4"/>
      <c r="AE14" s="87" t="str">
        <f>VLOOKUP(C14,'7'!$B$10:$H$126,3,FALSE)</f>
        <v>01:04:00</v>
      </c>
      <c r="AF14" s="6">
        <f>VLOOKUP(C14,'7'!$B$10:$H$126,4,FALSE)</f>
        <v>38</v>
      </c>
      <c r="AG14" s="4">
        <f>VLOOKUP(AF14,Баллы!$A$2:$B$101,2)+AH14/2</f>
        <v>58</v>
      </c>
      <c r="AH14" s="4">
        <f>VLOOKUP(C14,'7'!$B$10:$H$126,6,FALSE)</f>
        <v>10</v>
      </c>
      <c r="AI14" s="5" t="str">
        <f>VLOOKUP(C14,'8'!$B$10:$H$397,3,FALSE)</f>
        <v>01:45:31</v>
      </c>
      <c r="AJ14" s="6">
        <f>VLOOKUP(C14,'8'!$B$10:$H$397,4,FALSE)</f>
        <v>79</v>
      </c>
      <c r="AK14" s="6">
        <f>VLOOKUP(AJ14,Баллы!$A$2:$B$101,2)+AL14/2</f>
        <v>19.5</v>
      </c>
      <c r="AL14" s="6">
        <f>VLOOKUP(C14,'8'!$B$10:$H$397,6,FALSE)</f>
        <v>15</v>
      </c>
      <c r="AM14" s="5"/>
      <c r="AN14" s="6"/>
      <c r="AO14" s="6"/>
      <c r="AP14" s="6"/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5"/>
      <c r="BD14" s="6"/>
      <c r="BE14" s="6"/>
      <c r="BF14" s="6"/>
    </row>
    <row r="15" spans="1:58" x14ac:dyDescent="0.3">
      <c r="A15" s="11">
        <f>IF(D15=0," ",RANK(D15,$D$3:$D$140,0))</f>
        <v>13</v>
      </c>
      <c r="B15" s="9">
        <v>13</v>
      </c>
      <c r="C15" s="12" t="s">
        <v>619</v>
      </c>
      <c r="D15" s="72">
        <f>I15+M15+Q15+U15+Y15+AC15+AG15+AK15+AO15+AS15+AW15+BA15+BE15</f>
        <v>172.5</v>
      </c>
      <c r="E15" s="13">
        <f>J15+N15+R15+V15+Z15+AD15+AH15+AL15+AP15+AT15+AX15+BB15+BF15</f>
        <v>35</v>
      </c>
      <c r="F15" s="13">
        <f>COUNTA(H15,L15,P15,T15,X15,AB15,AF15,AJ15,AN15,AR15,AV15,AZ15,BD15)</f>
        <v>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8">
        <f>VLOOKUP(C15,'5'!$B$10:$H$52,3,FALSE)</f>
        <v>4.4004629629629623E-2</v>
      </c>
      <c r="X15" s="4">
        <f>VLOOKUP(C15,'5'!$B$10:$H$52,4,FALSE)</f>
        <v>9</v>
      </c>
      <c r="Y15" s="4">
        <f>VLOOKUP(X15,Баллы!$A$2:$B$101,2)+Z15/2</f>
        <v>88</v>
      </c>
      <c r="Z15" s="4">
        <f>VLOOKUP(C15,'5'!$B$10:$H$52,6,FALSE)</f>
        <v>10</v>
      </c>
      <c r="AA15" s="8"/>
      <c r="AB15" s="4"/>
      <c r="AC15" s="4"/>
      <c r="AD15" s="4"/>
      <c r="AE15" s="87" t="str">
        <f>VLOOKUP(C15,'7'!$B$10:$H$126,3,FALSE)</f>
        <v>01:17:31</v>
      </c>
      <c r="AF15" s="6">
        <f>VLOOKUP(C15,'7'!$B$10:$H$126,4,FALSE)</f>
        <v>60</v>
      </c>
      <c r="AG15" s="4">
        <f>VLOOKUP(AF15,Баллы!$A$2:$B$101,2)+AH15/2</f>
        <v>36</v>
      </c>
      <c r="AH15" s="4">
        <f>VLOOKUP(C15,'7'!$B$10:$H$126,6,FALSE)</f>
        <v>10</v>
      </c>
      <c r="AI15" s="5" t="str">
        <f>VLOOKUP(C15,'8'!$B$10:$H$397,3,FALSE)</f>
        <v>01:30:53</v>
      </c>
      <c r="AJ15" s="6">
        <f>VLOOKUP(C15,'8'!$B$10:$H$397,4,FALSE)</f>
        <v>50</v>
      </c>
      <c r="AK15" s="6">
        <f>VLOOKUP(AJ15,Баллы!$A$2:$B$101,2)+AL15/2</f>
        <v>48.5</v>
      </c>
      <c r="AL15" s="6">
        <f>VLOOKUP(C15,'8'!$B$10:$H$397,6,FALSE)</f>
        <v>15</v>
      </c>
      <c r="AM15" s="5"/>
      <c r="AN15" s="6"/>
      <c r="AO15" s="6"/>
      <c r="AP15" s="6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</row>
    <row r="16" spans="1:58" x14ac:dyDescent="0.3">
      <c r="A16" s="11">
        <f>IF(D16=0," ",RANK(D16,$D$3:$D$140,0))</f>
        <v>14</v>
      </c>
      <c r="B16" s="9">
        <v>14</v>
      </c>
      <c r="C16" s="12" t="s">
        <v>54</v>
      </c>
      <c r="D16" s="72">
        <f>I16+M16+Q16+U16+Y16+AC16+AG16+AK16+AO16+AS16+AW16+BA16+BE16</f>
        <v>169.5</v>
      </c>
      <c r="E16" s="13">
        <f>J16+N16+R16+V16+Z16+AD16+AH16+AL16+AP16+AT16+AX16+BB16+BF16</f>
        <v>21</v>
      </c>
      <c r="F16" s="13">
        <f>COUNTA(H16,L16,P16,T16,X16,AB16,AF16,AJ16,AN16,AR16,AV16,AZ16,BD16)</f>
        <v>2</v>
      </c>
      <c r="G16" s="5">
        <f>VLOOKUP(C16,'1'!B12:H112,3,FALSE)</f>
        <v>4.8055555555555553E-2</v>
      </c>
      <c r="H16" s="6">
        <f>VLOOKUP(C16,'1'!B12:H112,4,FALSE)</f>
        <v>13</v>
      </c>
      <c r="I16" s="6">
        <f>VLOOKUP(H16,Баллы!$A$2:$B$101,2)+J16/2</f>
        <v>83.5</v>
      </c>
      <c r="J16" s="6">
        <f>VLOOKUP(C16,'1'!B12:H112,6,FALSE)</f>
        <v>11</v>
      </c>
      <c r="K16" s="5"/>
      <c r="L16" s="6"/>
      <c r="M16" s="6"/>
      <c r="N16" s="6"/>
      <c r="O16" s="5"/>
      <c r="P16" s="6"/>
      <c r="Q16" s="6"/>
      <c r="R16" s="6"/>
      <c r="S16" s="5"/>
      <c r="T16" s="6"/>
      <c r="U16" s="6"/>
      <c r="V16" s="6"/>
      <c r="W16" s="8">
        <f>VLOOKUP(C16,'5'!$B$10:$H$52,3,FALSE)</f>
        <v>4.5138888888888888E-2</v>
      </c>
      <c r="X16" s="4">
        <f>VLOOKUP(C16,'5'!$B$10:$H$52,4,FALSE)</f>
        <v>10</v>
      </c>
      <c r="Y16" s="4">
        <f>VLOOKUP(X16,Баллы!$A$2:$B$101,2)+Z16/2</f>
        <v>86</v>
      </c>
      <c r="Z16" s="4">
        <f>VLOOKUP(C16,'5'!$B$10:$H$52,6,FALSE)</f>
        <v>10</v>
      </c>
      <c r="AA16" s="8"/>
      <c r="AB16" s="4"/>
      <c r="AC16" s="4"/>
      <c r="AD16" s="4"/>
      <c r="AE16" s="87"/>
      <c r="AF16" s="6"/>
      <c r="AG16" s="4"/>
      <c r="AH16" s="4"/>
      <c r="AI16" s="5"/>
      <c r="AJ16" s="6"/>
      <c r="AK16" s="6"/>
      <c r="AL16" s="6"/>
      <c r="AM16" s="5"/>
      <c r="AN16" s="6"/>
      <c r="AO16" s="6"/>
      <c r="AP16" s="6"/>
      <c r="AQ16" s="5"/>
      <c r="AR16" s="6"/>
      <c r="AS16" s="6"/>
      <c r="AT16" s="6"/>
      <c r="AU16" s="5"/>
      <c r="AV16" s="6"/>
      <c r="AW16" s="6"/>
      <c r="AX16" s="6"/>
      <c r="AY16" s="5"/>
      <c r="AZ16" s="6"/>
      <c r="BA16" s="6"/>
      <c r="BB16" s="6"/>
      <c r="BC16" s="5"/>
      <c r="BD16" s="6"/>
      <c r="BE16" s="6"/>
      <c r="BF16" s="6"/>
    </row>
    <row r="17" spans="1:58" x14ac:dyDescent="0.3">
      <c r="A17" s="11">
        <f>IF(D17=0," ",RANK(D17,$D$3:$D$140,0))</f>
        <v>15</v>
      </c>
      <c r="B17" s="9">
        <v>15</v>
      </c>
      <c r="C17" s="12" t="s">
        <v>249</v>
      </c>
      <c r="D17" s="72">
        <f>I17+M17+Q17+U17+Y17+AC17+AG17+AK17+AO17+AS17+AW17+BA17+BE17</f>
        <v>168.25</v>
      </c>
      <c r="E17" s="13">
        <f>J17+N17+R17+V17+Z17+AD17+AH17+AL17+AP17+AT17+AX17+BB17+BF17</f>
        <v>58.5</v>
      </c>
      <c r="F17" s="13">
        <f>COUNTA(H17,L17,P17,T17,X17,AB17,AF17,AJ17,AN17,AR17,AV17,AZ17,BD17)</f>
        <v>2</v>
      </c>
      <c r="G17" s="5"/>
      <c r="H17" s="6"/>
      <c r="I17" s="6"/>
      <c r="J17" s="6"/>
      <c r="K17" s="5"/>
      <c r="L17" s="6"/>
      <c r="M17" s="6"/>
      <c r="N17" s="6"/>
      <c r="O17" s="5">
        <f>VLOOKUP(C17,'3'!$B$10:$G$298,3,FALSE)</f>
        <v>0.10984953703703704</v>
      </c>
      <c r="P17" s="6">
        <f>VLOOKUP(C17,'3'!$B$10:$G$298,4,FALSE)</f>
        <v>26</v>
      </c>
      <c r="Q17" s="6">
        <f>VLOOKUP(P17,Баллы!$A$2:$B$101,2)+R17/2</f>
        <v>78.25</v>
      </c>
      <c r="R17" s="6">
        <f>VLOOKUP(C17,'3'!$B$10:$G$298,5,FALSE)</f>
        <v>26.5</v>
      </c>
      <c r="S17" s="5">
        <f>VLOOKUP(C17,'4'!$B$10:$H$161,3,FALSE)</f>
        <v>0.13253472222222221</v>
      </c>
      <c r="T17" s="6">
        <f>VLOOKUP(C17,'4'!$B$10:$H$161,4,FALSE)</f>
        <v>17</v>
      </c>
      <c r="U17" s="6">
        <f>VLOOKUP(T17,Баллы!$A$2:$B$101,2)+V17/2</f>
        <v>90</v>
      </c>
      <c r="V17" s="6">
        <f>VLOOKUP(C17,'4'!$B$10:$H$161,6,FALSE)</f>
        <v>32</v>
      </c>
      <c r="W17" s="8"/>
      <c r="X17" s="4"/>
      <c r="Y17" s="4"/>
      <c r="Z17" s="4"/>
      <c r="AA17" s="8"/>
      <c r="AB17" s="4"/>
      <c r="AC17" s="4"/>
      <c r="AD17" s="4"/>
      <c r="AE17" s="87"/>
      <c r="AF17" s="6"/>
      <c r="AG17" s="4"/>
      <c r="AH17" s="4"/>
      <c r="AI17" s="5"/>
      <c r="AJ17" s="6"/>
      <c r="AK17" s="6"/>
      <c r="AL17" s="6"/>
      <c r="AM17" s="5"/>
      <c r="AN17" s="6"/>
      <c r="AO17" s="6"/>
      <c r="AP17" s="6"/>
      <c r="AQ17" s="5"/>
      <c r="AR17" s="6"/>
      <c r="AS17" s="6"/>
      <c r="AT17" s="6"/>
      <c r="AU17" s="5"/>
      <c r="AV17" s="6"/>
      <c r="AW17" s="6"/>
      <c r="AX17" s="6"/>
      <c r="AY17" s="5"/>
      <c r="AZ17" s="6"/>
      <c r="BA17" s="6"/>
      <c r="BB17" s="6"/>
      <c r="BC17" s="5"/>
      <c r="BD17" s="6"/>
      <c r="BE17" s="6"/>
      <c r="BF17" s="6"/>
    </row>
    <row r="18" spans="1:58" x14ac:dyDescent="0.3">
      <c r="A18" s="11">
        <f>IF(D18=0," ",RANK(D18,$D$3:$D$140,0))</f>
        <v>16</v>
      </c>
      <c r="B18" s="9">
        <v>16</v>
      </c>
      <c r="C18" s="159" t="s">
        <v>1934</v>
      </c>
      <c r="D18" s="72">
        <f>I18+M18+Q18+U18+Y18+AC18+AG18+AK18+AO18+AS18+AW18+BA18+BE18</f>
        <v>168</v>
      </c>
      <c r="E18" s="13">
        <f>J18+N18+R18+V18+Z18+AD18+AH18+AL18+AP18+AT18+AX18+BB18+BF18</f>
        <v>40</v>
      </c>
      <c r="F18" s="13">
        <f>COUNTA(H18,L18,P18,T18,X18,AB18,AF18,AJ18,AN18,AR18,AV18,AZ18,BD18)</f>
        <v>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87" t="str">
        <f>VLOOKUP(C18,'7'!$B$10:$H$126,3,FALSE)</f>
        <v>00:51:22</v>
      </c>
      <c r="AF18" s="6">
        <f>VLOOKUP(C18,'7'!$B$10:$H$126,4,FALSE)</f>
        <v>18</v>
      </c>
      <c r="AG18" s="4">
        <f>VLOOKUP(AF18,Баллы!$A$2:$B$101,2)+AH18/2</f>
        <v>78</v>
      </c>
      <c r="AH18" s="4">
        <f>VLOOKUP(C18,'7'!$B$10:$H$126,6,FALSE)</f>
        <v>10</v>
      </c>
      <c r="AI18" s="5" t="str">
        <f>VLOOKUP(C18,'8'!$B$10:$H$397,3,FALSE)</f>
        <v>03:19:03</v>
      </c>
      <c r="AJ18" s="6">
        <f>VLOOKUP(C18,'8'!$B$10:$H$397,4,FALSE)</f>
        <v>16</v>
      </c>
      <c r="AK18" s="6">
        <f>VLOOKUP(AJ18,Баллы!$A$2:$B$101,2)+AL18/2</f>
        <v>90</v>
      </c>
      <c r="AL18" s="6">
        <f>VLOOKUP(C18,'8'!$B$10:$H$397,6,FALSE)</f>
        <v>30</v>
      </c>
      <c r="AM18" s="5"/>
      <c r="AN18" s="6"/>
      <c r="AO18" s="6"/>
      <c r="AP18" s="6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</row>
    <row r="19" spans="1:58" x14ac:dyDescent="0.3">
      <c r="A19" s="11">
        <f>IF(D19=0," ",RANK(D19,$D$3:$D$140,0))</f>
        <v>17</v>
      </c>
      <c r="B19" s="9">
        <v>17</v>
      </c>
      <c r="C19" s="25" t="s">
        <v>42</v>
      </c>
      <c r="D19" s="72">
        <f>I19+M19+Q19+U19+Y19+AC19+AG19+AK19+AO19+AS19+AW19+BA19+BE19</f>
        <v>163.25</v>
      </c>
      <c r="E19" s="13">
        <f>J19+N19+R19+V19+Z19+AD19+AH19+AL19+AP19+AT19+AX19+BB19+BF19</f>
        <v>66.5</v>
      </c>
      <c r="F19" s="13">
        <f>COUNTA(H19,L19,P19,T19,X19,AB19,AF19,AJ19,AN19,AR19,AV19,AZ19,BD19)</f>
        <v>3</v>
      </c>
      <c r="G19" s="5">
        <f>VLOOKUP(C19,'1'!B17:H117,3,FALSE)</f>
        <v>0.14837962962962961</v>
      </c>
      <c r="H19" s="6">
        <f>VLOOKUP(C19,'1'!B17:H117,4,FALSE)</f>
        <v>10</v>
      </c>
      <c r="I19" s="6">
        <f>VLOOKUP(H19,Баллы!$A$2:$B$101,2)+J19/2</f>
        <v>93.5</v>
      </c>
      <c r="J19" s="6">
        <f>VLOOKUP(C19,'1'!B17:H117,6,FALSE)</f>
        <v>25</v>
      </c>
      <c r="K19" s="5"/>
      <c r="L19" s="6"/>
      <c r="M19" s="6"/>
      <c r="N19" s="6"/>
      <c r="O19" s="5">
        <f>VLOOKUP(C19,'3'!$B$10:$G$298,3,FALSE)</f>
        <v>0.15942129629629628</v>
      </c>
      <c r="P19" s="6">
        <f>VLOOKUP(C19,'3'!$B$10:$G$298,4,FALSE)</f>
        <v>68</v>
      </c>
      <c r="Q19" s="6">
        <f>VLOOKUP(P19,Баллы!$A$2:$B$101,2)+R19/2</f>
        <v>36.25</v>
      </c>
      <c r="R19" s="6">
        <f>VLOOKUP(C19,'3'!$B$10:$G$298,5,FALSE)</f>
        <v>26.5</v>
      </c>
      <c r="S19" s="5"/>
      <c r="T19" s="6"/>
      <c r="U19" s="6"/>
      <c r="V19" s="6"/>
      <c r="W19" s="8"/>
      <c r="X19" s="4"/>
      <c r="Y19" s="4"/>
      <c r="Z19" s="4"/>
      <c r="AA19" s="8"/>
      <c r="AB19" s="4"/>
      <c r="AC19" s="4"/>
      <c r="AD19" s="4"/>
      <c r="AE19" s="87"/>
      <c r="AF19" s="6"/>
      <c r="AG19" s="4"/>
      <c r="AH19" s="4"/>
      <c r="AI19" s="5" t="str">
        <f>VLOOKUP(C19,'8'!$B$10:$H$397,3,FALSE)</f>
        <v>01:38:38</v>
      </c>
      <c r="AJ19" s="6">
        <f>VLOOKUP(C19,'8'!$B$10:$H$397,4,FALSE)</f>
        <v>65</v>
      </c>
      <c r="AK19" s="6">
        <f>VLOOKUP(AJ19,Баллы!$A$2:$B$101,2)+AL19/2</f>
        <v>33.5</v>
      </c>
      <c r="AL19" s="6">
        <f>VLOOKUP(C19,'8'!$B$10:$H$397,6,FALSE)</f>
        <v>15</v>
      </c>
      <c r="AM19" s="5"/>
      <c r="AN19" s="6"/>
      <c r="AO19" s="6"/>
      <c r="AP19" s="6"/>
      <c r="AQ19" s="5"/>
      <c r="AR19" s="6"/>
      <c r="AS19" s="6"/>
      <c r="AT19" s="6"/>
      <c r="AU19" s="5"/>
      <c r="AV19" s="6"/>
      <c r="AW19" s="6"/>
      <c r="AX19" s="6"/>
      <c r="AY19" s="5"/>
      <c r="AZ19" s="6"/>
      <c r="BA19" s="6"/>
      <c r="BB19" s="6"/>
      <c r="BC19" s="5"/>
      <c r="BD19" s="6"/>
      <c r="BE19" s="6"/>
      <c r="BF19" s="6"/>
    </row>
    <row r="20" spans="1:58" x14ac:dyDescent="0.3">
      <c r="A20" s="11">
        <f>IF(D20=0," ",RANK(D20,$D$3:$D$140,0))</f>
        <v>18</v>
      </c>
      <c r="B20" s="9">
        <v>18</v>
      </c>
      <c r="C20" s="12" t="s">
        <v>646</v>
      </c>
      <c r="D20" s="72">
        <f>I20+M20+Q20+U20+Y20+AC20+AG20+AK20+AO20+AS20+AW20+BA20+BE20</f>
        <v>145</v>
      </c>
      <c r="E20" s="13">
        <f>J20+N20+R20+V20+Z20+AD20+AH20+AL20+AP20+AT20+AX20+BB20+BF20</f>
        <v>90</v>
      </c>
      <c r="F20" s="13">
        <f>COUNTA(H20,L20,P20,T20,X20,AB20,AF20,AJ20,AN20,AR20,AV20,AZ20,BD20)</f>
        <v>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8">
        <f>VLOOKUP(C20,'6'!$B$10:$H$215,3,FALSE)</f>
        <v>0.3926736111111111</v>
      </c>
      <c r="AB20" s="4">
        <f>VLOOKUP(C20,'6'!$B$10:$H$215,4,FALSE)</f>
        <v>1</v>
      </c>
      <c r="AC20" s="4">
        <f>VLOOKUP(AB20,Баллы!$A$2:$B$101,2)+AD20/2</f>
        <v>145</v>
      </c>
      <c r="AD20" s="4">
        <f>VLOOKUP(C20,'6'!$B$10:$H$215,6,FALSE)</f>
        <v>90</v>
      </c>
      <c r="AE20" s="87"/>
      <c r="AF20" s="6"/>
      <c r="AG20" s="4"/>
      <c r="AH20" s="4"/>
      <c r="AI20" s="5"/>
      <c r="AJ20" s="6"/>
      <c r="AK20" s="6"/>
      <c r="AL20" s="6"/>
      <c r="AM20" s="5"/>
      <c r="AN20" s="6"/>
      <c r="AO20" s="6"/>
      <c r="AP20" s="6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</row>
    <row r="21" spans="1:58" x14ac:dyDescent="0.3">
      <c r="A21" s="11">
        <f>IF(D21=0," ",RANK(D21,$D$3:$D$140,0))</f>
        <v>19</v>
      </c>
      <c r="B21" s="9">
        <v>19</v>
      </c>
      <c r="C21" s="12" t="s">
        <v>414</v>
      </c>
      <c r="D21" s="72">
        <f>I21+M21+Q21+U21+Y21+AC21+AG21+AK21+AO21+AS21+AW21+BA21+BE21</f>
        <v>143.19999999999999</v>
      </c>
      <c r="E21" s="13">
        <f>J21+N21+R21+V21+Z21+AD21+AH21+AL21+AP21+AT21+AX21+BB21+BF21</f>
        <v>100.4</v>
      </c>
      <c r="F21" s="13">
        <f>COUNTA(H21,L21,P21,T21,X21,AB21,AF21,AJ21,AN21,AR21,AV21,AZ21,BD21)</f>
        <v>1</v>
      </c>
      <c r="G21" s="5"/>
      <c r="H21" s="6"/>
      <c r="I21" s="6"/>
      <c r="J21" s="6"/>
      <c r="K21" s="5"/>
      <c r="L21" s="6"/>
      <c r="M21" s="6"/>
      <c r="N21" s="6"/>
      <c r="O21" s="5">
        <f>VLOOKUP(C21,'3'!$B$10:$G$298,3,FALSE)</f>
        <v>0.48474537037037035</v>
      </c>
      <c r="P21" s="6">
        <f>VLOOKUP(C21,'3'!$B$10:$G$298,4,FALSE)</f>
        <v>4</v>
      </c>
      <c r="Q21" s="6">
        <f>VLOOKUP(P21,Баллы!$A$2:$B$101,2)+R21/2</f>
        <v>143.19999999999999</v>
      </c>
      <c r="R21" s="6">
        <f>VLOOKUP(C21,'3'!$B$10:$G$298,5,FALSE)</f>
        <v>100.4</v>
      </c>
      <c r="S21" s="5"/>
      <c r="T21" s="6"/>
      <c r="U21" s="6"/>
      <c r="V21" s="6"/>
      <c r="W21" s="8"/>
      <c r="X21" s="4"/>
      <c r="Y21" s="4"/>
      <c r="Z21" s="4"/>
      <c r="AA21" s="8"/>
      <c r="AB21" s="4"/>
      <c r="AC21" s="4"/>
      <c r="AD21" s="4"/>
      <c r="AE21" s="87"/>
      <c r="AF21" s="6"/>
      <c r="AG21" s="4"/>
      <c r="AH21" s="4"/>
      <c r="AI21" s="5"/>
      <c r="AJ21" s="6"/>
      <c r="AK21" s="6"/>
      <c r="AL21" s="6"/>
      <c r="AM21" s="5"/>
      <c r="AN21" s="6"/>
      <c r="AO21" s="6"/>
      <c r="AP21" s="6"/>
      <c r="AQ21" s="5"/>
      <c r="AR21" s="6"/>
      <c r="AS21" s="6"/>
      <c r="AT21" s="6"/>
      <c r="AU21" s="5"/>
      <c r="AV21" s="6"/>
      <c r="AW21" s="6"/>
      <c r="AX21" s="6"/>
      <c r="AY21" s="5"/>
      <c r="AZ21" s="6"/>
      <c r="BA21" s="6"/>
      <c r="BB21" s="6"/>
      <c r="BC21" s="5"/>
      <c r="BD21" s="6"/>
      <c r="BE21" s="6"/>
      <c r="BF21" s="6"/>
    </row>
    <row r="22" spans="1:58" x14ac:dyDescent="0.3">
      <c r="A22" s="11">
        <f>IF(D22=0," ",RANK(D22,$D$3:$D$140,0))</f>
        <v>20</v>
      </c>
      <c r="B22" s="9">
        <v>20</v>
      </c>
      <c r="C22" s="12" t="s">
        <v>415</v>
      </c>
      <c r="D22" s="72">
        <f>I22+M22+Q22+U22+Y22+AC22+AG22+AK22+AO22+AS22+AW22+BA22+BE22</f>
        <v>141.19999999999999</v>
      </c>
      <c r="E22" s="13">
        <f>J22+N22+R22+V22+Z22+AD22+AH22+AL22+AP22+AT22+AX22+BB22+BF22</f>
        <v>100.4</v>
      </c>
      <c r="F22" s="13">
        <f>COUNTA(H22,L22,P22,T22,X22,AB22,AF22,AJ22,AN22,AR22,AV22,AZ22,BD22)</f>
        <v>1</v>
      </c>
      <c r="G22" s="5"/>
      <c r="H22" s="6"/>
      <c r="I22" s="6"/>
      <c r="J22" s="6"/>
      <c r="K22" s="5"/>
      <c r="L22" s="6"/>
      <c r="M22" s="6"/>
      <c r="N22" s="6"/>
      <c r="O22" s="5">
        <f>VLOOKUP(C22,'3'!$B$10:$G$298,3,FALSE)</f>
        <v>0.49694444444444441</v>
      </c>
      <c r="P22" s="6">
        <f>VLOOKUP(C22,'3'!$B$10:$G$298,4,FALSE)</f>
        <v>5</v>
      </c>
      <c r="Q22" s="6">
        <f>VLOOKUP(P22,Баллы!$A$2:$B$101,2)+R22/2</f>
        <v>141.19999999999999</v>
      </c>
      <c r="R22" s="6">
        <f>VLOOKUP(C22,'3'!$B$10:$G$298,5,FALSE)</f>
        <v>100.4</v>
      </c>
      <c r="S22" s="5"/>
      <c r="T22" s="6"/>
      <c r="U22" s="6"/>
      <c r="V22" s="6"/>
      <c r="W22" s="8"/>
      <c r="X22" s="4"/>
      <c r="Y22" s="4"/>
      <c r="Z22" s="4"/>
      <c r="AA22" s="8"/>
      <c r="AB22" s="4"/>
      <c r="AC22" s="4"/>
      <c r="AD22" s="4"/>
      <c r="AE22" s="87"/>
      <c r="AF22" s="6"/>
      <c r="AG22" s="4"/>
      <c r="AH22" s="4"/>
      <c r="AI22" s="5"/>
      <c r="AJ22" s="6"/>
      <c r="AK22" s="6"/>
      <c r="AL22" s="6"/>
      <c r="AM22" s="5"/>
      <c r="AN22" s="6"/>
      <c r="AO22" s="6"/>
      <c r="AP22" s="6"/>
      <c r="AQ22" s="5"/>
      <c r="AR22" s="6"/>
      <c r="AS22" s="6"/>
      <c r="AT22" s="6"/>
      <c r="AU22" s="5"/>
      <c r="AV22" s="6"/>
      <c r="AW22" s="6"/>
      <c r="AX22" s="6"/>
      <c r="AY22" s="5"/>
      <c r="AZ22" s="6"/>
      <c r="BA22" s="6"/>
      <c r="BB22" s="6"/>
      <c r="BC22" s="5"/>
      <c r="BD22" s="6"/>
      <c r="BE22" s="6"/>
      <c r="BF22" s="6"/>
    </row>
    <row r="23" spans="1:58" x14ac:dyDescent="0.3">
      <c r="A23" s="11">
        <f>IF(D23=0," ",RANK(D23,$D$3:$D$140,0))</f>
        <v>21</v>
      </c>
      <c r="B23" s="9">
        <v>21</v>
      </c>
      <c r="C23" s="12" t="s">
        <v>577</v>
      </c>
      <c r="D23" s="72">
        <f>I23+M23+Q23+U23+Y23+AC23+AG23+AK23+AO23+AS23+AW23+BA23+BE23</f>
        <v>133.19999999999999</v>
      </c>
      <c r="E23" s="13">
        <f>J23+N23+R23+V23+Z23+AD23+AH23+AL23+AP23+AT23+AX23+BB23+BF23</f>
        <v>100.4</v>
      </c>
      <c r="F23" s="13">
        <f>COUNTA(H23,L23,P23,T23,X23,AB23,AF23,AJ23,AN23,AR23,AV23,AZ23,BD23)</f>
        <v>1</v>
      </c>
      <c r="G23" s="5"/>
      <c r="H23" s="6"/>
      <c r="I23" s="6"/>
      <c r="J23" s="6"/>
      <c r="K23" s="5"/>
      <c r="L23" s="6"/>
      <c r="M23" s="6"/>
      <c r="N23" s="6"/>
      <c r="O23" s="5">
        <f>VLOOKUP(C23,'3'!$B$10:$G$298,3,FALSE)</f>
        <v>0.60017361111111112</v>
      </c>
      <c r="P23" s="6">
        <f>VLOOKUP(C23,'3'!$B$10:$G$298,4,FALSE)</f>
        <v>9</v>
      </c>
      <c r="Q23" s="6">
        <f>VLOOKUP(P23,Баллы!$A$2:$B$101,2)+R23/2</f>
        <v>133.19999999999999</v>
      </c>
      <c r="R23" s="6">
        <f>VLOOKUP(C23,'3'!$B$10:$G$298,5,FALSE)</f>
        <v>100.4</v>
      </c>
      <c r="S23" s="5"/>
      <c r="T23" s="6"/>
      <c r="U23" s="6"/>
      <c r="V23" s="6"/>
      <c r="W23" s="8"/>
      <c r="X23" s="4"/>
      <c r="Y23" s="4"/>
      <c r="Z23" s="4"/>
      <c r="AA23" s="8"/>
      <c r="AB23" s="4"/>
      <c r="AC23" s="4"/>
      <c r="AD23" s="4"/>
      <c r="AE23" s="87"/>
      <c r="AF23" s="6"/>
      <c r="AG23" s="4"/>
      <c r="AH23" s="4"/>
      <c r="AI23" s="5"/>
      <c r="AJ23" s="6"/>
      <c r="AK23" s="6"/>
      <c r="AL23" s="6"/>
      <c r="AM23" s="5"/>
      <c r="AN23" s="6"/>
      <c r="AO23" s="6"/>
      <c r="AP23" s="6"/>
      <c r="AQ23" s="5"/>
      <c r="AR23" s="6"/>
      <c r="AS23" s="6"/>
      <c r="AT23" s="6"/>
      <c r="AU23" s="5"/>
      <c r="AV23" s="6"/>
      <c r="AW23" s="6"/>
      <c r="AX23" s="6"/>
      <c r="AY23" s="5"/>
      <c r="AZ23" s="6"/>
      <c r="BA23" s="6"/>
      <c r="BB23" s="6"/>
      <c r="BC23" s="5"/>
      <c r="BD23" s="6"/>
      <c r="BE23" s="6"/>
      <c r="BF23" s="6"/>
    </row>
    <row r="24" spans="1:58" x14ac:dyDescent="0.3">
      <c r="A24" s="11">
        <f>IF(D24=0," ",RANK(D24,$D$3:$D$140,0))</f>
        <v>22</v>
      </c>
      <c r="B24" s="9">
        <v>22</v>
      </c>
      <c r="C24" s="12" t="s">
        <v>647</v>
      </c>
      <c r="D24" s="72">
        <f>I24+M24+Q24+U24+Y24+AC24+AG24+AK24+AO24+AS24+AW24+BA24+BE24</f>
        <v>126.5</v>
      </c>
      <c r="E24" s="13">
        <f>J24+N24+R24+V24+Z24+AD24+AH24+AL24+AP24+AT24+AX24+BB24+BF24</f>
        <v>53</v>
      </c>
      <c r="F24" s="13">
        <f>COUNTA(H24,L24,P24,T24,X24,AB24,AF24,AJ24,AN24,AR24,AV24,AZ24,BD24)</f>
        <v>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8">
        <f>VLOOKUP(C24,'6'!$B$10:$H$215,3,FALSE)</f>
        <v>0.20013888888888889</v>
      </c>
      <c r="AB24" s="4">
        <f>VLOOKUP(C24,'6'!$B$10:$H$215,4,FALSE)</f>
        <v>1</v>
      </c>
      <c r="AC24" s="4">
        <f>VLOOKUP(AB24,Баллы!$A$2:$B$101,2)+AD24/2</f>
        <v>126.5</v>
      </c>
      <c r="AD24" s="4">
        <f>VLOOKUP(C24,'6'!$B$10:$H$215,6,FALSE)</f>
        <v>53</v>
      </c>
      <c r="AE24" s="87"/>
      <c r="AF24" s="6"/>
      <c r="AG24" s="4"/>
      <c r="AH24" s="4"/>
      <c r="AI24" s="5"/>
      <c r="AJ24" s="6"/>
      <c r="AK24" s="6"/>
      <c r="AL24" s="6"/>
      <c r="AM24" s="5"/>
      <c r="AN24" s="6"/>
      <c r="AO24" s="6"/>
      <c r="AP24" s="6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</row>
    <row r="25" spans="1:58" x14ac:dyDescent="0.3">
      <c r="A25" s="11">
        <f>IF(D25=0," ",RANK(D25,$D$3:$D$140,0))</f>
        <v>23</v>
      </c>
      <c r="B25" s="9">
        <v>23</v>
      </c>
      <c r="C25" s="12" t="s">
        <v>0</v>
      </c>
      <c r="D25" s="72">
        <f>I25+M25+Q25+U25+Y25+AC25+AG25+AK25+AO25+AS25+AW25+BA25+BE25</f>
        <v>120.75</v>
      </c>
      <c r="E25" s="13">
        <f>J25+N25+R25+V25+Z25+AD25+AH25+AL25+AP25+AT25+AX25+BB25+BF25</f>
        <v>37.5</v>
      </c>
      <c r="F25" s="13">
        <f>COUNTA(H25,L25,P25,T25,X25,AB25,AF25,AJ25,AN25,AR25,AV25,AZ25,BD25)</f>
        <v>2</v>
      </c>
      <c r="G25" s="5">
        <f>VLOOKUP(C25,'1'!B14:H114,3,FALSE)</f>
        <v>5.0972222222222224E-2</v>
      </c>
      <c r="H25" s="6">
        <f>VLOOKUP(C25,'1'!B14:H114,4,FALSE)</f>
        <v>15</v>
      </c>
      <c r="I25" s="6">
        <f>VLOOKUP(H25,Баллы!$A$2:$B$101,2)+J25/2</f>
        <v>81.5</v>
      </c>
      <c r="J25" s="6">
        <f>VLOOKUP(C25,'1'!B14:H114,6,FALSE)</f>
        <v>11</v>
      </c>
      <c r="K25" s="5"/>
      <c r="L25" s="6"/>
      <c r="M25" s="6"/>
      <c r="N25" s="6"/>
      <c r="O25" s="5">
        <f>VLOOKUP(C25,'3'!$B$10:$G$298,3,FALSE)</f>
        <v>0.14758101851851851</v>
      </c>
      <c r="P25" s="6">
        <f>VLOOKUP(C25,'3'!$B$10:$G$298,4,FALSE)</f>
        <v>65</v>
      </c>
      <c r="Q25" s="6">
        <f>VLOOKUP(P25,Баллы!$A$2:$B$101,2)+R25/2</f>
        <v>39.25</v>
      </c>
      <c r="R25" s="6">
        <f>VLOOKUP(C25,'3'!$B$10:$G$298,5,FALSE)</f>
        <v>26.5</v>
      </c>
      <c r="S25" s="5"/>
      <c r="T25" s="6"/>
      <c r="U25" s="6"/>
      <c r="V25" s="6"/>
      <c r="W25" s="8"/>
      <c r="X25" s="4"/>
      <c r="Y25" s="4"/>
      <c r="Z25" s="4"/>
      <c r="AA25" s="8"/>
      <c r="AB25" s="4"/>
      <c r="AC25" s="4"/>
      <c r="AD25" s="4"/>
      <c r="AE25" s="87"/>
      <c r="AF25" s="6"/>
      <c r="AG25" s="4"/>
      <c r="AH25" s="4"/>
      <c r="AI25" s="5"/>
      <c r="AJ25" s="6"/>
      <c r="AK25" s="6"/>
      <c r="AL25" s="6"/>
      <c r="AM25" s="5"/>
      <c r="AN25" s="6"/>
      <c r="AO25" s="6"/>
      <c r="AP25" s="6"/>
      <c r="AQ25" s="5"/>
      <c r="AR25" s="6"/>
      <c r="AS25" s="6"/>
      <c r="AT25" s="6"/>
      <c r="AU25" s="5"/>
      <c r="AV25" s="6"/>
      <c r="AW25" s="6"/>
      <c r="AX25" s="6"/>
      <c r="AY25" s="5"/>
      <c r="AZ25" s="6"/>
      <c r="BA25" s="6"/>
      <c r="BB25" s="6"/>
      <c r="BC25" s="5"/>
      <c r="BD25" s="6"/>
      <c r="BE25" s="6"/>
      <c r="BF25" s="6"/>
    </row>
    <row r="26" spans="1:58" x14ac:dyDescent="0.3">
      <c r="A26" s="11">
        <f>IF(D26=0," ",RANK(D26,$D$3:$D$140,0))</f>
        <v>24</v>
      </c>
      <c r="B26" s="9">
        <v>24</v>
      </c>
      <c r="C26" s="12" t="s">
        <v>650</v>
      </c>
      <c r="D26" s="72">
        <f>I26+M26+Q26+U26+Y26+AC26+AG26+AK26+AO26+AS26+AW26+BA26+BE26</f>
        <v>119.5</v>
      </c>
      <c r="E26" s="13">
        <f>J26+N26+R26+V26+Z26+AD26+AH26+AL26+AP26+AT26+AX26+BB26+BF26</f>
        <v>53</v>
      </c>
      <c r="F26" s="13">
        <f>COUNTA(H26,L26,P26,T26,X26,AB26,AF26,AJ26,AN26,AR26,AV26,AZ26,BD26)</f>
        <v>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8">
        <f>VLOOKUP(C26,'6'!$B$10:$H$215,3,FALSE)</f>
        <v>0.24371527777777779</v>
      </c>
      <c r="AB26" s="4">
        <f>VLOOKUP(C26,'6'!$B$10:$H$215,4,FALSE)</f>
        <v>4</v>
      </c>
      <c r="AC26" s="4">
        <f>VLOOKUP(AB26,Баллы!$A$2:$B$101,2)+AD26/2</f>
        <v>119.5</v>
      </c>
      <c r="AD26" s="4">
        <f>VLOOKUP(C26,'6'!$B$10:$H$215,6,FALSE)</f>
        <v>53</v>
      </c>
      <c r="AE26" s="87"/>
      <c r="AF26" s="6"/>
      <c r="AG26" s="4"/>
      <c r="AH26" s="4"/>
      <c r="AI26" s="5"/>
      <c r="AJ26" s="6"/>
      <c r="AK26" s="6"/>
      <c r="AL26" s="6"/>
      <c r="AM26" s="5"/>
      <c r="AN26" s="6"/>
      <c r="AO26" s="6"/>
      <c r="AP26" s="6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</row>
    <row r="27" spans="1:58" x14ac:dyDescent="0.3">
      <c r="A27" s="11">
        <f>IF(D27=0," ",RANK(D27,$D$3:$D$140,0))</f>
        <v>25</v>
      </c>
      <c r="B27" s="9">
        <v>25</v>
      </c>
      <c r="C27" s="12" t="s">
        <v>656</v>
      </c>
      <c r="D27" s="72">
        <f>I27+M27+Q27+U27+Y27+AC27+AG27+AK27+AO27+AS27+AW27+BA27+BE27</f>
        <v>118.5</v>
      </c>
      <c r="E27" s="13">
        <f>J27+N27+R27+V27+Z27+AD27+AH27+AL27+AP27+AT27+AX27+BB27+BF27</f>
        <v>43</v>
      </c>
      <c r="F27" s="13">
        <f>COUNTA(H27,L27,P27,T27,X27,AB27,AF27,AJ27,AN27,AR27,AV27,AZ27,BD27)</f>
        <v>1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8">
        <f>VLOOKUP(C27,'6'!$B$10:$H$215,3,FALSE)</f>
        <v>0.18576388888888887</v>
      </c>
      <c r="AB27" s="4">
        <f>VLOOKUP(C27,'6'!$B$10:$H$215,4,FALSE)</f>
        <v>2</v>
      </c>
      <c r="AC27" s="4">
        <f>VLOOKUP(AB27,Баллы!$A$2:$B$101,2)+AD27/2</f>
        <v>118.5</v>
      </c>
      <c r="AD27" s="4">
        <f>VLOOKUP(C27,'6'!$B$10:$H$215,6,FALSE)</f>
        <v>43</v>
      </c>
      <c r="AE27" s="87"/>
      <c r="AF27" s="6"/>
      <c r="AG27" s="4"/>
      <c r="AH27" s="4"/>
      <c r="AI27" s="5"/>
      <c r="AJ27" s="6"/>
      <c r="AK27" s="6"/>
      <c r="AL27" s="6"/>
      <c r="AM27" s="5"/>
      <c r="AN27" s="6"/>
      <c r="AO27" s="6"/>
      <c r="AP27" s="6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</row>
    <row r="28" spans="1:58" x14ac:dyDescent="0.3">
      <c r="A28" s="11">
        <f>IF(D28=0," ",RANK(D28,$D$3:$D$140,0))</f>
        <v>26</v>
      </c>
      <c r="B28" s="9">
        <v>26</v>
      </c>
      <c r="C28" s="12" t="s">
        <v>665</v>
      </c>
      <c r="D28" s="72">
        <f>I28+M28+Q28+U28+Y28+AC28+AG28+AK28+AO28+AS28+AW28+BA28+BE28</f>
        <v>116</v>
      </c>
      <c r="E28" s="13">
        <f>J28+N28+R28+V28+Z28+AD28+AH28+AL28+AP28+AT28+AX28+BB28+BF28</f>
        <v>32</v>
      </c>
      <c r="F28" s="13">
        <f>COUNTA(H28,L28,P28,T28,X28,AB28,AF28,AJ28,AN28,AR28,AV28,AZ28,BD28)</f>
        <v>1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8">
        <f>VLOOKUP(C28,'6'!$B$10:$H$215,3,FALSE)</f>
        <v>0.10628472222222222</v>
      </c>
      <c r="AB28" s="4">
        <f>VLOOKUP(C28,'6'!$B$10:$H$215,4,FALSE)</f>
        <v>1</v>
      </c>
      <c r="AC28" s="4">
        <f>VLOOKUP(AB28,Баллы!$A$2:$B$101,2)+AD28/2</f>
        <v>116</v>
      </c>
      <c r="AD28" s="4">
        <f>VLOOKUP(C28,'6'!$B$10:$H$215,6,FALSE)</f>
        <v>32</v>
      </c>
      <c r="AE28" s="87"/>
      <c r="AF28" s="6"/>
      <c r="AG28" s="4"/>
      <c r="AH28" s="4"/>
      <c r="AI28" s="5"/>
      <c r="AJ28" s="6"/>
      <c r="AK28" s="6"/>
      <c r="AL28" s="6"/>
      <c r="AM28" s="5"/>
      <c r="AN28" s="6"/>
      <c r="AO28" s="6"/>
      <c r="AP28" s="6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</row>
    <row r="29" spans="1:58" x14ac:dyDescent="0.3">
      <c r="A29" s="11">
        <f>IF(D29=0," ",RANK(D29,$D$3:$D$140,0))</f>
        <v>27</v>
      </c>
      <c r="B29" s="9">
        <v>27</v>
      </c>
      <c r="C29" s="12" t="s">
        <v>659</v>
      </c>
      <c r="D29" s="72">
        <f>I29+M29+Q29+U29+Y29+AC29+AG29+AK29+AO29+AS29+AW29+BA29+BE29</f>
        <v>112.5</v>
      </c>
      <c r="E29" s="13">
        <f>J29+N29+R29+V29+Z29+AD29+AH29+AL29+AP29+AT29+AX29+BB29+BF29</f>
        <v>43</v>
      </c>
      <c r="F29" s="13">
        <f>COUNTA(H29,L29,P29,T29,X29,AB29,AF29,AJ29,AN29,AR29,AV29,AZ29,BD29)</f>
        <v>1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8">
        <f>VLOOKUP(C29,'6'!$B$10:$H$215,3,FALSE)</f>
        <v>0.19393518518518518</v>
      </c>
      <c r="AB29" s="4">
        <f>VLOOKUP(C29,'6'!$B$10:$H$215,4,FALSE)</f>
        <v>5</v>
      </c>
      <c r="AC29" s="4">
        <f>VLOOKUP(AB29,Баллы!$A$2:$B$101,2)+AD29/2</f>
        <v>112.5</v>
      </c>
      <c r="AD29" s="4">
        <f>VLOOKUP(C29,'6'!$B$10:$H$215,6,FALSE)</f>
        <v>43</v>
      </c>
      <c r="AE29" s="87"/>
      <c r="AF29" s="6"/>
      <c r="AG29" s="4"/>
      <c r="AH29" s="4"/>
      <c r="AI29" s="5"/>
      <c r="AJ29" s="6"/>
      <c r="AK29" s="6"/>
      <c r="AL29" s="6"/>
      <c r="AM29" s="5"/>
      <c r="AN29" s="6"/>
      <c r="AO29" s="6"/>
      <c r="AP29" s="6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</row>
    <row r="30" spans="1:58" x14ac:dyDescent="0.3">
      <c r="A30" s="11">
        <f>IF(D30=0," ",RANK(D30,$D$3:$D$140,0))</f>
        <v>28</v>
      </c>
      <c r="B30" s="9">
        <v>28</v>
      </c>
      <c r="C30" s="159" t="s">
        <v>1949</v>
      </c>
      <c r="D30" s="72">
        <f>I30+M30+Q30+U30+Y30+AC30+AG30+AK30+AO30+AS30+AW30+BA30+BE30</f>
        <v>112</v>
      </c>
      <c r="E30" s="13">
        <f>J30+N30+R30+V30+Z30+AD30+AH30+AL30+AP30+AT30+AX30+BB30+BF30</f>
        <v>30</v>
      </c>
      <c r="F30" s="13">
        <f>COUNTA(H30,L30,P30,T30,X30,AB30,AF30,AJ30,AN30,AR30,AV30,AZ30,BD30)</f>
        <v>1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87"/>
      <c r="AF30" s="6"/>
      <c r="AG30" s="4"/>
      <c r="AH30" s="4"/>
      <c r="AI30" s="5" t="str">
        <f>VLOOKUP(C30,'8'!$B$10:$H$397,3,FALSE)</f>
        <v>02:24:56</v>
      </c>
      <c r="AJ30" s="6">
        <f>VLOOKUP(C30,'8'!$B$10:$H$397,4,FALSE)</f>
        <v>2</v>
      </c>
      <c r="AK30" s="6">
        <f>VLOOKUP(AJ30,Баллы!$A$2:$B$101,2)+AL30/2</f>
        <v>112</v>
      </c>
      <c r="AL30" s="6">
        <f>VLOOKUP(C30,'8'!$B$10:$H$397,6,FALSE)</f>
        <v>30</v>
      </c>
      <c r="AM30" s="5"/>
      <c r="AN30" s="6"/>
      <c r="AO30" s="6"/>
      <c r="AP30" s="6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</row>
    <row r="31" spans="1:58" x14ac:dyDescent="0.3">
      <c r="A31" s="11">
        <f>IF(D31=0," ",RANK(D31,$D$3:$D$140,0))</f>
        <v>29</v>
      </c>
      <c r="B31" s="9">
        <v>29</v>
      </c>
      <c r="C31" s="12" t="s">
        <v>666</v>
      </c>
      <c r="D31" s="72">
        <f>I31+M31+Q31+U31+Y31+AC31+AG31+AK31+AO31+AS31+AW31+BA31+BE31</f>
        <v>109</v>
      </c>
      <c r="E31" s="13">
        <f>J31+N31+R31+V31+Z31+AD31+AH31+AL31+AP31+AT31+AX31+BB31+BF31</f>
        <v>32</v>
      </c>
      <c r="F31" s="13">
        <f>COUNTA(H31,L31,P31,T31,X31,AB31,AF31,AJ31,AN31,AR31,AV31,AZ31,BD31)</f>
        <v>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">
        <f>VLOOKUP(C31,'6'!$B$10:$H$215,3,FALSE)</f>
        <v>0.13106481481481483</v>
      </c>
      <c r="AB31" s="4">
        <f>VLOOKUP(C31,'6'!$B$10:$H$215,4,FALSE)</f>
        <v>4</v>
      </c>
      <c r="AC31" s="4">
        <f>VLOOKUP(AB31,Баллы!$A$2:$B$101,2)+AD31/2</f>
        <v>109</v>
      </c>
      <c r="AD31" s="4">
        <f>VLOOKUP(C31,'6'!$B$10:$H$215,6,FALSE)</f>
        <v>32</v>
      </c>
      <c r="AE31" s="87"/>
      <c r="AF31" s="6"/>
      <c r="AG31" s="4"/>
      <c r="AH31" s="4"/>
      <c r="AI31" s="5"/>
      <c r="AJ31" s="6"/>
      <c r="AK31" s="6"/>
      <c r="AL31" s="6"/>
      <c r="AM31" s="5"/>
      <c r="AN31" s="6"/>
      <c r="AO31" s="6"/>
      <c r="AP31" s="6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</row>
    <row r="32" spans="1:58" x14ac:dyDescent="0.3">
      <c r="A32" s="11">
        <f>IF(D32=0," ",RANK(D32,$D$3:$D$140,0))</f>
        <v>30</v>
      </c>
      <c r="B32" s="9">
        <v>30</v>
      </c>
      <c r="C32" s="12" t="s">
        <v>824</v>
      </c>
      <c r="D32" s="72">
        <f>I32+M32+Q32+U32+Y32+AC32+AG32+AK32+AO32+AS32+AW32+BA32+BE32</f>
        <v>108.5</v>
      </c>
      <c r="E32" s="13">
        <f>J32+N32+R32+V32+Z32+AD32+AH32+AL32+AP32+AT32+AX32+BB32+BF32</f>
        <v>17</v>
      </c>
      <c r="F32" s="13">
        <f>COUNTA(H32,L32,P32,T32,X32,AB32,AF32,AJ32,AN32,AR32,AV32,AZ32,BD32)</f>
        <v>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87"/>
      <c r="AF32" s="6"/>
      <c r="AG32" s="4"/>
      <c r="AH32" s="4"/>
      <c r="AI32" s="5"/>
      <c r="AJ32" s="6"/>
      <c r="AK32" s="6"/>
      <c r="AL32" s="6"/>
      <c r="AM32" s="5">
        <f>VLOOKUP(C32,'9'!$B$5:$H$89,3,FALSE)</f>
        <v>6.3969907407407406E-2</v>
      </c>
      <c r="AN32" s="6">
        <f>VLOOKUP(C32,'9'!$B$5:$H$89,4,FALSE)</f>
        <v>1</v>
      </c>
      <c r="AO32" s="6">
        <f>VLOOKUP(AN32,Баллы!$A$2:$B$101,2)+AP32/2</f>
        <v>108.5</v>
      </c>
      <c r="AP32" s="6">
        <f>VLOOKUP(C32,'9'!$B$5:$H$89,6,FALSE)</f>
        <v>17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</row>
    <row r="33" spans="1:58" x14ac:dyDescent="0.3">
      <c r="A33" s="11">
        <f>IF(D33=0," ",RANK(D33,$D$3:$D$140,0))</f>
        <v>31</v>
      </c>
      <c r="B33" s="9">
        <v>31</v>
      </c>
      <c r="C33" s="12" t="s">
        <v>210</v>
      </c>
      <c r="D33" s="72">
        <f>I33+M33+Q33+U33+Y33+AC33+AG33+AK33+AO33+AS33+AW33+BA33+BE33</f>
        <v>107</v>
      </c>
      <c r="E33" s="13">
        <f>J33+N33+R33+V33+Z33+AD33+AH33+AL33+AP33+AT33+AX33+BB33+BF33</f>
        <v>20</v>
      </c>
      <c r="F33" s="13">
        <f>COUNTA(H33,L33,P33,T33,X33,AB33,AF33,AJ33,AN33,AR33,AV33,AZ33,BD33)</f>
        <v>1</v>
      </c>
      <c r="G33" s="5"/>
      <c r="H33" s="6"/>
      <c r="I33" s="6"/>
      <c r="J33" s="6"/>
      <c r="K33" s="5"/>
      <c r="L33" s="6"/>
      <c r="M33" s="6"/>
      <c r="N33" s="6"/>
      <c r="O33" s="5"/>
      <c r="P33" s="6"/>
      <c r="Q33" s="6"/>
      <c r="R33" s="6"/>
      <c r="S33" s="5">
        <f>VLOOKUP(C33,'4'!$B$10:$H$161,3,FALSE)</f>
        <v>6.2858796296296301E-2</v>
      </c>
      <c r="T33" s="6">
        <f>VLOOKUP(C33,'4'!$B$10:$H$161,4,FALSE)</f>
        <v>2</v>
      </c>
      <c r="U33" s="6">
        <f>VLOOKUP(T33,Баллы!$A$2:$B$101,2)+V33/2</f>
        <v>107</v>
      </c>
      <c r="V33" s="6">
        <f>VLOOKUP(C33,'4'!$B$10:$H$161,6,FALSE)</f>
        <v>20</v>
      </c>
      <c r="W33" s="8"/>
      <c r="X33" s="4"/>
      <c r="Y33" s="4"/>
      <c r="Z33" s="4"/>
      <c r="AA33" s="8"/>
      <c r="AB33" s="4"/>
      <c r="AC33" s="4"/>
      <c r="AD33" s="4"/>
      <c r="AE33" s="87"/>
      <c r="AF33" s="6"/>
      <c r="AG33" s="4"/>
      <c r="AH33" s="4"/>
      <c r="AI33" s="5"/>
      <c r="AJ33" s="6"/>
      <c r="AK33" s="6"/>
      <c r="AL33" s="6"/>
      <c r="AM33" s="5"/>
      <c r="AN33" s="6"/>
      <c r="AO33" s="6"/>
      <c r="AP33" s="6"/>
      <c r="AQ33" s="5"/>
      <c r="AR33" s="6"/>
      <c r="AS33" s="6"/>
      <c r="AT33" s="6"/>
      <c r="AU33" s="5"/>
      <c r="AV33" s="6"/>
      <c r="AW33" s="6"/>
      <c r="AX33" s="6"/>
      <c r="AY33" s="5"/>
      <c r="AZ33" s="6"/>
      <c r="BA33" s="6"/>
      <c r="BB33" s="6"/>
      <c r="BC33" s="5"/>
      <c r="BD33" s="6"/>
      <c r="BE33" s="6"/>
      <c r="BF33" s="6"/>
    </row>
    <row r="34" spans="1:58" x14ac:dyDescent="0.3">
      <c r="A34" s="11">
        <f>IF(D34=0," ",RANK(D34,$D$3:$D$140,0))</f>
        <v>32</v>
      </c>
      <c r="B34" s="9">
        <v>32</v>
      </c>
      <c r="C34" s="12" t="s">
        <v>493</v>
      </c>
      <c r="D34" s="72">
        <f>I34+M34+Q34+U34+Y34+AC34+AG34+AK34+AO34+AS34+AW34+BA34+BE34</f>
        <v>106.1</v>
      </c>
      <c r="E34" s="13">
        <f>J34+N34+R34+V34+Z34+AD34+AH34+AL34+AP34+AT34+AX34+BB34+BF34</f>
        <v>52.2</v>
      </c>
      <c r="F34" s="13">
        <f>COUNTA(H34,L34,P34,T34,X34,AB34,AF34,AJ34,AN34,AR34,AV34,AZ34,BD34)</f>
        <v>1</v>
      </c>
      <c r="G34" s="5"/>
      <c r="H34" s="6"/>
      <c r="I34" s="6"/>
      <c r="J34" s="6"/>
      <c r="K34" s="5"/>
      <c r="L34" s="6"/>
      <c r="M34" s="6"/>
      <c r="N34" s="6"/>
      <c r="O34" s="5">
        <f>VLOOKUP(C34,'3'!$B$10:$G$298,3,FALSE)</f>
        <v>0.2630439814814815</v>
      </c>
      <c r="P34" s="6">
        <f>VLOOKUP(C34,'3'!$B$10:$G$298,4,FALSE)</f>
        <v>11</v>
      </c>
      <c r="Q34" s="6">
        <f>VLOOKUP(P34,Баллы!$A$2:$B$101,2)+R34/2</f>
        <v>106.1</v>
      </c>
      <c r="R34" s="6">
        <f>VLOOKUP(C34,'3'!$B$10:$G$298,5,FALSE)</f>
        <v>52.2</v>
      </c>
      <c r="S34" s="5"/>
      <c r="T34" s="6"/>
      <c r="U34" s="6"/>
      <c r="V34" s="6"/>
      <c r="W34" s="8"/>
      <c r="X34" s="4"/>
      <c r="Y34" s="4"/>
      <c r="Z34" s="4"/>
      <c r="AA34" s="8"/>
      <c r="AB34" s="4"/>
      <c r="AC34" s="4"/>
      <c r="AD34" s="4"/>
      <c r="AE34" s="87"/>
      <c r="AF34" s="6"/>
      <c r="AG34" s="4"/>
      <c r="AH34" s="4"/>
      <c r="AI34" s="5"/>
      <c r="AJ34" s="6"/>
      <c r="AK34" s="6"/>
      <c r="AL34" s="6"/>
      <c r="AM34" s="5"/>
      <c r="AN34" s="6"/>
      <c r="AO34" s="6"/>
      <c r="AP34" s="6"/>
      <c r="AQ34" s="5"/>
      <c r="AR34" s="6"/>
      <c r="AS34" s="6"/>
      <c r="AT34" s="6"/>
      <c r="AU34" s="5"/>
      <c r="AV34" s="6"/>
      <c r="AW34" s="6"/>
      <c r="AX34" s="6"/>
      <c r="AY34" s="5"/>
      <c r="AZ34" s="6"/>
      <c r="BA34" s="6"/>
      <c r="BB34" s="6"/>
      <c r="BC34" s="5"/>
      <c r="BD34" s="6"/>
      <c r="BE34" s="6"/>
      <c r="BF34" s="6"/>
    </row>
    <row r="35" spans="1:58" x14ac:dyDescent="0.3">
      <c r="A35" s="11">
        <f>IF(D35=0," ",RANK(D35,$D$3:$D$140,0))</f>
        <v>33</v>
      </c>
      <c r="B35" s="9">
        <v>33</v>
      </c>
      <c r="C35" s="12" t="s">
        <v>674</v>
      </c>
      <c r="D35" s="72">
        <f>I35+M35+Q35+U35+Y35+AC35+AG35+AK35+AO35+AS35+AW35+BA35+BE35</f>
        <v>106</v>
      </c>
      <c r="E35" s="13">
        <f>J35+N35+R35+V35+Z35+AD35+AH35+AL35+AP35+AT35+AX35+BB35+BF35</f>
        <v>22</v>
      </c>
      <c r="F35" s="13">
        <f>COUNTA(H35,L35,P35,T35,X35,AB35,AF35,AJ35,AN35,AR35,AV35,AZ35,BD35)</f>
        <v>1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8">
        <f>VLOOKUP(C35,'6'!$B$10:$H$215,3,FALSE)</f>
        <v>8.8217592592592597E-2</v>
      </c>
      <c r="AB35" s="4">
        <f>VLOOKUP(C35,'6'!$B$10:$H$215,4,FALSE)</f>
        <v>3</v>
      </c>
      <c r="AC35" s="4">
        <f>VLOOKUP(AB35,Баллы!$A$2:$B$101,2)+AD35/2</f>
        <v>106</v>
      </c>
      <c r="AD35" s="4">
        <f>VLOOKUP(C35,'6'!$B$10:$H$215,6,FALSE)</f>
        <v>22</v>
      </c>
      <c r="AE35" s="87"/>
      <c r="AF35" s="6"/>
      <c r="AG35" s="4"/>
      <c r="AH35" s="4"/>
      <c r="AI35" s="5"/>
      <c r="AJ35" s="6"/>
      <c r="AK35" s="6"/>
      <c r="AL35" s="6"/>
      <c r="AM35" s="5"/>
      <c r="AN35" s="6"/>
      <c r="AO35" s="6"/>
      <c r="AP35" s="6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</row>
    <row r="36" spans="1:58" x14ac:dyDescent="0.3">
      <c r="A36" s="11">
        <f>IF(D36=0," ",RANK(D36,$D$3:$D$140,0))</f>
        <v>34</v>
      </c>
      <c r="B36" s="9">
        <v>34</v>
      </c>
      <c r="C36" s="12" t="s">
        <v>825</v>
      </c>
      <c r="D36" s="72">
        <f>I36+M36+Q36+U36+Y36+AC36+AG36+AK36+AO36+AS36+AW36+BA36+BE36</f>
        <v>105.5</v>
      </c>
      <c r="E36" s="13">
        <f>J36+N36+R36+V36+Z36+AD36+AH36+AL36+AP36+AT36+AX36+BB36+BF36</f>
        <v>17</v>
      </c>
      <c r="F36" s="13">
        <f>COUNTA(H36,L36,P36,T36,X36,AB36,AF36,AJ36,AN36,AR36,AV36,AZ36,BD36)</f>
        <v>1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87"/>
      <c r="AF36" s="6"/>
      <c r="AG36" s="4"/>
      <c r="AH36" s="4"/>
      <c r="AI36" s="5"/>
      <c r="AJ36" s="6"/>
      <c r="AK36" s="6"/>
      <c r="AL36" s="6"/>
      <c r="AM36" s="5">
        <f>VLOOKUP(C36,'9'!$B$5:$H$89,3,FALSE)</f>
        <v>6.4236111111111105E-2</v>
      </c>
      <c r="AN36" s="6">
        <f>VLOOKUP(C36,'9'!$B$5:$H$89,4,FALSE)</f>
        <v>2</v>
      </c>
      <c r="AO36" s="6">
        <f>VLOOKUP(AN36,Баллы!$A$2:$B$101,2)+AP36/2</f>
        <v>105.5</v>
      </c>
      <c r="AP36" s="6">
        <f>VLOOKUP(C36,'9'!$B$5:$H$89,6,FALSE)</f>
        <v>17</v>
      </c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</row>
    <row r="37" spans="1:58" x14ac:dyDescent="0.3">
      <c r="A37" s="11">
        <f>IF(D37=0," ",RANK(D37,$D$3:$D$140,0))</f>
        <v>35</v>
      </c>
      <c r="B37" s="9">
        <v>35</v>
      </c>
      <c r="C37" s="12" t="s">
        <v>668</v>
      </c>
      <c r="D37" s="72">
        <f>I37+M37+Q37+U37+Y37+AC37+AG37+AK37+AO37+AS37+AW37+BA37+BE37</f>
        <v>105</v>
      </c>
      <c r="E37" s="13">
        <f>J37+N37+R37+V37+Z37+AD37+AH37+AL37+AP37+AT37+AX37+BB37+BF37</f>
        <v>32</v>
      </c>
      <c r="F37" s="13">
        <f>COUNTA(H37,L37,P37,T37,X37,AB37,AF37,AJ37,AN37,AR37,AV37,AZ37,BD37)</f>
        <v>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8">
        <f>VLOOKUP(C37,'6'!$B$10:$H$215,3,FALSE)</f>
        <v>0.14769675925925926</v>
      </c>
      <c r="AB37" s="4">
        <f>VLOOKUP(C37,'6'!$B$10:$H$215,4,FALSE)</f>
        <v>6</v>
      </c>
      <c r="AC37" s="4">
        <f>VLOOKUP(AB37,Баллы!$A$2:$B$101,2)+AD37/2</f>
        <v>105</v>
      </c>
      <c r="AD37" s="4">
        <f>VLOOKUP(C37,'6'!$B$10:$H$215,6,FALSE)</f>
        <v>32</v>
      </c>
      <c r="AE37" s="87"/>
      <c r="AF37" s="6"/>
      <c r="AG37" s="4"/>
      <c r="AH37" s="4"/>
      <c r="AI37" s="5"/>
      <c r="AJ37" s="6"/>
      <c r="AK37" s="6"/>
      <c r="AL37" s="6"/>
      <c r="AM37" s="5"/>
      <c r="AN37" s="6"/>
      <c r="AO37" s="6"/>
      <c r="AP37" s="6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1:58" x14ac:dyDescent="0.3">
      <c r="A38" s="11">
        <f>IF(D38=0," ",RANK(D38,$D$3:$D$140,0))</f>
        <v>35</v>
      </c>
      <c r="B38" s="9">
        <v>36</v>
      </c>
      <c r="C38" s="12" t="s">
        <v>783</v>
      </c>
      <c r="D38" s="72">
        <f>I38+M38+Q38+U38+Y38+AC38+AG38+AK38+AO38+AS38+AW38+BA38+BE38</f>
        <v>105</v>
      </c>
      <c r="E38" s="13">
        <f>J38+N38+R38+V38+Z38+AD38+AH38+AL38+AP38+AT38+AX38+BB38+BF38</f>
        <v>10</v>
      </c>
      <c r="F38" s="13">
        <f>COUNTA(H38,L38,P38,T38,X38,AB38,AF38,AJ38,AN38,AR38,AV38,AZ38,BD38)</f>
        <v>1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8">
        <f>VLOOKUP(C38,'6'!$B$10:$H$215,3,FALSE)</f>
        <v>2.5034722222222222E-2</v>
      </c>
      <c r="AB38" s="4">
        <f>VLOOKUP(C38,'6'!$B$10:$H$215,4,FALSE)</f>
        <v>1</v>
      </c>
      <c r="AC38" s="4">
        <f>VLOOKUP(AB38,Баллы!$A$2:$B$101,2)+AD38/2</f>
        <v>105</v>
      </c>
      <c r="AD38" s="4">
        <f>VLOOKUP(C38,'6'!$B$10:$H$215,6,FALSE)</f>
        <v>10</v>
      </c>
      <c r="AE38" s="87"/>
      <c r="AF38" s="6"/>
      <c r="AG38" s="4"/>
      <c r="AH38" s="4"/>
      <c r="AI38" s="5"/>
      <c r="AJ38" s="6"/>
      <c r="AK38" s="6"/>
      <c r="AL38" s="6"/>
      <c r="AM38" s="5"/>
      <c r="AN38" s="6"/>
      <c r="AO38" s="6"/>
      <c r="AP38" s="6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1:58" x14ac:dyDescent="0.3">
      <c r="A39" s="11">
        <f>IF(D39=0," ",RANK(D39,$D$3:$D$140,0))</f>
        <v>37</v>
      </c>
      <c r="B39" s="9">
        <v>37</v>
      </c>
      <c r="C39" s="12" t="s">
        <v>663</v>
      </c>
      <c r="D39" s="72">
        <f>I39+M39+Q39+U39+Y39+AC39+AG39+AK39+AO39+AS39+AW39+BA39+BE39</f>
        <v>104.5</v>
      </c>
      <c r="E39" s="13">
        <f>J39+N39+R39+V39+Z39+AD39+AH39+AL39+AP39+AT39+AX39+BB39+BF39</f>
        <v>43</v>
      </c>
      <c r="F39" s="13">
        <f>COUNTA(H39,L39,P39,T39,X39,AB39,AF39,AJ39,AN39,AR39,AV39,AZ39,BD39)</f>
        <v>1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8">
        <f>VLOOKUP(C39,'6'!$B$10:$H$215,3,FALSE)</f>
        <v>0.24481481481481482</v>
      </c>
      <c r="AB39" s="4">
        <f>VLOOKUP(C39,'6'!$B$10:$H$215,4,FALSE)</f>
        <v>9</v>
      </c>
      <c r="AC39" s="4">
        <f>VLOOKUP(AB39,Баллы!$A$2:$B$101,2)+AD39/2</f>
        <v>104.5</v>
      </c>
      <c r="AD39" s="4">
        <f>VLOOKUP(C39,'6'!$B$10:$H$215,6,FALSE)</f>
        <v>43</v>
      </c>
      <c r="AE39" s="87"/>
      <c r="AF39" s="6"/>
      <c r="AG39" s="4"/>
      <c r="AH39" s="4"/>
      <c r="AI39" s="5"/>
      <c r="AJ39" s="6"/>
      <c r="AK39" s="6"/>
      <c r="AL39" s="6"/>
      <c r="AM39" s="5"/>
      <c r="AN39" s="6"/>
      <c r="AO39" s="6"/>
      <c r="AP39" s="6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</row>
    <row r="40" spans="1:58" x14ac:dyDescent="0.3">
      <c r="A40" s="11">
        <f>IF(D40=0," ",RANK(D40,$D$3:$D$140,0))</f>
        <v>37</v>
      </c>
      <c r="B40" s="9">
        <v>38</v>
      </c>
      <c r="C40" s="159" t="s">
        <v>1935</v>
      </c>
      <c r="D40" s="72">
        <f>I40+M40+Q40+U40+Y40+AC40+AG40+AK40+AO40+AS40+AW40+BA40+BE40</f>
        <v>104.5</v>
      </c>
      <c r="E40" s="13">
        <f>J40+N40+R40+V40+Z40+AD40+AH40+AL40+AP40+AT40+AX40+BB40+BF40</f>
        <v>25</v>
      </c>
      <c r="F40" s="13">
        <f>COUNTA(H40,L40,P40,T40,X40,AB40,AF40,AJ40,AN40,AR40,AV40,AZ40,BD40)</f>
        <v>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87" t="str">
        <f>VLOOKUP(C40,'7'!$B$10:$H$126,3,FALSE)</f>
        <v>00:51:22</v>
      </c>
      <c r="AF40" s="6">
        <f>VLOOKUP(C40,'7'!$B$10:$H$126,4,FALSE)</f>
        <v>19</v>
      </c>
      <c r="AG40" s="4">
        <f>VLOOKUP(AF40,Баллы!$A$2:$B$101,2)+AH40/2</f>
        <v>77</v>
      </c>
      <c r="AH40" s="4">
        <f>VLOOKUP(C40,'7'!$B$10:$H$126,6,FALSE)</f>
        <v>10</v>
      </c>
      <c r="AI40" s="5" t="str">
        <f>VLOOKUP(C40,'8'!$B$10:$H$397,3,FALSE)</f>
        <v>01:40:53</v>
      </c>
      <c r="AJ40" s="6">
        <f>VLOOKUP(C40,'8'!$B$10:$H$397,4,FALSE)</f>
        <v>71</v>
      </c>
      <c r="AK40" s="6">
        <f>VLOOKUP(AJ40,Баллы!$A$2:$B$101,2)+AL40/2</f>
        <v>27.5</v>
      </c>
      <c r="AL40" s="6">
        <f>VLOOKUP(C40,'8'!$B$10:$H$397,6,FALSE)</f>
        <v>15</v>
      </c>
      <c r="AM40" s="5"/>
      <c r="AN40" s="6"/>
      <c r="AO40" s="6"/>
      <c r="AP40" s="6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1:58" x14ac:dyDescent="0.3">
      <c r="A41" s="11">
        <f>IF(D41=0," ",RANK(D41,$D$3:$D$140,0))</f>
        <v>39</v>
      </c>
      <c r="B41" s="9">
        <v>39</v>
      </c>
      <c r="C41" s="159" t="s">
        <v>1950</v>
      </c>
      <c r="D41" s="72">
        <f>I41+M41+Q41+U41+Y41+AC41+AG41+AK41+AO41+AS41+AW41+BA41+BE41</f>
        <v>104</v>
      </c>
      <c r="E41" s="13">
        <f>J41+N41+R41+V41+Z41+AD41+AH41+AL41+AP41+AT41+AX41+BB41+BF41</f>
        <v>30</v>
      </c>
      <c r="F41" s="13">
        <f>COUNTA(H41,L41,P41,T41,X41,AB41,AF41,AJ41,AN41,AR41,AV41,AZ41,BD41)</f>
        <v>1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87"/>
      <c r="AF41" s="6"/>
      <c r="AG41" s="4"/>
      <c r="AH41" s="4"/>
      <c r="AI41" s="5" t="str">
        <f>VLOOKUP(C41,'8'!$B$10:$H$397,3,FALSE)</f>
        <v>02:42:05</v>
      </c>
      <c r="AJ41" s="6">
        <f>VLOOKUP(C41,'8'!$B$10:$H$397,4,FALSE)</f>
        <v>6</v>
      </c>
      <c r="AK41" s="6">
        <f>VLOOKUP(AJ41,Баллы!$A$2:$B$101,2)+AL41/2</f>
        <v>104</v>
      </c>
      <c r="AL41" s="6">
        <f>VLOOKUP(C41,'8'!$B$10:$H$397,6,FALSE)</f>
        <v>30</v>
      </c>
      <c r="AM41" s="5"/>
      <c r="AN41" s="6"/>
      <c r="AO41" s="6"/>
      <c r="AP41" s="6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</row>
    <row r="42" spans="1:58" x14ac:dyDescent="0.3">
      <c r="A42" s="11">
        <f>IF(D42=0," ",RANK(D42,$D$3:$D$140,0))</f>
        <v>39</v>
      </c>
      <c r="B42" s="9">
        <v>40</v>
      </c>
      <c r="C42" s="12" t="s">
        <v>675</v>
      </c>
      <c r="D42" s="72">
        <f>I42+M42+Q42+U42+Y42+AC42+AG42+AK42+AO42+AS42+AW42+BA42+BE42</f>
        <v>104</v>
      </c>
      <c r="E42" s="13">
        <f>J42+N42+R42+V42+Z42+AD42+AH42+AL42+AP42+AT42+AX42+BB42+BF42</f>
        <v>22</v>
      </c>
      <c r="F42" s="13">
        <f>COUNTA(H42,L42,P42,T42,X42,AB42,AF42,AJ42,AN42,AR42,AV42,AZ42,BD42)</f>
        <v>1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8">
        <f>VLOOKUP(C42,'6'!$B$10:$H$215,3,FALSE)</f>
        <v>8.8437500000000002E-2</v>
      </c>
      <c r="AB42" s="4">
        <f>VLOOKUP(C42,'6'!$B$10:$H$215,4,FALSE)</f>
        <v>4</v>
      </c>
      <c r="AC42" s="4">
        <f>VLOOKUP(AB42,Баллы!$A$2:$B$101,2)+AD42/2</f>
        <v>104</v>
      </c>
      <c r="AD42" s="4">
        <f>VLOOKUP(C42,'6'!$B$10:$H$215,6,FALSE)</f>
        <v>22</v>
      </c>
      <c r="AE42" s="87"/>
      <c r="AF42" s="6"/>
      <c r="AG42" s="4"/>
      <c r="AH42" s="4"/>
      <c r="AI42" s="5"/>
      <c r="AJ42" s="6"/>
      <c r="AK42" s="6"/>
      <c r="AL42" s="6"/>
      <c r="AM42" s="5"/>
      <c r="AN42" s="6"/>
      <c r="AO42" s="6"/>
      <c r="AP42" s="6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</row>
    <row r="43" spans="1:58" x14ac:dyDescent="0.3">
      <c r="A43" s="11">
        <f>IF(D43=0," ",RANK(D43,$D$3:$D$140,0))</f>
        <v>41</v>
      </c>
      <c r="B43" s="9">
        <v>41</v>
      </c>
      <c r="C43" s="12" t="s">
        <v>782</v>
      </c>
      <c r="D43" s="72">
        <f>I43+M43+Q43+U43+Y43+AC43+AG43+AK43+AO43+AS43+AW43+BA43+BE43</f>
        <v>103</v>
      </c>
      <c r="E43" s="13">
        <f>J43+N43+R43+V43+Z43+AD43+AH43+AL43+AP43+AT43+AX43+BB43+BF43</f>
        <v>32</v>
      </c>
      <c r="F43" s="13">
        <f>COUNTA(H43,L43,P43,T43,X43,AB43,AF43,AJ43,AN43,AR43,AV43,AZ43,BD43)</f>
        <v>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8">
        <f>VLOOKUP(C43,'6'!$B$10:$H$215,3,FALSE)</f>
        <v>0.15855324074074076</v>
      </c>
      <c r="AB43" s="4">
        <f>VLOOKUP(C43,'6'!$B$10:$H$215,4,FALSE)</f>
        <v>7</v>
      </c>
      <c r="AC43" s="4">
        <f>VLOOKUP(AB43,Баллы!$A$2:$B$101,2)+AD43/2</f>
        <v>103</v>
      </c>
      <c r="AD43" s="4">
        <f>VLOOKUP(C43,'6'!$B$10:$H$215,6,FALSE)</f>
        <v>32</v>
      </c>
      <c r="AE43" s="87"/>
      <c r="AF43" s="6"/>
      <c r="AG43" s="4"/>
      <c r="AH43" s="4"/>
      <c r="AI43" s="5"/>
      <c r="AJ43" s="6"/>
      <c r="AK43" s="6"/>
      <c r="AL43" s="6"/>
      <c r="AM43" s="5"/>
      <c r="AN43" s="6"/>
      <c r="AO43" s="6"/>
      <c r="AP43" s="6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</row>
    <row r="44" spans="1:58" x14ac:dyDescent="0.3">
      <c r="A44" s="11">
        <f>IF(D44=0," ",RANK(D44,$D$3:$D$140,0))</f>
        <v>42</v>
      </c>
      <c r="B44" s="9">
        <v>42</v>
      </c>
      <c r="C44" s="12" t="s">
        <v>430</v>
      </c>
      <c r="D44" s="72">
        <f>I44+M44+Q44+U44+Y44+AC44+AG44+AK44+AO44+AS44+AW44+BA44+BE44</f>
        <v>102.25</v>
      </c>
      <c r="E44" s="13">
        <f>J44+N44+R44+V44+Z44+AD44+AH44+AL44+AP44+AT44+AX44+BB44+BF44</f>
        <v>26.5</v>
      </c>
      <c r="F44" s="13">
        <f>COUNTA(H44,L44,P44,T44,X44,AB44,AF44,AJ44,AN44,AR44,AV44,AZ44,BD44)</f>
        <v>1</v>
      </c>
      <c r="G44" s="5"/>
      <c r="H44" s="6"/>
      <c r="I44" s="6"/>
      <c r="J44" s="6"/>
      <c r="K44" s="5"/>
      <c r="L44" s="6"/>
      <c r="M44" s="6"/>
      <c r="N44" s="6"/>
      <c r="O44" s="5">
        <f>VLOOKUP(C44,'3'!$B$10:$G$298,3,FALSE)</f>
        <v>9.4849537037037038E-2</v>
      </c>
      <c r="P44" s="6">
        <f>VLOOKUP(C44,'3'!$B$10:$G$298,4,FALSE)</f>
        <v>6</v>
      </c>
      <c r="Q44" s="6">
        <f>VLOOKUP(P44,Баллы!$A$2:$B$101,2)+R44/2</f>
        <v>102.25</v>
      </c>
      <c r="R44" s="6">
        <f>VLOOKUP(C44,'3'!$B$10:$G$298,5,FALSE)</f>
        <v>26.5</v>
      </c>
      <c r="S44" s="5"/>
      <c r="T44" s="6"/>
      <c r="U44" s="6"/>
      <c r="V44" s="6"/>
      <c r="W44" s="8"/>
      <c r="X44" s="4"/>
      <c r="Y44" s="4"/>
      <c r="Z44" s="4"/>
      <c r="AA44" s="8"/>
      <c r="AB44" s="4"/>
      <c r="AC44" s="4"/>
      <c r="AD44" s="4"/>
      <c r="AE44" s="87"/>
      <c r="AF44" s="6"/>
      <c r="AG44" s="4"/>
      <c r="AH44" s="4"/>
      <c r="AI44" s="5"/>
      <c r="AJ44" s="6"/>
      <c r="AK44" s="6"/>
      <c r="AL44" s="6"/>
      <c r="AM44" s="5"/>
      <c r="AN44" s="6"/>
      <c r="AO44" s="6"/>
      <c r="AP44" s="6"/>
      <c r="AQ44" s="5"/>
      <c r="AR44" s="6"/>
      <c r="AS44" s="6"/>
      <c r="AT44" s="6"/>
      <c r="AU44" s="5"/>
      <c r="AV44" s="6"/>
      <c r="AW44" s="6"/>
      <c r="AX44" s="6"/>
      <c r="AY44" s="5"/>
      <c r="AZ44" s="6"/>
      <c r="BA44" s="6"/>
      <c r="BB44" s="6"/>
      <c r="BC44" s="5"/>
      <c r="BD44" s="6"/>
      <c r="BE44" s="6"/>
      <c r="BF44" s="6"/>
    </row>
    <row r="45" spans="1:58" x14ac:dyDescent="0.3">
      <c r="A45" s="11">
        <f>IF(D45=0," ",RANK(D45,$D$3:$D$140,0))</f>
        <v>43</v>
      </c>
      <c r="B45" s="9">
        <v>43</v>
      </c>
      <c r="C45" s="12" t="s">
        <v>497</v>
      </c>
      <c r="D45" s="72">
        <f>I45+M45+Q45+U45+Y45+AC45+AG45+AK45+AO45+AS45+AW45+BA45+BE45</f>
        <v>102.1</v>
      </c>
      <c r="E45" s="13">
        <f>J45+N45+R45+V45+Z45+AD45+AH45+AL45+AP45+AT45+AX45+BB45+BF45</f>
        <v>52.2</v>
      </c>
      <c r="F45" s="13">
        <f>COUNTA(H45,L45,P45,T45,X45,AB45,AF45,AJ45,AN45,AR45,AV45,AZ45,BD45)</f>
        <v>1</v>
      </c>
      <c r="G45" s="5"/>
      <c r="H45" s="6"/>
      <c r="I45" s="6"/>
      <c r="J45" s="6"/>
      <c r="K45" s="5"/>
      <c r="L45" s="6"/>
      <c r="M45" s="6"/>
      <c r="N45" s="6"/>
      <c r="O45" s="5">
        <f>VLOOKUP(C45,'3'!$B$10:$G$298,3,FALSE)</f>
        <v>0.29788194444444444</v>
      </c>
      <c r="P45" s="6">
        <f>VLOOKUP(C45,'3'!$B$10:$G$298,4,FALSE)</f>
        <v>15</v>
      </c>
      <c r="Q45" s="6">
        <f>VLOOKUP(P45,Баллы!$A$2:$B$101,2)+R45/2</f>
        <v>102.1</v>
      </c>
      <c r="R45" s="6">
        <f>VLOOKUP(C45,'3'!$B$10:$G$298,5,FALSE)</f>
        <v>52.2</v>
      </c>
      <c r="S45" s="5"/>
      <c r="T45" s="6"/>
      <c r="U45" s="6"/>
      <c r="V45" s="6"/>
      <c r="W45" s="8"/>
      <c r="X45" s="4"/>
      <c r="Y45" s="4"/>
      <c r="Z45" s="4"/>
      <c r="AA45" s="8"/>
      <c r="AB45" s="4"/>
      <c r="AC45" s="4"/>
      <c r="AD45" s="4"/>
      <c r="AE45" s="87"/>
      <c r="AF45" s="6"/>
      <c r="AG45" s="4"/>
      <c r="AH45" s="4"/>
      <c r="AI45" s="5"/>
      <c r="AJ45" s="6"/>
      <c r="AK45" s="6"/>
      <c r="AL45" s="6"/>
      <c r="AM45" s="5"/>
      <c r="AN45" s="6"/>
      <c r="AO45" s="6"/>
      <c r="AP45" s="6"/>
      <c r="AQ45" s="5"/>
      <c r="AR45" s="6"/>
      <c r="AS45" s="6"/>
      <c r="AT45" s="6"/>
      <c r="AU45" s="5"/>
      <c r="AV45" s="6"/>
      <c r="AW45" s="6"/>
      <c r="AX45" s="6"/>
      <c r="AY45" s="5"/>
      <c r="AZ45" s="6"/>
      <c r="BA45" s="6"/>
      <c r="BB45" s="6"/>
      <c r="BC45" s="5"/>
      <c r="BD45" s="6"/>
      <c r="BE45" s="6"/>
      <c r="BF45" s="6"/>
    </row>
    <row r="46" spans="1:58" x14ac:dyDescent="0.3">
      <c r="A46" s="11">
        <f>IF(D46=0," ",RANK(D46,$D$3:$D$140,0))</f>
        <v>44</v>
      </c>
      <c r="B46" s="9">
        <v>44</v>
      </c>
      <c r="C46" s="12" t="s">
        <v>676</v>
      </c>
      <c r="D46" s="72">
        <f>I46+M46+Q46+U46+Y46+AC46+AG46+AK46+AO46+AS46+AW46+BA46+BE46</f>
        <v>102</v>
      </c>
      <c r="E46" s="13">
        <f>J46+N46+R46+V46+Z46+AD46+AH46+AL46+AP46+AT46+AX46+BB46+BF46</f>
        <v>22</v>
      </c>
      <c r="F46" s="13">
        <f>COUNTA(H46,L46,P46,T46,X46,AB46,AF46,AJ46,AN46,AR46,AV46,AZ46,BD46)</f>
        <v>1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8">
        <f>VLOOKUP(C46,'6'!$B$10:$H$215,3,FALSE)</f>
        <v>9.418981481481481E-2</v>
      </c>
      <c r="AB46" s="4">
        <f>VLOOKUP(C46,'6'!$B$10:$H$215,4,FALSE)</f>
        <v>5</v>
      </c>
      <c r="AC46" s="4">
        <f>VLOOKUP(AB46,Баллы!$A$2:$B$101,2)+AD46/2</f>
        <v>102</v>
      </c>
      <c r="AD46" s="4">
        <f>VLOOKUP(C46,'6'!$B$10:$H$215,6,FALSE)</f>
        <v>22</v>
      </c>
      <c r="AE46" s="87"/>
      <c r="AF46" s="6"/>
      <c r="AG46" s="4"/>
      <c r="AH46" s="4"/>
      <c r="AI46" s="5"/>
      <c r="AJ46" s="6"/>
      <c r="AK46" s="6"/>
      <c r="AL46" s="6"/>
      <c r="AM46" s="5"/>
      <c r="AN46" s="6"/>
      <c r="AO46" s="6"/>
      <c r="AP46" s="6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</row>
    <row r="47" spans="1:58" x14ac:dyDescent="0.3">
      <c r="A47" s="11">
        <f>IF(D47=0," ",RANK(D47,$D$3:$D$140,0))</f>
        <v>44</v>
      </c>
      <c r="B47" s="9">
        <v>45</v>
      </c>
      <c r="C47" s="12" t="s">
        <v>617</v>
      </c>
      <c r="D47" s="72">
        <f>I47+M47+Q47+U47+Y47+AC47+AG47+AK47+AO47+AS47+AW47+BA47+BE47</f>
        <v>102</v>
      </c>
      <c r="E47" s="13">
        <f>J47+N47+R47+V47+Z47+AD47+AH47+AL47+AP47+AT47+AX47+BB47+BF47</f>
        <v>10</v>
      </c>
      <c r="F47" s="13">
        <f>COUNTA(H47,L47,P47,T47,X47,AB47,AF47,AJ47,AN47,AR47,AV47,AZ47,BD47)</f>
        <v>1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8">
        <f>VLOOKUP(C47,'5'!$B$10:$H$52,3,FALSE)</f>
        <v>2.8784722222222225E-2</v>
      </c>
      <c r="X47" s="4">
        <f>VLOOKUP(C47,'5'!$B$10:$H$52,4,FALSE)</f>
        <v>2</v>
      </c>
      <c r="Y47" s="4">
        <f>VLOOKUP(X47,Баллы!$A$2:$B$101,2)+Z47/2</f>
        <v>102</v>
      </c>
      <c r="Z47" s="4">
        <f>VLOOKUP(C47,'5'!$B$10:$H$52,6,FALSE)</f>
        <v>10</v>
      </c>
      <c r="AA47" s="8"/>
      <c r="AB47" s="4"/>
      <c r="AC47" s="4"/>
      <c r="AD47" s="4"/>
      <c r="AE47" s="87"/>
      <c r="AF47" s="6"/>
      <c r="AG47" s="4"/>
      <c r="AH47" s="4"/>
      <c r="AI47" s="5"/>
      <c r="AJ47" s="6"/>
      <c r="AK47" s="6"/>
      <c r="AL47" s="6"/>
      <c r="AM47" s="5"/>
      <c r="AN47" s="6"/>
      <c r="AO47" s="6"/>
      <c r="AP47" s="6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</row>
    <row r="48" spans="1:58" x14ac:dyDescent="0.3">
      <c r="A48" s="11">
        <f>IF(D48=0," ",RANK(D48,$D$3:$D$140,0))</f>
        <v>46</v>
      </c>
      <c r="B48" s="9">
        <v>46</v>
      </c>
      <c r="C48" s="12" t="s">
        <v>109</v>
      </c>
      <c r="D48" s="72">
        <f>I48+M48+Q48+U48+Y48+AC48+AG48+AK48+AO48+AS48+AW48+BA48+BE48</f>
        <v>101.5</v>
      </c>
      <c r="E48" s="13">
        <f>J48+N48+R48+V48+Z48+AD48+AH48+AL48+AP48+AT48+AX48+BB48+BF48</f>
        <v>25</v>
      </c>
      <c r="F48" s="13">
        <f>COUNTA(H48,L48,P48,T48,X48,AB48,AF48,AJ48,AN48,AR48,AV48,AZ48,BD48)</f>
        <v>1</v>
      </c>
      <c r="G48" s="5">
        <f>VLOOKUP(C48,'1'!B15:H115,3,FALSE)</f>
        <v>0.10540509259259261</v>
      </c>
      <c r="H48" s="6">
        <f>VLOOKUP(C48,'1'!B15:H115,4,FALSE)</f>
        <v>6</v>
      </c>
      <c r="I48" s="6">
        <f>VLOOKUP(H48,Баллы!$A$2:$B$101,2)+J48/2</f>
        <v>101.5</v>
      </c>
      <c r="J48" s="6">
        <f>VLOOKUP(C48,'1'!B15:H115,6,FALSE)</f>
        <v>25</v>
      </c>
      <c r="K48" s="5"/>
      <c r="L48" s="6"/>
      <c r="M48" s="6"/>
      <c r="N48" s="6"/>
      <c r="O48" s="5"/>
      <c r="P48" s="6"/>
      <c r="Q48" s="6"/>
      <c r="R48" s="6"/>
      <c r="S48" s="5"/>
      <c r="T48" s="6"/>
      <c r="U48" s="6"/>
      <c r="V48" s="6"/>
      <c r="W48" s="8"/>
      <c r="X48" s="4"/>
      <c r="Y48" s="4"/>
      <c r="Z48" s="4"/>
      <c r="AA48" s="8"/>
      <c r="AB48" s="4"/>
      <c r="AC48" s="4"/>
      <c r="AD48" s="4"/>
      <c r="AE48" s="87"/>
      <c r="AF48" s="6"/>
      <c r="AG48" s="4"/>
      <c r="AH48" s="4"/>
      <c r="AI48" s="5"/>
      <c r="AJ48" s="6"/>
      <c r="AK48" s="6"/>
      <c r="AL48" s="6"/>
      <c r="AM48" s="5"/>
      <c r="AN48" s="6"/>
      <c r="AO48" s="6"/>
      <c r="AP48" s="6"/>
      <c r="AQ48" s="5"/>
      <c r="AR48" s="6"/>
      <c r="AS48" s="6"/>
      <c r="AT48" s="6"/>
      <c r="AU48" s="5"/>
      <c r="AV48" s="6"/>
      <c r="AW48" s="6"/>
      <c r="AX48" s="6"/>
      <c r="AY48" s="5"/>
      <c r="AZ48" s="6"/>
      <c r="BA48" s="6"/>
      <c r="BB48" s="6"/>
      <c r="BC48" s="5"/>
      <c r="BD48" s="6"/>
      <c r="BE48" s="6"/>
      <c r="BF48" s="6"/>
    </row>
    <row r="49" spans="1:58" x14ac:dyDescent="0.3">
      <c r="A49" s="11">
        <f>IF(D49=0," ",RANK(D49,$D$3:$D$140,0))</f>
        <v>46</v>
      </c>
      <c r="B49" s="9">
        <v>47</v>
      </c>
      <c r="C49" s="12" t="s">
        <v>826</v>
      </c>
      <c r="D49" s="72">
        <f>I49+M49+Q49+U49+Y49+AC49+AG49+AK49+AO49+AS49+AW49+BA49+BE49</f>
        <v>101.5</v>
      </c>
      <c r="E49" s="13">
        <f>J49+N49+R49+V49+Z49+AD49+AH49+AL49+AP49+AT49+AX49+BB49+BF49</f>
        <v>17</v>
      </c>
      <c r="F49" s="13">
        <f>COUNTA(H49,L49,P49,T49,X49,AB49,AF49,AJ49,AN49,AR49,AV49,AZ49,BD49)</f>
        <v>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87"/>
      <c r="AF49" s="6"/>
      <c r="AG49" s="4"/>
      <c r="AH49" s="4"/>
      <c r="AI49" s="5"/>
      <c r="AJ49" s="6"/>
      <c r="AK49" s="6"/>
      <c r="AL49" s="6"/>
      <c r="AM49" s="5">
        <f>VLOOKUP(C49,'9'!$B$5:$H$89,3,FALSE)</f>
        <v>7.6666666666666661E-2</v>
      </c>
      <c r="AN49" s="6">
        <f>VLOOKUP(C49,'9'!$B$5:$H$89,4,FALSE)</f>
        <v>4</v>
      </c>
      <c r="AO49" s="6">
        <f>VLOOKUP(AN49,Баллы!$A$2:$B$101,2)+AP49/2</f>
        <v>101.5</v>
      </c>
      <c r="AP49" s="6">
        <f>VLOOKUP(C49,'9'!$B$5:$H$89,6,FALSE)</f>
        <v>17</v>
      </c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</row>
    <row r="50" spans="1:58" x14ac:dyDescent="0.3">
      <c r="A50" s="11">
        <f>IF(D50=0," ",RANK(D50,$D$3:$D$140,0))</f>
        <v>48</v>
      </c>
      <c r="B50" s="9">
        <v>48</v>
      </c>
      <c r="C50" s="159" t="s">
        <v>1932</v>
      </c>
      <c r="D50" s="72">
        <f>I50+M50+Q50+U50+Y50+AC50+AG50+AK50+AO50+AS50+AW50+BA50+BE50</f>
        <v>100</v>
      </c>
      <c r="E50" s="13">
        <f>J50+N50+R50+V50+Z50+AD50+AH50+AL50+AP50+AT50+AX50+BB50+BF50</f>
        <v>30</v>
      </c>
      <c r="F50" s="13">
        <f>COUNTA(H50,L50,P50,T50,X50,AB50,AF50,AJ50,AN50,AR50,AV50,AZ50,BD50)</f>
        <v>1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87"/>
      <c r="AF50" s="6"/>
      <c r="AG50" s="4"/>
      <c r="AH50" s="4"/>
      <c r="AI50" s="5" t="str">
        <f>VLOOKUP(C50,'8'!$B$10:$H$397,3,FALSE)</f>
        <v>02:59:56</v>
      </c>
      <c r="AJ50" s="6">
        <f>VLOOKUP(C50,'8'!$B$10:$H$397,4,FALSE)</f>
        <v>8</v>
      </c>
      <c r="AK50" s="6">
        <f>VLOOKUP(AJ50,Баллы!$A$2:$B$101,2)+AL50/2</f>
        <v>100</v>
      </c>
      <c r="AL50" s="6">
        <f>VLOOKUP(C50,'8'!$B$10:$H$397,6,FALSE)</f>
        <v>30</v>
      </c>
      <c r="AM50" s="5"/>
      <c r="AN50" s="6"/>
      <c r="AO50" s="6"/>
      <c r="AP50" s="6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</row>
    <row r="51" spans="1:58" x14ac:dyDescent="0.3">
      <c r="A51" s="11">
        <f>IF(D51=0," ",RANK(D51,$D$3:$D$140,0))</f>
        <v>49</v>
      </c>
      <c r="B51" s="9">
        <v>49</v>
      </c>
      <c r="C51" s="12" t="s">
        <v>574</v>
      </c>
      <c r="D51" s="72">
        <f>I51+M51+Q51+U51+Y51+AC51+AG51+AK51+AO51+AS51+AW51+BA51+BE51</f>
        <v>98.1</v>
      </c>
      <c r="E51" s="13">
        <f>J51+N51+R51+V51+Z51+AD51+AH51+AL51+AP51+AT51+AX51+BB51+BF51</f>
        <v>52.2</v>
      </c>
      <c r="F51" s="13">
        <f>COUNTA(H51,L51,P51,T51,X51,AB51,AF51,AJ51,AN51,AR51,AV51,AZ51,BD51)</f>
        <v>1</v>
      </c>
      <c r="G51" s="5"/>
      <c r="H51" s="6"/>
      <c r="I51" s="6"/>
      <c r="J51" s="6"/>
      <c r="K51" s="5"/>
      <c r="L51" s="6"/>
      <c r="M51" s="6"/>
      <c r="N51" s="6"/>
      <c r="O51" s="5">
        <f>VLOOKUP(C51,'3'!$B$10:$G$298,3,FALSE)</f>
        <v>0.36170138888888892</v>
      </c>
      <c r="P51" s="6">
        <f>VLOOKUP(C51,'3'!$B$10:$G$298,4,FALSE)</f>
        <v>19</v>
      </c>
      <c r="Q51" s="6">
        <f>VLOOKUP(P51,Баллы!$A$2:$B$101,2)+R51/2</f>
        <v>98.1</v>
      </c>
      <c r="R51" s="6">
        <f>VLOOKUP(C51,'3'!$B$10:$G$298,5,FALSE)</f>
        <v>52.2</v>
      </c>
      <c r="S51" s="5"/>
      <c r="T51" s="6"/>
      <c r="U51" s="6"/>
      <c r="V51" s="6"/>
      <c r="W51" s="8"/>
      <c r="X51" s="4"/>
      <c r="Y51" s="4"/>
      <c r="Z51" s="4"/>
      <c r="AA51" s="8"/>
      <c r="AB51" s="4"/>
      <c r="AC51" s="4"/>
      <c r="AD51" s="4"/>
      <c r="AE51" s="87"/>
      <c r="AF51" s="6"/>
      <c r="AG51" s="4"/>
      <c r="AH51" s="4"/>
      <c r="AI51" s="5"/>
      <c r="AJ51" s="6"/>
      <c r="AK51" s="6"/>
      <c r="AL51" s="6"/>
      <c r="AM51" s="5"/>
      <c r="AN51" s="6"/>
      <c r="AO51" s="6"/>
      <c r="AP51" s="6"/>
      <c r="AQ51" s="5"/>
      <c r="AR51" s="6"/>
      <c r="AS51" s="6"/>
      <c r="AT51" s="6"/>
      <c r="AU51" s="5"/>
      <c r="AV51" s="6"/>
      <c r="AW51" s="6"/>
      <c r="AX51" s="6"/>
      <c r="AY51" s="5"/>
      <c r="AZ51" s="6"/>
      <c r="BA51" s="6"/>
      <c r="BB51" s="6"/>
      <c r="BC51" s="5"/>
      <c r="BD51" s="6"/>
      <c r="BE51" s="6"/>
      <c r="BF51" s="6"/>
    </row>
    <row r="52" spans="1:58" x14ac:dyDescent="0.3">
      <c r="A52" s="11">
        <f>IF(D52=0," ",RANK(D52,$D$3:$D$140,0))</f>
        <v>50</v>
      </c>
      <c r="B52" s="9">
        <v>50</v>
      </c>
      <c r="C52" s="12" t="s">
        <v>500</v>
      </c>
      <c r="D52" s="72">
        <f>I52+M52+Q52+U52+Y52+AC52+AG52+AK52+AO52+AS52+AW52+BA52+BE52</f>
        <v>97.1</v>
      </c>
      <c r="E52" s="13">
        <f>J52+N52+R52+V52+Z52+AD52+AH52+AL52+AP52+AT52+AX52+BB52+BF52</f>
        <v>52.2</v>
      </c>
      <c r="F52" s="13">
        <f>COUNTA(H52,L52,P52,T52,X52,AB52,AF52,AJ52,AN52,AR52,AV52,AZ52,BD52)</f>
        <v>1</v>
      </c>
      <c r="G52" s="5"/>
      <c r="H52" s="6"/>
      <c r="I52" s="6"/>
      <c r="J52" s="6"/>
      <c r="K52" s="5"/>
      <c r="L52" s="6"/>
      <c r="M52" s="6"/>
      <c r="N52" s="6"/>
      <c r="O52" s="5">
        <f>VLOOKUP(C52,'3'!$B$10:$G$298,3,FALSE)</f>
        <v>0.36171296296296296</v>
      </c>
      <c r="P52" s="6">
        <f>VLOOKUP(C52,'3'!$B$10:$G$298,4,FALSE)</f>
        <v>20</v>
      </c>
      <c r="Q52" s="6">
        <f>VLOOKUP(P52,Баллы!$A$2:$B$101,2)+R52/2</f>
        <v>97.1</v>
      </c>
      <c r="R52" s="6">
        <f>VLOOKUP(C52,'3'!$B$10:$G$298,5,FALSE)</f>
        <v>52.2</v>
      </c>
      <c r="S52" s="5"/>
      <c r="T52" s="6"/>
      <c r="U52" s="6"/>
      <c r="V52" s="6"/>
      <c r="W52" s="8"/>
      <c r="X52" s="4"/>
      <c r="Y52" s="4"/>
      <c r="Z52" s="4"/>
      <c r="AA52" s="8"/>
      <c r="AB52" s="4"/>
      <c r="AC52" s="4"/>
      <c r="AD52" s="4"/>
      <c r="AE52" s="87"/>
      <c r="AF52" s="6"/>
      <c r="AG52" s="4"/>
      <c r="AH52" s="4"/>
      <c r="AI52" s="5"/>
      <c r="AJ52" s="6"/>
      <c r="AK52" s="6"/>
      <c r="AL52" s="6"/>
      <c r="AM52" s="5"/>
      <c r="AN52" s="6"/>
      <c r="AO52" s="6"/>
      <c r="AP52" s="6"/>
      <c r="AQ52" s="5"/>
      <c r="AR52" s="6"/>
      <c r="AS52" s="6"/>
      <c r="AT52" s="6"/>
      <c r="AU52" s="5"/>
      <c r="AV52" s="6"/>
      <c r="AW52" s="6"/>
      <c r="AX52" s="6"/>
      <c r="AY52" s="5"/>
      <c r="AZ52" s="6"/>
      <c r="BA52" s="6"/>
      <c r="BB52" s="6"/>
      <c r="BC52" s="5"/>
      <c r="BD52" s="6"/>
      <c r="BE52" s="6"/>
      <c r="BF52" s="6"/>
    </row>
    <row r="53" spans="1:58" x14ac:dyDescent="0.3">
      <c r="A53" s="11">
        <f>IF(D53=0," ",RANK(D53,$D$3:$D$140,0))</f>
        <v>51</v>
      </c>
      <c r="B53" s="9">
        <v>51</v>
      </c>
      <c r="C53" s="12" t="s">
        <v>551</v>
      </c>
      <c r="D53" s="72">
        <f>I53+M53+Q53+U53+Y53+AC53+AG53+AK53+AO53+AS53+AW53+BA53+BE53</f>
        <v>97</v>
      </c>
      <c r="E53" s="13">
        <f>J53+N53+R53+V53+Z53+AD53+AH53+AL53+AP53+AT53+AX53+BB53+BF53</f>
        <v>20</v>
      </c>
      <c r="F53" s="13">
        <f>COUNTA(H53,L53,P53,T53,X53,AB53,AF53,AJ53,AN53,AR53,AV53,AZ53,BD53)</f>
        <v>1</v>
      </c>
      <c r="G53" s="5"/>
      <c r="H53" s="6"/>
      <c r="I53" s="6"/>
      <c r="J53" s="6"/>
      <c r="K53" s="5">
        <f>VLOOKUP(C53,'2'!$C$10:$H$78,3,FALSE)</f>
        <v>0.10244212962962962</v>
      </c>
      <c r="L53" s="6">
        <f>VLOOKUP(C53,'2'!$C$10:$H$78,4,FALSE)</f>
        <v>7</v>
      </c>
      <c r="M53" s="6">
        <f>VLOOKUP(L53,Баллы!$A$2:$B$101,2)+N53/2</f>
        <v>97</v>
      </c>
      <c r="N53" s="6">
        <f>VLOOKUP(C53,'2'!$C$10:$H$78,5,FALSE)</f>
        <v>20</v>
      </c>
      <c r="O53" s="5"/>
      <c r="P53" s="6"/>
      <c r="Q53" s="6"/>
      <c r="R53" s="6"/>
      <c r="S53" s="5"/>
      <c r="T53" s="6"/>
      <c r="U53" s="6"/>
      <c r="V53" s="6"/>
      <c r="W53" s="8"/>
      <c r="X53" s="4"/>
      <c r="Y53" s="4"/>
      <c r="Z53" s="4"/>
      <c r="AA53" s="8"/>
      <c r="AB53" s="4"/>
      <c r="AC53" s="4"/>
      <c r="AD53" s="4"/>
      <c r="AE53" s="87"/>
      <c r="AF53" s="6"/>
      <c r="AG53" s="4"/>
      <c r="AH53" s="4"/>
      <c r="AI53" s="5"/>
      <c r="AJ53" s="6"/>
      <c r="AK53" s="6"/>
      <c r="AL53" s="6"/>
      <c r="AM53" s="5"/>
      <c r="AN53" s="6"/>
      <c r="AO53" s="6"/>
      <c r="AP53" s="6"/>
      <c r="AQ53" s="5"/>
      <c r="AR53" s="6"/>
      <c r="AS53" s="6"/>
      <c r="AT53" s="6"/>
      <c r="AU53" s="5"/>
      <c r="AV53" s="6"/>
      <c r="AW53" s="6"/>
      <c r="AX53" s="6"/>
      <c r="AY53" s="5"/>
      <c r="AZ53" s="6"/>
      <c r="BA53" s="6"/>
      <c r="BB53" s="6"/>
      <c r="BC53" s="5"/>
      <c r="BD53" s="6"/>
      <c r="BE53" s="6"/>
      <c r="BF53" s="6"/>
    </row>
    <row r="54" spans="1:58" x14ac:dyDescent="0.3">
      <c r="A54" s="11">
        <f>IF(D54=0," ",RANK(D54,$D$3:$D$140,0))</f>
        <v>52</v>
      </c>
      <c r="B54" s="9">
        <v>52</v>
      </c>
      <c r="C54" s="12" t="s">
        <v>671</v>
      </c>
      <c r="D54" s="72">
        <f>I54+M54+Q54+U54+Y54+AC54+AG54+AK54+AO54+AS54+AW54+BA54+BE54</f>
        <v>96</v>
      </c>
      <c r="E54" s="13">
        <f>J54+N54+R54+V54+Z54+AD54+AH54+AL54+AP54+AT54+AX54+BB54+BF54</f>
        <v>32</v>
      </c>
      <c r="F54" s="13">
        <f>COUNTA(H54,L54,P54,T54,X54,AB54,AF54,AJ54,AN54,AR54,AV54,AZ54,BD54)</f>
        <v>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8">
        <f>VLOOKUP(C54,'6'!$B$10:$H$215,3,FALSE)</f>
        <v>0.2010763888888889</v>
      </c>
      <c r="AB54" s="4">
        <f>VLOOKUP(C54,'6'!$B$10:$H$215,4,FALSE)</f>
        <v>11</v>
      </c>
      <c r="AC54" s="4">
        <f>VLOOKUP(AB54,Баллы!$A$2:$B$101,2)+AD54/2</f>
        <v>96</v>
      </c>
      <c r="AD54" s="4">
        <f>VLOOKUP(C54,'6'!$B$10:$H$215,6,FALSE)</f>
        <v>32</v>
      </c>
      <c r="AE54" s="87"/>
      <c r="AF54" s="6"/>
      <c r="AG54" s="4"/>
      <c r="AH54" s="4"/>
      <c r="AI54" s="5"/>
      <c r="AJ54" s="6"/>
      <c r="AK54" s="6"/>
      <c r="AL54" s="6"/>
      <c r="AM54" s="5"/>
      <c r="AN54" s="6"/>
      <c r="AO54" s="6"/>
      <c r="AP54" s="6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</row>
    <row r="55" spans="1:58" x14ac:dyDescent="0.3">
      <c r="A55" s="11">
        <f>IF(D55=0," ",RANK(D55,$D$3:$D$140,0))</f>
        <v>52</v>
      </c>
      <c r="B55" s="9">
        <v>53</v>
      </c>
      <c r="C55" s="12" t="s">
        <v>678</v>
      </c>
      <c r="D55" s="72">
        <f>I55+M55+Q55+U55+Y55+AC55+AG55+AK55+AO55+AS55+AW55+BA55+BE55</f>
        <v>96</v>
      </c>
      <c r="E55" s="13">
        <f>J55+N55+R55+V55+Z55+AD55+AH55+AL55+AP55+AT55+AX55+BB55+BF55</f>
        <v>22</v>
      </c>
      <c r="F55" s="13">
        <f>COUNTA(H55,L55,P55,T55,X55,AB55,AF55,AJ55,AN55,AR55,AV55,AZ55,BD55)</f>
        <v>1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8">
        <f>VLOOKUP(C55,'6'!$B$10:$H$215,3,FALSE)</f>
        <v>9.5520833333333333E-2</v>
      </c>
      <c r="AB55" s="4">
        <f>VLOOKUP(C55,'6'!$B$10:$H$215,4,FALSE)</f>
        <v>8</v>
      </c>
      <c r="AC55" s="4">
        <f>VLOOKUP(AB55,Баллы!$A$2:$B$101,2)+AD55/2</f>
        <v>96</v>
      </c>
      <c r="AD55" s="4">
        <f>VLOOKUP(C55,'6'!$B$10:$H$215,6,FALSE)</f>
        <v>22</v>
      </c>
      <c r="AE55" s="87"/>
      <c r="AF55" s="6"/>
      <c r="AG55" s="4"/>
      <c r="AH55" s="4"/>
      <c r="AI55" s="5"/>
      <c r="AJ55" s="6"/>
      <c r="AK55" s="6"/>
      <c r="AL55" s="6"/>
      <c r="AM55" s="5"/>
      <c r="AN55" s="6"/>
      <c r="AO55" s="6"/>
      <c r="AP55" s="6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1:58" x14ac:dyDescent="0.3">
      <c r="A56" s="11">
        <f>IF(D56=0," ",RANK(D56,$D$3:$D$140,0))</f>
        <v>54</v>
      </c>
      <c r="B56" s="9">
        <v>54</v>
      </c>
      <c r="C56" s="12" t="s">
        <v>503</v>
      </c>
      <c r="D56" s="72">
        <f>I56+M56+Q56+U56+Y56+AC56+AG56+AK56+AO56+AS56+AW56+BA56+BE56</f>
        <v>94.1</v>
      </c>
      <c r="E56" s="13">
        <f>J56+N56+R56+V56+Z56+AD56+AH56+AL56+AP56+AT56+AX56+BB56+BF56</f>
        <v>52.2</v>
      </c>
      <c r="F56" s="13">
        <f>COUNTA(H56,L56,P56,T56,X56,AB56,AF56,AJ56,AN56,AR56,AV56,AZ56,BD56)</f>
        <v>1</v>
      </c>
      <c r="G56" s="5"/>
      <c r="H56" s="6"/>
      <c r="I56" s="6"/>
      <c r="J56" s="6"/>
      <c r="K56" s="5"/>
      <c r="L56" s="6"/>
      <c r="M56" s="6"/>
      <c r="N56" s="6"/>
      <c r="O56" s="5">
        <f>VLOOKUP(C56,'3'!$B$10:$G$298,3,FALSE)</f>
        <v>0.53292824074074074</v>
      </c>
      <c r="P56" s="6">
        <f>VLOOKUP(C56,'3'!$B$10:$G$298,4,FALSE)</f>
        <v>23</v>
      </c>
      <c r="Q56" s="6">
        <f>VLOOKUP(P56,Баллы!$A$2:$B$101,2)+R56/2</f>
        <v>94.1</v>
      </c>
      <c r="R56" s="6">
        <f>VLOOKUP(C56,'3'!$B$10:$G$298,5,FALSE)</f>
        <v>52.2</v>
      </c>
      <c r="S56" s="5"/>
      <c r="T56" s="6"/>
      <c r="U56" s="6"/>
      <c r="V56" s="6"/>
      <c r="W56" s="8"/>
      <c r="X56" s="4"/>
      <c r="Y56" s="4"/>
      <c r="Z56" s="4"/>
      <c r="AA56" s="8"/>
      <c r="AB56" s="4"/>
      <c r="AC56" s="4"/>
      <c r="AD56" s="4"/>
      <c r="AE56" s="87"/>
      <c r="AF56" s="6"/>
      <c r="AG56" s="4"/>
      <c r="AH56" s="4"/>
      <c r="AI56" s="5"/>
      <c r="AJ56" s="6"/>
      <c r="AK56" s="6"/>
      <c r="AL56" s="6"/>
      <c r="AM56" s="5"/>
      <c r="AN56" s="6"/>
      <c r="AO56" s="6"/>
      <c r="AP56" s="6"/>
      <c r="AQ56" s="5"/>
      <c r="AR56" s="6"/>
      <c r="AS56" s="6"/>
      <c r="AT56" s="6"/>
      <c r="AU56" s="5"/>
      <c r="AV56" s="6"/>
      <c r="AW56" s="6"/>
      <c r="AX56" s="6"/>
      <c r="AY56" s="5"/>
      <c r="AZ56" s="6"/>
      <c r="BA56" s="6"/>
      <c r="BB56" s="6"/>
      <c r="BC56" s="5"/>
      <c r="BD56" s="6"/>
      <c r="BE56" s="6"/>
      <c r="BF56" s="6"/>
    </row>
    <row r="57" spans="1:58" x14ac:dyDescent="0.3">
      <c r="A57" s="11">
        <f>IF(D57=0," ",RANK(D57,$D$3:$D$140,0))</f>
        <v>55</v>
      </c>
      <c r="B57" s="9">
        <v>55</v>
      </c>
      <c r="C57" s="159" t="s">
        <v>1951</v>
      </c>
      <c r="D57" s="72">
        <f>I57+M57+Q57+U57+Y57+AC57+AG57+AK57+AO57+AS57+AW57+BA57+BE57</f>
        <v>94</v>
      </c>
      <c r="E57" s="13">
        <f>J57+N57+R57+V57+Z57+AD57+AH57+AL57+AP57+AT57+AX57+BB57+BF57</f>
        <v>30</v>
      </c>
      <c r="F57" s="13">
        <f>COUNTA(H57,L57,P57,T57,X57,AB57,AF57,AJ57,AN57,AR57,AV57,AZ57,BD57)</f>
        <v>1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87"/>
      <c r="AF57" s="6"/>
      <c r="AG57" s="4"/>
      <c r="AH57" s="4"/>
      <c r="AI57" s="5" t="str">
        <f>VLOOKUP(C57,'8'!$B$10:$H$397,3,FALSE)</f>
        <v>03:10:15</v>
      </c>
      <c r="AJ57" s="6">
        <f>VLOOKUP(C57,'8'!$B$10:$H$397,4,FALSE)</f>
        <v>12</v>
      </c>
      <c r="AK57" s="6">
        <f>VLOOKUP(AJ57,Баллы!$A$2:$B$101,2)+AL57/2</f>
        <v>94</v>
      </c>
      <c r="AL57" s="6">
        <f>VLOOKUP(C57,'8'!$B$10:$H$397,6,FALSE)</f>
        <v>30</v>
      </c>
      <c r="AM57" s="5"/>
      <c r="AN57" s="6"/>
      <c r="AO57" s="6"/>
      <c r="AP57" s="6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1:58" x14ac:dyDescent="0.3">
      <c r="A58" s="11">
        <f>IF(D58=0," ",RANK(D58,$D$3:$D$140,0))</f>
        <v>56</v>
      </c>
      <c r="B58" s="9">
        <v>56</v>
      </c>
      <c r="C58" s="159" t="s">
        <v>1936</v>
      </c>
      <c r="D58" s="72">
        <f>I58+M58+Q58+U58+Y58+AC58+AG58+AK58+AO58+AS58+AW58+BA58+BE58</f>
        <v>93.5</v>
      </c>
      <c r="E58" s="13">
        <f>J58+N58+R58+V58+Z58+AD58+AH58+AL58+AP58+AT58+AX58+BB58+BF58</f>
        <v>17</v>
      </c>
      <c r="F58" s="13">
        <f>COUNTA(H58,L58,P58,T58,X58,AB58,AF58,AJ58,AN58,AR58,AV58,AZ58,BD58)</f>
        <v>2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87" t="str">
        <f>VLOOKUP(C58,'7'!$B$10:$H$126,3,FALSE)</f>
        <v>01:17:30</v>
      </c>
      <c r="AF58" s="6">
        <f>VLOOKUP(C58,'7'!$B$10:$H$126,4,FALSE)</f>
        <v>59</v>
      </c>
      <c r="AG58" s="4">
        <f>VLOOKUP(AF58,Баллы!$A$2:$B$101,2)+AH58/2</f>
        <v>37</v>
      </c>
      <c r="AH58" s="4">
        <f>VLOOKUP(C58,'7'!$B$10:$H$126,6,FALSE)</f>
        <v>10</v>
      </c>
      <c r="AI58" s="5" t="str">
        <f>VLOOKUP(C58,'8'!$B$10:$H$397,3,FALSE)</f>
        <v>01:00:26</v>
      </c>
      <c r="AJ58" s="6">
        <f>VLOOKUP(C58,'8'!$B$10:$H$397,4,FALSE)</f>
        <v>38</v>
      </c>
      <c r="AK58" s="6">
        <f>VLOOKUP(AJ58,Баллы!$A$2:$B$101,2)+AL58/2</f>
        <v>56.5</v>
      </c>
      <c r="AL58" s="6">
        <f>VLOOKUP(C58,'8'!$B$10:$H$397,6,FALSE)</f>
        <v>7</v>
      </c>
      <c r="AM58" s="5"/>
      <c r="AN58" s="6"/>
      <c r="AO58" s="6"/>
      <c r="AP58" s="6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</row>
    <row r="59" spans="1:58" x14ac:dyDescent="0.3">
      <c r="A59" s="11">
        <f>IF(D59=0," ",RANK(D59,$D$3:$D$140,0))</f>
        <v>57</v>
      </c>
      <c r="B59" s="9">
        <v>57</v>
      </c>
      <c r="C59" s="12" t="s">
        <v>504</v>
      </c>
      <c r="D59" s="72">
        <f>I59+M59+Q59+U59+Y59+AC59+AG59+AK59+AO59+AS59+AW59+BA59+BE59</f>
        <v>93.1</v>
      </c>
      <c r="E59" s="13">
        <f>J59+N59+R59+V59+Z59+AD59+AH59+AL59+AP59+AT59+AX59+BB59+BF59</f>
        <v>52.2</v>
      </c>
      <c r="F59" s="13">
        <f>COUNTA(H59,L59,P59,T59,X59,AB59,AF59,AJ59,AN59,AR59,AV59,AZ59,BD59)</f>
        <v>1</v>
      </c>
      <c r="G59" s="5"/>
      <c r="H59" s="6"/>
      <c r="I59" s="6"/>
      <c r="J59" s="6"/>
      <c r="K59" s="5"/>
      <c r="L59" s="6"/>
      <c r="M59" s="6"/>
      <c r="N59" s="6"/>
      <c r="O59" s="5">
        <f>VLOOKUP(C59,'3'!$B$10:$G$298,3,FALSE)</f>
        <v>0.53293981481481478</v>
      </c>
      <c r="P59" s="6">
        <f>VLOOKUP(C59,'3'!$B$10:$G$298,4,FALSE)</f>
        <v>24</v>
      </c>
      <c r="Q59" s="6">
        <f>VLOOKUP(P59,Баллы!$A$2:$B$101,2)+R59/2</f>
        <v>93.1</v>
      </c>
      <c r="R59" s="6">
        <f>VLOOKUP(C59,'3'!$B$10:$G$298,5,FALSE)</f>
        <v>52.2</v>
      </c>
      <c r="S59" s="5"/>
      <c r="T59" s="6"/>
      <c r="U59" s="6"/>
      <c r="V59" s="6"/>
      <c r="W59" s="8"/>
      <c r="X59" s="4"/>
      <c r="Y59" s="4"/>
      <c r="Z59" s="4"/>
      <c r="AA59" s="8"/>
      <c r="AB59" s="4"/>
      <c r="AC59" s="4"/>
      <c r="AD59" s="4"/>
      <c r="AE59" s="87"/>
      <c r="AF59" s="6"/>
      <c r="AG59" s="4"/>
      <c r="AH59" s="4"/>
      <c r="AI59" s="5"/>
      <c r="AJ59" s="6"/>
      <c r="AK59" s="6"/>
      <c r="AL59" s="6"/>
      <c r="AM59" s="5"/>
      <c r="AN59" s="6"/>
      <c r="AO59" s="6"/>
      <c r="AP59" s="6"/>
      <c r="AQ59" s="5"/>
      <c r="AR59" s="6"/>
      <c r="AS59" s="6"/>
      <c r="AT59" s="6"/>
      <c r="AU59" s="5"/>
      <c r="AV59" s="6"/>
      <c r="AW59" s="6"/>
      <c r="AX59" s="6"/>
      <c r="AY59" s="5"/>
      <c r="AZ59" s="6"/>
      <c r="BA59" s="6"/>
      <c r="BB59" s="6"/>
      <c r="BC59" s="5"/>
      <c r="BD59" s="6"/>
      <c r="BE59" s="6"/>
      <c r="BF59" s="6"/>
    </row>
    <row r="60" spans="1:58" x14ac:dyDescent="0.3">
      <c r="A60" s="11">
        <f>IF(D60=0," ",RANK(D60,$D$3:$D$140,0))</f>
        <v>58</v>
      </c>
      <c r="B60" s="9">
        <v>58</v>
      </c>
      <c r="C60" s="12" t="s">
        <v>728</v>
      </c>
      <c r="D60" s="72">
        <f>I60+M60+Q60+U60+Y60+AC60+AG60+AK60+AO60+AS60+AW60+BA60+BE60</f>
        <v>92</v>
      </c>
      <c r="E60" s="13">
        <f>J60+N60+R60+V60+Z60+AD60+AH60+AL60+AP60+AT60+AX60+BB60+BF60</f>
        <v>10</v>
      </c>
      <c r="F60" s="13">
        <f>COUNTA(H60,L60,P60,T60,X60,AB60,AF60,AJ60,AN60,AR60,AV60,AZ60,BD60)</f>
        <v>1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8">
        <f>VLOOKUP(C60,'6'!$B$10:$H$215,3,FALSE)</f>
        <v>3.6747685185185182E-2</v>
      </c>
      <c r="AB60" s="4">
        <f>VLOOKUP(C60,'6'!$B$10:$H$215,4,FALSE)</f>
        <v>7</v>
      </c>
      <c r="AC60" s="4">
        <f>VLOOKUP(AB60,Баллы!$A$2:$B$101,2)+AD60/2</f>
        <v>92</v>
      </c>
      <c r="AD60" s="4">
        <f>VLOOKUP(C60,'6'!$B$10:$H$215,6,FALSE)</f>
        <v>10</v>
      </c>
      <c r="AE60" s="87"/>
      <c r="AF60" s="6"/>
      <c r="AG60" s="4"/>
      <c r="AH60" s="4"/>
      <c r="AI60" s="5"/>
      <c r="AJ60" s="6"/>
      <c r="AK60" s="6"/>
      <c r="AL60" s="6"/>
      <c r="AM60" s="5"/>
      <c r="AN60" s="6"/>
      <c r="AO60" s="6"/>
      <c r="AP60" s="6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</row>
    <row r="61" spans="1:58" x14ac:dyDescent="0.3">
      <c r="A61" s="11">
        <f>IF(D61=0," ",RANK(D61,$D$3:$D$140,0))</f>
        <v>59</v>
      </c>
      <c r="B61" s="9">
        <v>59</v>
      </c>
      <c r="C61" s="12" t="s">
        <v>248</v>
      </c>
      <c r="D61" s="72">
        <f>I61+M61+Q61+U61+Y61+AC61+AG61+AK61+AO61+AS61+AW61+BA61+BE61</f>
        <v>91</v>
      </c>
      <c r="E61" s="13">
        <f>J61+N61+R61+V61+Z61+AD61+AH61+AL61+AP61+AT61+AX61+BB61+BF61</f>
        <v>32</v>
      </c>
      <c r="F61" s="13">
        <f>COUNTA(H61,L61,P61,T61,X61,AB61,AF61,AJ61,AN61,AR61,AV61,AZ61,BD61)</f>
        <v>1</v>
      </c>
      <c r="G61" s="5"/>
      <c r="H61" s="6"/>
      <c r="I61" s="6"/>
      <c r="J61" s="6"/>
      <c r="K61" s="5"/>
      <c r="L61" s="6"/>
      <c r="M61" s="6"/>
      <c r="N61" s="6"/>
      <c r="O61" s="5"/>
      <c r="P61" s="6"/>
      <c r="Q61" s="6"/>
      <c r="R61" s="6"/>
      <c r="S61" s="5">
        <f>VLOOKUP(C61,'4'!$B$10:$H$161,3,FALSE)</f>
        <v>0.12950231481481481</v>
      </c>
      <c r="T61" s="6">
        <f>VLOOKUP(C61,'4'!$B$10:$H$161,4,FALSE)</f>
        <v>16</v>
      </c>
      <c r="U61" s="6">
        <f>VLOOKUP(T61,Баллы!$A$2:$B$101,2)+V61/2</f>
        <v>91</v>
      </c>
      <c r="V61" s="6">
        <f>VLOOKUP(C61,'4'!$B$10:$H$161,6,FALSE)</f>
        <v>32</v>
      </c>
      <c r="W61" s="8"/>
      <c r="X61" s="4"/>
      <c r="Y61" s="4"/>
      <c r="Z61" s="4"/>
      <c r="AA61" s="8"/>
      <c r="AB61" s="4"/>
      <c r="AC61" s="4"/>
      <c r="AD61" s="4"/>
      <c r="AE61" s="87"/>
      <c r="AF61" s="6"/>
      <c r="AG61" s="4"/>
      <c r="AH61" s="4"/>
      <c r="AI61" s="5"/>
      <c r="AJ61" s="6"/>
      <c r="AK61" s="6"/>
      <c r="AL61" s="6"/>
      <c r="AM61" s="5"/>
      <c r="AN61" s="6"/>
      <c r="AO61" s="6"/>
      <c r="AP61" s="6"/>
      <c r="AQ61" s="5"/>
      <c r="AR61" s="6"/>
      <c r="AS61" s="6"/>
      <c r="AT61" s="6"/>
      <c r="AU61" s="5"/>
      <c r="AV61" s="6"/>
      <c r="AW61" s="6"/>
      <c r="AX61" s="6"/>
      <c r="AY61" s="5"/>
      <c r="AZ61" s="6"/>
      <c r="BA61" s="6"/>
      <c r="BB61" s="6"/>
      <c r="BC61" s="5"/>
      <c r="BD61" s="6"/>
      <c r="BE61" s="6"/>
      <c r="BF61" s="6"/>
    </row>
    <row r="62" spans="1:58" x14ac:dyDescent="0.3">
      <c r="A62" s="11">
        <f>IF(D62=0," ",RANK(D62,$D$3:$D$140,0))</f>
        <v>60</v>
      </c>
      <c r="B62" s="9">
        <v>60</v>
      </c>
      <c r="C62" s="159" t="s">
        <v>1958</v>
      </c>
      <c r="D62" s="72">
        <f>I62+M62+Q62+U62+Y62+AC62+AG62+AK62+AO62+AS62+AW62+BA62+BE62</f>
        <v>90.5</v>
      </c>
      <c r="E62" s="13">
        <f>J62+N62+R62+V62+Z62+AD62+AH62+AL62+AP62+AT62+AX62+BB62+BF62</f>
        <v>15</v>
      </c>
      <c r="F62" s="13">
        <f>COUNTA(H62,L62,P62,T62,X62,AB62,AF62,AJ62,AN62,AR62,AV62,AZ62,BD62)</f>
        <v>1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87"/>
      <c r="AF62" s="6"/>
      <c r="AG62" s="4"/>
      <c r="AH62" s="4"/>
      <c r="AI62" s="5" t="str">
        <f>VLOOKUP(C62,'8'!$B$10:$H$397,3,FALSE)</f>
        <v>01:10:40</v>
      </c>
      <c r="AJ62" s="6">
        <f>VLOOKUP(C62,'8'!$B$10:$H$397,4,FALSE)</f>
        <v>9</v>
      </c>
      <c r="AK62" s="6">
        <f>VLOOKUP(AJ62,Баллы!$A$2:$B$101,2)+AL62/2</f>
        <v>90.5</v>
      </c>
      <c r="AL62" s="6">
        <f>VLOOKUP(C62,'8'!$B$10:$H$397,6,FALSE)</f>
        <v>15</v>
      </c>
      <c r="AM62" s="5"/>
      <c r="AN62" s="6"/>
      <c r="AO62" s="6"/>
      <c r="AP62" s="6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</row>
    <row r="63" spans="1:58" x14ac:dyDescent="0.3">
      <c r="A63" s="11">
        <f>IF(D63=0," ",RANK(D63,$D$3:$D$140,0))</f>
        <v>60</v>
      </c>
      <c r="B63" s="9">
        <v>61</v>
      </c>
      <c r="C63" s="159" t="s">
        <v>1974</v>
      </c>
      <c r="D63" s="72">
        <f>I63+M63+Q63+U63+Y63+AC63+AG63+AK63+AO63+AS63+AW63+BA63+BE63</f>
        <v>90.5</v>
      </c>
      <c r="E63" s="13">
        <f>J63+N63+R63+V63+Z63+AD63+AH63+AL63+AP63+AT63+AX63+BB63+BF63</f>
        <v>7</v>
      </c>
      <c r="F63" s="13">
        <f>COUNTA(H63,L63,P63,T63,X63,AB63,AF63,AJ63,AN63,AR63,AV63,AZ63,BD63)</f>
        <v>1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87"/>
      <c r="AF63" s="6"/>
      <c r="AG63" s="4"/>
      <c r="AH63" s="4"/>
      <c r="AI63" s="5" t="str">
        <f>VLOOKUP(C63,'8'!$B$10:$H$397,3,FALSE)</f>
        <v>00:38:00</v>
      </c>
      <c r="AJ63" s="6">
        <f>VLOOKUP(C63,'8'!$B$10:$H$397,4,FALSE)</f>
        <v>7</v>
      </c>
      <c r="AK63" s="6">
        <f>VLOOKUP(AJ63,Баллы!$A$2:$B$101,2)+AL63/2</f>
        <v>90.5</v>
      </c>
      <c r="AL63" s="6">
        <f>VLOOKUP(C63,'8'!$B$10:$H$397,6,FALSE)</f>
        <v>7</v>
      </c>
      <c r="AM63" s="5"/>
      <c r="AN63" s="6"/>
      <c r="AO63" s="6"/>
      <c r="AP63" s="6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</row>
    <row r="64" spans="1:58" x14ac:dyDescent="0.3">
      <c r="A64" s="11">
        <f>IF(D64=0," ",RANK(D64,$D$3:$D$140,0))</f>
        <v>62</v>
      </c>
      <c r="B64" s="9">
        <v>62</v>
      </c>
      <c r="C64" s="12" t="s">
        <v>681</v>
      </c>
      <c r="D64" s="72">
        <f>I64+M64+Q64+U64+Y64+AC64+AG64+AK64+AO64+AS64+AW64+BA64+BE64</f>
        <v>90</v>
      </c>
      <c r="E64" s="13">
        <f>J64+N64+R64+V64+Z64+AD64+AH64+AL64+AP64+AT64+AX64+BB64+BF64</f>
        <v>22</v>
      </c>
      <c r="F64" s="13">
        <f>COUNTA(H64,L64,P64,T64,X64,AB64,AF64,AJ64,AN64,AR64,AV64,AZ64,BD64)</f>
        <v>1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8">
        <f>VLOOKUP(C64,'6'!$B$10:$H$215,3,FALSE)</f>
        <v>0.10164351851851851</v>
      </c>
      <c r="AB64" s="4">
        <f>VLOOKUP(C64,'6'!$B$10:$H$215,4,FALSE)</f>
        <v>12</v>
      </c>
      <c r="AC64" s="4">
        <f>VLOOKUP(AB64,Баллы!$A$2:$B$101,2)+AD64/2</f>
        <v>90</v>
      </c>
      <c r="AD64" s="4">
        <f>VLOOKUP(C64,'6'!$B$10:$H$215,6,FALSE)</f>
        <v>22</v>
      </c>
      <c r="AE64" s="87"/>
      <c r="AF64" s="6"/>
      <c r="AG64" s="4"/>
      <c r="AH64" s="4"/>
      <c r="AI64" s="5"/>
      <c r="AJ64" s="6"/>
      <c r="AK64" s="6"/>
      <c r="AL64" s="6"/>
      <c r="AM64" s="5"/>
      <c r="AN64" s="6"/>
      <c r="AO64" s="6"/>
      <c r="AP64" s="6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</row>
    <row r="65" spans="1:58" x14ac:dyDescent="0.3">
      <c r="A65" s="11">
        <f>IF(D65=0," ",RANK(D65,$D$3:$D$140,0))</f>
        <v>62</v>
      </c>
      <c r="B65" s="9">
        <v>63</v>
      </c>
      <c r="C65" s="12" t="s">
        <v>618</v>
      </c>
      <c r="D65" s="72">
        <f>I65+M65+Q65+U65+Y65+AC65+AG65+AK65+AO65+AS65+AW65+BA65+BE65</f>
        <v>90</v>
      </c>
      <c r="E65" s="13">
        <f>J65+N65+R65+V65+Z65+AD65+AH65+AL65+AP65+AT65+AX65+BB65+BF65</f>
        <v>10</v>
      </c>
      <c r="F65" s="13">
        <f>COUNTA(H65,L65,P65,T65,X65,AB65,AF65,AJ65,AN65,AR65,AV65,AZ65,BD65)</f>
        <v>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8">
        <f>VLOOKUP(C65,'5'!$B$10:$H$52,3,FALSE)</f>
        <v>3.7303240740740741E-2</v>
      </c>
      <c r="X65" s="4">
        <f>VLOOKUP(C65,'5'!$B$10:$H$52,4,FALSE)</f>
        <v>8</v>
      </c>
      <c r="Y65" s="4">
        <f>VLOOKUP(X65,Баллы!$A$2:$B$101,2)+Z65/2</f>
        <v>90</v>
      </c>
      <c r="Z65" s="4">
        <f>VLOOKUP(C65,'5'!$B$10:$H$52,6,FALSE)</f>
        <v>10</v>
      </c>
      <c r="AA65" s="8"/>
      <c r="AB65" s="4"/>
      <c r="AC65" s="4"/>
      <c r="AD65" s="4"/>
      <c r="AE65" s="87"/>
      <c r="AF65" s="6"/>
      <c r="AG65" s="4"/>
      <c r="AH65" s="4"/>
      <c r="AI65" s="5"/>
      <c r="AJ65" s="6"/>
      <c r="AK65" s="6"/>
      <c r="AL65" s="6"/>
      <c r="AM65" s="5"/>
      <c r="AN65" s="6"/>
      <c r="AO65" s="6"/>
      <c r="AP65" s="6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</row>
    <row r="66" spans="1:58" x14ac:dyDescent="0.3">
      <c r="A66" s="11">
        <f>IF(D66=0," ",RANK(D66,$D$3:$D$140,0))</f>
        <v>62</v>
      </c>
      <c r="B66" s="9">
        <v>63</v>
      </c>
      <c r="C66" s="12" t="s">
        <v>729</v>
      </c>
      <c r="D66" s="72">
        <f>I66+M66+Q66+U66+Y66+AC66+AG66+AK66+AO66+AS66+AW66+BA66+BE66</f>
        <v>90</v>
      </c>
      <c r="E66" s="13">
        <f>J66+N66+R66+V66+Z66+AD66+AH66+AL66+AP66+AT66+AX66+BB66+BF66</f>
        <v>10</v>
      </c>
      <c r="F66" s="13">
        <f>COUNTA(H66,L66,P66,T66,X66,AB66,AF66,AJ66,AN66,AR66,AV66,AZ66,BD66)</f>
        <v>1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">
        <f>VLOOKUP(C66,'6'!$B$10:$H$215,3,FALSE)</f>
        <v>3.6805555555555557E-2</v>
      </c>
      <c r="AB66" s="4">
        <f>VLOOKUP(C66,'6'!$B$10:$H$215,4,FALSE)</f>
        <v>8</v>
      </c>
      <c r="AC66" s="4">
        <f>VLOOKUP(AB66,Баллы!$A$2:$B$101,2)+AD66/2</f>
        <v>90</v>
      </c>
      <c r="AD66" s="4">
        <f>VLOOKUP(C66,'6'!$B$10:$H$215,6,FALSE)</f>
        <v>10</v>
      </c>
      <c r="AE66" s="87"/>
      <c r="AF66" s="6"/>
      <c r="AG66" s="4"/>
      <c r="AH66" s="4"/>
      <c r="AI66" s="5"/>
      <c r="AJ66" s="6"/>
      <c r="AK66" s="6"/>
      <c r="AL66" s="6"/>
      <c r="AM66" s="5"/>
      <c r="AN66" s="6"/>
      <c r="AO66" s="6"/>
      <c r="AP66" s="6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</row>
    <row r="67" spans="1:58" x14ac:dyDescent="0.3">
      <c r="A67" s="11">
        <f>IF(D67=0," ",RANK(D67,$D$3:$D$140,0))</f>
        <v>65</v>
      </c>
      <c r="B67" s="9">
        <v>65</v>
      </c>
      <c r="C67" s="159" t="s">
        <v>1959</v>
      </c>
      <c r="D67" s="72">
        <f>I67+M67+Q67+U67+Y67+AC67+AG67+AK67+AO67+AS67+AW67+BA67+BE67</f>
        <v>87.5</v>
      </c>
      <c r="E67" s="13">
        <f>J67+N67+R67+V67+Z67+AD67+AH67+AL67+AP67+AT67+AX67+BB67+BF67</f>
        <v>15</v>
      </c>
      <c r="F67" s="13">
        <f>COUNTA(H67,L67,P67,T67,X67,AB67,AF67,AJ67,AN67,AR67,AV67,AZ67,BD67)</f>
        <v>1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87"/>
      <c r="AF67" s="6"/>
      <c r="AG67" s="4"/>
      <c r="AH67" s="4"/>
      <c r="AI67" s="5" t="str">
        <f>VLOOKUP(C67,'8'!$B$10:$H$397,3,FALSE)</f>
        <v>01:11:34</v>
      </c>
      <c r="AJ67" s="6">
        <f>VLOOKUP(C67,'8'!$B$10:$H$397,4,FALSE)</f>
        <v>11</v>
      </c>
      <c r="AK67" s="6">
        <f>VLOOKUP(AJ67,Баллы!$A$2:$B$101,2)+AL67/2</f>
        <v>87.5</v>
      </c>
      <c r="AL67" s="6">
        <f>VLOOKUP(C67,'8'!$B$10:$H$397,6,FALSE)</f>
        <v>15</v>
      </c>
      <c r="AM67" s="5"/>
      <c r="AN67" s="6"/>
      <c r="AO67" s="6"/>
      <c r="AP67" s="6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</row>
    <row r="68" spans="1:58" x14ac:dyDescent="0.3">
      <c r="A68" s="11">
        <f>IF(D68=0," ",RANK(D68,$D$3:$D$140,0))</f>
        <v>66</v>
      </c>
      <c r="B68" s="9">
        <v>66</v>
      </c>
      <c r="C68" s="24" t="s">
        <v>34</v>
      </c>
      <c r="D68" s="72">
        <f>I68+M68+Q68+U68+Y68+AC68+AG68+AK68+AO68+AS68+AW68+BA68+BE68</f>
        <v>86.5</v>
      </c>
      <c r="E68" s="13">
        <f>J68+N68+R68+V68+Z68+AD68+AH68+AL68+AP68+AT68+AX68+BB68+BF68</f>
        <v>11</v>
      </c>
      <c r="F68" s="13">
        <f>COUNTA(H68,L68,P68,T68,X68,AB68,AF68,AJ68,AN68,AR68,AV68,AZ68,BD68)</f>
        <v>1</v>
      </c>
      <c r="G68" s="5">
        <f>VLOOKUP(C68,'1'!B11:H111,3,FALSE)</f>
        <v>4.2534722222222217E-2</v>
      </c>
      <c r="H68" s="6">
        <f>VLOOKUP(C68,'1'!B11:H111,4,FALSE)</f>
        <v>10</v>
      </c>
      <c r="I68" s="6">
        <f>VLOOKUP(H68,Баллы!$A$2:$B$101,2)+J68/2</f>
        <v>86.5</v>
      </c>
      <c r="J68" s="6">
        <f>VLOOKUP(C68,'1'!B11:H111,6,FALSE)</f>
        <v>11</v>
      </c>
      <c r="K68" s="5"/>
      <c r="L68" s="6"/>
      <c r="M68" s="6"/>
      <c r="N68" s="6"/>
      <c r="O68" s="5"/>
      <c r="P68" s="6"/>
      <c r="Q68" s="6"/>
      <c r="R68" s="6"/>
      <c r="S68" s="5"/>
      <c r="T68" s="6"/>
      <c r="U68" s="6"/>
      <c r="V68" s="6"/>
      <c r="W68" s="8"/>
      <c r="X68" s="4"/>
      <c r="Y68" s="4"/>
      <c r="Z68" s="4"/>
      <c r="AA68" s="8"/>
      <c r="AB68" s="4"/>
      <c r="AC68" s="4"/>
      <c r="AD68" s="4"/>
      <c r="AE68" s="87"/>
      <c r="AF68" s="6"/>
      <c r="AG68" s="4"/>
      <c r="AH68" s="4"/>
      <c r="AI68" s="5"/>
      <c r="AJ68" s="6"/>
      <c r="AK68" s="6"/>
      <c r="AL68" s="6"/>
      <c r="AM68" s="5"/>
      <c r="AN68" s="6"/>
      <c r="AO68" s="6"/>
      <c r="AP68" s="6"/>
      <c r="AQ68" s="5"/>
      <c r="AR68" s="6"/>
      <c r="AS68" s="6"/>
      <c r="AT68" s="6"/>
      <c r="AU68" s="5"/>
      <c r="AV68" s="6"/>
      <c r="AW68" s="6"/>
      <c r="AX68" s="6"/>
      <c r="AY68" s="5"/>
      <c r="AZ68" s="6"/>
      <c r="BA68" s="6"/>
      <c r="BB68" s="6"/>
      <c r="BC68" s="5"/>
      <c r="BD68" s="6"/>
      <c r="BE68" s="6"/>
      <c r="BF68" s="6"/>
    </row>
    <row r="69" spans="1:58" x14ac:dyDescent="0.3">
      <c r="A69" s="11">
        <f>IF(D69=0," ",RANK(D69,$D$3:$D$140,0))</f>
        <v>67</v>
      </c>
      <c r="B69" s="9">
        <v>67</v>
      </c>
      <c r="C69" s="12" t="s">
        <v>253</v>
      </c>
      <c r="D69" s="72">
        <f>I69+M69+Q69+U69+Y69+AC69+AG69+AK69+AO69+AS69+AW69+BA69+BE69</f>
        <v>86</v>
      </c>
      <c r="E69" s="13">
        <f>J69+N69+R69+V69+Z69+AD69+AH69+AL69+AP69+AT69+AX69+BB69+BF69</f>
        <v>32</v>
      </c>
      <c r="F69" s="13">
        <f>COUNTA(H69,L69,P69,T69,X69,AB69,AF69,AJ69,AN69,AR69,AV69,AZ69,BD69)</f>
        <v>1</v>
      </c>
      <c r="G69" s="5"/>
      <c r="H69" s="6"/>
      <c r="I69" s="6"/>
      <c r="J69" s="6"/>
      <c r="K69" s="5"/>
      <c r="L69" s="6"/>
      <c r="M69" s="6"/>
      <c r="N69" s="6"/>
      <c r="O69" s="5"/>
      <c r="P69" s="6"/>
      <c r="Q69" s="6"/>
      <c r="R69" s="6"/>
      <c r="S69" s="5">
        <f>VLOOKUP(C69,'4'!$B$10:$H$161,3,FALSE)</f>
        <v>0.14243055555555556</v>
      </c>
      <c r="T69" s="6">
        <f>VLOOKUP(C69,'4'!$B$10:$H$161,4,FALSE)</f>
        <v>21</v>
      </c>
      <c r="U69" s="6">
        <f>VLOOKUP(T69,Баллы!$A$2:$B$101,2)+V69/2</f>
        <v>86</v>
      </c>
      <c r="V69" s="6">
        <f>VLOOKUP(C69,'4'!$B$10:$H$161,6,FALSE)</f>
        <v>32</v>
      </c>
      <c r="W69" s="8"/>
      <c r="X69" s="4"/>
      <c r="Y69" s="4"/>
      <c r="Z69" s="4"/>
      <c r="AA69" s="8"/>
      <c r="AB69" s="4"/>
      <c r="AC69" s="4"/>
      <c r="AD69" s="4"/>
      <c r="AE69" s="87"/>
      <c r="AF69" s="6"/>
      <c r="AG69" s="4"/>
      <c r="AH69" s="4"/>
      <c r="AI69" s="5"/>
      <c r="AJ69" s="6"/>
      <c r="AK69" s="6"/>
      <c r="AL69" s="6"/>
      <c r="AM69" s="5"/>
      <c r="AN69" s="6"/>
      <c r="AO69" s="6"/>
      <c r="AP69" s="6"/>
      <c r="AQ69" s="5"/>
      <c r="AR69" s="6"/>
      <c r="AS69" s="6"/>
      <c r="AT69" s="6"/>
      <c r="AU69" s="5"/>
      <c r="AV69" s="6"/>
      <c r="AW69" s="6"/>
      <c r="AX69" s="6"/>
      <c r="AY69" s="5"/>
      <c r="AZ69" s="6"/>
      <c r="BA69" s="6"/>
      <c r="BB69" s="6"/>
      <c r="BC69" s="5"/>
      <c r="BD69" s="6"/>
      <c r="BE69" s="6"/>
      <c r="BF69" s="6"/>
    </row>
    <row r="70" spans="1:58" x14ac:dyDescent="0.3">
      <c r="A70" s="11">
        <f>IF(D70=0," ",RANK(D70,$D$3:$D$140,0))</f>
        <v>68</v>
      </c>
      <c r="B70" s="9">
        <v>68</v>
      </c>
      <c r="C70" s="159" t="s">
        <v>1960</v>
      </c>
      <c r="D70" s="72">
        <f>I70+M70+Q70+U70+Y70+AC70+AG70+AK70+AO70+AS70+AW70+BA70+BE70</f>
        <v>85.5</v>
      </c>
      <c r="E70" s="13">
        <f>J70+N70+R70+V70+Z70+AD70+AH70+AL70+AP70+AT70+AX70+BB70+BF70</f>
        <v>15</v>
      </c>
      <c r="F70" s="13">
        <f>COUNTA(H70,L70,P70,T70,X70,AB70,AF70,AJ70,AN70,AR70,AV70,AZ70,BD70)</f>
        <v>1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87"/>
      <c r="AF70" s="6"/>
      <c r="AG70" s="4"/>
      <c r="AH70" s="4"/>
      <c r="AI70" s="5" t="str">
        <f>VLOOKUP(C70,'8'!$B$10:$H$397,3,FALSE)</f>
        <v>01:12:24</v>
      </c>
      <c r="AJ70" s="6">
        <f>VLOOKUP(C70,'8'!$B$10:$H$397,4,FALSE)</f>
        <v>13</v>
      </c>
      <c r="AK70" s="6">
        <f>VLOOKUP(AJ70,Баллы!$A$2:$B$101,2)+AL70/2</f>
        <v>85.5</v>
      </c>
      <c r="AL70" s="6">
        <f>VLOOKUP(C70,'8'!$B$10:$H$397,6,FALSE)</f>
        <v>15</v>
      </c>
      <c r="AM70" s="5"/>
      <c r="AN70" s="6"/>
      <c r="AO70" s="6"/>
      <c r="AP70" s="6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</row>
    <row r="71" spans="1:58" x14ac:dyDescent="0.3">
      <c r="A71" s="11">
        <f>IF(D71=0," ",RANK(D71,$D$3:$D$140,0))</f>
        <v>69</v>
      </c>
      <c r="B71" s="9">
        <v>69</v>
      </c>
      <c r="C71" s="12" t="s">
        <v>438</v>
      </c>
      <c r="D71" s="72">
        <f>I71+M71+Q71+U71+Y71+AC71+AG71+AK71+AO71+AS71+AW71+BA71+BE71</f>
        <v>85.25</v>
      </c>
      <c r="E71" s="13">
        <f>J71+N71+R71+V71+Z71+AD71+AH71+AL71+AP71+AT71+AX71+BB71+BF71</f>
        <v>26.5</v>
      </c>
      <c r="F71" s="13">
        <f>COUNTA(H71,L71,P71,T71,X71,AB71,AF71,AJ71,AN71,AR71,AV71,AZ71,BD71)</f>
        <v>1</v>
      </c>
      <c r="G71" s="5"/>
      <c r="H71" s="6"/>
      <c r="I71" s="6"/>
      <c r="J71" s="6"/>
      <c r="K71" s="5"/>
      <c r="L71" s="6"/>
      <c r="M71" s="6"/>
      <c r="N71" s="6"/>
      <c r="O71" s="5">
        <f>VLOOKUP(C71,'3'!$B$10:$G$298,3,FALSE)</f>
        <v>0.10650462962962963</v>
      </c>
      <c r="P71" s="6">
        <f>VLOOKUP(C71,'3'!$B$10:$G$298,4,FALSE)</f>
        <v>19</v>
      </c>
      <c r="Q71" s="6">
        <f>VLOOKUP(P71,Баллы!$A$2:$B$101,2)+R71/2</f>
        <v>85.25</v>
      </c>
      <c r="R71" s="6">
        <f>VLOOKUP(C71,'3'!$B$10:$G$298,5,FALSE)</f>
        <v>26.5</v>
      </c>
      <c r="S71" s="5"/>
      <c r="T71" s="6"/>
      <c r="U71" s="6"/>
      <c r="V71" s="6"/>
      <c r="W71" s="8"/>
      <c r="X71" s="4"/>
      <c r="Y71" s="4"/>
      <c r="Z71" s="4"/>
      <c r="AA71" s="8"/>
      <c r="AB71" s="4"/>
      <c r="AC71" s="4"/>
      <c r="AD71" s="4"/>
      <c r="AE71" s="87"/>
      <c r="AF71" s="6"/>
      <c r="AG71" s="4"/>
      <c r="AH71" s="4"/>
      <c r="AI71" s="5"/>
      <c r="AJ71" s="6"/>
      <c r="AK71" s="6"/>
      <c r="AL71" s="6"/>
      <c r="AM71" s="5"/>
      <c r="AN71" s="6"/>
      <c r="AO71" s="6"/>
      <c r="AP71" s="6"/>
      <c r="AQ71" s="5"/>
      <c r="AR71" s="6"/>
      <c r="AS71" s="6"/>
      <c r="AT71" s="6"/>
      <c r="AU71" s="5"/>
      <c r="AV71" s="6"/>
      <c r="AW71" s="6"/>
      <c r="AX71" s="6"/>
      <c r="AY71" s="5"/>
      <c r="AZ71" s="6"/>
      <c r="BA71" s="6"/>
      <c r="BB71" s="6"/>
      <c r="BC71" s="5"/>
      <c r="BD71" s="6"/>
      <c r="BE71" s="6"/>
      <c r="BF71" s="6"/>
    </row>
    <row r="72" spans="1:58" x14ac:dyDescent="0.3">
      <c r="A72" s="11">
        <f>IF(D72=0," ",RANK(D72,$D$3:$D$140,0))</f>
        <v>70</v>
      </c>
      <c r="B72" s="9">
        <v>70</v>
      </c>
      <c r="C72" s="159" t="s">
        <v>1952</v>
      </c>
      <c r="D72" s="72">
        <f>I72+M72+Q72+U72+Y72+AC72+AG72+AK72+AO72+AS72+AW72+BA72+BE72</f>
        <v>85</v>
      </c>
      <c r="E72" s="13">
        <f>J72+N72+R72+V72+Z72+AD72+AH72+AL72+AP72+AT72+AX72+BB72+BF72</f>
        <v>30</v>
      </c>
      <c r="F72" s="13">
        <f>COUNTA(H72,L72,P72,T72,X72,AB72,AF72,AJ72,AN72,AR72,AV72,AZ72,BD72)</f>
        <v>1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87"/>
      <c r="AF72" s="6"/>
      <c r="AG72" s="4"/>
      <c r="AH72" s="4"/>
      <c r="AI72" s="5" t="str">
        <f>VLOOKUP(C72,'8'!$B$10:$H$397,3,FALSE)</f>
        <v>03:27:49</v>
      </c>
      <c r="AJ72" s="6">
        <f>VLOOKUP(C72,'8'!$B$10:$H$397,4,FALSE)</f>
        <v>21</v>
      </c>
      <c r="AK72" s="6">
        <f>VLOOKUP(AJ72,Баллы!$A$2:$B$101,2)+AL72/2</f>
        <v>85</v>
      </c>
      <c r="AL72" s="6">
        <f>VLOOKUP(C72,'8'!$B$10:$H$397,6,FALSE)</f>
        <v>30</v>
      </c>
      <c r="AM72" s="5"/>
      <c r="AN72" s="6"/>
      <c r="AO72" s="6"/>
      <c r="AP72" s="6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</row>
    <row r="73" spans="1:58" x14ac:dyDescent="0.3">
      <c r="A73" s="11">
        <f>IF(D73=0," ",RANK(D73,$D$3:$D$140,0))</f>
        <v>70</v>
      </c>
      <c r="B73" s="9">
        <v>71</v>
      </c>
      <c r="C73" s="12" t="s">
        <v>685</v>
      </c>
      <c r="D73" s="72">
        <f>I73+M73+Q73+U73+Y73+AC73+AG73+AK73+AO73+AS73+AW73+BA73+BE73</f>
        <v>85</v>
      </c>
      <c r="E73" s="13">
        <f>J73+N73+R73+V73+Z73+AD73+AH73+AL73+AP73+AT73+AX73+BB73+BF73</f>
        <v>22</v>
      </c>
      <c r="F73" s="13">
        <f>COUNTA(H73,L73,P73,T73,X73,AB73,AF73,AJ73,AN73,AR73,AV73,AZ73,BD73)</f>
        <v>1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8">
        <f>VLOOKUP(C73,'6'!$B$10:$H$215,3,FALSE)</f>
        <v>0.11071759259259258</v>
      </c>
      <c r="AB73" s="4">
        <f>VLOOKUP(C73,'6'!$B$10:$H$215,4,FALSE)</f>
        <v>17</v>
      </c>
      <c r="AC73" s="4">
        <f>VLOOKUP(AB73,Баллы!$A$2:$B$101,2)+AD73/2</f>
        <v>85</v>
      </c>
      <c r="AD73" s="4">
        <f>VLOOKUP(C73,'6'!$B$10:$H$215,6,FALSE)</f>
        <v>22</v>
      </c>
      <c r="AE73" s="87"/>
      <c r="AF73" s="6"/>
      <c r="AG73" s="4"/>
      <c r="AH73" s="4"/>
      <c r="AI73" s="5"/>
      <c r="AJ73" s="6"/>
      <c r="AK73" s="6"/>
      <c r="AL73" s="6"/>
      <c r="AM73" s="5"/>
      <c r="AN73" s="6"/>
      <c r="AO73" s="6"/>
      <c r="AP73" s="6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</row>
    <row r="74" spans="1:58" x14ac:dyDescent="0.3">
      <c r="A74" s="11">
        <f>IF(D74=0," ",RANK(D74,$D$3:$D$140,0))</f>
        <v>72</v>
      </c>
      <c r="B74" s="9">
        <v>72</v>
      </c>
      <c r="C74" s="159" t="s">
        <v>1933</v>
      </c>
      <c r="D74" s="72">
        <f>I74+M74+Q74+U74+Y74+AC74+AG74+AK74+AO74+AS74+AW74+BA74+BE74</f>
        <v>84</v>
      </c>
      <c r="E74" s="13">
        <f>J74+N74+R74+V74+Z74+AD74+AH74+AL74+AP74+AT74+AX74+BB74+BF74</f>
        <v>30</v>
      </c>
      <c r="F74" s="13">
        <f>COUNTA(H74,L74,P74,T74,X74,AB74,AF74,AJ74,AN74,AR74,AV74,AZ74,BD74)</f>
        <v>1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87"/>
      <c r="AF74" s="6"/>
      <c r="AG74" s="4"/>
      <c r="AH74" s="4"/>
      <c r="AI74" s="5" t="str">
        <f>VLOOKUP(C74,'8'!$B$10:$H$397,3,FALSE)</f>
        <v>03:30:01</v>
      </c>
      <c r="AJ74" s="6">
        <f>VLOOKUP(C74,'8'!$B$10:$H$397,4,FALSE)</f>
        <v>22</v>
      </c>
      <c r="AK74" s="6">
        <f>VLOOKUP(AJ74,Баллы!$A$2:$B$101,2)+AL74/2</f>
        <v>84</v>
      </c>
      <c r="AL74" s="6">
        <f>VLOOKUP(C74,'8'!$B$10:$H$397,6,FALSE)</f>
        <v>30</v>
      </c>
      <c r="AM74" s="5"/>
      <c r="AN74" s="6"/>
      <c r="AO74" s="6"/>
      <c r="AP74" s="6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</row>
    <row r="75" spans="1:58" x14ac:dyDescent="0.3">
      <c r="A75" s="11">
        <f>IF(D75=0," ",RANK(D75,$D$3:$D$140,0))</f>
        <v>73</v>
      </c>
      <c r="B75" s="9">
        <v>73</v>
      </c>
      <c r="C75" s="12" t="s">
        <v>687</v>
      </c>
      <c r="D75" s="72">
        <f>I75+M75+Q75+U75+Y75+AC75+AG75+AK75+AO75+AS75+AW75+BA75+BE75</f>
        <v>83</v>
      </c>
      <c r="E75" s="13">
        <f>J75+N75+R75+V75+Z75+AD75+AH75+AL75+AP75+AT75+AX75+BB75+BF75</f>
        <v>22</v>
      </c>
      <c r="F75" s="13">
        <f>COUNTA(H75,L75,P75,T75,X75,AB75,AF75,AJ75,AN75,AR75,AV75,AZ75,BD75)</f>
        <v>1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8">
        <f>VLOOKUP(C75,'6'!$B$10:$H$215,3,FALSE)</f>
        <v>0.11520833333333334</v>
      </c>
      <c r="AB75" s="4">
        <f>VLOOKUP(C75,'6'!$B$10:$H$215,4,FALSE)</f>
        <v>19</v>
      </c>
      <c r="AC75" s="4">
        <f>VLOOKUP(AB75,Баллы!$A$2:$B$101,2)+AD75/2</f>
        <v>83</v>
      </c>
      <c r="AD75" s="4">
        <f>VLOOKUP(C75,'6'!$B$10:$H$215,6,FALSE)</f>
        <v>22</v>
      </c>
      <c r="AE75" s="87"/>
      <c r="AF75" s="6"/>
      <c r="AG75" s="4"/>
      <c r="AH75" s="4"/>
      <c r="AI75" s="5"/>
      <c r="AJ75" s="6"/>
      <c r="AK75" s="6"/>
      <c r="AL75" s="6"/>
      <c r="AM75" s="5"/>
      <c r="AN75" s="6"/>
      <c r="AO75" s="6"/>
      <c r="AP75" s="6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</row>
    <row r="76" spans="1:58" x14ac:dyDescent="0.3">
      <c r="A76" s="11">
        <f>IF(D76=0," ",RANK(D76,$D$3:$D$140,0))</f>
        <v>73</v>
      </c>
      <c r="B76" s="9">
        <v>74</v>
      </c>
      <c r="C76" s="12" t="s">
        <v>176</v>
      </c>
      <c r="D76" s="72">
        <f>I76+M76+Q76+U76+Y76+AC76+AG76+AK76+AO76+AS76+AW76+BA76+BE76</f>
        <v>83</v>
      </c>
      <c r="E76" s="13">
        <f>J76+N76+R76+V76+Z76+AD76+AH76+AL76+AP76+AT76+AX76+BB76+BF76</f>
        <v>10</v>
      </c>
      <c r="F76" s="13">
        <f>COUNTA(H76,L76,P76,T76,X76,AB76,AF76,AJ76,AN76,AR76,AV76,AZ76,BD76)</f>
        <v>1</v>
      </c>
      <c r="G76" s="5"/>
      <c r="H76" s="6"/>
      <c r="I76" s="6"/>
      <c r="J76" s="6"/>
      <c r="K76" s="5"/>
      <c r="L76" s="6"/>
      <c r="M76" s="6"/>
      <c r="N76" s="6"/>
      <c r="O76" s="5"/>
      <c r="P76" s="6"/>
      <c r="Q76" s="6"/>
      <c r="R76" s="6"/>
      <c r="S76" s="5">
        <f>VLOOKUP(C76,'4'!$B$10:$H$161,3,FALSE)</f>
        <v>3.30787037037037E-2</v>
      </c>
      <c r="T76" s="6">
        <f>VLOOKUP(C76,'4'!$B$10:$H$161,4,FALSE)</f>
        <v>13</v>
      </c>
      <c r="U76" s="6">
        <f>VLOOKUP(T76,Баллы!$A$2:$B$101,2)+V76/2</f>
        <v>83</v>
      </c>
      <c r="V76" s="6">
        <f>VLOOKUP(C76,'4'!$B$10:$H$161,6,FALSE)</f>
        <v>10</v>
      </c>
      <c r="W76" s="8"/>
      <c r="X76" s="4"/>
      <c r="Y76" s="4"/>
      <c r="Z76" s="4"/>
      <c r="AA76" s="8"/>
      <c r="AB76" s="4"/>
      <c r="AC76" s="4"/>
      <c r="AD76" s="4"/>
      <c r="AE76" s="87"/>
      <c r="AF76" s="6"/>
      <c r="AG76" s="4"/>
      <c r="AH76" s="4"/>
      <c r="AI76" s="5"/>
      <c r="AJ76" s="6"/>
      <c r="AK76" s="6"/>
      <c r="AL76" s="6"/>
      <c r="AM76" s="5"/>
      <c r="AN76" s="6"/>
      <c r="AO76" s="6"/>
      <c r="AP76" s="6"/>
      <c r="AQ76" s="5"/>
      <c r="AR76" s="6"/>
      <c r="AS76" s="6"/>
      <c r="AT76" s="6"/>
      <c r="AU76" s="5"/>
      <c r="AV76" s="6"/>
      <c r="AW76" s="6"/>
      <c r="AX76" s="6"/>
      <c r="AY76" s="5"/>
      <c r="AZ76" s="6"/>
      <c r="BA76" s="6"/>
      <c r="BB76" s="6"/>
      <c r="BC76" s="5"/>
      <c r="BD76" s="6"/>
      <c r="BE76" s="6"/>
      <c r="BF76" s="6"/>
    </row>
    <row r="77" spans="1:58" x14ac:dyDescent="0.3">
      <c r="A77" s="11">
        <f>IF(D77=0," ",RANK(D77,$D$3:$D$140,0))</f>
        <v>73</v>
      </c>
      <c r="B77" s="9">
        <v>74</v>
      </c>
      <c r="C77" s="12" t="s">
        <v>732</v>
      </c>
      <c r="D77" s="72">
        <f>I77+M77+Q77+U77+Y77+AC77+AG77+AK77+AO77+AS77+AW77+BA77+BE77</f>
        <v>83</v>
      </c>
      <c r="E77" s="13">
        <f>J77+N77+R77+V77+Z77+AD77+AH77+AL77+AP77+AT77+AX77+BB77+BF77</f>
        <v>10</v>
      </c>
      <c r="F77" s="13">
        <f>COUNTA(H77,L77,P77,T77,X77,AB77,AF77,AJ77,AN77,AR77,AV77,AZ77,BD77)</f>
        <v>1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8">
        <f>VLOOKUP(C77,'6'!$B$10:$H$215,3,FALSE)</f>
        <v>4.2361111111111106E-2</v>
      </c>
      <c r="AB77" s="4">
        <f>VLOOKUP(C77,'6'!$B$10:$H$215,4,FALSE)</f>
        <v>13</v>
      </c>
      <c r="AC77" s="4">
        <f>VLOOKUP(AB77,Баллы!$A$2:$B$101,2)+AD77/2</f>
        <v>83</v>
      </c>
      <c r="AD77" s="4">
        <f>VLOOKUP(C77,'6'!$B$10:$H$215,6,FALSE)</f>
        <v>10</v>
      </c>
      <c r="AE77" s="87"/>
      <c r="AF77" s="6"/>
      <c r="AG77" s="4"/>
      <c r="AH77" s="4"/>
      <c r="AI77" s="5"/>
      <c r="AJ77" s="6"/>
      <c r="AK77" s="6"/>
      <c r="AL77" s="6"/>
      <c r="AM77" s="5"/>
      <c r="AN77" s="6"/>
      <c r="AO77" s="6"/>
      <c r="AP77" s="6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</row>
    <row r="78" spans="1:58" x14ac:dyDescent="0.3">
      <c r="A78" s="11">
        <f>IF(D78=0," ",RANK(D78,$D$3:$D$140,0))</f>
        <v>76</v>
      </c>
      <c r="B78" s="9">
        <v>76</v>
      </c>
      <c r="C78" s="12" t="s">
        <v>97</v>
      </c>
      <c r="D78" s="72">
        <f>I78+M78+Q78+U78+Y78+AC78+AG78+AK78+AO78+AS78+AW78+BA78+BE78</f>
        <v>82.5</v>
      </c>
      <c r="E78" s="13">
        <f>J78+N78+R78+V78+Z78+AD78+AH78+AL78+AP78+AT78+AX78+BB78+BF78</f>
        <v>11</v>
      </c>
      <c r="F78" s="13">
        <f>COUNTA(H78,L78,P78,T78,X78,AB78,AF78,AJ78,AN78,AR78,AV78,AZ78,BD78)</f>
        <v>1</v>
      </c>
      <c r="G78" s="5">
        <f>VLOOKUP(C78,'1'!B13:H113,3,FALSE)</f>
        <v>4.8206018518518523E-2</v>
      </c>
      <c r="H78" s="6">
        <f>VLOOKUP(C78,'1'!B13:H113,4,FALSE)</f>
        <v>14</v>
      </c>
      <c r="I78" s="6">
        <f>VLOOKUP(H78,Баллы!$A$2:$B$101,2)+J78/2</f>
        <v>82.5</v>
      </c>
      <c r="J78" s="6">
        <f>VLOOKUP(C78,'1'!B13:H113,6,FALSE)</f>
        <v>11</v>
      </c>
      <c r="K78" s="5"/>
      <c r="L78" s="6"/>
      <c r="M78" s="6"/>
      <c r="N78" s="6"/>
      <c r="O78" s="5"/>
      <c r="P78" s="6"/>
      <c r="Q78" s="6"/>
      <c r="R78" s="6"/>
      <c r="S78" s="5"/>
      <c r="T78" s="6"/>
      <c r="U78" s="6"/>
      <c r="V78" s="6"/>
      <c r="W78" s="8"/>
      <c r="X78" s="4"/>
      <c r="Y78" s="4"/>
      <c r="Z78" s="4"/>
      <c r="AA78" s="8"/>
      <c r="AB78" s="4"/>
      <c r="AC78" s="4"/>
      <c r="AD78" s="4"/>
      <c r="AE78" s="87"/>
      <c r="AF78" s="6"/>
      <c r="AG78" s="4"/>
      <c r="AH78" s="4"/>
      <c r="AI78" s="5"/>
      <c r="AJ78" s="6"/>
      <c r="AK78" s="6"/>
      <c r="AL78" s="6"/>
      <c r="AM78" s="5"/>
      <c r="AN78" s="6"/>
      <c r="AO78" s="6"/>
      <c r="AP78" s="6"/>
      <c r="AQ78" s="5"/>
      <c r="AR78" s="6"/>
      <c r="AS78" s="6"/>
      <c r="AT78" s="6"/>
      <c r="AU78" s="5"/>
      <c r="AV78" s="6"/>
      <c r="AW78" s="6"/>
      <c r="AX78" s="6"/>
      <c r="AY78" s="5"/>
      <c r="AZ78" s="6"/>
      <c r="BA78" s="6"/>
      <c r="BB78" s="6"/>
      <c r="BC78" s="5"/>
      <c r="BD78" s="6"/>
      <c r="BE78" s="6"/>
      <c r="BF78" s="6"/>
    </row>
    <row r="79" spans="1:58" x14ac:dyDescent="0.3">
      <c r="A79" s="11">
        <f>IF(D79=0," ",RANK(D79,$D$3:$D$140,0))</f>
        <v>76</v>
      </c>
      <c r="B79" s="9">
        <v>77</v>
      </c>
      <c r="C79" s="159" t="s">
        <v>1975</v>
      </c>
      <c r="D79" s="72">
        <f>I79+M79+Q79+U79+Y79+AC79+AG79+AK79+AO79+AS79+AW79+BA79+BE79</f>
        <v>82.5</v>
      </c>
      <c r="E79" s="13">
        <f>J79+N79+R79+V79+Z79+AD79+AH79+AL79+AP79+AT79+AX79+BB79+BF79</f>
        <v>7</v>
      </c>
      <c r="F79" s="13">
        <f>COUNTA(H79,L79,P79,T79,X79,AB79,AF79,AJ79,AN79,AR79,AV79,AZ79,BD79)</f>
        <v>1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87"/>
      <c r="AF79" s="6"/>
      <c r="AG79" s="4"/>
      <c r="AH79" s="4"/>
      <c r="AI79" s="5" t="str">
        <f>VLOOKUP(C79,'8'!$B$10:$H$397,3,FALSE)</f>
        <v>00:39:39</v>
      </c>
      <c r="AJ79" s="6">
        <f>VLOOKUP(C79,'8'!$B$10:$H$397,4,FALSE)</f>
        <v>12</v>
      </c>
      <c r="AK79" s="6">
        <f>VLOOKUP(AJ79,Баллы!$A$2:$B$101,2)+AL79/2</f>
        <v>82.5</v>
      </c>
      <c r="AL79" s="6">
        <f>VLOOKUP(C79,'8'!$B$10:$H$397,6,FALSE)</f>
        <v>7</v>
      </c>
      <c r="AM79" s="5"/>
      <c r="AN79" s="6"/>
      <c r="AO79" s="6"/>
      <c r="AP79" s="6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</row>
    <row r="80" spans="1:58" x14ac:dyDescent="0.3">
      <c r="A80" s="11">
        <f>IF(D80=0," ",RANK(D80,$D$3:$D$140,0))</f>
        <v>78</v>
      </c>
      <c r="B80" s="9">
        <v>78</v>
      </c>
      <c r="C80" s="12" t="s">
        <v>441</v>
      </c>
      <c r="D80" s="72">
        <f>I80+M80+Q80+U80+Y80+AC80+AG80+AK80+AO80+AS80+AW80+BA80+BE80</f>
        <v>82.25</v>
      </c>
      <c r="E80" s="13">
        <f>J80+N80+R80+V80+Z80+AD80+AH80+AL80+AP80+AT80+AX80+BB80+BF80</f>
        <v>26.5</v>
      </c>
      <c r="F80" s="13">
        <f>COUNTA(H80,L80,P80,T80,X80,AB80,AF80,AJ80,AN80,AR80,AV80,AZ80,BD80)</f>
        <v>1</v>
      </c>
      <c r="G80" s="5"/>
      <c r="H80" s="6"/>
      <c r="I80" s="6"/>
      <c r="J80" s="6"/>
      <c r="K80" s="5"/>
      <c r="L80" s="6"/>
      <c r="M80" s="6"/>
      <c r="N80" s="6"/>
      <c r="O80" s="5">
        <f>VLOOKUP(C80,'3'!$B$10:$G$298,3,FALSE)</f>
        <v>0.10805555555555556</v>
      </c>
      <c r="P80" s="6">
        <f>VLOOKUP(C80,'3'!$B$10:$G$298,4,FALSE)</f>
        <v>22</v>
      </c>
      <c r="Q80" s="6">
        <f>VLOOKUP(P80,Баллы!$A$2:$B$101,2)+R80/2</f>
        <v>82.25</v>
      </c>
      <c r="R80" s="6">
        <f>VLOOKUP(C80,'3'!$B$10:$G$298,5,FALSE)</f>
        <v>26.5</v>
      </c>
      <c r="S80" s="5"/>
      <c r="T80" s="6"/>
      <c r="U80" s="6"/>
      <c r="V80" s="6"/>
      <c r="W80" s="8"/>
      <c r="X80" s="4"/>
      <c r="Y80" s="4"/>
      <c r="Z80" s="4"/>
      <c r="AA80" s="8"/>
      <c r="AB80" s="4"/>
      <c r="AC80" s="4"/>
      <c r="AD80" s="4"/>
      <c r="AE80" s="87"/>
      <c r="AF80" s="6"/>
      <c r="AG80" s="4"/>
      <c r="AH80" s="4"/>
      <c r="AI80" s="5"/>
      <c r="AJ80" s="6"/>
      <c r="AK80" s="6"/>
      <c r="AL80" s="6"/>
      <c r="AM80" s="5"/>
      <c r="AN80" s="6"/>
      <c r="AO80" s="6"/>
      <c r="AP80" s="6"/>
      <c r="AQ80" s="5"/>
      <c r="AR80" s="6"/>
      <c r="AS80" s="6"/>
      <c r="AT80" s="6"/>
      <c r="AU80" s="5"/>
      <c r="AV80" s="6"/>
      <c r="AW80" s="6"/>
      <c r="AX80" s="6"/>
      <c r="AY80" s="5"/>
      <c r="AZ80" s="6"/>
      <c r="BA80" s="6"/>
      <c r="BB80" s="6"/>
      <c r="BC80" s="5"/>
      <c r="BD80" s="6"/>
      <c r="BE80" s="6"/>
      <c r="BF80" s="6"/>
    </row>
    <row r="81" spans="1:58" x14ac:dyDescent="0.3">
      <c r="A81" s="11">
        <f>IF(D81=0," ",RANK(D81,$D$3:$D$140,0))</f>
        <v>79</v>
      </c>
      <c r="B81" s="9">
        <v>79</v>
      </c>
      <c r="C81" s="12" t="s">
        <v>689</v>
      </c>
      <c r="D81" s="72">
        <f>I81+M81+Q81+U81+Y81+AC81+AG81+AK81+AO81+AS81+AW81+BA81+BE81</f>
        <v>81</v>
      </c>
      <c r="E81" s="13">
        <f>J81+N81+R81+V81+Z81+AD81+AH81+AL81+AP81+AT81+AX81+BB81+BF81</f>
        <v>22</v>
      </c>
      <c r="F81" s="13">
        <f>COUNTA(H81,L81,P81,T81,X81,AB81,AF81,AJ81,AN81,AR81,AV81,AZ81,BD81)</f>
        <v>1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8">
        <f>VLOOKUP(C81,'6'!$B$10:$H$215,3,FALSE)</f>
        <v>0.12020833333333332</v>
      </c>
      <c r="AB81" s="4">
        <f>VLOOKUP(C81,'6'!$B$10:$H$215,4,FALSE)</f>
        <v>21</v>
      </c>
      <c r="AC81" s="4">
        <f>VLOOKUP(AB81,Баллы!$A$2:$B$101,2)+AD81/2</f>
        <v>81</v>
      </c>
      <c r="AD81" s="4">
        <f>VLOOKUP(C81,'6'!$B$10:$H$215,6,FALSE)</f>
        <v>22</v>
      </c>
      <c r="AE81" s="87"/>
      <c r="AF81" s="6"/>
      <c r="AG81" s="4"/>
      <c r="AH81" s="4"/>
      <c r="AI81" s="5"/>
      <c r="AJ81" s="6"/>
      <c r="AK81" s="6"/>
      <c r="AL81" s="6"/>
      <c r="AM81" s="5"/>
      <c r="AN81" s="6"/>
      <c r="AO81" s="6"/>
      <c r="AP81" s="6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</row>
    <row r="82" spans="1:58" x14ac:dyDescent="0.3">
      <c r="A82" s="11">
        <f>IF(D82=0," ",RANK(D82,$D$3:$D$140,0))</f>
        <v>79</v>
      </c>
      <c r="B82" s="9">
        <v>80</v>
      </c>
      <c r="C82" s="12" t="s">
        <v>527</v>
      </c>
      <c r="D82" s="72">
        <f>I82+M82+Q82+U82+Y82+AC82+AG82+AK82+AO82+AS82+AW82+BA82+BE82</f>
        <v>81</v>
      </c>
      <c r="E82" s="13">
        <f>J82+N82+R82+V82+Z82+AD82+AH82+AL82+AP82+AT82+AX82+BB82+BF82</f>
        <v>10</v>
      </c>
      <c r="F82" s="13">
        <f>COUNTA(H82,L82,P82,T82,X82,AB82,AF82,AJ82,AN82,AR82,AV82,AZ82,BD82)</f>
        <v>1</v>
      </c>
      <c r="G82" s="5"/>
      <c r="H82" s="6"/>
      <c r="I82" s="6"/>
      <c r="J82" s="6"/>
      <c r="K82" s="5">
        <f>VLOOKUP(C82,'2'!$C$10:$H$78,3,FALSE)</f>
        <v>5.1064814814814813E-2</v>
      </c>
      <c r="L82" s="6">
        <f>VLOOKUP(C82,'2'!$C$10:$H$78,4,FALSE)</f>
        <v>15</v>
      </c>
      <c r="M82" s="6">
        <f>VLOOKUP(L82,Баллы!$A$2:$B$101,2)+N82/2</f>
        <v>81</v>
      </c>
      <c r="N82" s="6">
        <f>VLOOKUP(C82,'2'!$C$10:$H$78,5,FALSE)</f>
        <v>10</v>
      </c>
      <c r="O82" s="5"/>
      <c r="P82" s="6"/>
      <c r="Q82" s="6"/>
      <c r="R82" s="6"/>
      <c r="S82" s="5"/>
      <c r="T82" s="6"/>
      <c r="U82" s="6"/>
      <c r="V82" s="6"/>
      <c r="W82" s="8"/>
      <c r="X82" s="4"/>
      <c r="Y82" s="4"/>
      <c r="Z82" s="4"/>
      <c r="AA82" s="8"/>
      <c r="AB82" s="4"/>
      <c r="AC82" s="4"/>
      <c r="AD82" s="4"/>
      <c r="AE82" s="87"/>
      <c r="AF82" s="6"/>
      <c r="AG82" s="4"/>
      <c r="AH82" s="4"/>
      <c r="AI82" s="5"/>
      <c r="AJ82" s="6"/>
      <c r="AK82" s="6"/>
      <c r="AL82" s="6"/>
      <c r="AM82" s="5"/>
      <c r="AN82" s="6"/>
      <c r="AO82" s="6"/>
      <c r="AP82" s="6"/>
      <c r="AQ82" s="5"/>
      <c r="AR82" s="6"/>
      <c r="AS82" s="6"/>
      <c r="AT82" s="6"/>
      <c r="AU82" s="5"/>
      <c r="AV82" s="6"/>
      <c r="AW82" s="6"/>
      <c r="AX82" s="6"/>
      <c r="AY82" s="5"/>
      <c r="AZ82" s="6"/>
      <c r="BA82" s="6"/>
      <c r="BB82" s="6"/>
      <c r="BC82" s="5"/>
      <c r="BD82" s="6"/>
      <c r="BE82" s="6"/>
      <c r="BF82" s="6"/>
    </row>
    <row r="83" spans="1:58" x14ac:dyDescent="0.3">
      <c r="A83" s="11">
        <f>IF(D83=0," ",RANK(D83,$D$3:$D$140,0))</f>
        <v>79</v>
      </c>
      <c r="B83" s="9">
        <v>80</v>
      </c>
      <c r="C83" s="159" t="s">
        <v>1937</v>
      </c>
      <c r="D83" s="72">
        <f>I83+M83+Q83+U83+Y83+AC83+AG83+AK83+AO83+AS83+AW83+BA83+BE83</f>
        <v>81</v>
      </c>
      <c r="E83" s="13">
        <f>J83+N83+R83+V83+Z83+AD83+AH83+AL83+AP83+AT83+AX83+BB83+BF83</f>
        <v>10</v>
      </c>
      <c r="F83" s="13">
        <f>COUNTA(H83,L83,P83,T83,X83,AB83,AF83,AJ83,AN83,AR83,AV83,AZ83,BD83)</f>
        <v>1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87" t="str">
        <f>VLOOKUP(C83,'7'!$B$10:$H$126,3,FALSE)</f>
        <v>00:49:33</v>
      </c>
      <c r="AF83" s="6">
        <f>VLOOKUP(C83,'7'!$B$10:$H$126,4,FALSE)</f>
        <v>15</v>
      </c>
      <c r="AG83" s="4">
        <f>VLOOKUP(AF83,Баллы!$A$2:$B$101,2)+AH83/2</f>
        <v>81</v>
      </c>
      <c r="AH83" s="4">
        <f>VLOOKUP(C83,'7'!$B$10:$H$126,6,FALSE)</f>
        <v>10</v>
      </c>
      <c r="AI83" s="5"/>
      <c r="AJ83" s="6"/>
      <c r="AK83" s="6"/>
      <c r="AL83" s="6"/>
      <c r="AM83" s="5"/>
      <c r="AN83" s="6"/>
      <c r="AO83" s="6"/>
      <c r="AP83" s="6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</row>
    <row r="84" spans="1:58" x14ac:dyDescent="0.3">
      <c r="A84" s="11">
        <f>IF(D84=0," ",RANK(D84,$D$3:$D$140,0))</f>
        <v>82</v>
      </c>
      <c r="B84" s="9">
        <v>82</v>
      </c>
      <c r="C84" s="159" t="s">
        <v>1953</v>
      </c>
      <c r="D84" s="72">
        <f>I84+M84+Q84+U84+Y84+AC84+AG84+AK84+AO84+AS84+AW84+BA84+BE84</f>
        <v>80</v>
      </c>
      <c r="E84" s="13">
        <f>J84+N84+R84+V84+Z84+AD84+AH84+AL84+AP84+AT84+AX84+BB84+BF84</f>
        <v>30</v>
      </c>
      <c r="F84" s="13">
        <f>COUNTA(H84,L84,P84,T84,X84,AB84,AF84,AJ84,AN84,AR84,AV84,AZ84,BD84)</f>
        <v>1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87"/>
      <c r="AF84" s="6"/>
      <c r="AG84" s="4"/>
      <c r="AH84" s="4"/>
      <c r="AI84" s="5" t="str">
        <f>VLOOKUP(C84,'8'!$B$10:$H$397,3,FALSE)</f>
        <v>03:32:36</v>
      </c>
      <c r="AJ84" s="6">
        <f>VLOOKUP(C84,'8'!$B$10:$H$397,4,FALSE)</f>
        <v>26</v>
      </c>
      <c r="AK84" s="6">
        <f>VLOOKUP(AJ84,Баллы!$A$2:$B$101,2)+AL84/2</f>
        <v>80</v>
      </c>
      <c r="AL84" s="6">
        <f>VLOOKUP(C84,'8'!$B$10:$H$397,6,FALSE)</f>
        <v>30</v>
      </c>
      <c r="AM84" s="5"/>
      <c r="AN84" s="6"/>
      <c r="AO84" s="6"/>
      <c r="AP84" s="6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</row>
    <row r="85" spans="1:58" x14ac:dyDescent="0.3">
      <c r="A85" s="11">
        <f>IF(D85=0," ",RANK(D85,$D$3:$D$140,0))</f>
        <v>82</v>
      </c>
      <c r="B85" s="9">
        <v>83</v>
      </c>
      <c r="C85" s="12" t="s">
        <v>528</v>
      </c>
      <c r="D85" s="72">
        <f>I85+M85+Q85+U85+Y85+AC85+AG85+AK85+AO85+AS85+AW85+BA85+BE85</f>
        <v>80</v>
      </c>
      <c r="E85" s="13">
        <f>J85+N85+R85+V85+Z85+AD85+AH85+AL85+AP85+AT85+AX85+BB85+BF85</f>
        <v>10</v>
      </c>
      <c r="F85" s="13">
        <f>COUNTA(H85,L85,P85,T85,X85,AB85,AF85,AJ85,AN85,AR85,AV85,AZ85,BD85)</f>
        <v>1</v>
      </c>
      <c r="G85" s="5"/>
      <c r="H85" s="6"/>
      <c r="I85" s="6"/>
      <c r="J85" s="6"/>
      <c r="K85" s="5">
        <f>VLOOKUP(C85,'2'!$C$10:$H$78,3,FALSE)</f>
        <v>5.2060185185185182E-2</v>
      </c>
      <c r="L85" s="6">
        <f>VLOOKUP(C85,'2'!$C$10:$H$78,4,FALSE)</f>
        <v>16</v>
      </c>
      <c r="M85" s="6">
        <f>VLOOKUP(L85,Баллы!$A$2:$B$101,2)+N85/2</f>
        <v>80</v>
      </c>
      <c r="N85" s="6">
        <f>VLOOKUP(C85,'2'!$C$10:$H$78,5,FALSE)</f>
        <v>10</v>
      </c>
      <c r="O85" s="5"/>
      <c r="P85" s="6"/>
      <c r="Q85" s="6"/>
      <c r="R85" s="6"/>
      <c r="S85" s="5"/>
      <c r="T85" s="6"/>
      <c r="U85" s="6"/>
      <c r="V85" s="6"/>
      <c r="W85" s="8"/>
      <c r="X85" s="4"/>
      <c r="Y85" s="4"/>
      <c r="Z85" s="4"/>
      <c r="AA85" s="8"/>
      <c r="AB85" s="4"/>
      <c r="AC85" s="4"/>
      <c r="AD85" s="4"/>
      <c r="AE85" s="87"/>
      <c r="AF85" s="6"/>
      <c r="AG85" s="4"/>
      <c r="AH85" s="4"/>
      <c r="AI85" s="5"/>
      <c r="AJ85" s="6"/>
      <c r="AK85" s="6"/>
      <c r="AL85" s="6"/>
      <c r="AM85" s="5"/>
      <c r="AN85" s="6"/>
      <c r="AO85" s="6"/>
      <c r="AP85" s="6"/>
      <c r="AQ85" s="5"/>
      <c r="AR85" s="6"/>
      <c r="AS85" s="6"/>
      <c r="AT85" s="6"/>
      <c r="AU85" s="5"/>
      <c r="AV85" s="6"/>
      <c r="AW85" s="6"/>
      <c r="AX85" s="6"/>
      <c r="AY85" s="5"/>
      <c r="AZ85" s="6"/>
      <c r="BA85" s="6"/>
      <c r="BB85" s="6"/>
      <c r="BC85" s="5"/>
      <c r="BD85" s="6"/>
      <c r="BE85" s="6"/>
      <c r="BF85" s="6"/>
    </row>
    <row r="86" spans="1:58" x14ac:dyDescent="0.3">
      <c r="A86" s="11">
        <f>IF(D86=0," ",RANK(D86,$D$3:$D$140,0))</f>
        <v>84</v>
      </c>
      <c r="B86" s="9">
        <v>84</v>
      </c>
      <c r="C86" s="12" t="s">
        <v>691</v>
      </c>
      <c r="D86" s="72">
        <f>I86+M86+Q86+U86+Y86+AC86+AG86+AK86+AO86+AS86+AW86+BA86+BE86</f>
        <v>79</v>
      </c>
      <c r="E86" s="13">
        <f>J86+N86+R86+V86+Z86+AD86+AH86+AL86+AP86+AT86+AX86+BB86+BF86</f>
        <v>22</v>
      </c>
      <c r="F86" s="13">
        <f>COUNTA(H86,L86,P86,T86,X86,AB86,AF86,AJ86,AN86,AR86,AV86,AZ86,BD86)</f>
        <v>1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8">
        <f>VLOOKUP(C86,'6'!$B$10:$H$215,3,FALSE)</f>
        <v>0.12409722222222223</v>
      </c>
      <c r="AB86" s="4">
        <f>VLOOKUP(C86,'6'!$B$10:$H$215,4,FALSE)</f>
        <v>23</v>
      </c>
      <c r="AC86" s="4">
        <f>VLOOKUP(AB86,Баллы!$A$2:$B$101,2)+AD86/2</f>
        <v>79</v>
      </c>
      <c r="AD86" s="4">
        <f>VLOOKUP(C86,'6'!$B$10:$H$215,6,FALSE)</f>
        <v>22</v>
      </c>
      <c r="AE86" s="87"/>
      <c r="AF86" s="6"/>
      <c r="AG86" s="4"/>
      <c r="AH86" s="4"/>
      <c r="AI86" s="5"/>
      <c r="AJ86" s="6"/>
      <c r="AK86" s="6"/>
      <c r="AL86" s="6"/>
      <c r="AM86" s="5"/>
      <c r="AN86" s="6"/>
      <c r="AO86" s="6"/>
      <c r="AP86" s="6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</row>
    <row r="87" spans="1:58" x14ac:dyDescent="0.3">
      <c r="A87" s="11">
        <f>IF(D87=0," ",RANK(D87,$D$3:$D$140,0))</f>
        <v>85</v>
      </c>
      <c r="B87" s="9">
        <v>85</v>
      </c>
      <c r="C87" s="159" t="s">
        <v>1976</v>
      </c>
      <c r="D87" s="72">
        <f>I87+M87+Q87+U87+Y87+AC87+AG87+AK87+AO87+AS87+AW87+BA87+BE87</f>
        <v>78.5</v>
      </c>
      <c r="E87" s="13">
        <f>J87+N87+R87+V87+Z87+AD87+AH87+AL87+AP87+AT87+AX87+BB87+BF87</f>
        <v>7</v>
      </c>
      <c r="F87" s="13">
        <f>COUNTA(H87,L87,P87,T87,X87,AB87,AF87,AJ87,AN87,AR87,AV87,AZ87,BD87)</f>
        <v>1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87"/>
      <c r="AF87" s="6"/>
      <c r="AG87" s="4"/>
      <c r="AH87" s="4"/>
      <c r="AI87" s="5" t="str">
        <f>VLOOKUP(C87,'8'!$B$10:$H$397,3,FALSE)</f>
        <v>00:45:34</v>
      </c>
      <c r="AJ87" s="6">
        <f>VLOOKUP(C87,'8'!$B$10:$H$397,4,FALSE)</f>
        <v>16</v>
      </c>
      <c r="AK87" s="6">
        <f>VLOOKUP(AJ87,Баллы!$A$2:$B$101,2)+AL87/2</f>
        <v>78.5</v>
      </c>
      <c r="AL87" s="6">
        <f>VLOOKUP(C87,'8'!$B$10:$H$397,6,FALSE)</f>
        <v>7</v>
      </c>
      <c r="AM87" s="5"/>
      <c r="AN87" s="6"/>
      <c r="AO87" s="6"/>
      <c r="AP87" s="6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</row>
    <row r="88" spans="1:58" x14ac:dyDescent="0.3">
      <c r="A88" s="11">
        <f>IF(D88=0," ",RANK(D88,$D$3:$D$140,0))</f>
        <v>86</v>
      </c>
      <c r="B88" s="9">
        <v>86</v>
      </c>
      <c r="C88" s="12" t="s">
        <v>227</v>
      </c>
      <c r="D88" s="72">
        <f>I88+M88+Q88+U88+Y88+AC88+AG88+AK88+AO88+AS88+AW88+BA88+BE88</f>
        <v>77</v>
      </c>
      <c r="E88" s="13">
        <f>J88+N88+R88+V88+Z88+AD88+AH88+AL88+AP88+AT88+AX88+BB88+BF88</f>
        <v>20</v>
      </c>
      <c r="F88" s="13">
        <f>COUNTA(H88,L88,P88,T88,X88,AB88,AF88,AJ88,AN88,AR88,AV88,AZ88,BD88)</f>
        <v>1</v>
      </c>
      <c r="G88" s="5"/>
      <c r="H88" s="6"/>
      <c r="I88" s="6"/>
      <c r="J88" s="6"/>
      <c r="K88" s="5"/>
      <c r="L88" s="6"/>
      <c r="M88" s="6"/>
      <c r="N88" s="6"/>
      <c r="O88" s="5"/>
      <c r="P88" s="6"/>
      <c r="Q88" s="6"/>
      <c r="R88" s="6"/>
      <c r="S88" s="5">
        <f>VLOOKUP(C88,'4'!$B$10:$H$161,3,FALSE)</f>
        <v>8.324074074074074E-2</v>
      </c>
      <c r="T88" s="6">
        <f>VLOOKUP(C88,'4'!$B$10:$H$161,4,FALSE)</f>
        <v>24</v>
      </c>
      <c r="U88" s="6">
        <f>VLOOKUP(T88,Баллы!$A$2:$B$101,2)+V88/2</f>
        <v>77</v>
      </c>
      <c r="V88" s="6">
        <f>VLOOKUP(C88,'4'!$B$10:$H$161,6,FALSE)</f>
        <v>20</v>
      </c>
      <c r="W88" s="8"/>
      <c r="X88" s="4"/>
      <c r="Y88" s="4"/>
      <c r="Z88" s="4"/>
      <c r="AA88" s="8"/>
      <c r="AB88" s="4"/>
      <c r="AC88" s="4"/>
      <c r="AD88" s="4"/>
      <c r="AE88" s="87"/>
      <c r="AF88" s="6"/>
      <c r="AG88" s="4"/>
      <c r="AH88" s="4"/>
      <c r="AI88" s="5"/>
      <c r="AJ88" s="6"/>
      <c r="AK88" s="6"/>
      <c r="AL88" s="6"/>
      <c r="AM88" s="5"/>
      <c r="AN88" s="6"/>
      <c r="AO88" s="6"/>
      <c r="AP88" s="6"/>
      <c r="AQ88" s="5"/>
      <c r="AR88" s="6"/>
      <c r="AS88" s="6"/>
      <c r="AT88" s="6"/>
      <c r="AU88" s="5"/>
      <c r="AV88" s="6"/>
      <c r="AW88" s="6"/>
      <c r="AX88" s="6"/>
      <c r="AY88" s="5"/>
      <c r="AZ88" s="6"/>
      <c r="BA88" s="6"/>
      <c r="BB88" s="6"/>
      <c r="BC88" s="5"/>
      <c r="BD88" s="6"/>
      <c r="BE88" s="6"/>
      <c r="BF88" s="6"/>
    </row>
    <row r="89" spans="1:58" x14ac:dyDescent="0.3">
      <c r="A89" s="11">
        <f>IF(D89=0," ",RANK(D89,$D$3:$D$140,0))</f>
        <v>87</v>
      </c>
      <c r="B89" s="9">
        <v>87</v>
      </c>
      <c r="C89" s="159" t="s">
        <v>1954</v>
      </c>
      <c r="D89" s="72">
        <f>I89+M89+Q89+U89+Y89+AC89+AG89+AK89+AO89+AS89+AW89+BA89+BE89</f>
        <v>76</v>
      </c>
      <c r="E89" s="13">
        <f>J89+N89+R89+V89+Z89+AD89+AH89+AL89+AP89+AT89+AX89+BB89+BF89</f>
        <v>30</v>
      </c>
      <c r="F89" s="13">
        <f>COUNTA(H89,L89,P89,T89,X89,AB89,AF89,AJ89,AN89,AR89,AV89,AZ89,BD89)</f>
        <v>1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87"/>
      <c r="AF89" s="6"/>
      <c r="AG89" s="4"/>
      <c r="AH89" s="4"/>
      <c r="AI89" s="5" t="str">
        <f>VLOOKUP(C89,'8'!$B$10:$H$397,3,FALSE)</f>
        <v>03:36:40</v>
      </c>
      <c r="AJ89" s="6">
        <f>VLOOKUP(C89,'8'!$B$10:$H$397,4,FALSE)</f>
        <v>30</v>
      </c>
      <c r="AK89" s="6">
        <f>VLOOKUP(AJ89,Баллы!$A$2:$B$101,2)+AL89/2</f>
        <v>76</v>
      </c>
      <c r="AL89" s="6">
        <f>VLOOKUP(C89,'8'!$B$10:$H$397,6,FALSE)</f>
        <v>30</v>
      </c>
      <c r="AM89" s="5"/>
      <c r="AN89" s="6"/>
      <c r="AO89" s="6"/>
      <c r="AP89" s="6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</row>
    <row r="90" spans="1:58" x14ac:dyDescent="0.3">
      <c r="A90" s="11">
        <f>IF(D90=0," ",RANK(D90,$D$3:$D$140,0))</f>
        <v>87</v>
      </c>
      <c r="B90" s="9">
        <v>88</v>
      </c>
      <c r="C90" s="12" t="s">
        <v>694</v>
      </c>
      <c r="D90" s="72">
        <f>I90+M90+Q90+U90+Y90+AC90+AG90+AK90+AO90+AS90+AW90+BA90+BE90</f>
        <v>76</v>
      </c>
      <c r="E90" s="13">
        <f>J90+N90+R90+V90+Z90+AD90+AH90+AL90+AP90+AT90+AX90+BB90+BF90</f>
        <v>22</v>
      </c>
      <c r="F90" s="13">
        <f>COUNTA(H90,L90,P90,T90,X90,AB90,AF90,AJ90,AN90,AR90,AV90,AZ90,BD90)</f>
        <v>1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8">
        <f>VLOOKUP(C90,'6'!$B$10:$H$215,3,FALSE)</f>
        <v>0.13692129629629629</v>
      </c>
      <c r="AB90" s="4">
        <f>VLOOKUP(C90,'6'!$B$10:$H$215,4,FALSE)</f>
        <v>26</v>
      </c>
      <c r="AC90" s="4">
        <f>VLOOKUP(AB90,Баллы!$A$2:$B$101,2)+AD90/2</f>
        <v>76</v>
      </c>
      <c r="AD90" s="4">
        <f>VLOOKUP(C90,'6'!$B$10:$H$215,6,FALSE)</f>
        <v>22</v>
      </c>
      <c r="AE90" s="87"/>
      <c r="AF90" s="6"/>
      <c r="AG90" s="4"/>
      <c r="AH90" s="4"/>
      <c r="AI90" s="5"/>
      <c r="AJ90" s="6"/>
      <c r="AK90" s="6"/>
      <c r="AL90" s="6"/>
      <c r="AM90" s="5"/>
      <c r="AN90" s="6"/>
      <c r="AO90" s="6"/>
      <c r="AP90" s="6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</row>
    <row r="91" spans="1:58" x14ac:dyDescent="0.3">
      <c r="A91" s="11">
        <f>IF(D91=0," ",RANK(D91,$D$3:$D$140,0))</f>
        <v>87</v>
      </c>
      <c r="B91" s="9">
        <v>89</v>
      </c>
      <c r="C91" s="12" t="s">
        <v>531</v>
      </c>
      <c r="D91" s="72">
        <f>I91+M91+Q91+U91+Y91+AC91+AG91+AK91+AO91+AS91+AW91+BA91+BE91</f>
        <v>76</v>
      </c>
      <c r="E91" s="13">
        <f>J91+N91+R91+V91+Z91+AD91+AH91+AL91+AP91+AT91+AX91+BB91+BF91</f>
        <v>10</v>
      </c>
      <c r="F91" s="13">
        <f>COUNTA(H91,L91,P91,T91,X91,AB91,AF91,AJ91,AN91,AR91,AV91,AZ91,BD91)</f>
        <v>1</v>
      </c>
      <c r="G91" s="5"/>
      <c r="H91" s="6"/>
      <c r="I91" s="6"/>
      <c r="J91" s="6"/>
      <c r="K91" s="5">
        <f>VLOOKUP(C91,'2'!$C$10:$H$78,3,FALSE)</f>
        <v>5.5543981481481486E-2</v>
      </c>
      <c r="L91" s="6">
        <f>VLOOKUP(C91,'2'!$C$10:$H$78,4,FALSE)</f>
        <v>20</v>
      </c>
      <c r="M91" s="6">
        <f>VLOOKUP(L91,Баллы!$A$2:$B$101,2)+N91/2</f>
        <v>76</v>
      </c>
      <c r="N91" s="6">
        <f>VLOOKUP(C91,'2'!$C$10:$H$78,5,FALSE)</f>
        <v>10</v>
      </c>
      <c r="O91" s="5"/>
      <c r="P91" s="6"/>
      <c r="Q91" s="6"/>
      <c r="R91" s="6"/>
      <c r="S91" s="5"/>
      <c r="T91" s="6"/>
      <c r="U91" s="6"/>
      <c r="V91" s="6"/>
      <c r="W91" s="8"/>
      <c r="X91" s="4"/>
      <c r="Y91" s="4"/>
      <c r="Z91" s="4"/>
      <c r="AA91" s="8"/>
      <c r="AB91" s="4"/>
      <c r="AC91" s="4"/>
      <c r="AD91" s="4"/>
      <c r="AE91" s="87"/>
      <c r="AF91" s="6"/>
      <c r="AG91" s="4"/>
      <c r="AH91" s="4"/>
      <c r="AI91" s="5"/>
      <c r="AJ91" s="6"/>
      <c r="AK91" s="6"/>
      <c r="AL91" s="6"/>
      <c r="AM91" s="5"/>
      <c r="AN91" s="6"/>
      <c r="AO91" s="6"/>
      <c r="AP91" s="6"/>
      <c r="AQ91" s="5"/>
      <c r="AR91" s="6"/>
      <c r="AS91" s="6"/>
      <c r="AT91" s="6"/>
      <c r="AU91" s="5"/>
      <c r="AV91" s="6"/>
      <c r="AW91" s="6"/>
      <c r="AX91" s="6"/>
      <c r="AY91" s="5"/>
      <c r="AZ91" s="6"/>
      <c r="BA91" s="6"/>
      <c r="BB91" s="6"/>
      <c r="BC91" s="5"/>
      <c r="BD91" s="6"/>
      <c r="BE91" s="6"/>
      <c r="BF91" s="6"/>
    </row>
    <row r="92" spans="1:58" x14ac:dyDescent="0.3">
      <c r="A92" s="11">
        <f>IF(D92=0," ",RANK(D92,$D$3:$D$140,0))</f>
        <v>87</v>
      </c>
      <c r="B92" s="9">
        <v>89</v>
      </c>
      <c r="C92" s="159" t="s">
        <v>1938</v>
      </c>
      <c r="D92" s="72">
        <f>I92+M92+Q92+U92+Y92+AC92+AG92+AK92+AO92+AS92+AW92+BA92+BE92</f>
        <v>76</v>
      </c>
      <c r="E92" s="13">
        <f>J92+N92+R92+V92+Z92+AD92+AH92+AL92+AP92+AT92+AX92+BB92+BF92</f>
        <v>10</v>
      </c>
      <c r="F92" s="13">
        <f>COUNTA(H92,L92,P92,T92,X92,AB92,AF92,AJ92,AN92,AR92,AV92,AZ92,BD92)</f>
        <v>1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87" t="str">
        <f>VLOOKUP(C92,'7'!$B$10:$H$126,3,FALSE)</f>
        <v>00:51:31</v>
      </c>
      <c r="AF92" s="6">
        <f>VLOOKUP(C92,'7'!$B$10:$H$126,4,FALSE)</f>
        <v>20</v>
      </c>
      <c r="AG92" s="4">
        <f>VLOOKUP(AF92,Баллы!$A$2:$B$101,2)+AH92/2</f>
        <v>76</v>
      </c>
      <c r="AH92" s="4">
        <f>VLOOKUP(C92,'7'!$B$10:$H$126,6,FALSE)</f>
        <v>10</v>
      </c>
      <c r="AI92" s="5"/>
      <c r="AJ92" s="6"/>
      <c r="AK92" s="6"/>
      <c r="AL92" s="6"/>
      <c r="AM92" s="5"/>
      <c r="AN92" s="6"/>
      <c r="AO92" s="6"/>
      <c r="AP92" s="6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</row>
    <row r="93" spans="1:58" x14ac:dyDescent="0.3">
      <c r="A93" s="11">
        <f>IF(D93=0," ",RANK(D93,$D$3:$D$140,0))</f>
        <v>91</v>
      </c>
      <c r="B93" s="9">
        <v>91</v>
      </c>
      <c r="C93" s="12" t="s">
        <v>396</v>
      </c>
      <c r="D93" s="72">
        <f>I93+M93+Q93+U93+Y93+AC93+AG93+AK93+AO93+AS93+AW93+BA93+BE93</f>
        <v>75.75</v>
      </c>
      <c r="E93" s="13">
        <f>J93+N93+R93+V93+Z93+AD93+AH93+AL93+AP93+AT93+AX93+BB93+BF93</f>
        <v>9.5</v>
      </c>
      <c r="F93" s="13">
        <f>COUNTA(H93,L93,P93,T93,X93,AB93,AF93,AJ93,AN93,AR93,AV93,AZ93,BD93)</f>
        <v>1</v>
      </c>
      <c r="G93" s="5"/>
      <c r="H93" s="6"/>
      <c r="I93" s="6"/>
      <c r="J93" s="6"/>
      <c r="K93" s="5"/>
      <c r="L93" s="6"/>
      <c r="M93" s="6"/>
      <c r="N93" s="6"/>
      <c r="O93" s="5">
        <f>VLOOKUP(C93,'3'!$B$10:$G$298,3,FALSE)</f>
        <v>3.7210648148148152E-2</v>
      </c>
      <c r="P93" s="6">
        <f>VLOOKUP(C93,'3'!$B$10:$G$298,4,FALSE)</f>
        <v>20</v>
      </c>
      <c r="Q93" s="6">
        <f>VLOOKUP(P93,Баллы!$A$2:$B$101,2)+R93/2</f>
        <v>75.75</v>
      </c>
      <c r="R93" s="6">
        <f>VLOOKUP(C93,'3'!$B$10:$G$298,5,FALSE)</f>
        <v>9.5</v>
      </c>
      <c r="S93" s="5"/>
      <c r="T93" s="6"/>
      <c r="U93" s="6"/>
      <c r="V93" s="6"/>
      <c r="W93" s="8"/>
      <c r="X93" s="4"/>
      <c r="Y93" s="4"/>
      <c r="Z93" s="4"/>
      <c r="AA93" s="8"/>
      <c r="AB93" s="4"/>
      <c r="AC93" s="4"/>
      <c r="AD93" s="4"/>
      <c r="AE93" s="87"/>
      <c r="AF93" s="6"/>
      <c r="AG93" s="4"/>
      <c r="AH93" s="4"/>
      <c r="AI93" s="5"/>
      <c r="AJ93" s="6"/>
      <c r="AK93" s="6"/>
      <c r="AL93" s="6"/>
      <c r="AM93" s="5"/>
      <c r="AN93" s="6"/>
      <c r="AO93" s="6"/>
      <c r="AP93" s="6"/>
      <c r="AQ93" s="5"/>
      <c r="AR93" s="6"/>
      <c r="AS93" s="6"/>
      <c r="AT93" s="6"/>
      <c r="AU93" s="5"/>
      <c r="AV93" s="6"/>
      <c r="AW93" s="6"/>
      <c r="AX93" s="6"/>
      <c r="AY93" s="5"/>
      <c r="AZ93" s="6"/>
      <c r="BA93" s="6"/>
      <c r="BB93" s="6"/>
      <c r="BC93" s="5"/>
      <c r="BD93" s="6"/>
      <c r="BE93" s="6"/>
      <c r="BF93" s="6"/>
    </row>
    <row r="94" spans="1:58" x14ac:dyDescent="0.3">
      <c r="A94" s="11">
        <f>IF(D94=0," ",RANK(D94,$D$3:$D$140,0))</f>
        <v>92</v>
      </c>
      <c r="B94" s="9">
        <v>92</v>
      </c>
      <c r="C94" s="159" t="s">
        <v>1961</v>
      </c>
      <c r="D94" s="72">
        <f>I94+M94+Q94+U94+Y94+AC94+AG94+AK94+AO94+AS94+AW94+BA94+BE94</f>
        <v>75.5</v>
      </c>
      <c r="E94" s="13">
        <f>J94+N94+R94+V94+Z94+AD94+AH94+AL94+AP94+AT94+AX94+BB94+BF94</f>
        <v>15</v>
      </c>
      <c r="F94" s="13">
        <f>COUNTA(H94,L94,P94,T94,X94,AB94,AF94,AJ94,AN94,AR94,AV94,AZ94,BD94)</f>
        <v>1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87"/>
      <c r="AF94" s="6"/>
      <c r="AG94" s="4"/>
      <c r="AH94" s="4"/>
      <c r="AI94" s="5" t="str">
        <f>VLOOKUP(C94,'8'!$B$10:$H$397,3,FALSE)</f>
        <v>01:17:52</v>
      </c>
      <c r="AJ94" s="6">
        <f>VLOOKUP(C94,'8'!$B$10:$H$397,4,FALSE)</f>
        <v>23</v>
      </c>
      <c r="AK94" s="6">
        <f>VLOOKUP(AJ94,Баллы!$A$2:$B$101,2)+AL94/2</f>
        <v>75.5</v>
      </c>
      <c r="AL94" s="6">
        <f>VLOOKUP(C94,'8'!$B$10:$H$397,6,FALSE)</f>
        <v>15</v>
      </c>
      <c r="AM94" s="5"/>
      <c r="AN94" s="6"/>
      <c r="AO94" s="6"/>
      <c r="AP94" s="6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</row>
    <row r="95" spans="1:58" x14ac:dyDescent="0.3">
      <c r="A95" s="11">
        <f>IF(D95=0," ",RANK(D95,$D$3:$D$140,0))</f>
        <v>93</v>
      </c>
      <c r="B95" s="9">
        <v>93</v>
      </c>
      <c r="C95" s="159" t="s">
        <v>1955</v>
      </c>
      <c r="D95" s="72">
        <f>I95+M95+Q95+U95+Y95+AC95+AG95+AK95+AO95+AS95+AW95+BA95+BE95</f>
        <v>75</v>
      </c>
      <c r="E95" s="13">
        <f>J95+N95+R95+V95+Z95+AD95+AH95+AL95+AP95+AT95+AX95+BB95+BF95</f>
        <v>30</v>
      </c>
      <c r="F95" s="13">
        <f>COUNTA(H95,L95,P95,T95,X95,AB95,AF95,AJ95,AN95,AR95,AV95,AZ95,BD95)</f>
        <v>1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87"/>
      <c r="AF95" s="6"/>
      <c r="AG95" s="4"/>
      <c r="AH95" s="4"/>
      <c r="AI95" s="5" t="str">
        <f>VLOOKUP(C95,'8'!$B$10:$H$397,3,FALSE)</f>
        <v>03:40:24</v>
      </c>
      <c r="AJ95" s="6">
        <f>VLOOKUP(C95,'8'!$B$10:$H$397,4,FALSE)</f>
        <v>31</v>
      </c>
      <c r="AK95" s="6">
        <f>VLOOKUP(AJ95,Баллы!$A$2:$B$101,2)+AL95/2</f>
        <v>75</v>
      </c>
      <c r="AL95" s="6">
        <f>VLOOKUP(C95,'8'!$B$10:$H$397,6,FALSE)</f>
        <v>30</v>
      </c>
      <c r="AM95" s="5"/>
      <c r="AN95" s="6"/>
      <c r="AO95" s="6"/>
      <c r="AP95" s="6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</row>
    <row r="96" spans="1:58" x14ac:dyDescent="0.3">
      <c r="A96" s="11">
        <f>IF(D96=0," ",RANK(D96,$D$3:$D$140,0))</f>
        <v>93</v>
      </c>
      <c r="B96" s="9">
        <v>94</v>
      </c>
      <c r="C96" s="12" t="s">
        <v>538</v>
      </c>
      <c r="D96" s="72">
        <f>I96+M96+Q96+U96+Y96+AC96+AG96+AK96+AO96+AS96+AW96+BA96+BE96</f>
        <v>75</v>
      </c>
      <c r="E96" s="13">
        <f>J96+N96+R96+V96+Z96+AD96+AH96+AL96+AP96+AT96+AX96+BB96+BF96</f>
        <v>10</v>
      </c>
      <c r="F96" s="13">
        <f>COUNTA(H96,L96,P96,T96,X96,AB96,AF96,AJ96,AN96,AR96,AV96,AZ96,BD96)</f>
        <v>1</v>
      </c>
      <c r="G96" s="5"/>
      <c r="H96" s="6"/>
      <c r="I96" s="6"/>
      <c r="J96" s="6"/>
      <c r="K96" s="5">
        <f>VLOOKUP(C96,'2'!$C$10:$H$78,3,FALSE)</f>
        <v>5.8888888888888886E-2</v>
      </c>
      <c r="L96" s="6">
        <f>VLOOKUP(C96,'2'!$C$10:$H$78,4,FALSE)</f>
        <v>21</v>
      </c>
      <c r="M96" s="6">
        <f>VLOOKUP(L96,Баллы!$A$2:$B$101,2)+N96/2</f>
        <v>75</v>
      </c>
      <c r="N96" s="6">
        <f>VLOOKUP(C96,'2'!$C$10:$H$78,5,FALSE)</f>
        <v>10</v>
      </c>
      <c r="O96" s="5"/>
      <c r="P96" s="6"/>
      <c r="Q96" s="6"/>
      <c r="R96" s="6"/>
      <c r="S96" s="5"/>
      <c r="T96" s="6"/>
      <c r="U96" s="6"/>
      <c r="V96" s="6"/>
      <c r="W96" s="8"/>
      <c r="X96" s="4"/>
      <c r="Y96" s="4"/>
      <c r="Z96" s="4"/>
      <c r="AA96" s="8"/>
      <c r="AB96" s="4"/>
      <c r="AC96" s="4"/>
      <c r="AD96" s="4"/>
      <c r="AE96" s="87"/>
      <c r="AF96" s="6"/>
      <c r="AG96" s="4"/>
      <c r="AH96" s="4"/>
      <c r="AI96" s="5"/>
      <c r="AJ96" s="6"/>
      <c r="AK96" s="6"/>
      <c r="AL96" s="6"/>
      <c r="AM96" s="5"/>
      <c r="AN96" s="6"/>
      <c r="AO96" s="6"/>
      <c r="AP96" s="6"/>
      <c r="AQ96" s="5"/>
      <c r="AR96" s="6"/>
      <c r="AS96" s="6"/>
      <c r="AT96" s="6"/>
      <c r="AU96" s="5"/>
      <c r="AV96" s="6"/>
      <c r="AW96" s="6"/>
      <c r="AX96" s="6"/>
      <c r="AY96" s="5"/>
      <c r="AZ96" s="6"/>
      <c r="BA96" s="6"/>
      <c r="BB96" s="6"/>
      <c r="BC96" s="5"/>
      <c r="BD96" s="6"/>
      <c r="BE96" s="6"/>
      <c r="BF96" s="6"/>
    </row>
    <row r="97" spans="1:58" x14ac:dyDescent="0.3">
      <c r="A97" s="11">
        <f>IF(D97=0," ",RANK(D97,$D$3:$D$140,0))</f>
        <v>93</v>
      </c>
      <c r="B97" s="9">
        <v>94</v>
      </c>
      <c r="C97" s="159" t="s">
        <v>1939</v>
      </c>
      <c r="D97" s="72">
        <f>I97+M97+Q97+U97+Y97+AC97+AG97+AK97+AO97+AS97+AW97+BA97+BE97</f>
        <v>75</v>
      </c>
      <c r="E97" s="13">
        <f>J97+N97+R97+V97+Z97+AD97+AH97+AL97+AP97+AT97+AX97+BB97+BF97</f>
        <v>10</v>
      </c>
      <c r="F97" s="13">
        <f>COUNTA(H97,L97,P97,T97,X97,AB97,AF97,AJ97,AN97,AR97,AV97,AZ97,BD97)</f>
        <v>1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87" t="str">
        <f>VLOOKUP(C97,'7'!$B$10:$H$126,3,FALSE)</f>
        <v>00:53:00</v>
      </c>
      <c r="AF97" s="6">
        <f>VLOOKUP(C97,'7'!$B$10:$H$126,4,FALSE)</f>
        <v>21</v>
      </c>
      <c r="AG97" s="4">
        <f>VLOOKUP(AF97,Баллы!$A$2:$B$101,2)+AH97/2</f>
        <v>75</v>
      </c>
      <c r="AH97" s="4">
        <f>VLOOKUP(C97,'7'!$B$10:$H$126,6,FALSE)</f>
        <v>10</v>
      </c>
      <c r="AI97" s="5"/>
      <c r="AJ97" s="6"/>
      <c r="AK97" s="6"/>
      <c r="AL97" s="6"/>
      <c r="AM97" s="5"/>
      <c r="AN97" s="6"/>
      <c r="AO97" s="6"/>
      <c r="AP97" s="6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</row>
    <row r="98" spans="1:58" x14ac:dyDescent="0.3">
      <c r="A98" s="11">
        <f>IF(D98=0," ",RANK(D98,$D$3:$D$140,0))</f>
        <v>96</v>
      </c>
      <c r="B98" s="9">
        <v>96</v>
      </c>
      <c r="C98" s="159" t="s">
        <v>1977</v>
      </c>
      <c r="D98" s="72">
        <f>I98+M98+Q98+U98+Y98+AC98+AG98+AK98+AO98+AS98+AW98+BA98+BE98</f>
        <v>74.5</v>
      </c>
      <c r="E98" s="13">
        <f>J98+N98+R98+V98+Z98+AD98+AH98+AL98+AP98+AT98+AX98+BB98+BF98</f>
        <v>7</v>
      </c>
      <c r="F98" s="13">
        <f>COUNTA(H98,L98,P98,T98,X98,AB98,AF98,AJ98,AN98,AR98,AV98,AZ98,BD98)</f>
        <v>1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87"/>
      <c r="AF98" s="6"/>
      <c r="AG98" s="4"/>
      <c r="AH98" s="4"/>
      <c r="AI98" s="5" t="str">
        <f>VLOOKUP(C98,'8'!$B$10:$H$397,3,FALSE)</f>
        <v>00:48:07</v>
      </c>
      <c r="AJ98" s="6">
        <f>VLOOKUP(C98,'8'!$B$10:$H$397,4,FALSE)</f>
        <v>20</v>
      </c>
      <c r="AK98" s="6">
        <f>VLOOKUP(AJ98,Баллы!$A$2:$B$101,2)+AL98/2</f>
        <v>74.5</v>
      </c>
      <c r="AL98" s="6">
        <f>VLOOKUP(C98,'8'!$B$10:$H$397,6,FALSE)</f>
        <v>7</v>
      </c>
      <c r="AM98" s="5"/>
      <c r="AN98" s="6"/>
      <c r="AO98" s="6"/>
      <c r="AP98" s="6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</row>
    <row r="99" spans="1:58" x14ac:dyDescent="0.3">
      <c r="A99" s="11">
        <f>IF(D99=0," ",RANK(D99,$D$3:$D$140,0))</f>
        <v>97</v>
      </c>
      <c r="B99" s="9">
        <v>97</v>
      </c>
      <c r="C99" s="159" t="s">
        <v>1983</v>
      </c>
      <c r="D99" s="72">
        <f>I99+M99+Q99+U99+Y99+AC99+AG99+AK99+AO99+AS99+AW99+BA99+BE99</f>
        <v>73</v>
      </c>
      <c r="E99" s="13">
        <f>J99+N99+R99+V99+Z99+AD99+AH99+AL99+AP99+AT99+AX99+BB99+BF99</f>
        <v>30</v>
      </c>
      <c r="F99" s="13">
        <f>COUNTA(H99,L99,P99,T99,X99,AB99,AF99,AJ99,AN99,AR99,AV99,AZ99,BD99)</f>
        <v>1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87"/>
      <c r="AF99" s="6"/>
      <c r="AG99" s="4"/>
      <c r="AH99" s="4"/>
      <c r="AI99" s="5" t="str">
        <f>VLOOKUP(C99,'8'!$B$10:$H$397,3,FALSE)</f>
        <v>03:43:03</v>
      </c>
      <c r="AJ99" s="6">
        <f>VLOOKUP(C99,'8'!$B$10:$H$397,4,FALSE)</f>
        <v>33</v>
      </c>
      <c r="AK99" s="6">
        <f>VLOOKUP(AJ99,Баллы!$A$2:$B$101,2)+AL99/2</f>
        <v>73</v>
      </c>
      <c r="AL99" s="6">
        <f>VLOOKUP(C99,'8'!$B$10:$H$397,6,FALSE)</f>
        <v>30</v>
      </c>
      <c r="AM99" s="5"/>
      <c r="AN99" s="6"/>
      <c r="AO99" s="6"/>
      <c r="AP99" s="6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</row>
    <row r="100" spans="1:58" x14ac:dyDescent="0.3">
      <c r="A100" s="11">
        <f>IF(D100=0," ",RANK(D100,$D$3:$D$140,0))</f>
        <v>98</v>
      </c>
      <c r="B100" s="9">
        <v>98</v>
      </c>
      <c r="C100" s="12" t="s">
        <v>447</v>
      </c>
      <c r="D100" s="72">
        <f>I100+M100+Q100+U100+Y100+AC100+AG100+AK100+AO100+AS100+AW100+BA100+BE100</f>
        <v>71.25</v>
      </c>
      <c r="E100" s="13">
        <f>J100+N100+R100+V100+Z100+AD100+AH100+AL100+AP100+AT100+AX100+BB100+BF100</f>
        <v>26.5</v>
      </c>
      <c r="F100" s="13">
        <f>COUNTA(H100,L100,P100,T100,X100,AB100,AF100,AJ100,AN100,AR100,AV100,AZ100,BD100)</f>
        <v>1</v>
      </c>
      <c r="G100" s="5"/>
      <c r="H100" s="6"/>
      <c r="I100" s="6"/>
      <c r="J100" s="6"/>
      <c r="K100" s="5"/>
      <c r="L100" s="6"/>
      <c r="M100" s="6"/>
      <c r="N100" s="6"/>
      <c r="O100" s="5">
        <f>VLOOKUP(C100,'3'!$B$10:$G$298,3,FALSE)</f>
        <v>0.11806712962962962</v>
      </c>
      <c r="P100" s="6">
        <f>VLOOKUP(C100,'3'!$B$10:$G$298,4,FALSE)</f>
        <v>33</v>
      </c>
      <c r="Q100" s="6">
        <f>VLOOKUP(P100,Баллы!$A$2:$B$101,2)+R100/2</f>
        <v>71.25</v>
      </c>
      <c r="R100" s="6">
        <f>VLOOKUP(C100,'3'!$B$10:$G$298,5,FALSE)</f>
        <v>26.5</v>
      </c>
      <c r="S100" s="5"/>
      <c r="T100" s="6"/>
      <c r="U100" s="6"/>
      <c r="V100" s="6"/>
      <c r="W100" s="8"/>
      <c r="X100" s="4"/>
      <c r="Y100" s="4"/>
      <c r="Z100" s="4"/>
      <c r="AA100" s="8"/>
      <c r="AB100" s="4"/>
      <c r="AC100" s="4"/>
      <c r="AD100" s="4"/>
      <c r="AE100" s="87"/>
      <c r="AF100" s="6"/>
      <c r="AG100" s="4"/>
      <c r="AH100" s="4"/>
      <c r="AI100" s="5"/>
      <c r="AJ100" s="6"/>
      <c r="AK100" s="6"/>
      <c r="AL100" s="6"/>
      <c r="AM100" s="5"/>
      <c r="AN100" s="6"/>
      <c r="AO100" s="6"/>
      <c r="AP100" s="6"/>
      <c r="AQ100" s="5"/>
      <c r="AR100" s="6"/>
      <c r="AS100" s="6"/>
      <c r="AT100" s="6"/>
      <c r="AU100" s="5"/>
      <c r="AV100" s="6"/>
      <c r="AW100" s="6"/>
      <c r="AX100" s="6"/>
      <c r="AY100" s="5"/>
      <c r="AZ100" s="6"/>
      <c r="BA100" s="6"/>
      <c r="BB100" s="6"/>
      <c r="BC100" s="5"/>
      <c r="BD100" s="6"/>
      <c r="BE100" s="6"/>
      <c r="BF100" s="6"/>
    </row>
    <row r="101" spans="1:58" x14ac:dyDescent="0.3">
      <c r="A101" s="11">
        <f>IF(D101=0," ",RANK(D101,$D$3:$D$140,0))</f>
        <v>99</v>
      </c>
      <c r="B101" s="9">
        <v>99</v>
      </c>
      <c r="C101" s="159" t="s">
        <v>1956</v>
      </c>
      <c r="D101" s="72">
        <f>I101+M101+Q101+U101+Y101+AC101+AG101+AK101+AO101+AS101+AW101+BA101+BE101</f>
        <v>71</v>
      </c>
      <c r="E101" s="13">
        <f>J101+N101+R101+V101+Z101+AD101+AH101+AL101+AP101+AT101+AX101+BB101+BF101</f>
        <v>30</v>
      </c>
      <c r="F101" s="13">
        <f>COUNTA(H101,L101,P101,T101,X101,AB101,AF101,AJ101,AN101,AR101,AV101,AZ101,BD101)</f>
        <v>1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87"/>
      <c r="AF101" s="6"/>
      <c r="AG101" s="4"/>
      <c r="AH101" s="4"/>
      <c r="AI101" s="5" t="str">
        <f>VLOOKUP(C101,'8'!$B$10:$H$397,3,FALSE)</f>
        <v>03:48:00</v>
      </c>
      <c r="AJ101" s="6">
        <f>VLOOKUP(C101,'8'!$B$10:$H$397,4,FALSE)</f>
        <v>35</v>
      </c>
      <c r="AK101" s="6">
        <f>VLOOKUP(AJ101,Баллы!$A$2:$B$101,2)+AL101/2</f>
        <v>71</v>
      </c>
      <c r="AL101" s="6">
        <f>VLOOKUP(C101,'8'!$B$10:$H$397,6,FALSE)</f>
        <v>30</v>
      </c>
      <c r="AM101" s="5"/>
      <c r="AN101" s="6"/>
      <c r="AO101" s="6"/>
      <c r="AP101" s="6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</row>
    <row r="102" spans="1:58" x14ac:dyDescent="0.3">
      <c r="A102" s="11">
        <f>IF(D102=0," ",RANK(D102,$D$3:$D$140,0))</f>
        <v>99</v>
      </c>
      <c r="B102" s="9">
        <v>100</v>
      </c>
      <c r="C102" s="12" t="s">
        <v>187</v>
      </c>
      <c r="D102" s="72">
        <f>I102+M102+Q102+U102+Y102+AC102+AG102+AK102+AO102+AS102+AW102+BA102+BE102</f>
        <v>71</v>
      </c>
      <c r="E102" s="13">
        <f>J102+N102+R102+V102+Z102+AD102+AH102+AL102+AP102+AT102+AX102+BB102+BF102</f>
        <v>10</v>
      </c>
      <c r="F102" s="13">
        <f>COUNTA(H102,L102,P102,T102,X102,AB102,AF102,AJ102,AN102,AR102,AV102,AZ102,BD102)</f>
        <v>1</v>
      </c>
      <c r="G102" s="5"/>
      <c r="H102" s="6"/>
      <c r="I102" s="6"/>
      <c r="J102" s="6"/>
      <c r="K102" s="5"/>
      <c r="L102" s="6"/>
      <c r="M102" s="6"/>
      <c r="N102" s="6"/>
      <c r="O102" s="5"/>
      <c r="P102" s="6"/>
      <c r="Q102" s="6"/>
      <c r="R102" s="6"/>
      <c r="S102" s="5">
        <f>VLOOKUP(C102,'4'!$B$10:$H$161,3,FALSE)</f>
        <v>4.0543981481481479E-2</v>
      </c>
      <c r="T102" s="6">
        <f>VLOOKUP(C102,'4'!$B$10:$H$161,4,FALSE)</f>
        <v>25</v>
      </c>
      <c r="U102" s="6">
        <f>VLOOKUP(T102,Баллы!$A$2:$B$101,2)+V102/2</f>
        <v>71</v>
      </c>
      <c r="V102" s="6">
        <f>VLOOKUP(C102,'4'!$B$10:$H$161,6,FALSE)</f>
        <v>10</v>
      </c>
      <c r="W102" s="8"/>
      <c r="X102" s="4"/>
      <c r="Y102" s="4"/>
      <c r="Z102" s="4"/>
      <c r="AA102" s="8"/>
      <c r="AB102" s="4"/>
      <c r="AC102" s="4"/>
      <c r="AD102" s="4"/>
      <c r="AE102" s="87"/>
      <c r="AF102" s="6"/>
      <c r="AG102" s="4"/>
      <c r="AH102" s="4"/>
      <c r="AI102" s="5"/>
      <c r="AJ102" s="6"/>
      <c r="AK102" s="6"/>
      <c r="AL102" s="6"/>
      <c r="AM102" s="5"/>
      <c r="AN102" s="6"/>
      <c r="AO102" s="6"/>
      <c r="AP102" s="6"/>
      <c r="AQ102" s="5"/>
      <c r="AR102" s="6"/>
      <c r="AS102" s="6"/>
      <c r="AT102" s="6"/>
      <c r="AU102" s="5"/>
      <c r="AV102" s="6"/>
      <c r="AW102" s="6"/>
      <c r="AX102" s="6"/>
      <c r="AY102" s="5"/>
      <c r="AZ102" s="6"/>
      <c r="BA102" s="6"/>
      <c r="BB102" s="6"/>
      <c r="BC102" s="5"/>
      <c r="BD102" s="6"/>
      <c r="BE102" s="6"/>
      <c r="BF102" s="6"/>
    </row>
    <row r="103" spans="1:58" x14ac:dyDescent="0.3">
      <c r="A103" s="11">
        <f>IF(D103=0," ",RANK(D103,$D$3:$D$140,0))</f>
        <v>101</v>
      </c>
      <c r="B103" s="9">
        <v>101</v>
      </c>
      <c r="C103" s="12" t="s">
        <v>401</v>
      </c>
      <c r="D103" s="72">
        <f>I103+M103+Q103+U103+Y103+AC103+AG103+AK103+AO103+AS103+AW103+BA103+BE103</f>
        <v>69.75</v>
      </c>
      <c r="E103" s="13">
        <f>J103+N103+R103+V103+Z103+AD103+AH103+AL103+AP103+AT103+AX103+BB103+BF103</f>
        <v>9.5</v>
      </c>
      <c r="F103" s="13">
        <f>COUNTA(H103,L103,P103,T103,X103,AB103,AF103,AJ103,AN103,AR103,AV103,AZ103,BD103)</f>
        <v>1</v>
      </c>
      <c r="G103" s="5"/>
      <c r="H103" s="6"/>
      <c r="I103" s="6"/>
      <c r="J103" s="6"/>
      <c r="K103" s="5"/>
      <c r="L103" s="6"/>
      <c r="M103" s="6"/>
      <c r="N103" s="6"/>
      <c r="O103" s="5">
        <f>VLOOKUP(C103,'3'!$B$10:$G$298,3,FALSE)</f>
        <v>4.2395833333333334E-2</v>
      </c>
      <c r="P103" s="6">
        <f>VLOOKUP(C103,'3'!$B$10:$G$298,4,FALSE)</f>
        <v>26</v>
      </c>
      <c r="Q103" s="6">
        <f>VLOOKUP(P103,Баллы!$A$2:$B$101,2)+R103/2</f>
        <v>69.75</v>
      </c>
      <c r="R103" s="6">
        <f>VLOOKUP(C103,'3'!$B$10:$G$298,5,FALSE)</f>
        <v>9.5</v>
      </c>
      <c r="S103" s="5"/>
      <c r="T103" s="6"/>
      <c r="U103" s="6"/>
      <c r="V103" s="6"/>
      <c r="W103" s="8"/>
      <c r="X103" s="4"/>
      <c r="Y103" s="4"/>
      <c r="Z103" s="4"/>
      <c r="AA103" s="8"/>
      <c r="AB103" s="4"/>
      <c r="AC103" s="4"/>
      <c r="AD103" s="4"/>
      <c r="AE103" s="87"/>
      <c r="AF103" s="6"/>
      <c r="AG103" s="4"/>
      <c r="AH103" s="4"/>
      <c r="AI103" s="5"/>
      <c r="AJ103" s="6"/>
      <c r="AK103" s="6"/>
      <c r="AL103" s="6"/>
      <c r="AM103" s="5"/>
      <c r="AN103" s="6"/>
      <c r="AO103" s="6"/>
      <c r="AP103" s="6"/>
      <c r="AQ103" s="5"/>
      <c r="AR103" s="6"/>
      <c r="AS103" s="6"/>
      <c r="AT103" s="6"/>
      <c r="AU103" s="5"/>
      <c r="AV103" s="6"/>
      <c r="AW103" s="6"/>
      <c r="AX103" s="6"/>
      <c r="AY103" s="5"/>
      <c r="AZ103" s="6"/>
      <c r="BA103" s="6"/>
      <c r="BB103" s="6"/>
      <c r="BC103" s="5"/>
      <c r="BD103" s="6"/>
      <c r="BE103" s="6"/>
      <c r="BF103" s="6"/>
    </row>
    <row r="104" spans="1:58" x14ac:dyDescent="0.3">
      <c r="A104" s="11">
        <f>IF(D104=0," ",RANK(D104,$D$3:$D$140,0))</f>
        <v>102</v>
      </c>
      <c r="B104" s="9">
        <v>102</v>
      </c>
      <c r="C104" s="12" t="s">
        <v>234</v>
      </c>
      <c r="D104" s="72">
        <f>I104+M104+Q104+U104+Y104+AC104+AG104+AK104+AO104+AS104+AW104+BA104+BE104</f>
        <v>69</v>
      </c>
      <c r="E104" s="13">
        <f>J104+N104+R104+V104+Z104+AD104+AH104+AL104+AP104+AT104+AX104+BB104+BF104</f>
        <v>20</v>
      </c>
      <c r="F104" s="13">
        <f>COUNTA(H104,L104,P104,T104,X104,AB104,AF104,AJ104,AN104,AR104,AV104,AZ104,BD104)</f>
        <v>1</v>
      </c>
      <c r="G104" s="5"/>
      <c r="H104" s="6"/>
      <c r="I104" s="6"/>
      <c r="J104" s="6"/>
      <c r="K104" s="5"/>
      <c r="L104" s="6"/>
      <c r="M104" s="6"/>
      <c r="N104" s="6"/>
      <c r="O104" s="5"/>
      <c r="P104" s="6"/>
      <c r="Q104" s="6"/>
      <c r="R104" s="6"/>
      <c r="S104" s="5">
        <f>VLOOKUP(C104,'4'!$B$10:$H$161,3,FALSE)</f>
        <v>9.0347222222222232E-2</v>
      </c>
      <c r="T104" s="6">
        <f>VLOOKUP(C104,'4'!$B$10:$H$161,4,FALSE)</f>
        <v>32</v>
      </c>
      <c r="U104" s="6">
        <f>VLOOKUP(T104,Баллы!$A$2:$B$101,2)+V104/2</f>
        <v>69</v>
      </c>
      <c r="V104" s="6">
        <f>VLOOKUP(C104,'4'!$B$10:$H$161,6,FALSE)</f>
        <v>20</v>
      </c>
      <c r="W104" s="8"/>
      <c r="X104" s="4"/>
      <c r="Y104" s="4"/>
      <c r="Z104" s="4"/>
      <c r="AA104" s="8"/>
      <c r="AB104" s="4"/>
      <c r="AC104" s="4"/>
      <c r="AD104" s="4"/>
      <c r="AE104" s="87"/>
      <c r="AF104" s="6"/>
      <c r="AG104" s="4"/>
      <c r="AH104" s="4"/>
      <c r="AI104" s="5"/>
      <c r="AJ104" s="6"/>
      <c r="AK104" s="6"/>
      <c r="AL104" s="6"/>
      <c r="AM104" s="5"/>
      <c r="AN104" s="6"/>
      <c r="AO104" s="6"/>
      <c r="AP104" s="6"/>
      <c r="AQ104" s="5"/>
      <c r="AR104" s="6"/>
      <c r="AS104" s="6"/>
      <c r="AT104" s="6"/>
      <c r="AU104" s="5"/>
      <c r="AV104" s="6"/>
      <c r="AW104" s="6"/>
      <c r="AX104" s="6"/>
      <c r="AY104" s="5"/>
      <c r="AZ104" s="6"/>
      <c r="BA104" s="6"/>
      <c r="BB104" s="6"/>
      <c r="BC104" s="5"/>
      <c r="BD104" s="6"/>
      <c r="BE104" s="6"/>
      <c r="BF104" s="6"/>
    </row>
    <row r="105" spans="1:58" x14ac:dyDescent="0.3">
      <c r="A105" s="11">
        <f>IF(D105=0," ",RANK(D105,$D$3:$D$140,0))</f>
        <v>103</v>
      </c>
      <c r="B105" s="9">
        <v>103</v>
      </c>
      <c r="C105" s="12" t="s">
        <v>402</v>
      </c>
      <c r="D105" s="72">
        <f>I105+M105+Q105+U105+Y105+AC105+AG105+AK105+AO105+AS105+AW105+BA105+BE105</f>
        <v>68.75</v>
      </c>
      <c r="E105" s="13">
        <f>J105+N105+R105+V105+Z105+AD105+AH105+AL105+AP105+AT105+AX105+BB105+BF105</f>
        <v>9.5</v>
      </c>
      <c r="F105" s="13">
        <f>COUNTA(H105,L105,P105,T105,X105,AB105,AF105,AJ105,AN105,AR105,AV105,AZ105,BD105)</f>
        <v>1</v>
      </c>
      <c r="G105" s="5"/>
      <c r="H105" s="6"/>
      <c r="I105" s="6"/>
      <c r="J105" s="6"/>
      <c r="K105" s="5"/>
      <c r="L105" s="6"/>
      <c r="M105" s="6"/>
      <c r="N105" s="6"/>
      <c r="O105" s="5">
        <f>VLOOKUP(C105,'3'!$B$10:$G$298,3,FALSE)</f>
        <v>4.2407407407407401E-2</v>
      </c>
      <c r="P105" s="6">
        <f>VLOOKUP(C105,'3'!$B$10:$G$298,4,FALSE)</f>
        <v>27</v>
      </c>
      <c r="Q105" s="6">
        <f>VLOOKUP(P105,Баллы!$A$2:$B$101,2)+R105/2</f>
        <v>68.75</v>
      </c>
      <c r="R105" s="6">
        <f>VLOOKUP(C105,'3'!$B$10:$G$298,5,FALSE)</f>
        <v>9.5</v>
      </c>
      <c r="S105" s="5"/>
      <c r="T105" s="6"/>
      <c r="U105" s="6"/>
      <c r="V105" s="6"/>
      <c r="W105" s="8"/>
      <c r="X105" s="4"/>
      <c r="Y105" s="4"/>
      <c r="Z105" s="4"/>
      <c r="AA105" s="8"/>
      <c r="AB105" s="4"/>
      <c r="AC105" s="4"/>
      <c r="AD105" s="4"/>
      <c r="AE105" s="87"/>
      <c r="AF105" s="6"/>
      <c r="AG105" s="4"/>
      <c r="AH105" s="4"/>
      <c r="AI105" s="5"/>
      <c r="AJ105" s="6"/>
      <c r="AK105" s="6"/>
      <c r="AL105" s="6"/>
      <c r="AM105" s="5"/>
      <c r="AN105" s="6"/>
      <c r="AO105" s="6"/>
      <c r="AP105" s="6"/>
      <c r="AQ105" s="5"/>
      <c r="AR105" s="6"/>
      <c r="AS105" s="6"/>
      <c r="AT105" s="6"/>
      <c r="AU105" s="5"/>
      <c r="AV105" s="6"/>
      <c r="AW105" s="6"/>
      <c r="AX105" s="6"/>
      <c r="AY105" s="5"/>
      <c r="AZ105" s="6"/>
      <c r="BA105" s="6"/>
      <c r="BB105" s="6"/>
      <c r="BC105" s="5"/>
      <c r="BD105" s="6"/>
      <c r="BE105" s="6"/>
      <c r="BF105" s="6"/>
    </row>
    <row r="106" spans="1:58" x14ac:dyDescent="0.3">
      <c r="A106" s="11">
        <f>IF(D106=0," ",RANK(D106,$D$3:$D$140,0))</f>
        <v>104</v>
      </c>
      <c r="B106" s="9">
        <v>104</v>
      </c>
      <c r="C106" s="159" t="s">
        <v>1962</v>
      </c>
      <c r="D106" s="72">
        <f>I106+M106+Q106+U106+Y106+AC106+AG106+AK106+AO106+AS106+AW106+BA106+BE106</f>
        <v>67.5</v>
      </c>
      <c r="E106" s="13">
        <f>J106+N106+R106+V106+Z106+AD106+AH106+AL106+AP106+AT106+AX106+BB106+BF106</f>
        <v>15</v>
      </c>
      <c r="F106" s="13">
        <f>COUNTA(H106,L106,P106,T106,X106,AB106,AF106,AJ106,AN106,AR106,AV106,AZ106,BD106)</f>
        <v>1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87"/>
      <c r="AF106" s="6"/>
      <c r="AG106" s="4"/>
      <c r="AH106" s="4"/>
      <c r="AI106" s="5" t="str">
        <f>VLOOKUP(C106,'8'!$B$10:$H$397,3,FALSE)</f>
        <v>01:22:53</v>
      </c>
      <c r="AJ106" s="6">
        <f>VLOOKUP(C106,'8'!$B$10:$H$397,4,FALSE)</f>
        <v>31</v>
      </c>
      <c r="AK106" s="6">
        <f>VLOOKUP(AJ106,Баллы!$A$2:$B$101,2)+AL106/2</f>
        <v>67.5</v>
      </c>
      <c r="AL106" s="6">
        <f>VLOOKUP(C106,'8'!$B$10:$H$397,6,FALSE)</f>
        <v>15</v>
      </c>
      <c r="AM106" s="5"/>
      <c r="AN106" s="6"/>
      <c r="AO106" s="6"/>
      <c r="AP106" s="6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</row>
    <row r="107" spans="1:58" x14ac:dyDescent="0.3">
      <c r="A107" s="11">
        <f>IF(D107=0," ",RANK(D107,$D$3:$D$140,0))</f>
        <v>105</v>
      </c>
      <c r="B107" s="9">
        <v>105</v>
      </c>
      <c r="C107" s="12" t="s">
        <v>404</v>
      </c>
      <c r="D107" s="72">
        <f>I107+M107+Q107+U107+Y107+AC107+AG107+AK107+AO107+AS107+AW107+BA107+BE107</f>
        <v>66.75</v>
      </c>
      <c r="E107" s="13">
        <f>J107+N107+R107+V107+Z107+AD107+AH107+AL107+AP107+AT107+AX107+BB107+BF107</f>
        <v>9.5</v>
      </c>
      <c r="F107" s="13">
        <f>COUNTA(H107,L107,P107,T107,X107,AB107,AF107,AJ107,AN107,AR107,AV107,AZ107,BD107)</f>
        <v>1</v>
      </c>
      <c r="G107" s="5"/>
      <c r="H107" s="6"/>
      <c r="I107" s="6"/>
      <c r="J107" s="6"/>
      <c r="K107" s="5"/>
      <c r="L107" s="6"/>
      <c r="M107" s="6"/>
      <c r="N107" s="6"/>
      <c r="O107" s="5">
        <f>VLOOKUP(C107,'3'!$B$10:$G$298,3,FALSE)</f>
        <v>4.2905092592592592E-2</v>
      </c>
      <c r="P107" s="6">
        <f>VLOOKUP(C107,'3'!$B$10:$G$298,4,FALSE)</f>
        <v>29</v>
      </c>
      <c r="Q107" s="6">
        <f>VLOOKUP(P107,Баллы!$A$2:$B$101,2)+R107/2</f>
        <v>66.75</v>
      </c>
      <c r="R107" s="6">
        <f>VLOOKUP(C107,'3'!$B$10:$G$298,5,FALSE)</f>
        <v>9.5</v>
      </c>
      <c r="S107" s="5"/>
      <c r="T107" s="6"/>
      <c r="U107" s="6"/>
      <c r="V107" s="6"/>
      <c r="W107" s="8"/>
      <c r="X107" s="4"/>
      <c r="Y107" s="4"/>
      <c r="Z107" s="4"/>
      <c r="AA107" s="8"/>
      <c r="AB107" s="4"/>
      <c r="AC107" s="4"/>
      <c r="AD107" s="4"/>
      <c r="AE107" s="87"/>
      <c r="AF107" s="6"/>
      <c r="AG107" s="4"/>
      <c r="AH107" s="4"/>
      <c r="AI107" s="5"/>
      <c r="AJ107" s="6"/>
      <c r="AK107" s="6"/>
      <c r="AL107" s="6"/>
      <c r="AM107" s="5"/>
      <c r="AN107" s="6"/>
      <c r="AO107" s="6"/>
      <c r="AP107" s="6"/>
      <c r="AQ107" s="5"/>
      <c r="AR107" s="6"/>
      <c r="AS107" s="6"/>
      <c r="AT107" s="6"/>
      <c r="AU107" s="5"/>
      <c r="AV107" s="6"/>
      <c r="AW107" s="6"/>
      <c r="AX107" s="6"/>
      <c r="AY107" s="5"/>
      <c r="AZ107" s="6"/>
      <c r="BA107" s="6"/>
      <c r="BB107" s="6"/>
      <c r="BC107" s="5"/>
      <c r="BD107" s="6"/>
      <c r="BE107" s="6"/>
      <c r="BF107" s="6"/>
    </row>
    <row r="108" spans="1:58" x14ac:dyDescent="0.3">
      <c r="A108" s="11">
        <f>IF(D108=0," ",RANK(D108,$D$3:$D$140,0))</f>
        <v>106</v>
      </c>
      <c r="B108" s="9">
        <v>106</v>
      </c>
      <c r="C108" s="159" t="s">
        <v>1940</v>
      </c>
      <c r="D108" s="72">
        <f>I108+M108+Q108+U108+Y108+AC108+AG108+AK108+AO108+AS108+AW108+BA108+BE108</f>
        <v>66</v>
      </c>
      <c r="E108" s="13">
        <f>J108+N108+R108+V108+Z108+AD108+AH108+AL108+AP108+AT108+AX108+BB108+BF108</f>
        <v>10</v>
      </c>
      <c r="F108" s="13">
        <f>COUNTA(H108,L108,P108,T108,X108,AB108,AF108,AJ108,AN108,AR108,AV108,AZ108,BD108)</f>
        <v>1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87" t="str">
        <f>VLOOKUP(C108,'7'!$B$10:$H$126,3,FALSE)</f>
        <v>00:57:39</v>
      </c>
      <c r="AF108" s="6">
        <f>VLOOKUP(C108,'7'!$B$10:$H$126,4,FALSE)</f>
        <v>30</v>
      </c>
      <c r="AG108" s="4">
        <f>VLOOKUP(AF108,Баллы!$A$2:$B$101,2)+AH108/2</f>
        <v>66</v>
      </c>
      <c r="AH108" s="4">
        <f>VLOOKUP(C108,'7'!$B$10:$H$126,6,FALSE)</f>
        <v>10</v>
      </c>
      <c r="AI108" s="5"/>
      <c r="AJ108" s="6"/>
      <c r="AK108" s="6"/>
      <c r="AL108" s="6"/>
      <c r="AM108" s="5"/>
      <c r="AN108" s="6"/>
      <c r="AO108" s="6"/>
      <c r="AP108" s="6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</row>
    <row r="109" spans="1:58" x14ac:dyDescent="0.3">
      <c r="A109" s="11">
        <f>IF(D109=0," ",RANK(D109,$D$3:$D$140,0))</f>
        <v>107</v>
      </c>
      <c r="B109" s="9">
        <v>107</v>
      </c>
      <c r="C109" s="12" t="s">
        <v>405</v>
      </c>
      <c r="D109" s="72">
        <f>I109+M109+Q109+U109+Y109+AC109+AG109+AK109+AO109+AS109+AW109+BA109+BE109</f>
        <v>65.75</v>
      </c>
      <c r="E109" s="13">
        <f>J109+N109+R109+V109+Z109+AD109+AH109+AL109+AP109+AT109+AX109+BB109+BF109</f>
        <v>9.5</v>
      </c>
      <c r="F109" s="13">
        <f>COUNTA(H109,L109,P109,T109,X109,AB109,AF109,AJ109,AN109,AR109,AV109,AZ109,BD109)</f>
        <v>1</v>
      </c>
      <c r="G109" s="5"/>
      <c r="H109" s="6"/>
      <c r="I109" s="6"/>
      <c r="J109" s="6"/>
      <c r="K109" s="5"/>
      <c r="L109" s="6"/>
      <c r="M109" s="6"/>
      <c r="N109" s="6"/>
      <c r="O109" s="5">
        <f>VLOOKUP(C109,'3'!$B$10:$G$298,3,FALSE)</f>
        <v>4.5567129629629631E-2</v>
      </c>
      <c r="P109" s="6">
        <f>VLOOKUP(C109,'3'!$B$10:$G$298,4,FALSE)</f>
        <v>30</v>
      </c>
      <c r="Q109" s="6">
        <f>VLOOKUP(P109,Баллы!$A$2:$B$101,2)+R109/2</f>
        <v>65.75</v>
      </c>
      <c r="R109" s="6">
        <f>VLOOKUP(C109,'3'!$B$10:$G$298,5,FALSE)</f>
        <v>9.5</v>
      </c>
      <c r="S109" s="5"/>
      <c r="T109" s="6"/>
      <c r="U109" s="6"/>
      <c r="V109" s="6"/>
      <c r="W109" s="8"/>
      <c r="X109" s="4"/>
      <c r="Y109" s="4"/>
      <c r="Z109" s="4"/>
      <c r="AA109" s="8"/>
      <c r="AB109" s="4"/>
      <c r="AC109" s="4"/>
      <c r="AD109" s="4"/>
      <c r="AE109" s="87"/>
      <c r="AF109" s="6"/>
      <c r="AG109" s="4"/>
      <c r="AH109" s="4"/>
      <c r="AI109" s="5"/>
      <c r="AJ109" s="6"/>
      <c r="AK109" s="6"/>
      <c r="AL109" s="6"/>
      <c r="AM109" s="5"/>
      <c r="AN109" s="6"/>
      <c r="AO109" s="6"/>
      <c r="AP109" s="6"/>
      <c r="AQ109" s="5"/>
      <c r="AR109" s="6"/>
      <c r="AS109" s="6"/>
      <c r="AT109" s="6"/>
      <c r="AU109" s="5"/>
      <c r="AV109" s="6"/>
      <c r="AW109" s="6"/>
      <c r="AX109" s="6"/>
      <c r="AY109" s="5"/>
      <c r="AZ109" s="6"/>
      <c r="BA109" s="6"/>
      <c r="BB109" s="6"/>
      <c r="BC109" s="5"/>
      <c r="BD109" s="6"/>
      <c r="BE109" s="6"/>
      <c r="BF109" s="6"/>
    </row>
    <row r="110" spans="1:58" x14ac:dyDescent="0.3">
      <c r="A110" s="11">
        <f>IF(D110=0," ",RANK(D110,$D$3:$D$140,0))</f>
        <v>108</v>
      </c>
      <c r="B110" s="9">
        <v>108</v>
      </c>
      <c r="C110" s="159" t="s">
        <v>1957</v>
      </c>
      <c r="D110" s="72">
        <f>I110+M110+Q110+U110+Y110+AC110+AG110+AK110+AO110+AS110+AW110+BA110+BE110</f>
        <v>65</v>
      </c>
      <c r="E110" s="13">
        <f>J110+N110+R110+V110+Z110+AD110+AH110+AL110+AP110+AT110+AX110+BB110+BF110</f>
        <v>30</v>
      </c>
      <c r="F110" s="13">
        <f>COUNTA(H110,L110,P110,T110,X110,AB110,AF110,AJ110,AN110,AR110,AV110,AZ110,BD110)</f>
        <v>1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87"/>
      <c r="AF110" s="6"/>
      <c r="AG110" s="4"/>
      <c r="AH110" s="4"/>
      <c r="AI110" s="5" t="str">
        <f>VLOOKUP(C110,'8'!$B$10:$H$397,3,FALSE)</f>
        <v>03:53:48</v>
      </c>
      <c r="AJ110" s="6">
        <f>VLOOKUP(C110,'8'!$B$10:$H$397,4,FALSE)</f>
        <v>41</v>
      </c>
      <c r="AK110" s="6">
        <f>VLOOKUP(AJ110,Баллы!$A$2:$B$101,2)+AL110/2</f>
        <v>65</v>
      </c>
      <c r="AL110" s="6">
        <f>VLOOKUP(C110,'8'!$B$10:$H$397,6,FALSE)</f>
        <v>30</v>
      </c>
      <c r="AM110" s="5"/>
      <c r="AN110" s="6"/>
      <c r="AO110" s="6"/>
      <c r="AP110" s="6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</row>
    <row r="111" spans="1:58" x14ac:dyDescent="0.3">
      <c r="A111" s="11">
        <f>IF(D111=0," ",RANK(D111,$D$3:$D$140,0))</f>
        <v>109</v>
      </c>
      <c r="B111" s="9">
        <v>109</v>
      </c>
      <c r="C111" s="159" t="s">
        <v>1963</v>
      </c>
      <c r="D111" s="72">
        <f>I111+M111+Q111+U111+Y111+AC111+AG111+AK111+AO111+AS111+AW111+BA111+BE111</f>
        <v>63.5</v>
      </c>
      <c r="E111" s="13">
        <f>J111+N111+R111+V111+Z111+AD111+AH111+AL111+AP111+AT111+AX111+BB111+BF111</f>
        <v>15</v>
      </c>
      <c r="F111" s="13">
        <f>COUNTA(H111,L111,P111,T111,X111,AB111,AF111,AJ111,AN111,AR111,AV111,AZ111,BD111)</f>
        <v>1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87"/>
      <c r="AF111" s="6"/>
      <c r="AG111" s="4"/>
      <c r="AH111" s="4"/>
      <c r="AI111" s="5" t="str">
        <f>VLOOKUP(C111,'8'!$B$10:$H$397,3,FALSE)</f>
        <v>01:24:06</v>
      </c>
      <c r="AJ111" s="6">
        <f>VLOOKUP(C111,'8'!$B$10:$H$397,4,FALSE)</f>
        <v>35</v>
      </c>
      <c r="AK111" s="6">
        <f>VLOOKUP(AJ111,Баллы!$A$2:$B$101,2)+AL111/2</f>
        <v>63.5</v>
      </c>
      <c r="AL111" s="6">
        <f>VLOOKUP(C111,'8'!$B$10:$H$397,6,FALSE)</f>
        <v>15</v>
      </c>
      <c r="AM111" s="5"/>
      <c r="AN111" s="6"/>
      <c r="AO111" s="6"/>
      <c r="AP111" s="6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</row>
    <row r="112" spans="1:58" x14ac:dyDescent="0.3">
      <c r="A112" s="11">
        <f>IF(D112=0," ",RANK(D112,$D$3:$D$140,0))</f>
        <v>110</v>
      </c>
      <c r="B112" s="9">
        <v>110</v>
      </c>
      <c r="C112" s="12" t="s">
        <v>455</v>
      </c>
      <c r="D112" s="72">
        <f>I112+M112+Q112+U112+Y112+AC112+AG112+AK112+AO112+AS112+AW112+BA112+BE112</f>
        <v>63.25</v>
      </c>
      <c r="E112" s="13">
        <f>J112+N112+R112+V112+Z112+AD112+AH112+AL112+AP112+AT112+AX112+BB112+BF112</f>
        <v>26.5</v>
      </c>
      <c r="F112" s="13">
        <f>COUNTA(H112,L112,P112,T112,X112,AB112,AF112,AJ112,AN112,AR112,AV112,AZ112,BD112)</f>
        <v>1</v>
      </c>
      <c r="G112" s="5"/>
      <c r="H112" s="6"/>
      <c r="I112" s="6"/>
      <c r="J112" s="6"/>
      <c r="K112" s="5"/>
      <c r="L112" s="6"/>
      <c r="M112" s="6"/>
      <c r="N112" s="6"/>
      <c r="O112" s="5">
        <f>VLOOKUP(C112,'3'!$B$10:$G$298,3,FALSE)</f>
        <v>0.12468749999999999</v>
      </c>
      <c r="P112" s="6">
        <f>VLOOKUP(C112,'3'!$B$10:$G$298,4,FALSE)</f>
        <v>41</v>
      </c>
      <c r="Q112" s="6">
        <f>VLOOKUP(P112,Баллы!$A$2:$B$101,2)+R112/2</f>
        <v>63.25</v>
      </c>
      <c r="R112" s="6">
        <f>VLOOKUP(C112,'3'!$B$10:$G$298,5,FALSE)</f>
        <v>26.5</v>
      </c>
      <c r="S112" s="5"/>
      <c r="T112" s="6"/>
      <c r="U112" s="6"/>
      <c r="V112" s="6"/>
      <c r="W112" s="8"/>
      <c r="X112" s="4"/>
      <c r="Y112" s="4"/>
      <c r="Z112" s="4"/>
      <c r="AA112" s="8"/>
      <c r="AB112" s="4"/>
      <c r="AC112" s="4"/>
      <c r="AD112" s="4"/>
      <c r="AE112" s="87"/>
      <c r="AF112" s="6"/>
      <c r="AG112" s="4"/>
      <c r="AH112" s="4"/>
      <c r="AI112" s="5"/>
      <c r="AJ112" s="6"/>
      <c r="AK112" s="6"/>
      <c r="AL112" s="6"/>
      <c r="AM112" s="5"/>
      <c r="AN112" s="6"/>
      <c r="AO112" s="6"/>
      <c r="AP112" s="6"/>
      <c r="AQ112" s="5"/>
      <c r="AR112" s="6"/>
      <c r="AS112" s="6"/>
      <c r="AT112" s="6"/>
      <c r="AU112" s="5"/>
      <c r="AV112" s="6"/>
      <c r="AW112" s="6"/>
      <c r="AX112" s="6"/>
      <c r="AY112" s="5"/>
      <c r="AZ112" s="6"/>
      <c r="BA112" s="6"/>
      <c r="BB112" s="6"/>
      <c r="BC112" s="5"/>
      <c r="BD112" s="6"/>
      <c r="BE112" s="6"/>
      <c r="BF112" s="6"/>
    </row>
    <row r="113" spans="1:58" x14ac:dyDescent="0.3">
      <c r="A113" s="11">
        <f>IF(D113=0," ",RANK(D113,$D$3:$D$140,0))</f>
        <v>111</v>
      </c>
      <c r="B113" s="9">
        <v>111</v>
      </c>
      <c r="C113" s="12" t="s">
        <v>456</v>
      </c>
      <c r="D113" s="72">
        <f>I113+M113+Q113+U113+Y113+AC113+AG113+AK113+AO113+AS113+AW113+BA113+BE113</f>
        <v>62.25</v>
      </c>
      <c r="E113" s="13">
        <f>J113+N113+R113+V113+Z113+AD113+AH113+AL113+AP113+AT113+AX113+BB113+BF113</f>
        <v>26.5</v>
      </c>
      <c r="F113" s="13">
        <f>COUNTA(H113,L113,P113,T113,X113,AB113,AF113,AJ113,AN113,AR113,AV113,AZ113,BD113)</f>
        <v>1</v>
      </c>
      <c r="G113" s="5"/>
      <c r="H113" s="6"/>
      <c r="I113" s="6"/>
      <c r="J113" s="6"/>
      <c r="K113" s="5"/>
      <c r="L113" s="6"/>
      <c r="M113" s="6"/>
      <c r="N113" s="6"/>
      <c r="O113" s="5">
        <f>VLOOKUP(C113,'3'!$B$10:$G$298,3,FALSE)</f>
        <v>0.12530092592592593</v>
      </c>
      <c r="P113" s="6">
        <f>VLOOKUP(C113,'3'!$B$10:$G$298,4,FALSE)</f>
        <v>42</v>
      </c>
      <c r="Q113" s="6">
        <f>VLOOKUP(P113,Баллы!$A$2:$B$101,2)+R113/2</f>
        <v>62.25</v>
      </c>
      <c r="R113" s="6">
        <f>VLOOKUP(C113,'3'!$B$10:$G$298,5,FALSE)</f>
        <v>26.5</v>
      </c>
      <c r="S113" s="5"/>
      <c r="T113" s="6"/>
      <c r="U113" s="6"/>
      <c r="V113" s="6"/>
      <c r="W113" s="8"/>
      <c r="X113" s="4"/>
      <c r="Y113" s="4"/>
      <c r="Z113" s="4"/>
      <c r="AA113" s="8"/>
      <c r="AB113" s="4"/>
      <c r="AC113" s="4"/>
      <c r="AD113" s="4"/>
      <c r="AE113" s="87"/>
      <c r="AF113" s="6"/>
      <c r="AG113" s="4"/>
      <c r="AH113" s="4"/>
      <c r="AI113" s="5"/>
      <c r="AJ113" s="6"/>
      <c r="AK113" s="6"/>
      <c r="AL113" s="6"/>
      <c r="AM113" s="5"/>
      <c r="AN113" s="6"/>
      <c r="AO113" s="6"/>
      <c r="AP113" s="6"/>
      <c r="AQ113" s="5"/>
      <c r="AR113" s="6"/>
      <c r="AS113" s="6"/>
      <c r="AT113" s="6"/>
      <c r="AU113" s="5"/>
      <c r="AV113" s="6"/>
      <c r="AW113" s="6"/>
      <c r="AX113" s="6"/>
      <c r="AY113" s="5"/>
      <c r="AZ113" s="6"/>
      <c r="BA113" s="6"/>
      <c r="BB113" s="6"/>
      <c r="BC113" s="5"/>
      <c r="BD113" s="6"/>
      <c r="BE113" s="6"/>
      <c r="BF113" s="6"/>
    </row>
    <row r="114" spans="1:58" x14ac:dyDescent="0.3">
      <c r="A114" s="11">
        <f>IF(D114=0," ",RANK(D114,$D$3:$D$140,0))</f>
        <v>112</v>
      </c>
      <c r="B114" s="9">
        <v>112</v>
      </c>
      <c r="C114" s="159" t="s">
        <v>1978</v>
      </c>
      <c r="D114" s="72">
        <f>I114+M114+Q114+U114+Y114+AC114+AG114+AK114+AO114+AS114+AW114+BA114+BE114</f>
        <v>61.5</v>
      </c>
      <c r="E114" s="13">
        <f>J114+N114+R114+V114+Z114+AD114+AH114+AL114+AP114+AT114+AX114+BB114+BF114</f>
        <v>7</v>
      </c>
      <c r="F114" s="13">
        <f>COUNTA(H114,L114,P114,T114,X114,AB114,AF114,AJ114,AN114,AR114,AV114,AZ114,BD114)</f>
        <v>1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87"/>
      <c r="AF114" s="6"/>
      <c r="AG114" s="4"/>
      <c r="AH114" s="4"/>
      <c r="AI114" s="5" t="str">
        <f>VLOOKUP(C114,'8'!$B$10:$H$397,3,FALSE)</f>
        <v>00:54:55</v>
      </c>
      <c r="AJ114" s="6">
        <f>VLOOKUP(C114,'8'!$B$10:$H$397,4,FALSE)</f>
        <v>33</v>
      </c>
      <c r="AK114" s="6">
        <f>VLOOKUP(AJ114,Баллы!$A$2:$B$101,2)+AL114/2</f>
        <v>61.5</v>
      </c>
      <c r="AL114" s="6">
        <f>VLOOKUP(C114,'8'!$B$10:$H$397,6,FALSE)</f>
        <v>7</v>
      </c>
      <c r="AM114" s="5"/>
      <c r="AN114" s="6"/>
      <c r="AO114" s="6"/>
      <c r="AP114" s="6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</row>
    <row r="115" spans="1:58" x14ac:dyDescent="0.3">
      <c r="A115" s="11">
        <f>IF(D115=0," ",RANK(D115,$D$3:$D$140,0))</f>
        <v>113</v>
      </c>
      <c r="B115" s="9">
        <v>113</v>
      </c>
      <c r="C115" s="12" t="s">
        <v>458</v>
      </c>
      <c r="D115" s="72">
        <f>I115+M115+Q115+U115+Y115+AC115+AG115+AK115+AO115+AS115+AW115+BA115+BE115</f>
        <v>59.25</v>
      </c>
      <c r="E115" s="13">
        <f>J115+N115+R115+V115+Z115+AD115+AH115+AL115+AP115+AT115+AX115+BB115+BF115</f>
        <v>26.5</v>
      </c>
      <c r="F115" s="13">
        <f>COUNTA(H115,L115,P115,T115,X115,AB115,AF115,AJ115,AN115,AR115,AV115,AZ115,BD115)</f>
        <v>1</v>
      </c>
      <c r="G115" s="5"/>
      <c r="H115" s="6"/>
      <c r="I115" s="6"/>
      <c r="J115" s="6"/>
      <c r="K115" s="5"/>
      <c r="L115" s="6"/>
      <c r="M115" s="6"/>
      <c r="N115" s="6"/>
      <c r="O115" s="5">
        <f>VLOOKUP(C115,'3'!$B$10:$G$298,3,FALSE)</f>
        <v>0.1257175925925926</v>
      </c>
      <c r="P115" s="6">
        <f>VLOOKUP(C115,'3'!$B$10:$G$298,4,FALSE)</f>
        <v>45</v>
      </c>
      <c r="Q115" s="6">
        <f>VLOOKUP(P115,Баллы!$A$2:$B$101,2)+R115/2</f>
        <v>59.25</v>
      </c>
      <c r="R115" s="6">
        <f>VLOOKUP(C115,'3'!$B$10:$G$298,5,FALSE)</f>
        <v>26.5</v>
      </c>
      <c r="S115" s="5"/>
      <c r="T115" s="6"/>
      <c r="U115" s="6"/>
      <c r="V115" s="6"/>
      <c r="W115" s="8"/>
      <c r="X115" s="4"/>
      <c r="Y115" s="4"/>
      <c r="Z115" s="4"/>
      <c r="AA115" s="8"/>
      <c r="AB115" s="4"/>
      <c r="AC115" s="4"/>
      <c r="AD115" s="4"/>
      <c r="AE115" s="87"/>
      <c r="AF115" s="6"/>
      <c r="AG115" s="4"/>
      <c r="AH115" s="4"/>
      <c r="AI115" s="5"/>
      <c r="AJ115" s="6"/>
      <c r="AK115" s="6"/>
      <c r="AL115" s="6"/>
      <c r="AM115" s="5"/>
      <c r="AN115" s="6"/>
      <c r="AO115" s="6"/>
      <c r="AP115" s="6"/>
      <c r="AQ115" s="5"/>
      <c r="AR115" s="6"/>
      <c r="AS115" s="6"/>
      <c r="AT115" s="6"/>
      <c r="AU115" s="5"/>
      <c r="AV115" s="6"/>
      <c r="AW115" s="6"/>
      <c r="AX115" s="6"/>
      <c r="AY115" s="5"/>
      <c r="AZ115" s="6"/>
      <c r="BA115" s="6"/>
      <c r="BB115" s="6"/>
      <c r="BC115" s="5"/>
      <c r="BD115" s="6"/>
      <c r="BE115" s="6"/>
      <c r="BF115" s="6"/>
    </row>
    <row r="116" spans="1:58" x14ac:dyDescent="0.3">
      <c r="A116" s="11">
        <f>IF(D116=0," ",RANK(D116,$D$3:$D$140,0))</f>
        <v>114</v>
      </c>
      <c r="B116" s="9">
        <v>114</v>
      </c>
      <c r="C116" s="159" t="s">
        <v>1979</v>
      </c>
      <c r="D116" s="72">
        <f>I116+M116+Q116+U116+Y116+AC116+AG116+AK116+AO116+AS116+AW116+BA116+BE116</f>
        <v>58.5</v>
      </c>
      <c r="E116" s="13">
        <f>J116+N116+R116+V116+Z116+AD116+AH116+AL116+AP116+AT116+AX116+BB116+BF116</f>
        <v>7</v>
      </c>
      <c r="F116" s="13">
        <f>COUNTA(H116,L116,P116,T116,X116,AB116,AF116,AJ116,AN116,AR116,AV116,AZ116,BD116)</f>
        <v>1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87"/>
      <c r="AF116" s="6"/>
      <c r="AG116" s="4"/>
      <c r="AH116" s="4"/>
      <c r="AI116" s="5" t="str">
        <f>VLOOKUP(C116,'8'!$B$10:$H$397,3,FALSE)</f>
        <v>00:56:19</v>
      </c>
      <c r="AJ116" s="6">
        <f>VLOOKUP(C116,'8'!$B$10:$H$397,4,FALSE)</f>
        <v>36</v>
      </c>
      <c r="AK116" s="6">
        <f>VLOOKUP(AJ116,Баллы!$A$2:$B$101,2)+AL116/2</f>
        <v>58.5</v>
      </c>
      <c r="AL116" s="6">
        <f>VLOOKUP(C116,'8'!$B$10:$H$397,6,FALSE)</f>
        <v>7</v>
      </c>
      <c r="AM116" s="5"/>
      <c r="AN116" s="6"/>
      <c r="AO116" s="6"/>
      <c r="AP116" s="6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</row>
    <row r="117" spans="1:58" x14ac:dyDescent="0.3">
      <c r="A117" s="11">
        <f>IF(D117=0," ",RANK(D117,$D$3:$D$140,0))</f>
        <v>115</v>
      </c>
      <c r="B117" s="9">
        <v>115</v>
      </c>
      <c r="C117" s="12" t="s">
        <v>459</v>
      </c>
      <c r="D117" s="72">
        <f>I117+M117+Q117+U117+Y117+AC117+AG117+AK117+AO117+AS117+AW117+BA117+BE117</f>
        <v>58.25</v>
      </c>
      <c r="E117" s="13">
        <f>J117+N117+R117+V117+Z117+AD117+AH117+AL117+AP117+AT117+AX117+BB117+BF117</f>
        <v>26.5</v>
      </c>
      <c r="F117" s="13">
        <f>COUNTA(H117,L117,P117,T117,X117,AB117,AF117,AJ117,AN117,AR117,AV117,AZ117,BD117)</f>
        <v>1</v>
      </c>
      <c r="G117" s="5"/>
      <c r="H117" s="6"/>
      <c r="I117" s="6"/>
      <c r="J117" s="6"/>
      <c r="K117" s="5"/>
      <c r="L117" s="6"/>
      <c r="M117" s="6"/>
      <c r="N117" s="6"/>
      <c r="O117" s="5">
        <f>VLOOKUP(C117,'3'!$B$10:$G$298,3,FALSE)</f>
        <v>0.12718750000000001</v>
      </c>
      <c r="P117" s="6">
        <f>VLOOKUP(C117,'3'!$B$10:$G$298,4,FALSE)</f>
        <v>46</v>
      </c>
      <c r="Q117" s="6">
        <f>VLOOKUP(P117,Баллы!$A$2:$B$101,2)+R117/2</f>
        <v>58.25</v>
      </c>
      <c r="R117" s="6">
        <f>VLOOKUP(C117,'3'!$B$10:$G$298,5,FALSE)</f>
        <v>26.5</v>
      </c>
      <c r="S117" s="5"/>
      <c r="T117" s="6"/>
      <c r="U117" s="6"/>
      <c r="V117" s="6"/>
      <c r="W117" s="8"/>
      <c r="X117" s="4"/>
      <c r="Y117" s="4"/>
      <c r="Z117" s="4"/>
      <c r="AA117" s="8"/>
      <c r="AB117" s="4"/>
      <c r="AC117" s="4"/>
      <c r="AD117" s="4"/>
      <c r="AE117" s="87"/>
      <c r="AF117" s="6"/>
      <c r="AG117" s="4"/>
      <c r="AH117" s="4"/>
      <c r="AI117" s="5"/>
      <c r="AJ117" s="6"/>
      <c r="AK117" s="6"/>
      <c r="AL117" s="6"/>
      <c r="AM117" s="5"/>
      <c r="AN117" s="6"/>
      <c r="AO117" s="6"/>
      <c r="AP117" s="6"/>
      <c r="AQ117" s="5"/>
      <c r="AR117" s="6"/>
      <c r="AS117" s="6"/>
      <c r="AT117" s="6"/>
      <c r="AU117" s="5"/>
      <c r="AV117" s="6"/>
      <c r="AW117" s="6"/>
      <c r="AX117" s="6"/>
      <c r="AY117" s="5"/>
      <c r="AZ117" s="6"/>
      <c r="BA117" s="6"/>
      <c r="BB117" s="6"/>
      <c r="BC117" s="5"/>
      <c r="BD117" s="6"/>
      <c r="BE117" s="6"/>
      <c r="BF117" s="6"/>
    </row>
    <row r="118" spans="1:58" x14ac:dyDescent="0.3">
      <c r="A118" s="11">
        <f>IF(D118=0," ",RANK(D118,$D$3:$D$140,0))</f>
        <v>116</v>
      </c>
      <c r="B118" s="9">
        <v>116</v>
      </c>
      <c r="C118" s="159" t="s">
        <v>1941</v>
      </c>
      <c r="D118" s="72">
        <f>I118+M118+Q118+U118+Y118+AC118+AG118+AK118+AO118+AS118+AW118+BA118+BE118</f>
        <v>55</v>
      </c>
      <c r="E118" s="13">
        <f>J118+N118+R118+V118+Z118+AD118+AH118+AL118+AP118+AT118+AX118+BB118+BF118</f>
        <v>10</v>
      </c>
      <c r="F118" s="13">
        <f>COUNTA(H118,L118,P118,T118,X118,AB118,AF118,AJ118,AN118,AR118,AV118,AZ118,BD118)</f>
        <v>1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87" t="str">
        <f>VLOOKUP(C118,'7'!$B$10:$H$126,3,FALSE)</f>
        <v>01:05:06</v>
      </c>
      <c r="AF118" s="6">
        <f>VLOOKUP(C118,'7'!$B$10:$H$126,4,FALSE)</f>
        <v>41</v>
      </c>
      <c r="AG118" s="4">
        <f>VLOOKUP(AF118,Баллы!$A$2:$B$101,2)+AH118/2</f>
        <v>55</v>
      </c>
      <c r="AH118" s="4">
        <f>VLOOKUP(C118,'7'!$B$10:$H$126,6,FALSE)</f>
        <v>10</v>
      </c>
      <c r="AI118" s="5"/>
      <c r="AJ118" s="6"/>
      <c r="AK118" s="6"/>
      <c r="AL118" s="6"/>
      <c r="AM118" s="5"/>
      <c r="AN118" s="6"/>
      <c r="AO118" s="6"/>
      <c r="AP118" s="6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</row>
    <row r="119" spans="1:58" x14ac:dyDescent="0.3">
      <c r="A119" s="11">
        <f>IF(D119=0," ",RANK(D119,$D$3:$D$140,0))</f>
        <v>117</v>
      </c>
      <c r="B119" s="9">
        <v>117</v>
      </c>
      <c r="C119" s="159" t="s">
        <v>1980</v>
      </c>
      <c r="D119" s="72">
        <f>I119+M119+Q119+U119+Y119+AC119+AG119+AK119+AO119+AS119+AW119+BA119+BE119</f>
        <v>54.5</v>
      </c>
      <c r="E119" s="13">
        <f>J119+N119+R119+V119+Z119+AD119+AH119+AL119+AP119+AT119+AX119+BB119+BF119</f>
        <v>7</v>
      </c>
      <c r="F119" s="13">
        <f>COUNTA(H119,L119,P119,T119,X119,AB119,AF119,AJ119,AN119,AR119,AV119,AZ119,BD119)</f>
        <v>1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87"/>
      <c r="AF119" s="6"/>
      <c r="AG119" s="4"/>
      <c r="AH119" s="4"/>
      <c r="AI119" s="5" t="str">
        <f>VLOOKUP(C119,'8'!$B$10:$H$397,3,FALSE)</f>
        <v>01:01:42</v>
      </c>
      <c r="AJ119" s="6">
        <f>VLOOKUP(C119,'8'!$B$10:$H$397,4,FALSE)</f>
        <v>40</v>
      </c>
      <c r="AK119" s="6">
        <f>VLOOKUP(AJ119,Баллы!$A$2:$B$101,2)+AL119/2</f>
        <v>54.5</v>
      </c>
      <c r="AL119" s="6">
        <f>VLOOKUP(C119,'8'!$B$10:$H$397,6,FALSE)</f>
        <v>7</v>
      </c>
      <c r="AM119" s="5"/>
      <c r="AN119" s="6"/>
      <c r="AO119" s="6"/>
      <c r="AP119" s="6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</row>
    <row r="120" spans="1:58" x14ac:dyDescent="0.3">
      <c r="A120" s="11">
        <f>IF(D120=0," ",RANK(D120,$D$3:$D$140,0))</f>
        <v>118</v>
      </c>
      <c r="B120" s="9">
        <v>118</v>
      </c>
      <c r="C120" s="159" t="s">
        <v>1942</v>
      </c>
      <c r="D120" s="72">
        <f>I120+M120+Q120+U120+Y120+AC120+AG120+AK120+AO120+AS120+AW120+BA120+BE120</f>
        <v>54</v>
      </c>
      <c r="E120" s="13">
        <f>J120+N120+R120+V120+Z120+AD120+AH120+AL120+AP120+AT120+AX120+BB120+BF120</f>
        <v>10</v>
      </c>
      <c r="F120" s="13">
        <f>COUNTA(H120,L120,P120,T120,X120,AB120,AF120,AJ120,AN120,AR120,AV120,AZ120,BD120)</f>
        <v>1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87" t="str">
        <f>VLOOKUP(C120,'7'!$B$10:$H$126,3,FALSE)</f>
        <v>01:05:07</v>
      </c>
      <c r="AF120" s="6">
        <f>VLOOKUP(C120,'7'!$B$10:$H$126,4,FALSE)</f>
        <v>42</v>
      </c>
      <c r="AG120" s="4">
        <f>VLOOKUP(AF120,Баллы!$A$2:$B$101,2)+AH120/2</f>
        <v>54</v>
      </c>
      <c r="AH120" s="4">
        <f>VLOOKUP(C120,'7'!$B$10:$H$126,6,FALSE)</f>
        <v>10</v>
      </c>
      <c r="AI120" s="5"/>
      <c r="AJ120" s="6"/>
      <c r="AK120" s="6"/>
      <c r="AL120" s="6"/>
      <c r="AM120" s="5"/>
      <c r="AN120" s="6"/>
      <c r="AO120" s="6"/>
      <c r="AP120" s="6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</row>
    <row r="121" spans="1:58" x14ac:dyDescent="0.3">
      <c r="A121" s="11">
        <f>IF(D121=0," ",RANK(D121,$D$3:$D$140,0))</f>
        <v>119</v>
      </c>
      <c r="B121" s="9">
        <v>119</v>
      </c>
      <c r="C121" s="159" t="s">
        <v>1981</v>
      </c>
      <c r="D121" s="72">
        <f>I121+M121+Q121+U121+Y121+AC121+AG121+AK121+AO121+AS121+AW121+BA121+BE121</f>
        <v>53.5</v>
      </c>
      <c r="E121" s="13">
        <f>J121+N121+R121+V121+Z121+AD121+AH121+AL121+AP121+AT121+AX121+BB121+BF121</f>
        <v>7</v>
      </c>
      <c r="F121" s="13">
        <f>COUNTA(H121,L121,P121,T121,X121,AB121,AF121,AJ121,AN121,AR121,AV121,AZ121,BD121)</f>
        <v>1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87"/>
      <c r="AF121" s="6"/>
      <c r="AG121" s="4"/>
      <c r="AH121" s="4"/>
      <c r="AI121" s="5" t="str">
        <f>VLOOKUP(C121,'8'!$B$10:$H$397,3,FALSE)</f>
        <v>01:02:39</v>
      </c>
      <c r="AJ121" s="6">
        <f>VLOOKUP(C121,'8'!$B$10:$H$397,4,FALSE)</f>
        <v>41</v>
      </c>
      <c r="AK121" s="6">
        <f>VLOOKUP(AJ121,Баллы!$A$2:$B$101,2)+AL121/2</f>
        <v>53.5</v>
      </c>
      <c r="AL121" s="6">
        <f>VLOOKUP(C121,'8'!$B$10:$H$397,6,FALSE)</f>
        <v>7</v>
      </c>
      <c r="AM121" s="5"/>
      <c r="AN121" s="6"/>
      <c r="AO121" s="6"/>
      <c r="AP121" s="6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</row>
    <row r="122" spans="1:58" x14ac:dyDescent="0.3">
      <c r="A122" s="11">
        <f>IF(D122=0," ",RANK(D122,$D$3:$D$140,0))</f>
        <v>120</v>
      </c>
      <c r="B122" s="9">
        <v>120</v>
      </c>
      <c r="C122" s="159" t="s">
        <v>1943</v>
      </c>
      <c r="D122" s="72">
        <f>I122+M122+Q122+U122+Y122+AC122+AG122+AK122+AO122+AS122+AW122+BA122+BE122</f>
        <v>53</v>
      </c>
      <c r="E122" s="13">
        <f>J122+N122+R122+V122+Z122+AD122+AH122+AL122+AP122+AT122+AX122+BB122+BF122</f>
        <v>10</v>
      </c>
      <c r="F122" s="13">
        <f>COUNTA(H122,L122,P122,T122,X122,AB122,AF122,AJ122,AN122,AR122,AV122,AZ122,BD122)</f>
        <v>1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87" t="str">
        <f>VLOOKUP(C122,'7'!$B$10:$H$126,3,FALSE)</f>
        <v>01:05:08</v>
      </c>
      <c r="AF122" s="6">
        <f>VLOOKUP(C122,'7'!$B$10:$H$126,4,FALSE)</f>
        <v>43</v>
      </c>
      <c r="AG122" s="4">
        <f>VLOOKUP(AF122,Баллы!$A$2:$B$101,2)+AH122/2</f>
        <v>53</v>
      </c>
      <c r="AH122" s="4">
        <f>VLOOKUP(C122,'7'!$B$10:$H$126,6,FALSE)</f>
        <v>10</v>
      </c>
      <c r="AI122" s="5"/>
      <c r="AJ122" s="6"/>
      <c r="AK122" s="6"/>
      <c r="AL122" s="6"/>
      <c r="AM122" s="5"/>
      <c r="AN122" s="6"/>
      <c r="AO122" s="6"/>
      <c r="AP122" s="6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</row>
    <row r="123" spans="1:58" x14ac:dyDescent="0.3">
      <c r="A123" s="11">
        <f>IF(D123=0," ",RANK(D123,$D$3:$D$140,0))</f>
        <v>121</v>
      </c>
      <c r="B123" s="9">
        <v>121</v>
      </c>
      <c r="C123" s="12" t="s">
        <v>465</v>
      </c>
      <c r="D123" s="72">
        <f>I123+M123+Q123+U123+Y123+AC123+AG123+AK123+AO123+AS123+AW123+BA123+BE123</f>
        <v>51.25</v>
      </c>
      <c r="E123" s="13">
        <f>J123+N123+R123+V123+Z123+AD123+AH123+AL123+AP123+AT123+AX123+BB123+BF123</f>
        <v>26.5</v>
      </c>
      <c r="F123" s="13">
        <f>COUNTA(H123,L123,P123,T123,X123,AB123,AF123,AJ123,AN123,AR123,AV123,AZ123,BD123)</f>
        <v>1</v>
      </c>
      <c r="G123" s="5"/>
      <c r="H123" s="6"/>
      <c r="I123" s="6"/>
      <c r="J123" s="6"/>
      <c r="K123" s="5"/>
      <c r="L123" s="6"/>
      <c r="M123" s="6"/>
      <c r="N123" s="6"/>
      <c r="O123" s="5">
        <f>VLOOKUP(C123,'3'!$B$10:$G$298,3,FALSE)</f>
        <v>0.13116898148148148</v>
      </c>
      <c r="P123" s="6">
        <f>VLOOKUP(C123,'3'!$B$10:$G$298,4,FALSE)</f>
        <v>53</v>
      </c>
      <c r="Q123" s="6">
        <f>VLOOKUP(P123,Баллы!$A$2:$B$101,2)+R123/2</f>
        <v>51.25</v>
      </c>
      <c r="R123" s="6">
        <f>VLOOKUP(C123,'3'!$B$10:$G$298,5,FALSE)</f>
        <v>26.5</v>
      </c>
      <c r="S123" s="5"/>
      <c r="T123" s="6"/>
      <c r="U123" s="6"/>
      <c r="V123" s="6"/>
      <c r="W123" s="8"/>
      <c r="X123" s="4"/>
      <c r="Y123" s="4"/>
      <c r="Z123" s="4"/>
      <c r="AA123" s="8"/>
      <c r="AB123" s="4"/>
      <c r="AC123" s="4"/>
      <c r="AD123" s="4"/>
      <c r="AE123" s="87"/>
      <c r="AF123" s="6"/>
      <c r="AG123" s="4"/>
      <c r="AH123" s="4"/>
      <c r="AI123" s="5"/>
      <c r="AJ123" s="6"/>
      <c r="AK123" s="6"/>
      <c r="AL123" s="6"/>
      <c r="AM123" s="5"/>
      <c r="AN123" s="6"/>
      <c r="AO123" s="6"/>
      <c r="AP123" s="6"/>
      <c r="AQ123" s="5"/>
      <c r="AR123" s="6"/>
      <c r="AS123" s="6"/>
      <c r="AT123" s="6"/>
      <c r="AU123" s="5"/>
      <c r="AV123" s="6"/>
      <c r="AW123" s="6"/>
      <c r="AX123" s="6"/>
      <c r="AY123" s="5"/>
      <c r="AZ123" s="6"/>
      <c r="BA123" s="6"/>
      <c r="BB123" s="6"/>
      <c r="BC123" s="5"/>
      <c r="BD123" s="6"/>
      <c r="BE123" s="6"/>
      <c r="BF123" s="6"/>
    </row>
    <row r="124" spans="1:58" x14ac:dyDescent="0.3">
      <c r="A124" s="11">
        <f>IF(D124=0," ",RANK(D124,$D$3:$D$140,0))</f>
        <v>122</v>
      </c>
      <c r="B124" s="9">
        <v>122</v>
      </c>
      <c r="C124" s="159" t="s">
        <v>1944</v>
      </c>
      <c r="D124" s="72">
        <f>I124+M124+Q124+U124+Y124+AC124+AG124+AK124+AO124+AS124+AW124+BA124+BE124</f>
        <v>49</v>
      </c>
      <c r="E124" s="13">
        <f>J124+N124+R124+V124+Z124+AD124+AH124+AL124+AP124+AT124+AX124+BB124+BF124</f>
        <v>10</v>
      </c>
      <c r="F124" s="13">
        <f>COUNTA(H124,L124,P124,T124,X124,AB124,AF124,AJ124,AN124,AR124,AV124,AZ124,BD124)</f>
        <v>1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87" t="str">
        <f>VLOOKUP(C124,'7'!$B$10:$H$126,3,FALSE)</f>
        <v>01:08:33</v>
      </c>
      <c r="AF124" s="6">
        <f>VLOOKUP(C124,'7'!$B$10:$H$126,4,FALSE)</f>
        <v>47</v>
      </c>
      <c r="AG124" s="4">
        <f>VLOOKUP(AF124,Баллы!$A$2:$B$101,2)+AH124/2</f>
        <v>49</v>
      </c>
      <c r="AH124" s="4">
        <f>VLOOKUP(C124,'7'!$B$10:$H$126,6,FALSE)</f>
        <v>10</v>
      </c>
      <c r="AI124" s="5"/>
      <c r="AJ124" s="6"/>
      <c r="AK124" s="6"/>
      <c r="AL124" s="6"/>
      <c r="AM124" s="5"/>
      <c r="AN124" s="6"/>
      <c r="AO124" s="6"/>
      <c r="AP124" s="6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</row>
    <row r="125" spans="1:58" x14ac:dyDescent="0.3">
      <c r="A125" s="11">
        <f>IF(D125=0," ",RANK(D125,$D$3:$D$140,0))</f>
        <v>123</v>
      </c>
      <c r="B125" s="9">
        <v>123</v>
      </c>
      <c r="C125" s="12" t="s">
        <v>468</v>
      </c>
      <c r="D125" s="72">
        <f>I125+M125+Q125+U125+Y125+AC125+AG125+AK125+AO125+AS125+AW125+BA125+BE125</f>
        <v>48.25</v>
      </c>
      <c r="E125" s="13">
        <f>J125+N125+R125+V125+Z125+AD125+AH125+AL125+AP125+AT125+AX125+BB125+BF125</f>
        <v>26.5</v>
      </c>
      <c r="F125" s="13">
        <f>COUNTA(H125,L125,P125,T125,X125,AB125,AF125,AJ125,AN125,AR125,AV125,AZ125,BD125)</f>
        <v>1</v>
      </c>
      <c r="G125" s="5"/>
      <c r="H125" s="6"/>
      <c r="I125" s="6"/>
      <c r="J125" s="6"/>
      <c r="K125" s="5"/>
      <c r="L125" s="6"/>
      <c r="M125" s="6"/>
      <c r="N125" s="6"/>
      <c r="O125" s="5">
        <f>VLOOKUP(C125,'3'!$B$10:$G$298,3,FALSE)</f>
        <v>0.13380787037037037</v>
      </c>
      <c r="P125" s="6">
        <f>VLOOKUP(C125,'3'!$B$10:$G$298,4,FALSE)</f>
        <v>56</v>
      </c>
      <c r="Q125" s="6">
        <f>VLOOKUP(P125,Баллы!$A$2:$B$101,2)+R125/2</f>
        <v>48.25</v>
      </c>
      <c r="R125" s="6">
        <f>VLOOKUP(C125,'3'!$B$10:$G$298,5,FALSE)</f>
        <v>26.5</v>
      </c>
      <c r="S125" s="5"/>
      <c r="T125" s="6"/>
      <c r="U125" s="6"/>
      <c r="V125" s="6"/>
      <c r="W125" s="8"/>
      <c r="X125" s="4"/>
      <c r="Y125" s="4"/>
      <c r="Z125" s="4"/>
      <c r="AA125" s="8"/>
      <c r="AB125" s="4"/>
      <c r="AC125" s="4"/>
      <c r="AD125" s="4"/>
      <c r="AE125" s="87"/>
      <c r="AF125" s="6"/>
      <c r="AG125" s="4"/>
      <c r="AH125" s="4"/>
      <c r="AI125" s="5"/>
      <c r="AJ125" s="6"/>
      <c r="AK125" s="6"/>
      <c r="AL125" s="6"/>
      <c r="AM125" s="5"/>
      <c r="AN125" s="6"/>
      <c r="AO125" s="6"/>
      <c r="AP125" s="6"/>
      <c r="AQ125" s="5"/>
      <c r="AR125" s="6"/>
      <c r="AS125" s="6"/>
      <c r="AT125" s="6"/>
      <c r="AU125" s="5"/>
      <c r="AV125" s="6"/>
      <c r="AW125" s="6"/>
      <c r="AX125" s="6"/>
      <c r="AY125" s="5"/>
      <c r="AZ125" s="6"/>
      <c r="BA125" s="6"/>
      <c r="BB125" s="6"/>
      <c r="BC125" s="5"/>
      <c r="BD125" s="6"/>
      <c r="BE125" s="6"/>
      <c r="BF125" s="6"/>
    </row>
    <row r="126" spans="1:58" x14ac:dyDescent="0.3">
      <c r="A126" s="11">
        <f>IF(D126=0," ",RANK(D126,$D$3:$D$140,0))</f>
        <v>124</v>
      </c>
      <c r="B126" s="9">
        <v>124</v>
      </c>
      <c r="C126" s="159" t="s">
        <v>1945</v>
      </c>
      <c r="D126" s="72">
        <f>I126+M126+Q126+U126+Y126+AC126+AG126+AK126+AO126+AS126+AW126+BA126+BE126</f>
        <v>46</v>
      </c>
      <c r="E126" s="13">
        <f>J126+N126+R126+V126+Z126+AD126+AH126+AL126+AP126+AT126+AX126+BB126+BF126</f>
        <v>10</v>
      </c>
      <c r="F126" s="13">
        <f>COUNTA(H126,L126,P126,T126,X126,AB126,AF126,AJ126,AN126,AR126,AV126,AZ126,BD126)</f>
        <v>1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87" t="str">
        <f>VLOOKUP(C126,'7'!$B$10:$H$126,3,FALSE)</f>
        <v>01:11:25</v>
      </c>
      <c r="AF126" s="6">
        <f>VLOOKUP(C126,'7'!$B$10:$H$126,4,FALSE)</f>
        <v>50</v>
      </c>
      <c r="AG126" s="4">
        <f>VLOOKUP(AF126,Баллы!$A$2:$B$101,2)+AH126/2</f>
        <v>46</v>
      </c>
      <c r="AH126" s="4">
        <f>VLOOKUP(C126,'7'!$B$10:$H$126,6,FALSE)</f>
        <v>10</v>
      </c>
      <c r="AI126" s="5"/>
      <c r="AJ126" s="6"/>
      <c r="AK126" s="6"/>
      <c r="AL126" s="6"/>
      <c r="AM126" s="5"/>
      <c r="AN126" s="6"/>
      <c r="AO126" s="6"/>
      <c r="AP126" s="6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</row>
    <row r="127" spans="1:58" x14ac:dyDescent="0.3">
      <c r="A127" s="11">
        <f>IF(D127=0," ",RANK(D127,$D$3:$D$140,0))</f>
        <v>125</v>
      </c>
      <c r="B127" s="9">
        <v>125</v>
      </c>
      <c r="C127" s="159" t="s">
        <v>1964</v>
      </c>
      <c r="D127" s="72">
        <f>I127+M127+Q127+U127+Y127+AC127+AG127+AK127+AO127+AS127+AW127+BA127+BE127</f>
        <v>45.5</v>
      </c>
      <c r="E127" s="13">
        <f>J127+N127+R127+V127+Z127+AD127+AH127+AL127+AP127+AT127+AX127+BB127+BF127</f>
        <v>15</v>
      </c>
      <c r="F127" s="13">
        <f>COUNTA(H127,L127,P127,T127,X127,AB127,AF127,AJ127,AN127,AR127,AV127,AZ127,BD127)</f>
        <v>1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87"/>
      <c r="AF127" s="6"/>
      <c r="AG127" s="4"/>
      <c r="AH127" s="4"/>
      <c r="AI127" s="5" t="str">
        <f>VLOOKUP(C127,'8'!$B$10:$H$397,3,FALSE)</f>
        <v>01:32:46</v>
      </c>
      <c r="AJ127" s="6">
        <f>VLOOKUP(C127,'8'!$B$10:$H$397,4,FALSE)</f>
        <v>53</v>
      </c>
      <c r="AK127" s="6">
        <f>VLOOKUP(AJ127,Баллы!$A$2:$B$101,2)+AL127/2</f>
        <v>45.5</v>
      </c>
      <c r="AL127" s="6">
        <f>VLOOKUP(C127,'8'!$B$10:$H$397,6,FALSE)</f>
        <v>15</v>
      </c>
      <c r="AM127" s="5"/>
      <c r="AN127" s="6"/>
      <c r="AO127" s="6"/>
      <c r="AP127" s="6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</row>
    <row r="128" spans="1:58" x14ac:dyDescent="0.3">
      <c r="A128" s="11">
        <f>IF(D128=0," ",RANK(D128,$D$3:$D$140,0))</f>
        <v>126</v>
      </c>
      <c r="B128" s="9">
        <v>126</v>
      </c>
      <c r="C128" s="159" t="s">
        <v>1946</v>
      </c>
      <c r="D128" s="72">
        <f>I128+M128+Q128+U128+Y128+AC128+AG128+AK128+AO128+AS128+AW128+BA128+BE128</f>
        <v>44</v>
      </c>
      <c r="E128" s="13">
        <f>J128+N128+R128+V128+Z128+AD128+AH128+AL128+AP128+AT128+AX128+BB128+BF128</f>
        <v>10</v>
      </c>
      <c r="F128" s="13">
        <f>COUNTA(H128,L128,P128,T128,X128,AB128,AF128,AJ128,AN128,AR128,AV128,AZ128,BD128)</f>
        <v>1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87" t="str">
        <f>VLOOKUP(C128,'7'!$B$10:$H$126,3,FALSE)</f>
        <v>01:11:47</v>
      </c>
      <c r="AF128" s="6">
        <f>VLOOKUP(C128,'7'!$B$10:$H$126,4,FALSE)</f>
        <v>52</v>
      </c>
      <c r="AG128" s="4">
        <f>VLOOKUP(AF128,Баллы!$A$2:$B$101,2)+AH128/2</f>
        <v>44</v>
      </c>
      <c r="AH128" s="4">
        <f>VLOOKUP(C128,'7'!$B$10:$H$126,6,FALSE)</f>
        <v>10</v>
      </c>
      <c r="AI128" s="5"/>
      <c r="AJ128" s="6"/>
      <c r="AK128" s="6"/>
      <c r="AL128" s="6"/>
      <c r="AM128" s="5"/>
      <c r="AN128" s="6"/>
      <c r="AO128" s="6"/>
      <c r="AP128" s="6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</row>
    <row r="129" spans="1:58" x14ac:dyDescent="0.3">
      <c r="A129" s="11">
        <f>IF(D129=0," ",RANK(D129,$D$3:$D$140,0))</f>
        <v>127</v>
      </c>
      <c r="B129" s="9">
        <v>127</v>
      </c>
      <c r="C129" s="159" t="s">
        <v>1947</v>
      </c>
      <c r="D129" s="72">
        <f>I129+M129+Q129+U129+Y129+AC129+AG129+AK129+AO129+AS129+AW129+BA129+BE129</f>
        <v>43</v>
      </c>
      <c r="E129" s="13">
        <f>J129+N129+R129+V129+Z129+AD129+AH129+AL129+AP129+AT129+AX129+BB129+BF129</f>
        <v>10</v>
      </c>
      <c r="F129" s="13">
        <f>COUNTA(H129,L129,P129,T129,X129,AB129,AF129,AJ129,AN129,AR129,AV129,AZ129,BD129)</f>
        <v>1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87" t="str">
        <f>VLOOKUP(C129,'7'!$B$10:$H$126,3,FALSE)</f>
        <v>01:12:11</v>
      </c>
      <c r="AF129" s="6">
        <f>VLOOKUP(C129,'7'!$B$10:$H$126,4,FALSE)</f>
        <v>53</v>
      </c>
      <c r="AG129" s="4">
        <f>VLOOKUP(AF129,Баллы!$A$2:$B$101,2)+AH129/2</f>
        <v>43</v>
      </c>
      <c r="AH129" s="4">
        <f>VLOOKUP(C129,'7'!$B$10:$H$126,6,FALSE)</f>
        <v>10</v>
      </c>
      <c r="AI129" s="5"/>
      <c r="AJ129" s="6"/>
      <c r="AK129" s="6"/>
      <c r="AL129" s="6"/>
      <c r="AM129" s="5"/>
      <c r="AN129" s="6"/>
      <c r="AO129" s="6"/>
      <c r="AP129" s="6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</row>
    <row r="130" spans="1:58" x14ac:dyDescent="0.3">
      <c r="A130" s="11">
        <f>IF(D130=0," ",RANK(D130,$D$3:$D$140,0))</f>
        <v>128</v>
      </c>
      <c r="B130" s="9">
        <v>128</v>
      </c>
      <c r="C130" s="12" t="s">
        <v>474</v>
      </c>
      <c r="D130" s="72">
        <f>I130+M130+Q130+U130+Y130+AC130+AG130+AK130+AO130+AS130+AW130+BA130+BE130</f>
        <v>41.25</v>
      </c>
      <c r="E130" s="13">
        <f>J130+N130+R130+V130+Z130+AD130+AH130+AL130+AP130+AT130+AX130+BB130+BF130</f>
        <v>26.5</v>
      </c>
      <c r="F130" s="13">
        <f>COUNTA(H130,L130,P130,T130,X130,AB130,AF130,AJ130,AN130,AR130,AV130,AZ130,BD130)</f>
        <v>1</v>
      </c>
      <c r="G130" s="5"/>
      <c r="H130" s="6"/>
      <c r="I130" s="6"/>
      <c r="J130" s="6"/>
      <c r="K130" s="5"/>
      <c r="L130" s="6"/>
      <c r="M130" s="6"/>
      <c r="N130" s="6"/>
      <c r="O130" s="5">
        <f>VLOOKUP(C130,'3'!$B$10:$G$298,3,FALSE)</f>
        <v>0.14687500000000001</v>
      </c>
      <c r="P130" s="6">
        <f>VLOOKUP(C130,'3'!$B$10:$G$298,4,FALSE)</f>
        <v>63</v>
      </c>
      <c r="Q130" s="6">
        <f>VLOOKUP(P130,Баллы!$A$2:$B$101,2)+R130/2</f>
        <v>41.25</v>
      </c>
      <c r="R130" s="6">
        <f>VLOOKUP(C130,'3'!$B$10:$G$298,5,FALSE)</f>
        <v>26.5</v>
      </c>
      <c r="S130" s="5"/>
      <c r="T130" s="6"/>
      <c r="U130" s="6"/>
      <c r="V130" s="6"/>
      <c r="W130" s="8"/>
      <c r="X130" s="4"/>
      <c r="Y130" s="4"/>
      <c r="Z130" s="4"/>
      <c r="AA130" s="8"/>
      <c r="AB130" s="4"/>
      <c r="AC130" s="4"/>
      <c r="AD130" s="4"/>
      <c r="AE130" s="87"/>
      <c r="AF130" s="6"/>
      <c r="AG130" s="4"/>
      <c r="AH130" s="4"/>
      <c r="AI130" s="5"/>
      <c r="AJ130" s="6"/>
      <c r="AK130" s="6"/>
      <c r="AL130" s="6"/>
      <c r="AM130" s="5"/>
      <c r="AN130" s="6"/>
      <c r="AO130" s="6"/>
      <c r="AP130" s="6"/>
      <c r="AQ130" s="5"/>
      <c r="AR130" s="6"/>
      <c r="AS130" s="6"/>
      <c r="AT130" s="6"/>
      <c r="AU130" s="5"/>
      <c r="AV130" s="6"/>
      <c r="AW130" s="6"/>
      <c r="AX130" s="6"/>
      <c r="AY130" s="5"/>
      <c r="AZ130" s="6"/>
      <c r="BA130" s="6"/>
      <c r="BB130" s="6"/>
      <c r="BC130" s="5"/>
      <c r="BD130" s="6"/>
      <c r="BE130" s="6"/>
      <c r="BF130" s="6"/>
    </row>
    <row r="131" spans="1:58" x14ac:dyDescent="0.3">
      <c r="A131" s="11">
        <f>IF(D131=0," ",RANK(D131,$D$3:$D$140,0))</f>
        <v>129</v>
      </c>
      <c r="B131" s="9">
        <v>129</v>
      </c>
      <c r="C131" s="159" t="s">
        <v>1965</v>
      </c>
      <c r="D131" s="72">
        <f>I131+M131+Q131+U131+Y131+AC131+AG131+AK131+AO131+AS131+AW131+BA131+BE131</f>
        <v>39.5</v>
      </c>
      <c r="E131" s="13">
        <f>J131+N131+R131+V131+Z131+AD131+AH131+AL131+AP131+AT131+AX131+BB131+BF131</f>
        <v>15</v>
      </c>
      <c r="F131" s="13">
        <f>COUNTA(H131,L131,P131,T131,X131,AB131,AF131,AJ131,AN131,AR131,AV131,AZ131,BD131)</f>
        <v>1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87"/>
      <c r="AF131" s="6"/>
      <c r="AG131" s="4"/>
      <c r="AH131" s="4"/>
      <c r="AI131" s="5" t="str">
        <f>VLOOKUP(C131,'8'!$B$10:$H$397,3,FALSE)</f>
        <v>01:35:24</v>
      </c>
      <c r="AJ131" s="6">
        <f>VLOOKUP(C131,'8'!$B$10:$H$397,4,FALSE)</f>
        <v>59</v>
      </c>
      <c r="AK131" s="6">
        <f>VLOOKUP(AJ131,Баллы!$A$2:$B$101,2)+AL131/2</f>
        <v>39.5</v>
      </c>
      <c r="AL131" s="6">
        <f>VLOOKUP(C131,'8'!$B$10:$H$397,6,FALSE)</f>
        <v>15</v>
      </c>
      <c r="AM131" s="5"/>
      <c r="AN131" s="6"/>
      <c r="AO131" s="6"/>
      <c r="AP131" s="6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</row>
    <row r="132" spans="1:58" x14ac:dyDescent="0.3">
      <c r="A132" s="11">
        <f>IF(D132=0," ",RANK(D132,$D$3:$D$140,0))</f>
        <v>130</v>
      </c>
      <c r="B132" s="9">
        <v>130</v>
      </c>
      <c r="C132" s="159" t="s">
        <v>1948</v>
      </c>
      <c r="D132" s="72">
        <f>I132+M132+Q132+U132+Y132+AC132+AG132+AK132+AO132+AS132+AW132+BA132+BE132</f>
        <v>38</v>
      </c>
      <c r="E132" s="13">
        <f>J132+N132+R132+V132+Z132+AD132+AH132+AL132+AP132+AT132+AX132+BB132+BF132</f>
        <v>10</v>
      </c>
      <c r="F132" s="13">
        <f>COUNTA(H132,L132,P132,T132,X132,AB132,AF132,AJ132,AN132,AR132,AV132,AZ132,BD132)</f>
        <v>1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87" t="str">
        <f>VLOOKUP(C132,'7'!$B$10:$H$126,3,FALSE)</f>
        <v>01:14:53</v>
      </c>
      <c r="AF132" s="6">
        <f>VLOOKUP(C132,'7'!$B$10:$H$126,4,FALSE)</f>
        <v>58</v>
      </c>
      <c r="AG132" s="4">
        <f>VLOOKUP(AF132,Баллы!$A$2:$B$101,2)+AH132/2</f>
        <v>38</v>
      </c>
      <c r="AH132" s="4">
        <f>VLOOKUP(C132,'7'!$B$10:$H$126,6,FALSE)</f>
        <v>10</v>
      </c>
      <c r="AI132" s="5"/>
      <c r="AJ132" s="6"/>
      <c r="AK132" s="6"/>
      <c r="AL132" s="6"/>
      <c r="AM132" s="5"/>
      <c r="AN132" s="6"/>
      <c r="AO132" s="6"/>
      <c r="AP132" s="6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</row>
    <row r="133" spans="1:58" x14ac:dyDescent="0.3">
      <c r="A133" s="11">
        <f>IF(D133=0," ",RANK(D133,$D$3:$D$140,0))</f>
        <v>131</v>
      </c>
      <c r="B133" s="9">
        <v>131</v>
      </c>
      <c r="C133" s="159" t="s">
        <v>1966</v>
      </c>
      <c r="D133" s="72">
        <f>I133+M133+Q133+U133+Y133+AC133+AG133+AK133+AO133+AS133+AW133+BA133+BE133</f>
        <v>28.5</v>
      </c>
      <c r="E133" s="13">
        <f>J133+N133+R133+V133+Z133+AD133+AH133+AL133+AP133+AT133+AX133+BB133+BF133</f>
        <v>15</v>
      </c>
      <c r="F133" s="13">
        <f>COUNTA(H133,L133,P133,T133,X133,AB133,AF133,AJ133,AN133,AR133,AV133,AZ133,BD133)</f>
        <v>1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87"/>
      <c r="AF133" s="6"/>
      <c r="AG133" s="4"/>
      <c r="AH133" s="4"/>
      <c r="AI133" s="5" t="str">
        <f>VLOOKUP(C133,'8'!$B$10:$H$397,3,FALSE)</f>
        <v>01:40:32</v>
      </c>
      <c r="AJ133" s="6">
        <f>VLOOKUP(C133,'8'!$B$10:$H$397,4,FALSE)</f>
        <v>70</v>
      </c>
      <c r="AK133" s="6">
        <f>VLOOKUP(AJ133,Баллы!$A$2:$B$101,2)+AL133/2</f>
        <v>28.5</v>
      </c>
      <c r="AL133" s="6">
        <f>VLOOKUP(C133,'8'!$B$10:$H$397,6,FALSE)</f>
        <v>15</v>
      </c>
      <c r="AM133" s="5"/>
      <c r="AN133" s="6"/>
      <c r="AO133" s="6"/>
      <c r="AP133" s="6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</row>
    <row r="134" spans="1:58" x14ac:dyDescent="0.3">
      <c r="A134" s="11">
        <f>IF(D134=0," ",RANK(D134,$D$3:$D$140,0))</f>
        <v>132</v>
      </c>
      <c r="B134" s="9">
        <v>132</v>
      </c>
      <c r="C134" s="159" t="s">
        <v>1967</v>
      </c>
      <c r="D134" s="72">
        <f>I134+M134+Q134+U134+Y134+AC134+AG134+AK134+AO134+AS134+AW134+BA134+BE134</f>
        <v>22.5</v>
      </c>
      <c r="E134" s="13">
        <f>J134+N134+R134+V134+Z134+AD134+AH134+AL134+AP134+AT134+AX134+BB134+BF134</f>
        <v>15</v>
      </c>
      <c r="F134" s="13">
        <f>COUNTA(H134,L134,P134,T134,X134,AB134,AF134,AJ134,AN134,AR134,AV134,AZ134,BD134)</f>
        <v>1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87"/>
      <c r="AF134" s="6"/>
      <c r="AG134" s="4"/>
      <c r="AH134" s="4"/>
      <c r="AI134" s="5" t="str">
        <f>VLOOKUP(C134,'8'!$B$10:$H$397,3,FALSE)</f>
        <v>01:43:00</v>
      </c>
      <c r="AJ134" s="6">
        <f>VLOOKUP(C134,'8'!$B$10:$H$397,4,FALSE)</f>
        <v>76</v>
      </c>
      <c r="AK134" s="6">
        <f>VLOOKUP(AJ134,Баллы!$A$2:$B$101,2)+AL134/2</f>
        <v>22.5</v>
      </c>
      <c r="AL134" s="6">
        <f>VLOOKUP(C134,'8'!$B$10:$H$397,6,FALSE)</f>
        <v>15</v>
      </c>
      <c r="AM134" s="5"/>
      <c r="AN134" s="6"/>
      <c r="AO134" s="6"/>
      <c r="AP134" s="6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</row>
    <row r="135" spans="1:58" x14ac:dyDescent="0.3">
      <c r="A135" s="11">
        <f>IF(D135=0," ",RANK(D135,$D$3:$D$140,0))</f>
        <v>133</v>
      </c>
      <c r="B135" s="9">
        <v>133</v>
      </c>
      <c r="C135" s="159" t="s">
        <v>1968</v>
      </c>
      <c r="D135" s="72">
        <f>I135+M135+Q135+U135+Y135+AC135+AG135+AK135+AO135+AS135+AW135+BA135+BE135</f>
        <v>21.5</v>
      </c>
      <c r="E135" s="13">
        <f>J135+N135+R135+V135+Z135+AD135+AH135+AL135+AP135+AT135+AX135+BB135+BF135</f>
        <v>15</v>
      </c>
      <c r="F135" s="13">
        <f>COUNTA(H135,L135,P135,T135,X135,AB135,AF135,AJ135,AN135,AR135,AV135,AZ135,BD135)</f>
        <v>1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87"/>
      <c r="AF135" s="6"/>
      <c r="AG135" s="4"/>
      <c r="AH135" s="4"/>
      <c r="AI135" s="5" t="str">
        <f>VLOOKUP(C135,'8'!$B$10:$H$397,3,FALSE)</f>
        <v>01:43:06</v>
      </c>
      <c r="AJ135" s="6">
        <f>VLOOKUP(C135,'8'!$B$10:$H$397,4,FALSE)</f>
        <v>77</v>
      </c>
      <c r="AK135" s="6">
        <f>VLOOKUP(AJ135,Баллы!$A$2:$B$101,2)+AL135/2</f>
        <v>21.5</v>
      </c>
      <c r="AL135" s="6">
        <f>VLOOKUP(C135,'8'!$B$10:$H$397,6,FALSE)</f>
        <v>15</v>
      </c>
      <c r="AM135" s="5"/>
      <c r="AN135" s="6"/>
      <c r="AO135" s="6"/>
      <c r="AP135" s="6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</row>
    <row r="136" spans="1:58" x14ac:dyDescent="0.3">
      <c r="A136" s="11">
        <f>IF(D136=0," ",RANK(D136,$D$3:$D$140,0))</f>
        <v>134</v>
      </c>
      <c r="B136" s="9">
        <v>134</v>
      </c>
      <c r="C136" s="159" t="s">
        <v>1969</v>
      </c>
      <c r="D136" s="72">
        <f>I136+M136+Q136+U136+Y136+AC136+AG136+AK136+AO136+AS136+AW136+BA136+BE136</f>
        <v>15.5</v>
      </c>
      <c r="E136" s="13">
        <f>J136+N136+R136+V136+Z136+AD136+AH136+AL136+AP136+AT136+AX136+BB136+BF136</f>
        <v>15</v>
      </c>
      <c r="F136" s="13">
        <f>COUNTA(H136,L136,P136,T136,X136,AB136,AF136,AJ136,AN136,AR136,AV136,AZ136,BD136)</f>
        <v>1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87"/>
      <c r="AF136" s="6"/>
      <c r="AG136" s="4"/>
      <c r="AH136" s="4"/>
      <c r="AI136" s="5" t="str">
        <f>VLOOKUP(C136,'8'!$B$10:$H$397,3,FALSE)</f>
        <v>01:50:19</v>
      </c>
      <c r="AJ136" s="6">
        <f>VLOOKUP(C136,'8'!$B$10:$H$397,4,FALSE)</f>
        <v>83</v>
      </c>
      <c r="AK136" s="6">
        <f>VLOOKUP(AJ136,Баллы!$A$2:$B$101,2)+AL136/2</f>
        <v>15.5</v>
      </c>
      <c r="AL136" s="6">
        <f>VLOOKUP(C136,'8'!$B$10:$H$397,6,FALSE)</f>
        <v>15</v>
      </c>
      <c r="AM136" s="5"/>
      <c r="AN136" s="6"/>
      <c r="AO136" s="6"/>
      <c r="AP136" s="6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</row>
    <row r="137" spans="1:58" x14ac:dyDescent="0.3">
      <c r="A137" s="11">
        <f>IF(D137=0," ",RANK(D137,$D$3:$D$140,0))</f>
        <v>135</v>
      </c>
      <c r="B137" s="9">
        <v>135</v>
      </c>
      <c r="C137" s="159" t="s">
        <v>1970</v>
      </c>
      <c r="D137" s="72">
        <f>I137+M137+Q137+U137+Y137+AC137+AG137+AK137+AO137+AS137+AW137+BA137+BE137</f>
        <v>13.5</v>
      </c>
      <c r="E137" s="13">
        <f>J137+N137+R137+V137+Z137+AD137+AH137+AL137+AP137+AT137+AX137+BB137+BF137</f>
        <v>15</v>
      </c>
      <c r="F137" s="13">
        <f>COUNTA(H137,L137,P137,T137,X137,AB137,AF137,AJ137,AN137,AR137,AV137,AZ137,BD137)</f>
        <v>1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87"/>
      <c r="AF137" s="6"/>
      <c r="AG137" s="4"/>
      <c r="AH137" s="4"/>
      <c r="AI137" s="5" t="str">
        <f>VLOOKUP(C137,'8'!$B$10:$H$397,3,FALSE)</f>
        <v>01:50:46</v>
      </c>
      <c r="AJ137" s="6">
        <f>VLOOKUP(C137,'8'!$B$10:$H$397,4,FALSE)</f>
        <v>85</v>
      </c>
      <c r="AK137" s="6">
        <f>VLOOKUP(AJ137,Баллы!$A$2:$B$101,2)+AL137/2</f>
        <v>13.5</v>
      </c>
      <c r="AL137" s="6">
        <f>VLOOKUP(C137,'8'!$B$10:$H$397,6,FALSE)</f>
        <v>15</v>
      </c>
      <c r="AM137" s="5"/>
      <c r="AN137" s="6"/>
      <c r="AO137" s="6"/>
      <c r="AP137" s="6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</row>
    <row r="138" spans="1:58" x14ac:dyDescent="0.3">
      <c r="A138" s="11">
        <f>IF(D138=0," ",RANK(D138,$D$3:$D$140,0))</f>
        <v>136</v>
      </c>
      <c r="B138" s="9">
        <v>136</v>
      </c>
      <c r="C138" s="159" t="s">
        <v>1971</v>
      </c>
      <c r="D138" s="72">
        <f>I138+M138+Q138+U138+Y138+AC138+AG138+AK138+AO138+AS138+AW138+BA138+BE138</f>
        <v>8.5</v>
      </c>
      <c r="E138" s="13">
        <f>J138+N138+R138+V138+Z138+AD138+AH138+AL138+AP138+AT138+AX138+BB138+BF138</f>
        <v>15</v>
      </c>
      <c r="F138" s="13">
        <f>COUNTA(H138,L138,P138,T138,X138,AB138,AF138,AJ138,AN138,AR138,AV138,AZ138,BD138)</f>
        <v>1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87"/>
      <c r="AF138" s="6"/>
      <c r="AG138" s="4"/>
      <c r="AH138" s="4"/>
      <c r="AI138" s="5" t="str">
        <f>VLOOKUP(C138,'8'!$B$10:$H$397,3,FALSE)</f>
        <v>01:56:49</v>
      </c>
      <c r="AJ138" s="6">
        <f>VLOOKUP(C138,'8'!$B$10:$H$397,4,FALSE)</f>
        <v>90</v>
      </c>
      <c r="AK138" s="6">
        <f>VLOOKUP(AJ138,Баллы!$A$2:$B$101,2)+AL138/2</f>
        <v>8.5</v>
      </c>
      <c r="AL138" s="6">
        <f>VLOOKUP(C138,'8'!$B$10:$H$397,6,FALSE)</f>
        <v>15</v>
      </c>
      <c r="AM138" s="5"/>
      <c r="AN138" s="6"/>
      <c r="AO138" s="6"/>
      <c r="AP138" s="6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</row>
    <row r="139" spans="1:58" x14ac:dyDescent="0.3">
      <c r="A139" s="11">
        <f>IF(D139=0," ",RANK(D139,$D$3:$D$140,0))</f>
        <v>136</v>
      </c>
      <c r="B139" s="9">
        <v>136</v>
      </c>
      <c r="C139" s="159" t="s">
        <v>1972</v>
      </c>
      <c r="D139" s="72">
        <f>I139+M139+Q139+U139+Y139+AC139+AG139+AK139+AO139+AS139+AW139+BA139+BE139</f>
        <v>8.5</v>
      </c>
      <c r="E139" s="13">
        <f>J139+N139+R139+V139+Z139+AD139+AH139+AL139+AP139+AT139+AX139+BB139+BF139</f>
        <v>15</v>
      </c>
      <c r="F139" s="13">
        <f>COUNTA(H139,L139,P139,T139,X139,AB139,AF139,AJ139,AN139,AR139,AV139,AZ139,BD139)</f>
        <v>1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87"/>
      <c r="AF139" s="6"/>
      <c r="AG139" s="4"/>
      <c r="AH139" s="4"/>
      <c r="AI139" s="5" t="str">
        <f>VLOOKUP(C139,'8'!$B$10:$H$397,3,FALSE)</f>
        <v>02:17:00</v>
      </c>
      <c r="AJ139" s="6">
        <f>VLOOKUP(C139,'8'!$B$10:$H$397,4,FALSE)</f>
        <v>94</v>
      </c>
      <c r="AK139" s="6">
        <f>VLOOKUP(AJ139,Баллы!$A$2:$B$101,2)+AL139/2</f>
        <v>8.5</v>
      </c>
      <c r="AL139" s="6">
        <f>VLOOKUP(C139,'8'!$B$10:$H$397,6,FALSE)</f>
        <v>15</v>
      </c>
      <c r="AM139" s="5"/>
      <c r="AN139" s="6"/>
      <c r="AO139" s="6"/>
      <c r="AP139" s="6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</row>
    <row r="140" spans="1:58" x14ac:dyDescent="0.3">
      <c r="A140" s="11">
        <f>IF(D140=0," ",RANK(D140,$D$3:$D$140,0))</f>
        <v>136</v>
      </c>
      <c r="B140" s="9">
        <v>136</v>
      </c>
      <c r="C140" s="159" t="s">
        <v>1973</v>
      </c>
      <c r="D140" s="72">
        <f>I140+M140+Q140+U140+Y140+AC140+AG140+AK140+AO140+AS140+AW140+BA140+BE140</f>
        <v>8.5</v>
      </c>
      <c r="E140" s="13">
        <f>J140+N140+R140+V140+Z140+AD140+AH140+AL140+AP140+AT140+AX140+BB140+BF140</f>
        <v>15</v>
      </c>
      <c r="F140" s="13">
        <f>COUNTA(H140,L140,P140,T140,X140,AB140,AF140,AJ140,AN140,AR140,AV140,AZ140,BD140)</f>
        <v>1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87"/>
      <c r="AF140" s="6"/>
      <c r="AG140" s="4"/>
      <c r="AH140" s="4"/>
      <c r="AI140" s="5" t="str">
        <f>VLOOKUP(C140,'8'!$B$10:$H$397,3,FALSE)</f>
        <v>02:17:01</v>
      </c>
      <c r="AJ140" s="6">
        <f>VLOOKUP(C140,'8'!$B$10:$H$397,4,FALSE)</f>
        <v>95</v>
      </c>
      <c r="AK140" s="6">
        <f>VLOOKUP(AJ140,Баллы!$A$2:$B$101,2)+AL140/2</f>
        <v>8.5</v>
      </c>
      <c r="AL140" s="6">
        <f>VLOOKUP(C140,'8'!$B$10:$H$397,6,FALSE)</f>
        <v>15</v>
      </c>
      <c r="AM140" s="5"/>
      <c r="AN140" s="6"/>
      <c r="AO140" s="6"/>
      <c r="AP140" s="6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</row>
  </sheetData>
  <autoFilter ref="A2:BF140"/>
  <sortState ref="A3:BF140">
    <sortCondition ref="B3:B140"/>
  </sortState>
  <mergeCells count="19">
    <mergeCell ref="AA1:AD1"/>
    <mergeCell ref="AU1:AX1"/>
    <mergeCell ref="AE1:AH1"/>
    <mergeCell ref="G1:J1"/>
    <mergeCell ref="K1:N1"/>
    <mergeCell ref="O1:R1"/>
    <mergeCell ref="S1:V1"/>
    <mergeCell ref="W1:Z1"/>
    <mergeCell ref="A1:A2"/>
    <mergeCell ref="C1:C2"/>
    <mergeCell ref="D1:D2"/>
    <mergeCell ref="E1:E2"/>
    <mergeCell ref="F1:F2"/>
    <mergeCell ref="B1:B2"/>
    <mergeCell ref="AI1:AL1"/>
    <mergeCell ref="AM1:AP1"/>
    <mergeCell ref="AQ1:AT1"/>
    <mergeCell ref="BC1:BF1"/>
    <mergeCell ref="AY1:BB1"/>
  </mergeCells>
  <conditionalFormatting sqref="C141:C1048576 C1:C2">
    <cfRule type="duplicateValues" dxfId="69" priority="17"/>
  </conditionalFormatting>
  <conditionalFormatting sqref="C141:C1048576">
    <cfRule type="duplicateValues" dxfId="68" priority="11"/>
  </conditionalFormatting>
  <conditionalFormatting sqref="C1:C2 C141:C1048576">
    <cfRule type="duplicateValues" dxfId="67" priority="9"/>
  </conditionalFormatting>
  <conditionalFormatting sqref="C1:C2 C141:C1048576">
    <cfRule type="duplicateValues" dxfId="66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F113"/>
  <sheetViews>
    <sheetView workbookViewId="0">
      <selection sqref="A1:BF113"/>
    </sheetView>
  </sheetViews>
  <sheetFormatPr defaultColWidth="8.88671875" defaultRowHeight="14.4" x14ac:dyDescent="0.3"/>
  <cols>
    <col min="1" max="1" width="11" style="1" customWidth="1"/>
    <col min="2" max="2" width="9" style="10" customWidth="1"/>
    <col min="3" max="3" width="21" style="1" customWidth="1"/>
    <col min="4" max="6" width="12.5546875" style="1" customWidth="1"/>
    <col min="7" max="7" width="8.88671875" style="1"/>
    <col min="8" max="8" width="12.5546875" style="1" customWidth="1"/>
    <col min="9" max="11" width="8.88671875" style="1"/>
    <col min="12" max="12" width="12.88671875" style="1" customWidth="1"/>
    <col min="13" max="13" width="8.88671875" style="1"/>
    <col min="14" max="14" width="9" style="1" customWidth="1"/>
    <col min="15" max="15" width="8.88671875" style="1"/>
    <col min="16" max="16" width="12.5546875" style="1" customWidth="1"/>
    <col min="17" max="19" width="8.88671875" style="1"/>
    <col min="20" max="20" width="12.88671875" style="1" customWidth="1"/>
    <col min="21" max="23" width="8.88671875" style="1"/>
    <col min="24" max="24" width="12.5546875" style="1" customWidth="1"/>
    <col min="25" max="27" width="8.88671875" style="1"/>
    <col min="28" max="28" width="15.44140625" style="1" customWidth="1"/>
    <col min="29" max="31" width="8.88671875" style="1"/>
    <col min="32" max="32" width="12.88671875" style="1" customWidth="1"/>
    <col min="33" max="34" width="8.88671875" style="1"/>
    <col min="35" max="35" width="8.88671875" style="21"/>
    <col min="36" max="36" width="13" style="1" customWidth="1"/>
    <col min="37" max="39" width="8.88671875" style="1"/>
    <col min="40" max="40" width="12.6640625" style="1" customWidth="1"/>
    <col min="41" max="41" width="8.88671875" style="1"/>
    <col min="42" max="42" width="8.33203125" style="1" bestFit="1" customWidth="1"/>
    <col min="43" max="43" width="8.88671875" style="1"/>
    <col min="44" max="44" width="13.109375" style="1" customWidth="1"/>
    <col min="45" max="47" width="8.88671875" style="1"/>
    <col min="48" max="48" width="13" style="1" customWidth="1"/>
    <col min="49" max="51" width="8.88671875" style="1"/>
    <col min="52" max="52" width="14.33203125" style="1" customWidth="1"/>
    <col min="53" max="55" width="8.88671875" style="1"/>
    <col min="56" max="56" width="12.5546875" style="1" customWidth="1"/>
    <col min="57" max="16384" width="8.88671875" style="1"/>
  </cols>
  <sheetData>
    <row r="1" spans="1:58" ht="15" customHeight="1" x14ac:dyDescent="0.3">
      <c r="A1" s="93" t="s">
        <v>21</v>
      </c>
      <c r="B1" s="93" t="s">
        <v>11</v>
      </c>
      <c r="C1" s="88" t="s">
        <v>4</v>
      </c>
      <c r="D1" s="93" t="s">
        <v>12</v>
      </c>
      <c r="E1" s="93" t="s">
        <v>14</v>
      </c>
      <c r="F1" s="93" t="s">
        <v>13</v>
      </c>
      <c r="G1" s="88" t="s">
        <v>76</v>
      </c>
      <c r="H1" s="88"/>
      <c r="I1" s="88"/>
      <c r="J1" s="88"/>
      <c r="K1" s="88" t="s">
        <v>77</v>
      </c>
      <c r="L1" s="88"/>
      <c r="M1" s="88"/>
      <c r="N1" s="88"/>
      <c r="O1" s="89" t="s">
        <v>53</v>
      </c>
      <c r="P1" s="88"/>
      <c r="Q1" s="88"/>
      <c r="R1" s="88"/>
      <c r="S1" s="90" t="s">
        <v>78</v>
      </c>
      <c r="T1" s="91"/>
      <c r="U1" s="91"/>
      <c r="V1" s="92"/>
      <c r="W1" s="90" t="s">
        <v>79</v>
      </c>
      <c r="X1" s="91"/>
      <c r="Y1" s="91"/>
      <c r="Z1" s="92"/>
      <c r="AA1" s="90" t="s">
        <v>80</v>
      </c>
      <c r="AB1" s="91"/>
      <c r="AC1" s="91"/>
      <c r="AD1" s="92"/>
      <c r="AE1" s="90" t="s">
        <v>81</v>
      </c>
      <c r="AF1" s="91"/>
      <c r="AG1" s="91"/>
      <c r="AH1" s="92"/>
      <c r="AI1" s="90" t="s">
        <v>82</v>
      </c>
      <c r="AJ1" s="91"/>
      <c r="AK1" s="91"/>
      <c r="AL1" s="92"/>
      <c r="AM1" s="90" t="s">
        <v>83</v>
      </c>
      <c r="AN1" s="91"/>
      <c r="AO1" s="91"/>
      <c r="AP1" s="92"/>
      <c r="AQ1" s="88" t="s">
        <v>84</v>
      </c>
      <c r="AR1" s="88"/>
      <c r="AS1" s="88"/>
      <c r="AT1" s="88"/>
      <c r="AU1" s="88" t="s">
        <v>85</v>
      </c>
      <c r="AV1" s="88"/>
      <c r="AW1" s="88"/>
      <c r="AX1" s="88"/>
      <c r="AY1" s="88" t="s">
        <v>86</v>
      </c>
      <c r="AZ1" s="88"/>
      <c r="BA1" s="88"/>
      <c r="BB1" s="88"/>
      <c r="BC1" s="88" t="s">
        <v>87</v>
      </c>
      <c r="BD1" s="88"/>
      <c r="BE1" s="88"/>
      <c r="BF1" s="88"/>
    </row>
    <row r="2" spans="1:58" ht="45" customHeight="1" x14ac:dyDescent="0.3">
      <c r="A2" s="94"/>
      <c r="B2" s="94"/>
      <c r="C2" s="88"/>
      <c r="D2" s="94"/>
      <c r="E2" s="94"/>
      <c r="F2" s="95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1" t="s">
        <v>7</v>
      </c>
      <c r="AB2" s="32" t="s">
        <v>8</v>
      </c>
      <c r="AC2" s="32" t="s">
        <v>9</v>
      </c>
      <c r="AD2" s="31" t="s">
        <v>15</v>
      </c>
      <c r="AE2" s="36" t="s">
        <v>7</v>
      </c>
      <c r="AF2" s="37" t="s">
        <v>8</v>
      </c>
      <c r="AG2" s="37" t="s">
        <v>9</v>
      </c>
      <c r="AH2" s="36" t="s">
        <v>15</v>
      </c>
      <c r="AI2" s="39" t="s">
        <v>7</v>
      </c>
      <c r="AJ2" s="37" t="s">
        <v>8</v>
      </c>
      <c r="AK2" s="37" t="s">
        <v>9</v>
      </c>
      <c r="AL2" s="36" t="s">
        <v>15</v>
      </c>
      <c r="AM2" s="41" t="s">
        <v>7</v>
      </c>
      <c r="AN2" s="42" t="s">
        <v>8</v>
      </c>
      <c r="AO2" s="42" t="s">
        <v>9</v>
      </c>
      <c r="AP2" s="41" t="s">
        <v>15</v>
      </c>
      <c r="AQ2" s="44" t="s">
        <v>7</v>
      </c>
      <c r="AR2" s="43" t="s">
        <v>8</v>
      </c>
      <c r="AS2" s="43" t="s">
        <v>9</v>
      </c>
      <c r="AT2" s="44" t="s">
        <v>15</v>
      </c>
      <c r="AU2" s="44" t="s">
        <v>7</v>
      </c>
      <c r="AV2" s="43" t="s">
        <v>8</v>
      </c>
      <c r="AW2" s="43" t="s">
        <v>9</v>
      </c>
      <c r="AX2" s="44" t="s">
        <v>15</v>
      </c>
      <c r="AY2" s="45" t="s">
        <v>7</v>
      </c>
      <c r="AZ2" s="46" t="s">
        <v>8</v>
      </c>
      <c r="BA2" s="46" t="s">
        <v>9</v>
      </c>
      <c r="BB2" s="45" t="s">
        <v>15</v>
      </c>
      <c r="BC2" s="48" t="s">
        <v>7</v>
      </c>
      <c r="BD2" s="47" t="s">
        <v>8</v>
      </c>
      <c r="BE2" s="47" t="s">
        <v>9</v>
      </c>
      <c r="BF2" s="48" t="s">
        <v>15</v>
      </c>
    </row>
    <row r="3" spans="1:58" x14ac:dyDescent="0.3">
      <c r="A3" s="11">
        <f>IF(D3=0," ",RANK(D3,$D$3:$D$113,0))</f>
        <v>1</v>
      </c>
      <c r="B3" s="9">
        <v>1</v>
      </c>
      <c r="C3" s="25" t="s">
        <v>284</v>
      </c>
      <c r="D3" s="72">
        <f>I3+M3+Q3+U3+Y3+AC3+AG3+AK3+AO3+AS3+AW3+BA3+BE3</f>
        <v>450.25</v>
      </c>
      <c r="E3" s="13">
        <f>J3+N3+R3+V3+Z3+AD3+AH3+AL3+AP3+AT3+AX3+BB3+BF3</f>
        <v>48.5</v>
      </c>
      <c r="F3" s="13">
        <f>COUNTA(H3,L3,P3,T3,X3,AB3,AF3,AJ3,AN3,AR3,AV3,AZ3,BD3)</f>
        <v>5</v>
      </c>
      <c r="G3" s="5"/>
      <c r="H3" s="6"/>
      <c r="I3" s="6"/>
      <c r="J3" s="6"/>
      <c r="K3" s="5">
        <f>VLOOKUP(C3,'2'!$C$10:$H$78,3,FALSE)</f>
        <v>5.5995370370370369E-2</v>
      </c>
      <c r="L3" s="6">
        <f>VLOOKUP(C3,'2'!$C$10:$H$78,4,FALSE)</f>
        <v>7</v>
      </c>
      <c r="M3" s="6">
        <f>VLOOKUP(L3,Баллы!$A$2:$B$101,2)+N3/2</f>
        <v>92</v>
      </c>
      <c r="N3" s="6">
        <f>VLOOKUP(C3,'2'!$C$10:$H$78,5,FALSE)</f>
        <v>10</v>
      </c>
      <c r="O3" s="5">
        <f>VLOOKUP(C3,'3'!$B$10:$G$298,3,FALSE)</f>
        <v>4.116898148148148E-2</v>
      </c>
      <c r="P3" s="6">
        <f>VLOOKUP(C3,'3'!$B$10:$G$298,4,FALSE)</f>
        <v>14</v>
      </c>
      <c r="Q3" s="6">
        <f>VLOOKUP(P3,Баллы!$A$2:$B$101,2)+R3/2</f>
        <v>81.75</v>
      </c>
      <c r="R3" s="6">
        <f>VLOOKUP(C3,'3'!$B$10:$G$298,5,FALSE)</f>
        <v>9.5</v>
      </c>
      <c r="S3" s="5"/>
      <c r="T3" s="6"/>
      <c r="U3" s="6"/>
      <c r="V3" s="6"/>
      <c r="W3" s="8"/>
      <c r="X3" s="4"/>
      <c r="Y3" s="4"/>
      <c r="Z3" s="4"/>
      <c r="AA3" s="8"/>
      <c r="AB3" s="4"/>
      <c r="AC3" s="4"/>
      <c r="AD3" s="4"/>
      <c r="AE3" s="87" t="str">
        <f>VLOOKUP(C3,'7'!$B$10:$H$126,3,FALSE)</f>
        <v>01:00:20</v>
      </c>
      <c r="AF3" s="6">
        <f>VLOOKUP(C3,'7'!$B$10:$H$126,4,FALSE)</f>
        <v>7</v>
      </c>
      <c r="AG3" s="4">
        <f>VLOOKUP(AF3,Баллы!$A$2:$B$101,2)+AH3/2</f>
        <v>92</v>
      </c>
      <c r="AH3" s="4">
        <f>VLOOKUP(C3,'7'!$B$10:$H$126,6,FALSE)</f>
        <v>10</v>
      </c>
      <c r="AI3" s="5" t="str">
        <f>VLOOKUP(C3,'8'!$B$10:$H$397,3,FALSE)</f>
        <v>00:49:18</v>
      </c>
      <c r="AJ3" s="6">
        <f>VLOOKUP(C3,'8'!$B$10:$H$397,4,FALSE)</f>
        <v>13</v>
      </c>
      <c r="AK3" s="6">
        <f>VLOOKUP(AJ3,Баллы!$A$2:$B$101,2)+AL3/2</f>
        <v>81.5</v>
      </c>
      <c r="AL3" s="6">
        <f>VLOOKUP(C3,'8'!$B$10:$H$397,6,FALSE)</f>
        <v>7</v>
      </c>
      <c r="AM3" s="5">
        <f>VLOOKUP(C3,'9'!$B$5:$H$89,3,FALSE)</f>
        <v>6.0474537037037035E-2</v>
      </c>
      <c r="AN3" s="6">
        <f>VLOOKUP(C3,'9'!$B$5:$H$89,4,FALSE)</f>
        <v>2</v>
      </c>
      <c r="AO3" s="6">
        <f>VLOOKUP(AN3,Баллы!$A$2:$B$101,2)+AP3/2</f>
        <v>103</v>
      </c>
      <c r="AP3" s="6">
        <f>VLOOKUP(C3,'9'!$B$5:$H$89,6,FALSE)</f>
        <v>12</v>
      </c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f>IF(D4=0," ",RANK(D4,$D$3:$D$113,0))</f>
        <v>2</v>
      </c>
      <c r="B4" s="9">
        <v>2</v>
      </c>
      <c r="C4" s="24" t="s">
        <v>289</v>
      </c>
      <c r="D4" s="72">
        <f>I4+M4+Q4+U4+Y4+AC4+AG4+AK4+AO4+AS4+AW4+BA4+BE4</f>
        <v>216.25</v>
      </c>
      <c r="E4" s="13">
        <f>J4+N4+R4+V4+Z4+AD4+AH4+AL4+AP4+AT4+AX4+BB4+BF4</f>
        <v>46.5</v>
      </c>
      <c r="F4" s="13">
        <f>COUNTA(H4,L4,P4,T4,X4,AB4,AF4,AJ4,AN4,AR4,AV4,AZ4,BD4)</f>
        <v>3</v>
      </c>
      <c r="G4" s="5"/>
      <c r="H4" s="6"/>
      <c r="I4" s="6"/>
      <c r="J4" s="6"/>
      <c r="K4" s="5"/>
      <c r="L4" s="6"/>
      <c r="M4" s="6"/>
      <c r="N4" s="6"/>
      <c r="O4" s="5">
        <f>VLOOKUP(C4,'3'!$B$10:$G$298,3,FALSE)</f>
        <v>4.2534722222222217E-2</v>
      </c>
      <c r="P4" s="6">
        <f>VLOOKUP(C4,'3'!$B$10:$G$298,4,FALSE)</f>
        <v>19</v>
      </c>
      <c r="Q4" s="6">
        <f>VLOOKUP(P4,Баллы!$A$2:$B$101,2)+R4/2</f>
        <v>76.75</v>
      </c>
      <c r="R4" s="6">
        <f>VLOOKUP(C4,'3'!$B$10:$G$298,5,FALSE)</f>
        <v>9.5</v>
      </c>
      <c r="S4" s="5"/>
      <c r="T4" s="6"/>
      <c r="U4" s="6"/>
      <c r="V4" s="6"/>
      <c r="W4" s="8"/>
      <c r="X4" s="4"/>
      <c r="Y4" s="4"/>
      <c r="Z4" s="4"/>
      <c r="AA4" s="8">
        <f>VLOOKUP(C4,'6'!$B$10:$H$215,3,FALSE)</f>
        <v>0.12064814814814816</v>
      </c>
      <c r="AB4" s="4">
        <f>VLOOKUP(C4,'6'!$B$10:$H$215,4,FALSE)</f>
        <v>7</v>
      </c>
      <c r="AC4" s="4">
        <f>VLOOKUP(AB4,Баллы!$A$2:$B$101,2)+AD4/2</f>
        <v>98</v>
      </c>
      <c r="AD4" s="4">
        <f>VLOOKUP(C4,'6'!$B$10:$H$215,6,FALSE)</f>
        <v>22</v>
      </c>
      <c r="AE4" s="87"/>
      <c r="AF4" s="6"/>
      <c r="AG4" s="4"/>
      <c r="AH4" s="4"/>
      <c r="AI4" s="5" t="str">
        <f>VLOOKUP(C4,'8'!$B$10:$H$397,3,FALSE)</f>
        <v>02:05:40</v>
      </c>
      <c r="AJ4" s="6">
        <f>VLOOKUP(C4,'8'!$B$10:$H$397,4,FALSE)</f>
        <v>57</v>
      </c>
      <c r="AK4" s="6">
        <f>VLOOKUP(AJ4,Баллы!$A$2:$B$101,2)+AL4/2</f>
        <v>41.5</v>
      </c>
      <c r="AL4" s="6">
        <f>VLOOKUP(C4,'8'!$B$10:$H$397,6,FALSE)</f>
        <v>15</v>
      </c>
      <c r="AM4" s="5"/>
      <c r="AN4" s="6"/>
      <c r="AO4" s="6"/>
      <c r="AP4" s="6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f>IF(D5=0," ",RANK(D5,$D$3:$D$113,0))</f>
        <v>3</v>
      </c>
      <c r="B5" s="9">
        <v>3</v>
      </c>
      <c r="C5" s="24" t="s">
        <v>275</v>
      </c>
      <c r="D5" s="72">
        <f>I5+M5+Q5+U5+Y5+AC5+AG5+AK5+AO5+AS5+AW5+BA5+BE5</f>
        <v>202.25</v>
      </c>
      <c r="E5" s="13">
        <f>J5+N5+R5+V5+Z5+AD5+AH5+AL5+AP5+AT5+AX5+BB5+BF5</f>
        <v>24.5</v>
      </c>
      <c r="F5" s="13">
        <f>COUNTA(H5,L5,P5,T5,X5,AB5,AF5,AJ5,AN5,AR5,AV5,AZ5,BD5)</f>
        <v>2</v>
      </c>
      <c r="G5" s="5"/>
      <c r="H5" s="6"/>
      <c r="I5" s="6"/>
      <c r="J5" s="6"/>
      <c r="K5" s="5"/>
      <c r="L5" s="6"/>
      <c r="M5" s="6"/>
      <c r="N5" s="6"/>
      <c r="O5" s="5">
        <f>VLOOKUP(C5,'3'!$B$10:$G$298,3,FALSE)</f>
        <v>3.335648148148148E-2</v>
      </c>
      <c r="P5" s="6">
        <f>VLOOKUP(C5,'3'!$B$10:$G$298,4,FALSE)</f>
        <v>3</v>
      </c>
      <c r="Q5" s="6">
        <f>VLOOKUP(P5,Баллы!$A$2:$B$101,2)+R5/2</f>
        <v>99.75</v>
      </c>
      <c r="R5" s="6">
        <f>VLOOKUP(C5,'3'!$B$10:$G$298,5,FALSE)</f>
        <v>9.5</v>
      </c>
      <c r="S5" s="5"/>
      <c r="T5" s="6"/>
      <c r="U5" s="6"/>
      <c r="V5" s="6"/>
      <c r="W5" s="8"/>
      <c r="X5" s="4"/>
      <c r="Y5" s="4"/>
      <c r="Z5" s="4"/>
      <c r="AA5" s="8"/>
      <c r="AB5" s="4"/>
      <c r="AC5" s="4"/>
      <c r="AD5" s="4"/>
      <c r="AE5" s="87"/>
      <c r="AF5" s="6"/>
      <c r="AG5" s="4"/>
      <c r="AH5" s="4"/>
      <c r="AI5" s="5" t="str">
        <f>VLOOKUP(C5,'8'!$B$10:$H$397,3,FALSE)</f>
        <v>01:18:07</v>
      </c>
      <c r="AJ5" s="6">
        <f>VLOOKUP(C5,'8'!$B$10:$H$397,4,FALSE)</f>
        <v>3</v>
      </c>
      <c r="AK5" s="6">
        <f>VLOOKUP(AJ5,Баллы!$A$2:$B$101,2)+AL5/2</f>
        <v>102.5</v>
      </c>
      <c r="AL5" s="6">
        <f>VLOOKUP(C5,'8'!$B$10:$H$397,6,FALSE)</f>
        <v>15</v>
      </c>
      <c r="AM5" s="5"/>
      <c r="AN5" s="6"/>
      <c r="AO5" s="6"/>
      <c r="AP5" s="6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f>IF(D6=0," ",RANK(D6,$D$3:$D$113,0))</f>
        <v>4</v>
      </c>
      <c r="B6" s="9">
        <v>4</v>
      </c>
      <c r="C6" s="24" t="s">
        <v>377</v>
      </c>
      <c r="D6" s="72">
        <f>I6+M6+Q6+U6+Y6+AC6+AG6+AK6+AO6+AS6+AW6+BA6+BE6</f>
        <v>186.1</v>
      </c>
      <c r="E6" s="13">
        <f>J6+N6+R6+V6+Z6+AD6+AH6+AL6+AP6+AT6+AX6+BB6+BF6</f>
        <v>74.2</v>
      </c>
      <c r="F6" s="13">
        <f>COUNTA(H6,L6,P6,T6,X6,AB6,AF6,AJ6,AN6,AR6,AV6,AZ6,BD6)</f>
        <v>2</v>
      </c>
      <c r="G6" s="5"/>
      <c r="H6" s="6"/>
      <c r="I6" s="6"/>
      <c r="J6" s="6"/>
      <c r="K6" s="5"/>
      <c r="L6" s="6"/>
      <c r="M6" s="6"/>
      <c r="N6" s="6"/>
      <c r="O6" s="5">
        <f>VLOOKUP(C6,'3'!$B$10:$G$298,3,FALSE)</f>
        <v>0.40576388888888887</v>
      </c>
      <c r="P6" s="6">
        <f>VLOOKUP(C6,'3'!$B$10:$G$298,4,FALSE)</f>
        <v>10</v>
      </c>
      <c r="Q6" s="6">
        <f>VLOOKUP(P6,Баллы!$A$2:$B$101,2)+R6/2</f>
        <v>107.1</v>
      </c>
      <c r="R6" s="6">
        <f>VLOOKUP(C6,'3'!$B$10:$G$298,5,FALSE)</f>
        <v>52.2</v>
      </c>
      <c r="S6" s="5"/>
      <c r="T6" s="6"/>
      <c r="U6" s="6"/>
      <c r="V6" s="6"/>
      <c r="W6" s="8"/>
      <c r="X6" s="4"/>
      <c r="Y6" s="4"/>
      <c r="Z6" s="4"/>
      <c r="AA6" s="8">
        <f>VLOOKUP(C6,'6'!$B$10:$H$215,3,FALSE)</f>
        <v>0.1395949074074074</v>
      </c>
      <c r="AB6" s="4">
        <f>VLOOKUP(C6,'6'!$B$10:$H$215,4,FALSE)</f>
        <v>23</v>
      </c>
      <c r="AC6" s="4">
        <f>VLOOKUP(AB6,Баллы!$A$2:$B$101,2)+AD6/2</f>
        <v>79</v>
      </c>
      <c r="AD6" s="4">
        <f>VLOOKUP(C6,'6'!$B$10:$H$215,6,FALSE)</f>
        <v>22</v>
      </c>
      <c r="AE6" s="87"/>
      <c r="AF6" s="6"/>
      <c r="AG6" s="4"/>
      <c r="AH6" s="4"/>
      <c r="AI6" s="5"/>
      <c r="AJ6" s="6"/>
      <c r="AK6" s="6"/>
      <c r="AL6" s="6"/>
      <c r="AM6" s="5"/>
      <c r="AN6" s="6"/>
      <c r="AO6" s="6"/>
      <c r="AP6" s="6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f>IF(D7=0," ",RANK(D7,$D$3:$D$113,0))</f>
        <v>5</v>
      </c>
      <c r="B7" s="9">
        <v>5</v>
      </c>
      <c r="C7" s="80" t="s">
        <v>151</v>
      </c>
      <c r="D7" s="72">
        <f>I7+M7+Q7+U7+Y7+AC7+AG7+AK7+AO7+AS7+AW7+BA7+BE7</f>
        <v>182</v>
      </c>
      <c r="E7" s="13">
        <f>J7+N7+R7+V7+Z7+AD7+AH7+AL7+AP7+AT7+AX7+BB7+BF7</f>
        <v>20</v>
      </c>
      <c r="F7" s="13">
        <f>COUNTA(H7,L7,P7,T7,X7,AB7,AF7,AJ7,AN7,AR7,AV7,AZ7,BD7)</f>
        <v>2</v>
      </c>
      <c r="G7" s="5"/>
      <c r="H7" s="6"/>
      <c r="I7" s="6"/>
      <c r="J7" s="6"/>
      <c r="K7" s="5">
        <f>VLOOKUP(C7,'2'!$C$10:$H$78,3,FALSE)</f>
        <v>5.2546296296296292E-2</v>
      </c>
      <c r="L7" s="6">
        <f>VLOOKUP(C7,'2'!$C$10:$H$78,4,FALSE)</f>
        <v>5</v>
      </c>
      <c r="M7" s="6">
        <f>VLOOKUP(L7,Баллы!$A$2:$B$101,2)+N7/2</f>
        <v>96</v>
      </c>
      <c r="N7" s="6">
        <f>VLOOKUP(C7,'2'!$C$10:$H$78,5,FALSE)</f>
        <v>10</v>
      </c>
      <c r="O7" s="5"/>
      <c r="P7" s="6"/>
      <c r="Q7" s="6"/>
      <c r="R7" s="6"/>
      <c r="S7" s="5">
        <f>VLOOKUP(C7,'4'!$B$10:$H$161,3,FALSE)</f>
        <v>4.2615740740740739E-2</v>
      </c>
      <c r="T7" s="6">
        <f>VLOOKUP(C7,'4'!$B$10:$H$161,4,FALSE)</f>
        <v>10</v>
      </c>
      <c r="U7" s="6">
        <f>VLOOKUP(T7,Баллы!$A$2:$B$101,2)+V7/2</f>
        <v>86</v>
      </c>
      <c r="V7" s="6">
        <f>VLOOKUP(C7,'4'!$B$10:$H$161,6,FALSE)</f>
        <v>10</v>
      </c>
      <c r="W7" s="8"/>
      <c r="X7" s="4"/>
      <c r="Y7" s="4"/>
      <c r="Z7" s="4"/>
      <c r="AA7" s="8"/>
      <c r="AB7" s="4"/>
      <c r="AC7" s="4"/>
      <c r="AD7" s="4"/>
      <c r="AE7" s="87"/>
      <c r="AF7" s="6"/>
      <c r="AG7" s="4"/>
      <c r="AH7" s="4"/>
      <c r="AI7" s="5"/>
      <c r="AJ7" s="6"/>
      <c r="AK7" s="6"/>
      <c r="AL7" s="6"/>
      <c r="AM7" s="5"/>
      <c r="AN7" s="6"/>
      <c r="AO7" s="6"/>
      <c r="AP7" s="6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>
        <f>IF(D8=0," ",RANK(D8,$D$3:$D$113,0))</f>
        <v>6</v>
      </c>
      <c r="B8" s="9">
        <v>6</v>
      </c>
      <c r="C8" s="24" t="s">
        <v>366</v>
      </c>
      <c r="D8" s="72">
        <f>I8+M8+Q8+U8+Y8+AC8+AG8+AK8+AO8+AS8+AW8+BA8+BE8</f>
        <v>172.25</v>
      </c>
      <c r="E8" s="13">
        <f>J8+N8+R8+V8+Z8+AD8+AH8+AL8+AP8+AT8+AX8+BB8+BF8</f>
        <v>58.5</v>
      </c>
      <c r="F8" s="13">
        <f>COUNTA(H8,L8,P8,T8,X8,AB8,AF8,AJ8,AN8,AR8,AV8,AZ8,BD8)</f>
        <v>2</v>
      </c>
      <c r="G8" s="5"/>
      <c r="H8" s="6"/>
      <c r="I8" s="6"/>
      <c r="J8" s="6"/>
      <c r="K8" s="5"/>
      <c r="L8" s="6"/>
      <c r="M8" s="6"/>
      <c r="N8" s="6"/>
      <c r="O8" s="5">
        <f>VLOOKUP(C8,'3'!$B$10:$G$298,3,FALSE)</f>
        <v>0.19479166666666667</v>
      </c>
      <c r="P8" s="6">
        <f>VLOOKUP(C8,'3'!$B$10:$G$298,4,FALSE)</f>
        <v>43</v>
      </c>
      <c r="Q8" s="6">
        <f>VLOOKUP(P8,Баллы!$A$2:$B$101,2)+R8/2</f>
        <v>61.25</v>
      </c>
      <c r="R8" s="6">
        <f>VLOOKUP(C8,'3'!$B$10:$G$298,5,FALSE)</f>
        <v>26.5</v>
      </c>
      <c r="S8" s="5"/>
      <c r="T8" s="6"/>
      <c r="U8" s="6"/>
      <c r="V8" s="6"/>
      <c r="W8" s="8"/>
      <c r="X8" s="4"/>
      <c r="Y8" s="4"/>
      <c r="Z8" s="4"/>
      <c r="AA8" s="8">
        <f>VLOOKUP(C8,'6'!$B$10:$H$215,3,FALSE)</f>
        <v>0.2010763888888889</v>
      </c>
      <c r="AB8" s="4">
        <f>VLOOKUP(C8,'6'!$B$10:$H$215,4,FALSE)</f>
        <v>3</v>
      </c>
      <c r="AC8" s="4">
        <f>VLOOKUP(AB8,Баллы!$A$2:$B$101,2)+AD8/2</f>
        <v>111</v>
      </c>
      <c r="AD8" s="4">
        <f>VLOOKUP(C8,'6'!$B$10:$H$215,6,FALSE)</f>
        <v>32</v>
      </c>
      <c r="AE8" s="87"/>
      <c r="AF8" s="6"/>
      <c r="AG8" s="4"/>
      <c r="AH8" s="4"/>
      <c r="AI8" s="5"/>
      <c r="AJ8" s="6"/>
      <c r="AK8" s="6"/>
      <c r="AL8" s="6"/>
      <c r="AM8" s="5"/>
      <c r="AN8" s="6"/>
      <c r="AO8" s="6"/>
      <c r="AP8" s="6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>
        <f>IF(D9=0," ",RANK(D9,$D$3:$D$113,0))</f>
        <v>7</v>
      </c>
      <c r="B9" s="9">
        <v>7</v>
      </c>
      <c r="C9" s="24" t="s">
        <v>379</v>
      </c>
      <c r="D9" s="72">
        <f>I9+M9+Q9+U9+Y9+AC9+AG9+AK9+AO9+AS9+AW9+BA9+BE9</f>
        <v>170.6</v>
      </c>
      <c r="E9" s="13">
        <f>J9+N9+R9+V9+Z9+AD9+AH9+AL9+AP9+AT9+AX9+BB9+BF9</f>
        <v>67.2</v>
      </c>
      <c r="F9" s="13">
        <f>COUNTA(H9,L9,P9,T9,X9,AB9,AF9,AJ9,AN9,AR9,AV9,AZ9,BD9)</f>
        <v>2</v>
      </c>
      <c r="G9" s="5"/>
      <c r="H9" s="6"/>
      <c r="I9" s="6"/>
      <c r="J9" s="6"/>
      <c r="K9" s="5"/>
      <c r="L9" s="6"/>
      <c r="M9" s="6"/>
      <c r="N9" s="6"/>
      <c r="O9" s="5">
        <f>VLOOKUP(C9,'3'!$B$10:$G$298,3,FALSE)</f>
        <v>0.41103009259259254</v>
      </c>
      <c r="P9" s="6">
        <f>VLOOKUP(C9,'3'!$B$10:$G$298,4,FALSE)</f>
        <v>12</v>
      </c>
      <c r="Q9" s="6">
        <f>VLOOKUP(P9,Баллы!$A$2:$B$101,2)+R9/2</f>
        <v>105.1</v>
      </c>
      <c r="R9" s="6">
        <f>VLOOKUP(C9,'3'!$B$10:$G$298,5,FALSE)</f>
        <v>52.2</v>
      </c>
      <c r="S9" s="5"/>
      <c r="T9" s="6"/>
      <c r="U9" s="6"/>
      <c r="V9" s="6"/>
      <c r="W9" s="8"/>
      <c r="X9" s="4"/>
      <c r="Y9" s="4"/>
      <c r="Z9" s="4"/>
      <c r="AA9" s="8"/>
      <c r="AB9" s="4"/>
      <c r="AC9" s="4"/>
      <c r="AD9" s="4"/>
      <c r="AE9" s="87"/>
      <c r="AF9" s="6"/>
      <c r="AG9" s="4"/>
      <c r="AH9" s="4"/>
      <c r="AI9" s="5" t="str">
        <f>VLOOKUP(C9,'8'!$B$10:$H$397,3,FALSE)</f>
        <v>01:46:57</v>
      </c>
      <c r="AJ9" s="6">
        <f>VLOOKUP(C9,'8'!$B$10:$H$397,4,FALSE)</f>
        <v>33</v>
      </c>
      <c r="AK9" s="6">
        <f>VLOOKUP(AJ9,Баллы!$A$2:$B$101,2)+AL9/2</f>
        <v>65.5</v>
      </c>
      <c r="AL9" s="6">
        <f>VLOOKUP(C9,'8'!$B$10:$H$397,6,FALSE)</f>
        <v>15</v>
      </c>
      <c r="AM9" s="5"/>
      <c r="AN9" s="6"/>
      <c r="AO9" s="6"/>
      <c r="AP9" s="6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>
        <f>IF(D10=0," ",RANK(D10,$D$3:$D$113,0))</f>
        <v>8</v>
      </c>
      <c r="B10" s="9">
        <v>8</v>
      </c>
      <c r="C10" s="24" t="s">
        <v>336</v>
      </c>
      <c r="D10" s="72">
        <f>I10+M10+Q10+U10+Y10+AC10+AG10+AK10+AO10+AS10+AW10+BA10+BE10</f>
        <v>162.75</v>
      </c>
      <c r="E10" s="13">
        <f>J10+N10+R10+V10+Z10+AD10+AH10+AL10+AP10+AT10+AX10+BB10+BF10</f>
        <v>41.5</v>
      </c>
      <c r="F10" s="13">
        <f>COUNTA(H10,L10,P10,T10,X10,AB10,AF10,AJ10,AN10,AR10,AV10,AZ10,BD10)</f>
        <v>2</v>
      </c>
      <c r="G10" s="5"/>
      <c r="H10" s="6"/>
      <c r="I10" s="6"/>
      <c r="J10" s="6"/>
      <c r="K10" s="5"/>
      <c r="L10" s="6"/>
      <c r="M10" s="6"/>
      <c r="N10" s="6"/>
      <c r="O10" s="5">
        <f>VLOOKUP(C10,'3'!$B$10:$G$298,3,FALSE)</f>
        <v>0.12886574074074073</v>
      </c>
      <c r="P10" s="6">
        <f>VLOOKUP(C10,'3'!$B$10:$G$298,4,FALSE)</f>
        <v>11</v>
      </c>
      <c r="Q10" s="6">
        <f>VLOOKUP(P10,Баллы!$A$2:$B$101,2)+R10/2</f>
        <v>93.25</v>
      </c>
      <c r="R10" s="6">
        <f>VLOOKUP(C10,'3'!$B$10:$G$298,5,FALSE)</f>
        <v>26.5</v>
      </c>
      <c r="S10" s="5"/>
      <c r="T10" s="6"/>
      <c r="U10" s="6"/>
      <c r="V10" s="6"/>
      <c r="W10" s="8"/>
      <c r="X10" s="4"/>
      <c r="Y10" s="4"/>
      <c r="Z10" s="4"/>
      <c r="AA10" s="8"/>
      <c r="AB10" s="4"/>
      <c r="AC10" s="4"/>
      <c r="AD10" s="4"/>
      <c r="AE10" s="87"/>
      <c r="AF10" s="6"/>
      <c r="AG10" s="4"/>
      <c r="AH10" s="4"/>
      <c r="AI10" s="5" t="str">
        <f>VLOOKUP(C10,'8'!$B$10:$H$397,3,FALSE)</f>
        <v>01:41:57</v>
      </c>
      <c r="AJ10" s="6">
        <f>VLOOKUP(C10,'8'!$B$10:$H$397,4,FALSE)</f>
        <v>29</v>
      </c>
      <c r="AK10" s="6">
        <f>VLOOKUP(AJ10,Баллы!$A$2:$B$101,2)+AL10/2</f>
        <v>69.5</v>
      </c>
      <c r="AL10" s="6">
        <f>VLOOKUP(C10,'8'!$B$10:$H$397,6,FALSE)</f>
        <v>15</v>
      </c>
      <c r="AM10" s="5"/>
      <c r="AN10" s="6"/>
      <c r="AO10" s="6"/>
      <c r="AP10" s="6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</row>
    <row r="11" spans="1:58" x14ac:dyDescent="0.3">
      <c r="A11" s="11">
        <f>IF(D11=0," ",RANK(D11,$D$3:$D$113,0))</f>
        <v>9</v>
      </c>
      <c r="B11" s="9">
        <v>9</v>
      </c>
      <c r="C11" s="24" t="s">
        <v>321</v>
      </c>
      <c r="D11" s="72">
        <f>I11+M11+Q11+U11+Y11+AC11+AG11+AK11+AO11+AS11+AW11+BA11+BE11</f>
        <v>150.19999999999999</v>
      </c>
      <c r="E11" s="13">
        <f>J11+N11+R11+V11+Z11+AD11+AH11+AL11+AP11+AT11+AX11+BB11+BF11</f>
        <v>100.4</v>
      </c>
      <c r="F11" s="13">
        <f>COUNTA(H11,L11,P11,T11,X11,AB11,AF11,AJ11,AN11,AR11,AV11,AZ11,BD11)</f>
        <v>1</v>
      </c>
      <c r="G11" s="5"/>
      <c r="H11" s="6"/>
      <c r="I11" s="6"/>
      <c r="J11" s="6"/>
      <c r="K11" s="5"/>
      <c r="L11" s="6"/>
      <c r="M11" s="6"/>
      <c r="N11" s="6"/>
      <c r="O11" s="5">
        <f>VLOOKUP(C11,'3'!$B$10:$G$298,3,FALSE)</f>
        <v>0.52403935185185191</v>
      </c>
      <c r="P11" s="6">
        <f>VLOOKUP(C11,'3'!$B$10:$G$298,4,FALSE)</f>
        <v>1</v>
      </c>
      <c r="Q11" s="6">
        <f>VLOOKUP(P11,Баллы!$A$2:$B$101,2)+R11/2</f>
        <v>150.19999999999999</v>
      </c>
      <c r="R11" s="6">
        <f>VLOOKUP(C11,'3'!$B$10:$G$298,5,FALSE)</f>
        <v>100.4</v>
      </c>
      <c r="S11" s="5"/>
      <c r="T11" s="6"/>
      <c r="U11" s="6"/>
      <c r="V11" s="6"/>
      <c r="W11" s="8"/>
      <c r="X11" s="4"/>
      <c r="Y11" s="4"/>
      <c r="Z11" s="4"/>
      <c r="AA11" s="8"/>
      <c r="AB11" s="4"/>
      <c r="AC11" s="4"/>
      <c r="AD11" s="4"/>
      <c r="AE11" s="87"/>
      <c r="AF11" s="6"/>
      <c r="AG11" s="4"/>
      <c r="AH11" s="4"/>
      <c r="AI11" s="5"/>
      <c r="AJ11" s="6"/>
      <c r="AK11" s="6"/>
      <c r="AL11" s="6"/>
      <c r="AM11" s="5"/>
      <c r="AN11" s="6"/>
      <c r="AO11" s="6"/>
      <c r="AP11" s="6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>
        <f>IF(D12=0," ",RANK(D12,$D$3:$D$113,0))</f>
        <v>10</v>
      </c>
      <c r="B12" s="9">
        <v>10</v>
      </c>
      <c r="C12" s="24" t="s">
        <v>323</v>
      </c>
      <c r="D12" s="72">
        <f>I12+M12+Q12+U12+Y12+AC12+AG12+AK12+AO12+AS12+AW12+BA12+BE12</f>
        <v>145.19999999999999</v>
      </c>
      <c r="E12" s="13">
        <f>J12+N12+R12+V12+Z12+AD12+AH12+AL12+AP12+AT12+AX12+BB12+BF12</f>
        <v>100.4</v>
      </c>
      <c r="F12" s="13">
        <f>COUNTA(H12,L12,P12,T12,X12,AB12,AF12,AJ12,AN12,AR12,AV12,AZ12,BD12)</f>
        <v>1</v>
      </c>
      <c r="G12" s="5"/>
      <c r="H12" s="6"/>
      <c r="I12" s="6"/>
      <c r="J12" s="6"/>
      <c r="K12" s="5"/>
      <c r="L12" s="6"/>
      <c r="M12" s="6"/>
      <c r="N12" s="6"/>
      <c r="O12" s="5">
        <f>VLOOKUP(C12,'3'!$B$10:$G$298,3,FALSE)</f>
        <v>0.78524305555555562</v>
      </c>
      <c r="P12" s="6">
        <f>VLOOKUP(C12,'3'!$B$10:$G$298,4,FALSE)</f>
        <v>3</v>
      </c>
      <c r="Q12" s="6">
        <f>VLOOKUP(P12,Баллы!$A$2:$B$101,2)+R12/2</f>
        <v>145.19999999999999</v>
      </c>
      <c r="R12" s="6">
        <f>VLOOKUP(C12,'3'!$B$10:$G$298,5,FALSE)</f>
        <v>100.4</v>
      </c>
      <c r="S12" s="5"/>
      <c r="T12" s="6"/>
      <c r="U12" s="6"/>
      <c r="V12" s="6"/>
      <c r="W12" s="8"/>
      <c r="X12" s="4"/>
      <c r="Y12" s="4"/>
      <c r="Z12" s="4"/>
      <c r="AA12" s="8"/>
      <c r="AB12" s="4"/>
      <c r="AC12" s="4"/>
      <c r="AD12" s="4"/>
      <c r="AE12" s="87"/>
      <c r="AF12" s="6"/>
      <c r="AG12" s="4"/>
      <c r="AH12" s="4"/>
      <c r="AI12" s="5"/>
      <c r="AJ12" s="6"/>
      <c r="AK12" s="6"/>
      <c r="AL12" s="6"/>
      <c r="AM12" s="5"/>
      <c r="AN12" s="6"/>
      <c r="AO12" s="6"/>
      <c r="AP12" s="6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  <row r="13" spans="1:58" x14ac:dyDescent="0.3">
      <c r="A13" s="11">
        <f>IF(D13=0," ",RANK(D13,$D$3:$D$113,0))</f>
        <v>11</v>
      </c>
      <c r="B13" s="9">
        <v>11</v>
      </c>
      <c r="C13" s="12" t="s">
        <v>709</v>
      </c>
      <c r="D13" s="72">
        <f>I13+M13+Q13+U13+Y13+AC13+AG13+AK13+AO13+AS13+AW13+BA13+BE13</f>
        <v>136.5</v>
      </c>
      <c r="E13" s="13">
        <f>J13+N13+R13+V13+Z13+AD13+AH13+AL13+AP13+AT13+AX13+BB13+BF13</f>
        <v>37</v>
      </c>
      <c r="F13" s="13">
        <f>COUNTA(H13,L13,P13,T13,X13,AB13,AF13,AJ13,AN13,AR13,AV13,AZ13,BD13)</f>
        <v>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8">
        <f>VLOOKUP(C13,'6'!$B$10:$H$215,3,FALSE)</f>
        <v>0.13104166666666667</v>
      </c>
      <c r="AB13" s="4">
        <f>VLOOKUP(C13,'6'!$B$10:$H$215,4,FALSE)</f>
        <v>14</v>
      </c>
      <c r="AC13" s="4">
        <f>VLOOKUP(AB13,Баллы!$A$2:$B$101,2)+AD13/2</f>
        <v>88</v>
      </c>
      <c r="AD13" s="4">
        <f>VLOOKUP(C13,'6'!$B$10:$H$215,6,FALSE)</f>
        <v>22</v>
      </c>
      <c r="AE13" s="87"/>
      <c r="AF13" s="6"/>
      <c r="AG13" s="4"/>
      <c r="AH13" s="4"/>
      <c r="AI13" s="5" t="str">
        <f>VLOOKUP(C13,'8'!$B$10:$H$397,3,FALSE)</f>
        <v>01:57:04</v>
      </c>
      <c r="AJ13" s="6">
        <f>VLOOKUP(C13,'8'!$B$10:$H$397,4,FALSE)</f>
        <v>50</v>
      </c>
      <c r="AK13" s="6">
        <f>VLOOKUP(AJ13,Баллы!$A$2:$B$101,2)+AL13/2</f>
        <v>48.5</v>
      </c>
      <c r="AL13" s="6">
        <f>VLOOKUP(C13,'8'!$B$10:$H$397,6,FALSE)</f>
        <v>15</v>
      </c>
      <c r="AM13" s="5"/>
      <c r="AN13" s="6"/>
      <c r="AO13" s="6"/>
      <c r="AP13" s="6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</row>
    <row r="14" spans="1:58" x14ac:dyDescent="0.3">
      <c r="A14" s="11">
        <f>IF(D14=0," ",RANK(D14,$D$3:$D$113,0))</f>
        <v>12</v>
      </c>
      <c r="B14" s="9">
        <v>12</v>
      </c>
      <c r="C14" s="24" t="s">
        <v>301</v>
      </c>
      <c r="D14" s="72">
        <f>I14+M14+Q14+U14+Y14+AC14+AG14+AK14+AO14+AS14+AW14+BA14+BE14</f>
        <v>127.25</v>
      </c>
      <c r="E14" s="13">
        <f>J14+N14+R14+V14+Z14+AD14+AH14+AL14+AP14+AT14+AX14+BB14+BF14</f>
        <v>24.5</v>
      </c>
      <c r="F14" s="13">
        <f>COUNTA(H14,L14,P14,T14,X14,AB14,AF14,AJ14,AN14,AR14,AV14,AZ14,BD14)</f>
        <v>2</v>
      </c>
      <c r="G14" s="5"/>
      <c r="H14" s="6"/>
      <c r="I14" s="6"/>
      <c r="J14" s="6"/>
      <c r="K14" s="5"/>
      <c r="L14" s="6"/>
      <c r="M14" s="6"/>
      <c r="N14" s="6"/>
      <c r="O14" s="5">
        <f>VLOOKUP(C14,'3'!$B$10:$G$298,3,FALSE)</f>
        <v>4.9988425925925922E-2</v>
      </c>
      <c r="P14" s="6">
        <f>VLOOKUP(C14,'3'!$B$10:$G$298,4,FALSE)</f>
        <v>31</v>
      </c>
      <c r="Q14" s="6">
        <f>VLOOKUP(P14,Баллы!$A$2:$B$101,2)+R14/2</f>
        <v>64.75</v>
      </c>
      <c r="R14" s="6">
        <f>VLOOKUP(C14,'3'!$B$10:$G$298,5,FALSE)</f>
        <v>9.5</v>
      </c>
      <c r="S14" s="5"/>
      <c r="T14" s="6"/>
      <c r="U14" s="6"/>
      <c r="V14" s="6"/>
      <c r="W14" s="8"/>
      <c r="X14" s="4"/>
      <c r="Y14" s="4"/>
      <c r="Z14" s="4"/>
      <c r="AA14" s="8"/>
      <c r="AB14" s="4"/>
      <c r="AC14" s="4"/>
      <c r="AD14" s="4"/>
      <c r="AE14" s="87"/>
      <c r="AF14" s="6"/>
      <c r="AG14" s="4"/>
      <c r="AH14" s="4"/>
      <c r="AI14" s="5" t="str">
        <f>VLOOKUP(C14,'8'!$B$10:$H$397,3,FALSE)</f>
        <v>01:48:32</v>
      </c>
      <c r="AJ14" s="6">
        <f>VLOOKUP(C14,'8'!$B$10:$H$397,4,FALSE)</f>
        <v>36</v>
      </c>
      <c r="AK14" s="6">
        <f>VLOOKUP(AJ14,Баллы!$A$2:$B$101,2)+AL14/2</f>
        <v>62.5</v>
      </c>
      <c r="AL14" s="6">
        <f>VLOOKUP(C14,'8'!$B$10:$H$397,6,FALSE)</f>
        <v>15</v>
      </c>
      <c r="AM14" s="5"/>
      <c r="AN14" s="6"/>
      <c r="AO14" s="6"/>
      <c r="AP14" s="6"/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5"/>
      <c r="BD14" s="6"/>
      <c r="BE14" s="6"/>
      <c r="BF14" s="6"/>
    </row>
    <row r="15" spans="1:58" x14ac:dyDescent="0.3">
      <c r="A15" s="11">
        <f>IF(D15=0," ",RANK(D15,$D$3:$D$113,0))</f>
        <v>13</v>
      </c>
      <c r="B15" s="9">
        <v>13</v>
      </c>
      <c r="C15" s="12" t="s">
        <v>654</v>
      </c>
      <c r="D15" s="72">
        <f>I15+M15+Q15+U15+Y15+AC15+AG15+AK15+AO15+AS15+AW15+BA15+BE15</f>
        <v>126.5</v>
      </c>
      <c r="E15" s="13">
        <f>J15+N15+R15+V15+Z15+AD15+AH15+AL15+AP15+AT15+AX15+BB15+BF15</f>
        <v>53</v>
      </c>
      <c r="F15" s="13">
        <f>COUNTA(H15,L15,P15,T15,X15,AB15,AF15,AJ15,AN15,AR15,AV15,AZ15,BD15)</f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8">
        <f>VLOOKUP(C15,'6'!$B$10:$H$215,3,FALSE)</f>
        <v>0.36223379629629626</v>
      </c>
      <c r="AB15" s="4">
        <f>VLOOKUP(C15,'6'!$B$10:$H$215,4,FALSE)</f>
        <v>1</v>
      </c>
      <c r="AC15" s="4">
        <f>VLOOKUP(AB15,Баллы!$A$2:$B$101,2)+AD15/2</f>
        <v>126.5</v>
      </c>
      <c r="AD15" s="4">
        <f>VLOOKUP(C15,'6'!$B$10:$H$215,6,FALSE)</f>
        <v>53</v>
      </c>
      <c r="AE15" s="87"/>
      <c r="AF15" s="6"/>
      <c r="AG15" s="4"/>
      <c r="AH15" s="4"/>
      <c r="AI15" s="5"/>
      <c r="AJ15" s="6"/>
      <c r="AK15" s="6"/>
      <c r="AL15" s="6"/>
      <c r="AM15" s="5"/>
      <c r="AN15" s="6"/>
      <c r="AO15" s="6"/>
      <c r="AP15" s="6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</row>
    <row r="16" spans="1:58" x14ac:dyDescent="0.3">
      <c r="A16" s="11">
        <f>IF(D16=0," ",RANK(D16,$D$3:$D$113,0))</f>
        <v>13</v>
      </c>
      <c r="B16" s="9">
        <v>14</v>
      </c>
      <c r="C16" s="12" t="s">
        <v>749</v>
      </c>
      <c r="D16" s="72">
        <f>I16+M16+Q16+U16+Y16+AC16+AG16+AK16+AO16+AS16+AW16+BA16+BE16</f>
        <v>126.5</v>
      </c>
      <c r="E16" s="13">
        <f>J16+N16+R16+V16+Z16+AD16+AH16+AL16+AP16+AT16+AX16+BB16+BF16</f>
        <v>25</v>
      </c>
      <c r="F16" s="13">
        <f>COUNTA(H16,L16,P16,T16,X16,AB16,AF16,AJ16,AN16,AR16,AV16,AZ16,BD16)</f>
        <v>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8">
        <f>VLOOKUP(C16,'6'!$B$10:$H$215,3,FALSE)</f>
        <v>5.004629629629629E-2</v>
      </c>
      <c r="AB16" s="4">
        <f>VLOOKUP(C16,'6'!$B$10:$H$215,4,FALSE)</f>
        <v>14</v>
      </c>
      <c r="AC16" s="4">
        <f>VLOOKUP(AB16,Баллы!$A$2:$B$101,2)+AD16/2</f>
        <v>82</v>
      </c>
      <c r="AD16" s="4">
        <f>VLOOKUP(C16,'6'!$B$10:$H$215,6,FALSE)</f>
        <v>10</v>
      </c>
      <c r="AE16" s="87"/>
      <c r="AF16" s="6"/>
      <c r="AG16" s="4"/>
      <c r="AH16" s="4"/>
      <c r="AI16" s="5" t="str">
        <f>VLOOKUP(C16,'8'!$B$10:$H$397,3,FALSE)</f>
        <v>01:59:49</v>
      </c>
      <c r="AJ16" s="6">
        <f>VLOOKUP(C16,'8'!$B$10:$H$397,4,FALSE)</f>
        <v>54</v>
      </c>
      <c r="AK16" s="6">
        <f>VLOOKUP(AJ16,Баллы!$A$2:$B$101,2)+AL16/2</f>
        <v>44.5</v>
      </c>
      <c r="AL16" s="6">
        <f>VLOOKUP(C16,'8'!$B$10:$H$397,6,FALSE)</f>
        <v>15</v>
      </c>
      <c r="AM16" s="5"/>
      <c r="AN16" s="6"/>
      <c r="AO16" s="6"/>
      <c r="AP16" s="6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</row>
    <row r="17" spans="1:58" x14ac:dyDescent="0.3">
      <c r="A17" s="11">
        <f>IF(D17=0," ",RANK(D17,$D$3:$D$113,0))</f>
        <v>13</v>
      </c>
      <c r="B17" s="9">
        <v>14</v>
      </c>
      <c r="C17" s="12" t="s">
        <v>750</v>
      </c>
      <c r="D17" s="72">
        <f>I17+M17+Q17+U17+Y17+AC17+AG17+AK17+AO17+AS17+AW17+BA17+BE17</f>
        <v>126.5</v>
      </c>
      <c r="E17" s="13">
        <f>J17+N17+R17+V17+Z17+AD17+AH17+AL17+AP17+AT17+AX17+BB17+BF17</f>
        <v>25</v>
      </c>
      <c r="F17" s="13">
        <f>COUNTA(H17,L17,P17,T17,X17,AB17,AF17,AJ17,AN17,AR17,AV17,AZ17,BD17)</f>
        <v>2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8">
        <f>VLOOKUP(C17,'6'!$B$10:$H$215,3,FALSE)</f>
        <v>5.0057870370370371E-2</v>
      </c>
      <c r="AB17" s="4">
        <f>VLOOKUP(C17,'6'!$B$10:$H$215,4,FALSE)</f>
        <v>15</v>
      </c>
      <c r="AC17" s="4">
        <f>VLOOKUP(AB17,Баллы!$A$2:$B$101,2)+AD17/2</f>
        <v>81</v>
      </c>
      <c r="AD17" s="4">
        <f>VLOOKUP(C17,'6'!$B$10:$H$215,6,FALSE)</f>
        <v>10</v>
      </c>
      <c r="AE17" s="87"/>
      <c r="AF17" s="6"/>
      <c r="AG17" s="4"/>
      <c r="AH17" s="4"/>
      <c r="AI17" s="5" t="str">
        <f>VLOOKUP(C17,'8'!$B$10:$H$397,3,FALSE)</f>
        <v>01:59:48</v>
      </c>
      <c r="AJ17" s="6">
        <f>VLOOKUP(C17,'8'!$B$10:$H$397,4,FALSE)</f>
        <v>53</v>
      </c>
      <c r="AK17" s="6">
        <f>VLOOKUP(AJ17,Баллы!$A$2:$B$101,2)+AL17/2</f>
        <v>45.5</v>
      </c>
      <c r="AL17" s="6">
        <f>VLOOKUP(C17,'8'!$B$10:$H$397,6,FALSE)</f>
        <v>15</v>
      </c>
      <c r="AM17" s="5"/>
      <c r="AN17" s="6"/>
      <c r="AO17" s="6"/>
      <c r="AP17" s="6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</row>
    <row r="18" spans="1:58" x14ac:dyDescent="0.3">
      <c r="A18" s="11">
        <f>IF(D18=0," ",RANK(D18,$D$3:$D$113,0))</f>
        <v>16</v>
      </c>
      <c r="B18" s="9">
        <v>16</v>
      </c>
      <c r="C18" s="24" t="s">
        <v>302</v>
      </c>
      <c r="D18" s="72">
        <f>I18+M18+Q18+U18+Y18+AC18+AG18+AK18+AO18+AS18+AW18+BA18+BE18</f>
        <v>125.25</v>
      </c>
      <c r="E18" s="13">
        <f>J18+N18+R18+V18+Z18+AD18+AH18+AL18+AP18+AT18+AX18+BB18+BF18</f>
        <v>24.5</v>
      </c>
      <c r="F18" s="13">
        <f>COUNTA(H18,L18,P18,T18,X18,AB18,AF18,AJ18,AN18,AR18,AV18,AZ18,BD18)</f>
        <v>2</v>
      </c>
      <c r="G18" s="5"/>
      <c r="H18" s="6"/>
      <c r="I18" s="6"/>
      <c r="J18" s="6"/>
      <c r="K18" s="5"/>
      <c r="L18" s="6"/>
      <c r="M18" s="6"/>
      <c r="N18" s="6"/>
      <c r="O18" s="5">
        <f>VLOOKUP(C18,'3'!$B$10:$G$298,3,FALSE)</f>
        <v>4.9999999999999996E-2</v>
      </c>
      <c r="P18" s="6">
        <f>VLOOKUP(C18,'3'!$B$10:$G$298,4,FALSE)</f>
        <v>32</v>
      </c>
      <c r="Q18" s="6">
        <f>VLOOKUP(P18,Баллы!$A$2:$B$101,2)+R18/2</f>
        <v>63.75</v>
      </c>
      <c r="R18" s="6">
        <f>VLOOKUP(C18,'3'!$B$10:$G$298,5,FALSE)</f>
        <v>9.5</v>
      </c>
      <c r="S18" s="5"/>
      <c r="T18" s="6"/>
      <c r="U18" s="6"/>
      <c r="V18" s="6"/>
      <c r="W18" s="8"/>
      <c r="X18" s="4"/>
      <c r="Y18" s="4"/>
      <c r="Z18" s="4"/>
      <c r="AA18" s="8"/>
      <c r="AB18" s="4"/>
      <c r="AC18" s="4"/>
      <c r="AD18" s="4"/>
      <c r="AE18" s="87"/>
      <c r="AF18" s="6"/>
      <c r="AG18" s="4"/>
      <c r="AH18" s="4"/>
      <c r="AI18" s="5" t="str">
        <f>VLOOKUP(C18,'8'!$B$10:$H$397,3,FALSE)</f>
        <v>01:48:35</v>
      </c>
      <c r="AJ18" s="6">
        <f>VLOOKUP(C18,'8'!$B$10:$H$397,4,FALSE)</f>
        <v>37</v>
      </c>
      <c r="AK18" s="6">
        <f>VLOOKUP(AJ18,Баллы!$A$2:$B$101,2)+AL18/2</f>
        <v>61.5</v>
      </c>
      <c r="AL18" s="6">
        <f>VLOOKUP(C18,'8'!$B$10:$H$397,6,FALSE)</f>
        <v>15</v>
      </c>
      <c r="AM18" s="5"/>
      <c r="AN18" s="6"/>
      <c r="AO18" s="6"/>
      <c r="AP18" s="6"/>
      <c r="AQ18" s="5"/>
      <c r="AR18" s="6"/>
      <c r="AS18" s="6"/>
      <c r="AT18" s="6"/>
      <c r="AU18" s="5"/>
      <c r="AV18" s="6"/>
      <c r="AW18" s="6"/>
      <c r="AX18" s="6"/>
      <c r="AY18" s="5"/>
      <c r="AZ18" s="6"/>
      <c r="BA18" s="6"/>
      <c r="BB18" s="6"/>
      <c r="BC18" s="5"/>
      <c r="BD18" s="6"/>
      <c r="BE18" s="6"/>
      <c r="BF18" s="6"/>
    </row>
    <row r="19" spans="1:58" x14ac:dyDescent="0.3">
      <c r="A19" s="11">
        <f>IF(D19=0," ",RANK(D19,$D$3:$D$113,0))</f>
        <v>17</v>
      </c>
      <c r="B19" s="9">
        <v>17</v>
      </c>
      <c r="C19" s="12" t="s">
        <v>655</v>
      </c>
      <c r="D19" s="72">
        <f>I19+M19+Q19+U19+Y19+AC19+AG19+AK19+AO19+AS19+AW19+BA19+BE19</f>
        <v>123.5</v>
      </c>
      <c r="E19" s="13">
        <f>J19+N19+R19+V19+Z19+AD19+AH19+AL19+AP19+AT19+AX19+BB19+BF19</f>
        <v>53</v>
      </c>
      <c r="F19" s="13">
        <f>COUNTA(H19,L19,P19,T19,X19,AB19,AF19,AJ19,AN19,AR19,AV19,AZ19,BD19)</f>
        <v>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8">
        <f>VLOOKUP(C19,'6'!$B$10:$H$215,3,FALSE)</f>
        <v>0.36693287037037042</v>
      </c>
      <c r="AB19" s="4">
        <f>VLOOKUP(C19,'6'!$B$10:$H$215,4,FALSE)</f>
        <v>2</v>
      </c>
      <c r="AC19" s="4">
        <f>VLOOKUP(AB19,Баллы!$A$2:$B$101,2)+AD19/2</f>
        <v>123.5</v>
      </c>
      <c r="AD19" s="4">
        <f>VLOOKUP(C19,'6'!$B$10:$H$215,6,FALSE)</f>
        <v>53</v>
      </c>
      <c r="AE19" s="87"/>
      <c r="AF19" s="6"/>
      <c r="AG19" s="4"/>
      <c r="AH19" s="4"/>
      <c r="AI19" s="5"/>
      <c r="AJ19" s="6"/>
      <c r="AK19" s="6"/>
      <c r="AL19" s="6"/>
      <c r="AM19" s="5"/>
      <c r="AN19" s="6"/>
      <c r="AO19" s="6"/>
      <c r="AP19" s="6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</row>
    <row r="20" spans="1:58" x14ac:dyDescent="0.3">
      <c r="A20" s="11">
        <f>IF(D20=0," ",RANK(D20,$D$3:$D$113,0))</f>
        <v>18</v>
      </c>
      <c r="B20" s="9">
        <v>18</v>
      </c>
      <c r="C20" s="24" t="s">
        <v>369</v>
      </c>
      <c r="D20" s="72">
        <f>I20+M20+Q20+U20+Y20+AC20+AG20+AK20+AO20+AS20+AW20+BA20+BE20</f>
        <v>123.1</v>
      </c>
      <c r="E20" s="13">
        <f>J20+N20+R20+V20+Z20+AD20+AH20+AL20+AP20+AT20+AX20+BB20+BF20</f>
        <v>52.2</v>
      </c>
      <c r="F20" s="13">
        <f>COUNTA(H20,L20,P20,T20,X20,AB20,AF20,AJ20,AN20,AR20,AV20,AZ20,BD20)</f>
        <v>1</v>
      </c>
      <c r="G20" s="5"/>
      <c r="H20" s="6"/>
      <c r="I20" s="6"/>
      <c r="J20" s="6"/>
      <c r="K20" s="5"/>
      <c r="L20" s="6"/>
      <c r="M20" s="6"/>
      <c r="N20" s="6"/>
      <c r="O20" s="5">
        <f>VLOOKUP(C20,'3'!$B$10:$G$298,3,FALSE)</f>
        <v>0.26627314814814812</v>
      </c>
      <c r="P20" s="6">
        <f>VLOOKUP(C20,'3'!$B$10:$G$298,4,FALSE)</f>
        <v>2</v>
      </c>
      <c r="Q20" s="6">
        <f>VLOOKUP(P20,Баллы!$A$2:$B$101,2)+R20/2</f>
        <v>123.1</v>
      </c>
      <c r="R20" s="6">
        <f>VLOOKUP(C20,'3'!$B$10:$G$298,5,FALSE)</f>
        <v>52.2</v>
      </c>
      <c r="S20" s="5"/>
      <c r="T20" s="6"/>
      <c r="U20" s="6"/>
      <c r="V20" s="6"/>
      <c r="W20" s="8"/>
      <c r="X20" s="4"/>
      <c r="Y20" s="4"/>
      <c r="Z20" s="4"/>
      <c r="AA20" s="8"/>
      <c r="AB20" s="4"/>
      <c r="AC20" s="4"/>
      <c r="AD20" s="4"/>
      <c r="AE20" s="87"/>
      <c r="AF20" s="6"/>
      <c r="AG20" s="4"/>
      <c r="AH20" s="4"/>
      <c r="AI20" s="5"/>
      <c r="AJ20" s="6"/>
      <c r="AK20" s="6"/>
      <c r="AL20" s="6"/>
      <c r="AM20" s="5"/>
      <c r="AN20" s="6"/>
      <c r="AO20" s="6"/>
      <c r="AP20" s="6"/>
      <c r="AQ20" s="5"/>
      <c r="AR20" s="6"/>
      <c r="AS20" s="6"/>
      <c r="AT20" s="6"/>
      <c r="AU20" s="5"/>
      <c r="AV20" s="6"/>
      <c r="AW20" s="6"/>
      <c r="AX20" s="6"/>
      <c r="AY20" s="5"/>
      <c r="AZ20" s="6"/>
      <c r="BA20" s="6"/>
      <c r="BB20" s="6"/>
      <c r="BC20" s="5"/>
      <c r="BD20" s="6"/>
      <c r="BE20" s="6"/>
      <c r="BF20" s="6"/>
    </row>
    <row r="21" spans="1:58" x14ac:dyDescent="0.3">
      <c r="A21" s="11">
        <f>IF(D21=0," ",RANK(D21,$D$3:$D$113,0))</f>
        <v>19</v>
      </c>
      <c r="B21" s="9">
        <v>19</v>
      </c>
      <c r="C21" s="12" t="s">
        <v>664</v>
      </c>
      <c r="D21" s="72">
        <f>I21+M21+Q21+U21+Y21+AC21+AG21+AK21+AO21+AS21+AW21+BA21+BE21</f>
        <v>121.5</v>
      </c>
      <c r="E21" s="13">
        <f>J21+N21+R21+V21+Z21+AD21+AH21+AL21+AP21+AT21+AX21+BB21+BF21</f>
        <v>43</v>
      </c>
      <c r="F21" s="13">
        <f>COUNTA(H21,L21,P21,T21,X21,AB21,AF21,AJ21,AN21,AR21,AV21,AZ21,BD21)</f>
        <v>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8">
        <f>VLOOKUP(C21,'6'!$B$10:$H$215,3,FALSE)</f>
        <v>0.27327546296296296</v>
      </c>
      <c r="AB21" s="4">
        <f>VLOOKUP(C21,'6'!$B$10:$H$215,4,FALSE)</f>
        <v>1</v>
      </c>
      <c r="AC21" s="4">
        <f>VLOOKUP(AB21,Баллы!$A$2:$B$101,2)+AD21/2</f>
        <v>121.5</v>
      </c>
      <c r="AD21" s="4">
        <f>VLOOKUP(C21,'6'!$B$10:$H$215,6,FALSE)</f>
        <v>43</v>
      </c>
      <c r="AE21" s="87"/>
      <c r="AF21" s="6"/>
      <c r="AG21" s="4"/>
      <c r="AH21" s="4"/>
      <c r="AI21" s="5"/>
      <c r="AJ21" s="6"/>
      <c r="AK21" s="6"/>
      <c r="AL21" s="6"/>
      <c r="AM21" s="5"/>
      <c r="AN21" s="6"/>
      <c r="AO21" s="6"/>
      <c r="AP21" s="6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</row>
    <row r="22" spans="1:58" x14ac:dyDescent="0.3">
      <c r="A22" s="11">
        <f>IF(D22=0," ",RANK(D22,$D$3:$D$113,0))</f>
        <v>20</v>
      </c>
      <c r="B22" s="9">
        <v>20</v>
      </c>
      <c r="C22" s="24" t="s">
        <v>370</v>
      </c>
      <c r="D22" s="72">
        <f>I22+M22+Q22+U22+Y22+AC22+AG22+AK22+AO22+AS22+AW22+BA22+BE22</f>
        <v>121.1</v>
      </c>
      <c r="E22" s="13">
        <f>J22+N22+R22+V22+Z22+AD22+AH22+AL22+AP22+AT22+AX22+BB22+BF22</f>
        <v>52.2</v>
      </c>
      <c r="F22" s="13">
        <f>COUNTA(H22,L22,P22,T22,X22,AB22,AF22,AJ22,AN22,AR22,AV22,AZ22,BD22)</f>
        <v>1</v>
      </c>
      <c r="G22" s="5"/>
      <c r="H22" s="6"/>
      <c r="I22" s="6"/>
      <c r="J22" s="6"/>
      <c r="K22" s="5"/>
      <c r="L22" s="6"/>
      <c r="M22" s="6"/>
      <c r="N22" s="6"/>
      <c r="O22" s="5">
        <f>VLOOKUP(C22,'3'!$B$10:$G$298,3,FALSE)</f>
        <v>0.27134259259259258</v>
      </c>
      <c r="P22" s="6">
        <f>VLOOKUP(C22,'3'!$B$10:$G$298,4,FALSE)</f>
        <v>3</v>
      </c>
      <c r="Q22" s="6">
        <f>VLOOKUP(P22,Баллы!$A$2:$B$101,2)+R22/2</f>
        <v>121.1</v>
      </c>
      <c r="R22" s="6">
        <f>VLOOKUP(C22,'3'!$B$10:$G$298,5,FALSE)</f>
        <v>52.2</v>
      </c>
      <c r="S22" s="5"/>
      <c r="T22" s="6"/>
      <c r="U22" s="6"/>
      <c r="V22" s="6"/>
      <c r="W22" s="8"/>
      <c r="X22" s="4"/>
      <c r="Y22" s="4"/>
      <c r="Z22" s="4"/>
      <c r="AA22" s="8"/>
      <c r="AB22" s="4"/>
      <c r="AC22" s="4"/>
      <c r="AD22" s="4"/>
      <c r="AE22" s="87"/>
      <c r="AF22" s="6"/>
      <c r="AG22" s="4"/>
      <c r="AH22" s="4"/>
      <c r="AI22" s="5"/>
      <c r="AJ22" s="6"/>
      <c r="AK22" s="6"/>
      <c r="AL22" s="6"/>
      <c r="AM22" s="5"/>
      <c r="AN22" s="6"/>
      <c r="AO22" s="6"/>
      <c r="AP22" s="6"/>
      <c r="AQ22" s="5"/>
      <c r="AR22" s="6"/>
      <c r="AS22" s="6"/>
      <c r="AT22" s="6"/>
      <c r="AU22" s="5"/>
      <c r="AV22" s="6"/>
      <c r="AW22" s="6"/>
      <c r="AX22" s="6"/>
      <c r="AY22" s="5"/>
      <c r="AZ22" s="6"/>
      <c r="BA22" s="6"/>
      <c r="BB22" s="6"/>
      <c r="BC22" s="5"/>
      <c r="BD22" s="6"/>
      <c r="BE22" s="6"/>
      <c r="BF22" s="6"/>
    </row>
    <row r="23" spans="1:58" x14ac:dyDescent="0.3">
      <c r="A23" s="11">
        <f>IF(D23=0," ",RANK(D23,$D$3:$D$113,0))</f>
        <v>21</v>
      </c>
      <c r="B23" s="9">
        <v>21</v>
      </c>
      <c r="C23" s="24" t="s">
        <v>295</v>
      </c>
      <c r="D23" s="72">
        <f>I23+M23+Q23+U23+Y23+AC23+AG23+AK23+AO23+AS23+AW23+BA23+BE23</f>
        <v>117.25</v>
      </c>
      <c r="E23" s="13">
        <f>J23+N23+R23+V23+Z23+AD23+AH23+AL23+AP23+AT23+AX23+BB23+BF23</f>
        <v>24.5</v>
      </c>
      <c r="F23" s="13">
        <f>COUNTA(H23,L23,P23,T23,X23,AB23,AF23,AJ23,AN23,AR23,AV23,AZ23,BD23)</f>
        <v>2</v>
      </c>
      <c r="G23" s="5"/>
      <c r="H23" s="6"/>
      <c r="I23" s="6"/>
      <c r="J23" s="6"/>
      <c r="K23" s="5"/>
      <c r="L23" s="6"/>
      <c r="M23" s="6"/>
      <c r="N23" s="6"/>
      <c r="O23" s="5">
        <f>VLOOKUP(C23,'3'!$B$10:$G$298,3,FALSE)</f>
        <v>4.7199074074074067E-2</v>
      </c>
      <c r="P23" s="6">
        <f>VLOOKUP(C23,'3'!$B$10:$G$298,4,FALSE)</f>
        <v>25</v>
      </c>
      <c r="Q23" s="6">
        <f>VLOOKUP(P23,Баллы!$A$2:$B$101,2)+R23/2</f>
        <v>70.75</v>
      </c>
      <c r="R23" s="6">
        <f>VLOOKUP(C23,'3'!$B$10:$G$298,5,FALSE)</f>
        <v>9.5</v>
      </c>
      <c r="S23" s="5"/>
      <c r="T23" s="6"/>
      <c r="U23" s="6"/>
      <c r="V23" s="6"/>
      <c r="W23" s="8"/>
      <c r="X23" s="4"/>
      <c r="Y23" s="4"/>
      <c r="Z23" s="4"/>
      <c r="AA23" s="8"/>
      <c r="AB23" s="4"/>
      <c r="AC23" s="4"/>
      <c r="AD23" s="4"/>
      <c r="AE23" s="87"/>
      <c r="AF23" s="6"/>
      <c r="AG23" s="4"/>
      <c r="AH23" s="4"/>
      <c r="AI23" s="5" t="str">
        <f>VLOOKUP(C23,'8'!$B$10:$H$397,3,FALSE)</f>
        <v>01:57:16</v>
      </c>
      <c r="AJ23" s="6">
        <f>VLOOKUP(C23,'8'!$B$10:$H$397,4,FALSE)</f>
        <v>52</v>
      </c>
      <c r="AK23" s="6">
        <f>VLOOKUP(AJ23,Баллы!$A$2:$B$101,2)+AL23/2</f>
        <v>46.5</v>
      </c>
      <c r="AL23" s="6">
        <f>VLOOKUP(C23,'8'!$B$10:$H$397,6,FALSE)</f>
        <v>15</v>
      </c>
      <c r="AM23" s="5"/>
      <c r="AN23" s="6"/>
      <c r="AO23" s="6"/>
      <c r="AP23" s="6"/>
      <c r="AQ23" s="5"/>
      <c r="AR23" s="6"/>
      <c r="AS23" s="6"/>
      <c r="AT23" s="6"/>
      <c r="AU23" s="5"/>
      <c r="AV23" s="6"/>
      <c r="AW23" s="6"/>
      <c r="AX23" s="6"/>
      <c r="AY23" s="5"/>
      <c r="AZ23" s="6"/>
      <c r="BA23" s="6"/>
      <c r="BB23" s="6"/>
      <c r="BC23" s="5"/>
      <c r="BD23" s="6"/>
      <c r="BE23" s="6"/>
      <c r="BF23" s="6"/>
    </row>
    <row r="24" spans="1:58" x14ac:dyDescent="0.3">
      <c r="A24" s="11">
        <f>IF(D24=0," ",RANK(D24,$D$3:$D$113,0))</f>
        <v>22</v>
      </c>
      <c r="B24" s="9">
        <v>22</v>
      </c>
      <c r="C24" s="24" t="s">
        <v>305</v>
      </c>
      <c r="D24" s="72">
        <f>I24+M24+Q24+U24+Y24+AC24+AG24+AK24+AO24+AS24+AW24+BA24+BE24</f>
        <v>115.25</v>
      </c>
      <c r="E24" s="13">
        <f>J24+N24+R24+V24+Z24+AD24+AH24+AL24+AP24+AT24+AX24+BB24+BF24</f>
        <v>16.5</v>
      </c>
      <c r="F24" s="13">
        <f>COUNTA(H24,L24,P24,T24,X24,AB24,AF24,AJ24,AN24,AR24,AV24,AZ24,BD24)</f>
        <v>2</v>
      </c>
      <c r="G24" s="5"/>
      <c r="H24" s="6"/>
      <c r="I24" s="6"/>
      <c r="J24" s="6"/>
      <c r="K24" s="5"/>
      <c r="L24" s="6"/>
      <c r="M24" s="6"/>
      <c r="N24" s="6"/>
      <c r="O24" s="5">
        <f>VLOOKUP(C24,'3'!$B$10:$G$298,3,FALSE)</f>
        <v>5.0208333333333334E-2</v>
      </c>
      <c r="P24" s="6">
        <f>VLOOKUP(C24,'3'!$B$10:$G$298,4,FALSE)</f>
        <v>35</v>
      </c>
      <c r="Q24" s="6">
        <f>VLOOKUP(P24,Баллы!$A$2:$B$101,2)+R24/2</f>
        <v>60.75</v>
      </c>
      <c r="R24" s="6">
        <f>VLOOKUP(C24,'3'!$B$10:$G$298,5,FALSE)</f>
        <v>9.5</v>
      </c>
      <c r="S24" s="5"/>
      <c r="T24" s="6"/>
      <c r="U24" s="6"/>
      <c r="V24" s="6"/>
      <c r="W24" s="8"/>
      <c r="X24" s="4"/>
      <c r="Y24" s="4"/>
      <c r="Z24" s="4"/>
      <c r="AA24" s="8"/>
      <c r="AB24" s="4"/>
      <c r="AC24" s="4"/>
      <c r="AD24" s="4"/>
      <c r="AE24" s="87"/>
      <c r="AF24" s="6"/>
      <c r="AG24" s="4"/>
      <c r="AH24" s="4"/>
      <c r="AI24" s="5" t="str">
        <f>VLOOKUP(C24,'8'!$B$10:$H$397,3,FALSE)</f>
        <v>00:59:16</v>
      </c>
      <c r="AJ24" s="6">
        <f>VLOOKUP(C24,'8'!$B$10:$H$397,4,FALSE)</f>
        <v>40</v>
      </c>
      <c r="AK24" s="6">
        <f>VLOOKUP(AJ24,Баллы!$A$2:$B$101,2)+AL24/2</f>
        <v>54.5</v>
      </c>
      <c r="AL24" s="6">
        <f>VLOOKUP(C24,'8'!$B$10:$H$397,6,FALSE)</f>
        <v>7</v>
      </c>
      <c r="AM24" s="5"/>
      <c r="AN24" s="6"/>
      <c r="AO24" s="6"/>
      <c r="AP24" s="6"/>
      <c r="AQ24" s="5"/>
      <c r="AR24" s="6"/>
      <c r="AS24" s="6"/>
      <c r="AT24" s="6"/>
      <c r="AU24" s="5"/>
      <c r="AV24" s="6"/>
      <c r="AW24" s="6"/>
      <c r="AX24" s="6"/>
      <c r="AY24" s="5"/>
      <c r="AZ24" s="6"/>
      <c r="BA24" s="6"/>
      <c r="BB24" s="6"/>
      <c r="BC24" s="5"/>
      <c r="BD24" s="6"/>
      <c r="BE24" s="6"/>
      <c r="BF24" s="6"/>
    </row>
    <row r="25" spans="1:58" x14ac:dyDescent="0.3">
      <c r="A25" s="11">
        <f>IF(D25=0," ",RANK(D25,$D$3:$D$113,0))</f>
        <v>23</v>
      </c>
      <c r="B25" s="9">
        <v>23</v>
      </c>
      <c r="C25" s="24" t="s">
        <v>373</v>
      </c>
      <c r="D25" s="72">
        <f>I25+M25+Q25+U25+Y25+AC25+AG25+AK25+AO25+AS25+AW25+BA25+BE25</f>
        <v>115.1</v>
      </c>
      <c r="E25" s="13">
        <f>J25+N25+R25+V25+Z25+AD25+AH25+AL25+AP25+AT25+AX25+BB25+BF25</f>
        <v>52.2</v>
      </c>
      <c r="F25" s="13">
        <f>COUNTA(H25,L25,P25,T25,X25,AB25,AF25,AJ25,AN25,AR25,AV25,AZ25,BD25)</f>
        <v>1</v>
      </c>
      <c r="G25" s="5"/>
      <c r="H25" s="6"/>
      <c r="I25" s="6"/>
      <c r="J25" s="6"/>
      <c r="K25" s="5"/>
      <c r="L25" s="6"/>
      <c r="M25" s="6"/>
      <c r="N25" s="6"/>
      <c r="O25" s="5">
        <f>VLOOKUP(C25,'3'!$B$10:$G$298,3,FALSE)</f>
        <v>0.37886574074074075</v>
      </c>
      <c r="P25" s="6">
        <f>VLOOKUP(C25,'3'!$B$10:$G$298,4,FALSE)</f>
        <v>6</v>
      </c>
      <c r="Q25" s="6">
        <f>VLOOKUP(P25,Баллы!$A$2:$B$101,2)+R25/2</f>
        <v>115.1</v>
      </c>
      <c r="R25" s="6">
        <f>VLOOKUP(C25,'3'!$B$10:$G$298,5,FALSE)</f>
        <v>52.2</v>
      </c>
      <c r="S25" s="5"/>
      <c r="T25" s="6"/>
      <c r="U25" s="6"/>
      <c r="V25" s="6"/>
      <c r="W25" s="8"/>
      <c r="X25" s="4"/>
      <c r="Y25" s="4"/>
      <c r="Z25" s="4"/>
      <c r="AA25" s="8"/>
      <c r="AB25" s="4"/>
      <c r="AC25" s="4"/>
      <c r="AD25" s="4"/>
      <c r="AE25" s="87"/>
      <c r="AF25" s="6"/>
      <c r="AG25" s="4"/>
      <c r="AH25" s="4"/>
      <c r="AI25" s="5"/>
      <c r="AJ25" s="6"/>
      <c r="AK25" s="6"/>
      <c r="AL25" s="6"/>
      <c r="AM25" s="5"/>
      <c r="AN25" s="6"/>
      <c r="AO25" s="6"/>
      <c r="AP25" s="6"/>
      <c r="AQ25" s="5"/>
      <c r="AR25" s="6"/>
      <c r="AS25" s="6"/>
      <c r="AT25" s="6"/>
      <c r="AU25" s="5"/>
      <c r="AV25" s="6"/>
      <c r="AW25" s="6"/>
      <c r="AX25" s="6"/>
      <c r="AY25" s="5"/>
      <c r="AZ25" s="6"/>
      <c r="BA25" s="6"/>
      <c r="BB25" s="6"/>
      <c r="BC25" s="5"/>
      <c r="BD25" s="6"/>
      <c r="BE25" s="6"/>
      <c r="BF25" s="6"/>
    </row>
    <row r="26" spans="1:58" x14ac:dyDescent="0.3">
      <c r="A26" s="11">
        <f>IF(D26=0," ",RANK(D26,$D$3:$D$113,0))</f>
        <v>24</v>
      </c>
      <c r="B26" s="9">
        <v>24</v>
      </c>
      <c r="C26" s="24" t="s">
        <v>304</v>
      </c>
      <c r="D26" s="72">
        <f>I26+M26+Q26+U26+Y26+AC26+AG26+AK26+AO26+AS26+AW26+BA26+BE26</f>
        <v>114.25</v>
      </c>
      <c r="E26" s="13">
        <f>J26+N26+R26+V26+Z26+AD26+AH26+AL26+AP26+AT26+AX26+BB26+BF26</f>
        <v>24.5</v>
      </c>
      <c r="F26" s="13">
        <f>COUNTA(H26,L26,P26,T26,X26,AB26,AF26,AJ26,AN26,AR26,AV26,AZ26,BD26)</f>
        <v>2</v>
      </c>
      <c r="G26" s="5"/>
      <c r="H26" s="6"/>
      <c r="I26" s="6"/>
      <c r="J26" s="6"/>
      <c r="K26" s="5"/>
      <c r="L26" s="6"/>
      <c r="M26" s="6"/>
      <c r="N26" s="6"/>
      <c r="O26" s="5">
        <f>VLOOKUP(C26,'3'!$B$10:$G$298,3,FALSE)</f>
        <v>5.0208333333333334E-2</v>
      </c>
      <c r="P26" s="6">
        <f>VLOOKUP(C26,'3'!$B$10:$G$298,4,FALSE)</f>
        <v>34</v>
      </c>
      <c r="Q26" s="6">
        <f>VLOOKUP(P26,Баллы!$A$2:$B$101,2)+R26/2</f>
        <v>61.75</v>
      </c>
      <c r="R26" s="6">
        <f>VLOOKUP(C26,'3'!$B$10:$G$298,5,FALSE)</f>
        <v>9.5</v>
      </c>
      <c r="S26" s="5"/>
      <c r="T26" s="6"/>
      <c r="U26" s="6"/>
      <c r="V26" s="6"/>
      <c r="W26" s="8"/>
      <c r="X26" s="4"/>
      <c r="Y26" s="4"/>
      <c r="Z26" s="4"/>
      <c r="AA26" s="8"/>
      <c r="AB26" s="4"/>
      <c r="AC26" s="4"/>
      <c r="AD26" s="4"/>
      <c r="AE26" s="87"/>
      <c r="AF26" s="6"/>
      <c r="AG26" s="4"/>
      <c r="AH26" s="4"/>
      <c r="AI26" s="5" t="str">
        <f>VLOOKUP(C26,'8'!$B$10:$H$397,3,FALSE)</f>
        <v>01:56:12</v>
      </c>
      <c r="AJ26" s="6">
        <f>VLOOKUP(C26,'8'!$B$10:$H$397,4,FALSE)</f>
        <v>46</v>
      </c>
      <c r="AK26" s="6">
        <f>VLOOKUP(AJ26,Баллы!$A$2:$B$101,2)+AL26/2</f>
        <v>52.5</v>
      </c>
      <c r="AL26" s="6">
        <f>VLOOKUP(C26,'8'!$B$10:$H$397,6,FALSE)</f>
        <v>15</v>
      </c>
      <c r="AM26" s="5"/>
      <c r="AN26" s="6"/>
      <c r="AO26" s="6"/>
      <c r="AP26" s="6"/>
      <c r="AQ26" s="5"/>
      <c r="AR26" s="6"/>
      <c r="AS26" s="6"/>
      <c r="AT26" s="6"/>
      <c r="AU26" s="5"/>
      <c r="AV26" s="6"/>
      <c r="AW26" s="6"/>
      <c r="AX26" s="6"/>
      <c r="AY26" s="5"/>
      <c r="AZ26" s="6"/>
      <c r="BA26" s="6"/>
      <c r="BB26" s="6"/>
      <c r="BC26" s="5"/>
      <c r="BD26" s="6"/>
      <c r="BE26" s="6"/>
      <c r="BF26" s="6"/>
    </row>
    <row r="27" spans="1:58" x14ac:dyDescent="0.3">
      <c r="A27" s="11">
        <f>IF(D27=0," ",RANK(D27,$D$3:$D$113,0))</f>
        <v>25</v>
      </c>
      <c r="B27" s="9">
        <v>25</v>
      </c>
      <c r="C27" s="12" t="s">
        <v>113</v>
      </c>
      <c r="D27" s="72">
        <f>I27+M27+Q27+U27+Y27+AC27+AG27+AK27+AO27+AS27+AW27+BA27+BE27</f>
        <v>112.5</v>
      </c>
      <c r="E27" s="13">
        <f>J27+N27+R27+V27+Z27+AD27+AH27+AL27+AP27+AT27+AX27+BB27+BF27</f>
        <v>25</v>
      </c>
      <c r="F27" s="13">
        <f>COUNTA(H27,L27,P27,T27,X27,AB27,AF27,AJ27,AN27,AR27,AV27,AZ27,BD27)</f>
        <v>1</v>
      </c>
      <c r="G27" s="5">
        <f>VLOOKUP(C27,'1'!B14:H114,3,FALSE)</f>
        <v>0.10413194444444444</v>
      </c>
      <c r="H27" s="6">
        <f>VLOOKUP(C27,'1'!B14:H114,4,FALSE)</f>
        <v>1</v>
      </c>
      <c r="I27" s="6">
        <f>VLOOKUP(H27,Баллы!$A$2:$B$101,2)+J27/2</f>
        <v>112.5</v>
      </c>
      <c r="J27" s="6">
        <f>VLOOKUP(C27,'1'!B14:H114,6,FALSE)</f>
        <v>25</v>
      </c>
      <c r="K27" s="5"/>
      <c r="L27" s="6"/>
      <c r="M27" s="6"/>
      <c r="N27" s="6"/>
      <c r="O27" s="5"/>
      <c r="P27" s="6"/>
      <c r="Q27" s="6"/>
      <c r="R27" s="6"/>
      <c r="S27" s="5"/>
      <c r="T27" s="6"/>
      <c r="U27" s="6"/>
      <c r="V27" s="6"/>
      <c r="W27" s="8"/>
      <c r="X27" s="4"/>
      <c r="Y27" s="4"/>
      <c r="Z27" s="4"/>
      <c r="AA27" s="8"/>
      <c r="AB27" s="4"/>
      <c r="AC27" s="4"/>
      <c r="AD27" s="4"/>
      <c r="AE27" s="87"/>
      <c r="AF27" s="6"/>
      <c r="AG27" s="4"/>
      <c r="AH27" s="4"/>
      <c r="AI27" s="5"/>
      <c r="AJ27" s="6"/>
      <c r="AK27" s="6"/>
      <c r="AL27" s="6"/>
      <c r="AM27" s="5"/>
      <c r="AN27" s="6"/>
      <c r="AO27" s="6"/>
      <c r="AP27" s="6"/>
      <c r="AQ27" s="5"/>
      <c r="AR27" s="6"/>
      <c r="AS27" s="6"/>
      <c r="AT27" s="6"/>
      <c r="AU27" s="5"/>
      <c r="AV27" s="6"/>
      <c r="AW27" s="6"/>
      <c r="AX27" s="6"/>
      <c r="AY27" s="5"/>
      <c r="AZ27" s="6"/>
      <c r="BA27" s="6"/>
      <c r="BB27" s="6"/>
      <c r="BC27" s="5"/>
      <c r="BD27" s="6"/>
      <c r="BE27" s="6"/>
      <c r="BF27" s="6"/>
    </row>
    <row r="28" spans="1:58" x14ac:dyDescent="0.3">
      <c r="A28" s="11">
        <f>IF(D28=0," ",RANK(D28,$D$3:$D$113,0))</f>
        <v>26</v>
      </c>
      <c r="B28" s="9">
        <v>26</v>
      </c>
      <c r="C28" s="24" t="s">
        <v>375</v>
      </c>
      <c r="D28" s="72">
        <f>I28+M28+Q28+U28+Y28+AC28+AG28+AK28+AO28+AS28+AW28+BA28+BE28</f>
        <v>111.1</v>
      </c>
      <c r="E28" s="13">
        <f>J28+N28+R28+V28+Z28+AD28+AH28+AL28+AP28+AT28+AX28+BB28+BF28</f>
        <v>52.2</v>
      </c>
      <c r="F28" s="13">
        <f>COUNTA(H28,L28,P28,T28,X28,AB28,AF28,AJ28,AN28,AR28,AV28,AZ28,BD28)</f>
        <v>1</v>
      </c>
      <c r="G28" s="5"/>
      <c r="H28" s="6"/>
      <c r="I28" s="6"/>
      <c r="J28" s="6"/>
      <c r="K28" s="5"/>
      <c r="L28" s="6"/>
      <c r="M28" s="6"/>
      <c r="N28" s="6"/>
      <c r="O28" s="5">
        <f>VLOOKUP(C28,'3'!$B$10:$G$298,3,FALSE)</f>
        <v>0.37886574074074075</v>
      </c>
      <c r="P28" s="6">
        <f>VLOOKUP(C28,'3'!$B$10:$G$298,4,FALSE)</f>
        <v>8</v>
      </c>
      <c r="Q28" s="6">
        <f>VLOOKUP(P28,Баллы!$A$2:$B$101,2)+R28/2</f>
        <v>111.1</v>
      </c>
      <c r="R28" s="6">
        <f>VLOOKUP(C28,'3'!$B$10:$G$298,5,FALSE)</f>
        <v>52.2</v>
      </c>
      <c r="S28" s="5"/>
      <c r="T28" s="6"/>
      <c r="U28" s="6"/>
      <c r="V28" s="6"/>
      <c r="W28" s="8"/>
      <c r="X28" s="4"/>
      <c r="Y28" s="4"/>
      <c r="Z28" s="4"/>
      <c r="AA28" s="8"/>
      <c r="AB28" s="4"/>
      <c r="AC28" s="4"/>
      <c r="AD28" s="4"/>
      <c r="AE28" s="87"/>
      <c r="AF28" s="6"/>
      <c r="AG28" s="4"/>
      <c r="AH28" s="4"/>
      <c r="AI28" s="5"/>
      <c r="AJ28" s="6"/>
      <c r="AK28" s="6"/>
      <c r="AL28" s="6"/>
      <c r="AM28" s="5"/>
      <c r="AN28" s="6"/>
      <c r="AO28" s="6"/>
      <c r="AP28" s="6"/>
      <c r="AQ28" s="5"/>
      <c r="AR28" s="6"/>
      <c r="AS28" s="6"/>
      <c r="AT28" s="6"/>
      <c r="AU28" s="5"/>
      <c r="AV28" s="6"/>
      <c r="AW28" s="6"/>
      <c r="AX28" s="6"/>
      <c r="AY28" s="5"/>
      <c r="AZ28" s="6"/>
      <c r="BA28" s="6"/>
      <c r="BB28" s="6"/>
      <c r="BC28" s="5"/>
      <c r="BD28" s="6"/>
      <c r="BE28" s="6"/>
      <c r="BF28" s="6"/>
    </row>
    <row r="29" spans="1:58" x14ac:dyDescent="0.3">
      <c r="A29" s="11">
        <f>IF(D29=0," ",RANK(D29,$D$3:$D$113,0))</f>
        <v>27</v>
      </c>
      <c r="B29" s="9">
        <v>27</v>
      </c>
      <c r="C29" s="24" t="s">
        <v>376</v>
      </c>
      <c r="D29" s="72">
        <f>I29+M29+Q29+U29+Y29+AC29+AG29+AK29+AO29+AS29+AW29+BA29+BE29</f>
        <v>109.1</v>
      </c>
      <c r="E29" s="13">
        <f>J29+N29+R29+V29+Z29+AD29+AH29+AL29+AP29+AT29+AX29+BB29+BF29</f>
        <v>52.2</v>
      </c>
      <c r="F29" s="13">
        <f>COUNTA(H29,L29,P29,T29,X29,AB29,AF29,AJ29,AN29,AR29,AV29,AZ29,BD29)</f>
        <v>1</v>
      </c>
      <c r="G29" s="5"/>
      <c r="H29" s="6"/>
      <c r="I29" s="6"/>
      <c r="J29" s="6"/>
      <c r="K29" s="5"/>
      <c r="L29" s="6"/>
      <c r="M29" s="6"/>
      <c r="N29" s="6"/>
      <c r="O29" s="5">
        <f>VLOOKUP(C29,'3'!$B$10:$G$298,3,FALSE)</f>
        <v>0.40521990740740743</v>
      </c>
      <c r="P29" s="6">
        <f>VLOOKUP(C29,'3'!$B$10:$G$298,4,FALSE)</f>
        <v>9</v>
      </c>
      <c r="Q29" s="6">
        <f>VLOOKUP(P29,Баллы!$A$2:$B$101,2)+R29/2</f>
        <v>109.1</v>
      </c>
      <c r="R29" s="6">
        <f>VLOOKUP(C29,'3'!$B$10:$G$298,5,FALSE)</f>
        <v>52.2</v>
      </c>
      <c r="S29" s="5"/>
      <c r="T29" s="6"/>
      <c r="U29" s="6"/>
      <c r="V29" s="6"/>
      <c r="W29" s="8"/>
      <c r="X29" s="4"/>
      <c r="Y29" s="4"/>
      <c r="Z29" s="4"/>
      <c r="AA29" s="8"/>
      <c r="AB29" s="4"/>
      <c r="AC29" s="4"/>
      <c r="AD29" s="4"/>
      <c r="AE29" s="87"/>
      <c r="AF29" s="6"/>
      <c r="AG29" s="4"/>
      <c r="AH29" s="4"/>
      <c r="AI29" s="5"/>
      <c r="AJ29" s="6"/>
      <c r="AK29" s="6"/>
      <c r="AL29" s="6"/>
      <c r="AM29" s="5"/>
      <c r="AN29" s="6"/>
      <c r="AO29" s="6"/>
      <c r="AP29" s="6"/>
      <c r="AQ29" s="5"/>
      <c r="AR29" s="6"/>
      <c r="AS29" s="6"/>
      <c r="AT29" s="6"/>
      <c r="AU29" s="5"/>
      <c r="AV29" s="6"/>
      <c r="AW29" s="6"/>
      <c r="AX29" s="6"/>
      <c r="AY29" s="5"/>
      <c r="AZ29" s="6"/>
      <c r="BA29" s="6"/>
      <c r="BB29" s="6"/>
      <c r="BC29" s="5"/>
      <c r="BD29" s="6"/>
      <c r="BE29" s="6"/>
      <c r="BF29" s="6"/>
    </row>
    <row r="30" spans="1:58" x14ac:dyDescent="0.3">
      <c r="A30" s="11">
        <f>IF(D30=0," ",RANK(D30,$D$3:$D$113,0))</f>
        <v>28</v>
      </c>
      <c r="B30" s="9">
        <v>28</v>
      </c>
      <c r="C30" s="24" t="s">
        <v>329</v>
      </c>
      <c r="D30" s="72">
        <f>I30+M30+Q30+U30+Y30+AC30+AG30+AK30+AO30+AS30+AW30+BA30+BE30</f>
        <v>108.25</v>
      </c>
      <c r="E30" s="13">
        <f>J30+N30+R30+V30+Z30+AD30+AH30+AL30+AP30+AT30+AX30+BB30+BF30</f>
        <v>26.5</v>
      </c>
      <c r="F30" s="13">
        <f>COUNTA(H30,L30,P30,T30,X30,AB30,AF30,AJ30,AN30,AR30,AV30,AZ30,BD30)</f>
        <v>1</v>
      </c>
      <c r="G30" s="5"/>
      <c r="H30" s="6"/>
      <c r="I30" s="6"/>
      <c r="J30" s="6"/>
      <c r="K30" s="5"/>
      <c r="L30" s="6"/>
      <c r="M30" s="6"/>
      <c r="N30" s="6"/>
      <c r="O30" s="5">
        <f>VLOOKUP(C30,'3'!$B$10:$G$298,3,FALSE)</f>
        <v>0.11530092592592593</v>
      </c>
      <c r="P30" s="6">
        <f>VLOOKUP(C30,'3'!$B$10:$G$298,4,FALSE)</f>
        <v>3</v>
      </c>
      <c r="Q30" s="6">
        <f>VLOOKUP(P30,Баллы!$A$2:$B$101,2)+R30/2</f>
        <v>108.25</v>
      </c>
      <c r="R30" s="6">
        <f>VLOOKUP(C30,'3'!$B$10:$G$298,5,FALSE)</f>
        <v>26.5</v>
      </c>
      <c r="S30" s="5"/>
      <c r="T30" s="6"/>
      <c r="U30" s="6"/>
      <c r="V30" s="6"/>
      <c r="W30" s="8"/>
      <c r="X30" s="4"/>
      <c r="Y30" s="4"/>
      <c r="Z30" s="4"/>
      <c r="AA30" s="8"/>
      <c r="AB30" s="4"/>
      <c r="AC30" s="4"/>
      <c r="AD30" s="4"/>
      <c r="AE30" s="87"/>
      <c r="AF30" s="6"/>
      <c r="AG30" s="4"/>
      <c r="AH30" s="4"/>
      <c r="AI30" s="5"/>
      <c r="AJ30" s="6"/>
      <c r="AK30" s="6"/>
      <c r="AL30" s="6"/>
      <c r="AM30" s="5"/>
      <c r="AN30" s="6"/>
      <c r="AO30" s="6"/>
      <c r="AP30" s="6"/>
      <c r="AQ30" s="5"/>
      <c r="AR30" s="6"/>
      <c r="AS30" s="6"/>
      <c r="AT30" s="6"/>
      <c r="AU30" s="5"/>
      <c r="AV30" s="6"/>
      <c r="AW30" s="6"/>
      <c r="AX30" s="6"/>
      <c r="AY30" s="5"/>
      <c r="AZ30" s="6"/>
      <c r="BA30" s="6"/>
      <c r="BB30" s="6"/>
      <c r="BC30" s="5"/>
      <c r="BD30" s="6"/>
      <c r="BE30" s="6"/>
      <c r="BF30" s="6"/>
    </row>
    <row r="31" spans="1:58" x14ac:dyDescent="0.3">
      <c r="A31" s="11">
        <f>IF(D31=0," ",RANK(D31,$D$3:$D$113,0))</f>
        <v>29</v>
      </c>
      <c r="B31" s="9">
        <v>29</v>
      </c>
      <c r="C31" s="12" t="s">
        <v>62</v>
      </c>
      <c r="D31" s="72">
        <f>I31+M31+Q31+U31+Y31+AC31+AG31+AK31+AO31+AS31+AW31+BA31+BE31</f>
        <v>107.5</v>
      </c>
      <c r="E31" s="13">
        <f>J31+N31+R31+V31+Z31+AD31+AH31+AL31+AP31+AT31+AX31+BB31+BF31</f>
        <v>25</v>
      </c>
      <c r="F31" s="13">
        <f>COUNTA(H31,L31,P31,T31,X31,AB31,AF31,AJ31,AN31,AR31,AV31,AZ31,BD31)</f>
        <v>1</v>
      </c>
      <c r="G31" s="5">
        <f>VLOOKUP(C31,'1'!B15:H115,3,FALSE)</f>
        <v>0.12167824074074074</v>
      </c>
      <c r="H31" s="6">
        <f>VLOOKUP(C31,'1'!B15:H115,4,FALSE)</f>
        <v>3</v>
      </c>
      <c r="I31" s="6">
        <f>VLOOKUP(H31,Баллы!$A$2:$B$101,2)+J31/2</f>
        <v>107.5</v>
      </c>
      <c r="J31" s="6">
        <f>VLOOKUP(C31,'1'!B15:H115,6,FALSE)</f>
        <v>25</v>
      </c>
      <c r="K31" s="5"/>
      <c r="L31" s="6"/>
      <c r="M31" s="6"/>
      <c r="N31" s="6"/>
      <c r="O31" s="5"/>
      <c r="P31" s="6"/>
      <c r="Q31" s="6"/>
      <c r="R31" s="6"/>
      <c r="S31" s="5"/>
      <c r="T31" s="6"/>
      <c r="U31" s="6"/>
      <c r="V31" s="6"/>
      <c r="W31" s="8"/>
      <c r="X31" s="4"/>
      <c r="Y31" s="4"/>
      <c r="Z31" s="4"/>
      <c r="AA31" s="8"/>
      <c r="AB31" s="4"/>
      <c r="AC31" s="4"/>
      <c r="AD31" s="4"/>
      <c r="AE31" s="87"/>
      <c r="AF31" s="6"/>
      <c r="AG31" s="4"/>
      <c r="AH31" s="4"/>
      <c r="AI31" s="5"/>
      <c r="AJ31" s="6"/>
      <c r="AK31" s="6"/>
      <c r="AL31" s="6"/>
      <c r="AM31" s="5"/>
      <c r="AN31" s="6"/>
      <c r="AO31" s="6"/>
      <c r="AP31" s="6"/>
      <c r="AQ31" s="5"/>
      <c r="AR31" s="6"/>
      <c r="AS31" s="6"/>
      <c r="AT31" s="6"/>
      <c r="AU31" s="5"/>
      <c r="AV31" s="6"/>
      <c r="AW31" s="6"/>
      <c r="AX31" s="6"/>
      <c r="AY31" s="5"/>
      <c r="AZ31" s="6"/>
      <c r="BA31" s="6"/>
      <c r="BB31" s="6"/>
      <c r="BC31" s="5"/>
      <c r="BD31" s="6"/>
      <c r="BE31" s="6"/>
      <c r="BF31" s="6"/>
    </row>
    <row r="32" spans="1:58" x14ac:dyDescent="0.3">
      <c r="A32" s="11">
        <f>IF(D32=0," ",RANK(D32,$D$3:$D$113,0))</f>
        <v>30</v>
      </c>
      <c r="B32" s="9">
        <v>30</v>
      </c>
      <c r="C32" s="12" t="s">
        <v>817</v>
      </c>
      <c r="D32" s="72">
        <f>I32+M32+Q32+U32+Y32+AC32+AG32+AK32+AO32+AS32+AW32+BA32+BE32</f>
        <v>106</v>
      </c>
      <c r="E32" s="13">
        <f>J32+N32+R32+V32+Z32+AD32+AH32+AL32+AP32+AT32+AX32+BB32+BF32</f>
        <v>12</v>
      </c>
      <c r="F32" s="13">
        <f>COUNTA(H32,L32,P32,T32,X32,AB32,AF32,AJ32,AN32,AR32,AV32,AZ32,BD32)</f>
        <v>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87"/>
      <c r="AF32" s="6"/>
      <c r="AG32" s="4"/>
      <c r="AH32" s="4"/>
      <c r="AI32" s="5"/>
      <c r="AJ32" s="6"/>
      <c r="AK32" s="6"/>
      <c r="AL32" s="6"/>
      <c r="AM32" s="5">
        <f>VLOOKUP(C32,'9'!$B$5:$H$89,3,FALSE)</f>
        <v>5.9004629629629629E-2</v>
      </c>
      <c r="AN32" s="6">
        <f>VLOOKUP(C32,'9'!$B$5:$H$89,4,FALSE)</f>
        <v>1</v>
      </c>
      <c r="AO32" s="6">
        <f>VLOOKUP(AN32,Баллы!$A$2:$B$101,2)+AP32/2</f>
        <v>106</v>
      </c>
      <c r="AP32" s="6">
        <f>VLOOKUP(C32,'9'!$B$5:$H$89,6,FALSE)</f>
        <v>12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</row>
    <row r="33" spans="1:58" x14ac:dyDescent="0.3">
      <c r="A33" s="11">
        <f>IF(D33=0," ",RANK(D33,$D$3:$D$113,0))</f>
        <v>31</v>
      </c>
      <c r="B33" s="9">
        <v>31</v>
      </c>
      <c r="C33" s="24" t="s">
        <v>523</v>
      </c>
      <c r="D33" s="72">
        <f>I33+M33+Q33+U33+Y33+AC33+AG33+AK33+AO33+AS33+AW33+BA33+BE33</f>
        <v>102</v>
      </c>
      <c r="E33" s="13">
        <f>J33+N33+R33+V33+Z33+AD33+AH33+AL33+AP33+AT33+AX33+BB33+BF33</f>
        <v>10</v>
      </c>
      <c r="F33" s="13">
        <f>COUNTA(H33,L33,P33,T33,X33,AB33,AF33,AJ33,AN33,AR33,AV33,AZ33,BD33)</f>
        <v>1</v>
      </c>
      <c r="G33" s="5"/>
      <c r="H33" s="6"/>
      <c r="I33" s="6"/>
      <c r="J33" s="6"/>
      <c r="K33" s="5">
        <f>VLOOKUP(C33,'2'!$C$10:$H$78,3,FALSE)</f>
        <v>4.5578703703703705E-2</v>
      </c>
      <c r="L33" s="6">
        <f>VLOOKUP(C33,'2'!$C$10:$H$78,4,FALSE)</f>
        <v>2</v>
      </c>
      <c r="M33" s="6">
        <f>VLOOKUP(L33,Баллы!$A$2:$B$101,2)+N33/2</f>
        <v>102</v>
      </c>
      <c r="N33" s="6">
        <f>VLOOKUP(C33,'2'!$C$10:$H$78,5,FALSE)</f>
        <v>10</v>
      </c>
      <c r="O33" s="5"/>
      <c r="P33" s="6"/>
      <c r="Q33" s="6"/>
      <c r="R33" s="6"/>
      <c r="S33" s="5"/>
      <c r="T33" s="6"/>
      <c r="U33" s="6"/>
      <c r="V33" s="6"/>
      <c r="W33" s="8"/>
      <c r="X33" s="4"/>
      <c r="Y33" s="4"/>
      <c r="Z33" s="4"/>
      <c r="AA33" s="8"/>
      <c r="AB33" s="4"/>
      <c r="AC33" s="4"/>
      <c r="AD33" s="4"/>
      <c r="AE33" s="87"/>
      <c r="AF33" s="6"/>
      <c r="AG33" s="4"/>
      <c r="AH33" s="4"/>
      <c r="AI33" s="5"/>
      <c r="AJ33" s="6"/>
      <c r="AK33" s="6"/>
      <c r="AL33" s="6"/>
      <c r="AM33" s="5"/>
      <c r="AN33" s="6"/>
      <c r="AO33" s="6"/>
      <c r="AP33" s="6"/>
      <c r="AQ33" s="5"/>
      <c r="AR33" s="6"/>
      <c r="AS33" s="6"/>
      <c r="AT33" s="6"/>
      <c r="AU33" s="5"/>
      <c r="AV33" s="6"/>
      <c r="AW33" s="6"/>
      <c r="AX33" s="6"/>
      <c r="AY33" s="5"/>
      <c r="AZ33" s="6"/>
      <c r="BA33" s="6"/>
      <c r="BB33" s="6"/>
      <c r="BC33" s="5"/>
      <c r="BD33" s="6"/>
      <c r="BE33" s="6"/>
      <c r="BF33" s="6"/>
    </row>
    <row r="34" spans="1:58" x14ac:dyDescent="0.3">
      <c r="A34" s="11">
        <f>IF(D34=0," ",RANK(D34,$D$3:$D$113,0))</f>
        <v>31</v>
      </c>
      <c r="B34" s="9">
        <v>31</v>
      </c>
      <c r="C34" s="12" t="s">
        <v>613</v>
      </c>
      <c r="D34" s="72">
        <f>I34+M34+Q34+U34+Y34+AC34+AG34+AK34+AO34+AS34+AW34+BA34+BE34</f>
        <v>102</v>
      </c>
      <c r="E34" s="13">
        <f>J34+N34+R34+V34+Z34+AD34+AH34+AL34+AP34+AT34+AX34+BB34+BF34</f>
        <v>10</v>
      </c>
      <c r="F34" s="13">
        <f>COUNTA(H34,L34,P34,T34,X34,AB34,AF34,AJ34,AN34,AR34,AV34,AZ34,BD34)</f>
        <v>1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8">
        <f>VLOOKUP(C34,'5'!$B$10:$H$52,3,FALSE)</f>
        <v>3.4583333333333334E-2</v>
      </c>
      <c r="X34" s="4">
        <f>VLOOKUP(C34,'5'!$B$10:$H$52,4,FALSE)</f>
        <v>2</v>
      </c>
      <c r="Y34" s="4">
        <f>VLOOKUP(X34,Баллы!$A$2:$B$101,2)+Z34/2</f>
        <v>102</v>
      </c>
      <c r="Z34" s="4">
        <f>VLOOKUP(C34,'5'!$B$10:$H$52,6,FALSE)</f>
        <v>10</v>
      </c>
      <c r="AA34" s="8"/>
      <c r="AB34" s="4"/>
      <c r="AC34" s="4"/>
      <c r="AD34" s="4"/>
      <c r="AE34" s="87"/>
      <c r="AF34" s="6"/>
      <c r="AG34" s="4"/>
      <c r="AH34" s="4"/>
      <c r="AI34" s="5"/>
      <c r="AJ34" s="6"/>
      <c r="AK34" s="6"/>
      <c r="AL34" s="6"/>
      <c r="AM34" s="5"/>
      <c r="AN34" s="6"/>
      <c r="AO34" s="6"/>
      <c r="AP34" s="6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</row>
    <row r="35" spans="1:58" x14ac:dyDescent="0.3">
      <c r="A35" s="11">
        <f>IF(D35=0," ",RANK(D35,$D$3:$D$113,0))</f>
        <v>33</v>
      </c>
      <c r="B35" s="9">
        <v>33</v>
      </c>
      <c r="C35" s="12" t="s">
        <v>702</v>
      </c>
      <c r="D35" s="72">
        <f>I35+M35+Q35+U35+Y35+AC35+AG35+AK35+AO35+AS35+AW35+BA35+BE35</f>
        <v>100</v>
      </c>
      <c r="E35" s="13">
        <f>J35+N35+R35+V35+Z35+AD35+AH35+AL35+AP35+AT35+AX35+BB35+BF35</f>
        <v>22</v>
      </c>
      <c r="F35" s="13">
        <f>COUNTA(H35,L35,P35,T35,X35,AB35,AF35,AJ35,AN35,AR35,AV35,AZ35,BD35)</f>
        <v>1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8">
        <f>VLOOKUP(C35,'6'!$B$10:$H$215,3,FALSE)</f>
        <v>0.12025462962962963</v>
      </c>
      <c r="AB35" s="4">
        <f>VLOOKUP(C35,'6'!$B$10:$H$215,4,FALSE)</f>
        <v>6</v>
      </c>
      <c r="AC35" s="4">
        <f>VLOOKUP(AB35,Баллы!$A$2:$B$101,2)+AD35/2</f>
        <v>100</v>
      </c>
      <c r="AD35" s="4">
        <f>VLOOKUP(C35,'6'!$B$10:$H$215,6,FALSE)</f>
        <v>22</v>
      </c>
      <c r="AE35" s="87"/>
      <c r="AF35" s="6"/>
      <c r="AG35" s="4"/>
      <c r="AH35" s="4"/>
      <c r="AI35" s="5"/>
      <c r="AJ35" s="6"/>
      <c r="AK35" s="6"/>
      <c r="AL35" s="6"/>
      <c r="AM35" s="5"/>
      <c r="AN35" s="6"/>
      <c r="AO35" s="6"/>
      <c r="AP35" s="6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</row>
    <row r="36" spans="1:58" x14ac:dyDescent="0.3">
      <c r="A36" s="11">
        <f>IF(D36=0," ",RANK(D36,$D$3:$D$113,0))</f>
        <v>33</v>
      </c>
      <c r="B36" s="9">
        <v>34</v>
      </c>
      <c r="C36" s="12" t="s">
        <v>739</v>
      </c>
      <c r="D36" s="72">
        <f>I36+M36+Q36+U36+Y36+AC36+AG36+AK36+AO36+AS36+AW36+BA36+BE36</f>
        <v>100</v>
      </c>
      <c r="E36" s="13">
        <f>J36+N36+R36+V36+Z36+AD36+AH36+AL36+AP36+AT36+AX36+BB36+BF36</f>
        <v>10</v>
      </c>
      <c r="F36" s="13">
        <f>COUNTA(H36,L36,P36,T36,X36,AB36,AF36,AJ36,AN36,AR36,AV36,AZ36,BD36)</f>
        <v>1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8">
        <f>VLOOKUP(C36,'6'!$B$10:$H$215,3,FALSE)</f>
        <v>3.7465277777777778E-2</v>
      </c>
      <c r="AB36" s="4">
        <f>VLOOKUP(C36,'6'!$B$10:$H$215,4,FALSE)</f>
        <v>3</v>
      </c>
      <c r="AC36" s="4">
        <f>VLOOKUP(AB36,Баллы!$A$2:$B$101,2)+AD36/2</f>
        <v>100</v>
      </c>
      <c r="AD36" s="4">
        <f>VLOOKUP(C36,'6'!$B$10:$H$215,6,FALSE)</f>
        <v>10</v>
      </c>
      <c r="AE36" s="87"/>
      <c r="AF36" s="6"/>
      <c r="AG36" s="4"/>
      <c r="AH36" s="4"/>
      <c r="AI36" s="5"/>
      <c r="AJ36" s="6"/>
      <c r="AK36" s="6"/>
      <c r="AL36" s="6"/>
      <c r="AM36" s="5"/>
      <c r="AN36" s="6"/>
      <c r="AO36" s="6"/>
      <c r="AP36" s="6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</row>
    <row r="37" spans="1:58" x14ac:dyDescent="0.3">
      <c r="A37" s="11">
        <f>IF(D37=0," ",RANK(D37,$D$3:$D$113,0))</f>
        <v>35</v>
      </c>
      <c r="B37" s="9">
        <v>35</v>
      </c>
      <c r="C37" s="12" t="s">
        <v>818</v>
      </c>
      <c r="D37" s="72">
        <f>I37+M37+Q37+U37+Y37+AC37+AG37+AK37+AO37+AS37+AW37+BA37+BE37</f>
        <v>99</v>
      </c>
      <c r="E37" s="13">
        <f>J37+N37+R37+V37+Z37+AD37+AH37+AL37+AP37+AT37+AX37+BB37+BF37</f>
        <v>12</v>
      </c>
      <c r="F37" s="13">
        <f>COUNTA(H37,L37,P37,T37,X37,AB37,AF37,AJ37,AN37,AR37,AV37,AZ37,BD37)</f>
        <v>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87"/>
      <c r="AF37" s="6"/>
      <c r="AG37" s="4"/>
      <c r="AH37" s="4"/>
      <c r="AI37" s="5"/>
      <c r="AJ37" s="6"/>
      <c r="AK37" s="6"/>
      <c r="AL37" s="6"/>
      <c r="AM37" s="5">
        <f>VLOOKUP(C37,'9'!$B$5:$H$89,3,FALSE)</f>
        <v>6.8194444444444446E-2</v>
      </c>
      <c r="AN37" s="6">
        <f>VLOOKUP(C37,'9'!$B$5:$H$89,4,FALSE)</f>
        <v>4</v>
      </c>
      <c r="AO37" s="6">
        <f>VLOOKUP(AN37,Баллы!$A$2:$B$101,2)+AP37/2</f>
        <v>99</v>
      </c>
      <c r="AP37" s="6">
        <f>VLOOKUP(C37,'9'!$B$5:$H$89,6,FALSE)</f>
        <v>12</v>
      </c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1:58" x14ac:dyDescent="0.3">
      <c r="A38" s="11">
        <f>IF(D38=0," ",RANK(D38,$D$3:$D$113,0))</f>
        <v>36</v>
      </c>
      <c r="B38" s="9">
        <v>36</v>
      </c>
      <c r="C38" s="12" t="s">
        <v>103</v>
      </c>
      <c r="D38" s="72">
        <f>I38+M38+Q38+U38+Y38+AC38+AG38+AK38+AO38+AS38+AW38+BA38+BE38</f>
        <v>98.5</v>
      </c>
      <c r="E38" s="13">
        <f>J38+N38+R38+V38+Z38+AD38+AH38+AL38+AP38+AT38+AX38+BB38+BF38</f>
        <v>11</v>
      </c>
      <c r="F38" s="13">
        <f>COUNTA(H38,L38,P38,T38,X38,AB38,AF38,AJ38,AN38,AR38,AV38,AZ38,BD38)</f>
        <v>1</v>
      </c>
      <c r="G38" s="5">
        <f>VLOOKUP(C38,'1'!B10:H110,3,FALSE)</f>
        <v>6.2048611111111117E-2</v>
      </c>
      <c r="H38" s="6">
        <f>VLOOKUP(C38,'1'!B10:H110,4,FALSE)</f>
        <v>4</v>
      </c>
      <c r="I38" s="6">
        <f>VLOOKUP(H38,Баллы!$A$2:$B$101,2)+J38/2</f>
        <v>98.5</v>
      </c>
      <c r="J38" s="6">
        <f>VLOOKUP(C38,'1'!B10:H110,6,FALSE)</f>
        <v>11</v>
      </c>
      <c r="K38" s="5"/>
      <c r="L38" s="6"/>
      <c r="M38" s="6"/>
      <c r="N38" s="6"/>
      <c r="O38" s="5"/>
      <c r="P38" s="6"/>
      <c r="Q38" s="6"/>
      <c r="R38" s="6"/>
      <c r="S38" s="5"/>
      <c r="T38" s="6"/>
      <c r="U38" s="6"/>
      <c r="V38" s="6"/>
      <c r="W38" s="8"/>
      <c r="X38" s="4"/>
      <c r="Y38" s="4"/>
      <c r="Z38" s="4"/>
      <c r="AA38" s="8"/>
      <c r="AB38" s="4"/>
      <c r="AC38" s="4"/>
      <c r="AD38" s="4"/>
      <c r="AE38" s="87"/>
      <c r="AF38" s="6"/>
      <c r="AG38" s="4"/>
      <c r="AH38" s="4"/>
      <c r="AI38" s="5"/>
      <c r="AJ38" s="6"/>
      <c r="AK38" s="6"/>
      <c r="AL38" s="6"/>
      <c r="AM38" s="5"/>
      <c r="AN38" s="6"/>
      <c r="AO38" s="6"/>
      <c r="AP38" s="6"/>
      <c r="AQ38" s="5"/>
      <c r="AR38" s="6"/>
      <c r="AS38" s="6"/>
      <c r="AT38" s="6"/>
      <c r="AU38" s="5"/>
      <c r="AV38" s="6"/>
      <c r="AW38" s="6"/>
      <c r="AX38" s="6"/>
      <c r="AY38" s="5"/>
      <c r="AZ38" s="6"/>
      <c r="BA38" s="6"/>
      <c r="BB38" s="6"/>
      <c r="BC38" s="5"/>
      <c r="BD38" s="6"/>
      <c r="BE38" s="6"/>
      <c r="BF38" s="6"/>
    </row>
    <row r="39" spans="1:58" x14ac:dyDescent="0.3">
      <c r="A39" s="11">
        <f>IF(D39=0," ",RANK(D39,$D$3:$D$113,0))</f>
        <v>37</v>
      </c>
      <c r="B39" s="9">
        <v>37</v>
      </c>
      <c r="C39" s="12" t="s">
        <v>67</v>
      </c>
      <c r="D39" s="72">
        <f>I39+M39+Q39+U39+Y39+AC39+AG39+AK39+AO39+AS39+AW39+BA39+BE39</f>
        <v>96.5</v>
      </c>
      <c r="E39" s="13">
        <f>J39+N39+R39+V39+Z39+AD39+AH39+AL39+AP39+AT39+AX39+BB39+BF39</f>
        <v>11</v>
      </c>
      <c r="F39" s="13">
        <f>COUNTA(H39,L39,P39,T39,X39,AB39,AF39,AJ39,AN39,AR39,AV39,AZ39,BD39)</f>
        <v>1</v>
      </c>
      <c r="G39" s="5">
        <f>VLOOKUP(C39,'1'!B11:H111,3,FALSE)</f>
        <v>8.4768518518518521E-2</v>
      </c>
      <c r="H39" s="6">
        <f>VLOOKUP(C39,'1'!B11:H111,4,FALSE)</f>
        <v>5</v>
      </c>
      <c r="I39" s="6">
        <f>VLOOKUP(H39,Баллы!$A$2:$B$101,2)+J39/2</f>
        <v>96.5</v>
      </c>
      <c r="J39" s="6">
        <f>VLOOKUP(C39,'1'!B11:H111,6,FALSE)</f>
        <v>11</v>
      </c>
      <c r="K39" s="5"/>
      <c r="L39" s="6"/>
      <c r="M39" s="6"/>
      <c r="N39" s="6"/>
      <c r="O39" s="5"/>
      <c r="P39" s="6"/>
      <c r="Q39" s="6"/>
      <c r="R39" s="6"/>
      <c r="S39" s="5"/>
      <c r="T39" s="6"/>
      <c r="U39" s="6"/>
      <c r="V39" s="6"/>
      <c r="W39" s="8"/>
      <c r="X39" s="4"/>
      <c r="Y39" s="4"/>
      <c r="Z39" s="4"/>
      <c r="AA39" s="8"/>
      <c r="AB39" s="4"/>
      <c r="AC39" s="4"/>
      <c r="AD39" s="4"/>
      <c r="AE39" s="87"/>
      <c r="AF39" s="6"/>
      <c r="AG39" s="4"/>
      <c r="AH39" s="4"/>
      <c r="AI39" s="5"/>
      <c r="AJ39" s="6"/>
      <c r="AK39" s="6"/>
      <c r="AL39" s="6"/>
      <c r="AM39" s="5"/>
      <c r="AN39" s="6"/>
      <c r="AO39" s="6"/>
      <c r="AP39" s="6"/>
      <c r="AQ39" s="5"/>
      <c r="AR39" s="6"/>
      <c r="AS39" s="6"/>
      <c r="AT39" s="6"/>
      <c r="AU39" s="5"/>
      <c r="AV39" s="6"/>
      <c r="AW39" s="6"/>
      <c r="AX39" s="6"/>
      <c r="AY39" s="5"/>
      <c r="AZ39" s="6"/>
      <c r="BA39" s="6"/>
      <c r="BB39" s="6"/>
      <c r="BC39" s="5"/>
      <c r="BD39" s="6"/>
      <c r="BE39" s="6"/>
      <c r="BF39" s="6"/>
    </row>
    <row r="40" spans="1:58" x14ac:dyDescent="0.3">
      <c r="A40" s="11">
        <f>IF(D40=0," ",RANK(D40,$D$3:$D$113,0))</f>
        <v>38</v>
      </c>
      <c r="B40" s="9">
        <v>38</v>
      </c>
      <c r="C40" s="12" t="s">
        <v>703</v>
      </c>
      <c r="D40" s="72">
        <f>I40+M40+Q40+U40+Y40+AC40+AG40+AK40+AO40+AS40+AW40+BA40+BE40</f>
        <v>96</v>
      </c>
      <c r="E40" s="13">
        <f>J40+N40+R40+V40+Z40+AD40+AH40+AL40+AP40+AT40+AX40+BB40+BF40</f>
        <v>22</v>
      </c>
      <c r="F40" s="13">
        <f>COUNTA(H40,L40,P40,T40,X40,AB40,AF40,AJ40,AN40,AR40,AV40,AZ40,BD40)</f>
        <v>1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8">
        <f>VLOOKUP(C40,'6'!$B$10:$H$215,3,FALSE)</f>
        <v>0.12476851851851851</v>
      </c>
      <c r="AB40" s="4">
        <f>VLOOKUP(C40,'6'!$B$10:$H$215,4,FALSE)</f>
        <v>8</v>
      </c>
      <c r="AC40" s="4">
        <f>VLOOKUP(AB40,Баллы!$A$2:$B$101,2)+AD40/2</f>
        <v>96</v>
      </c>
      <c r="AD40" s="4">
        <f>VLOOKUP(C40,'6'!$B$10:$H$215,6,FALSE)</f>
        <v>22</v>
      </c>
      <c r="AE40" s="87"/>
      <c r="AF40" s="6"/>
      <c r="AG40" s="4"/>
      <c r="AH40" s="4"/>
      <c r="AI40" s="5"/>
      <c r="AJ40" s="6"/>
      <c r="AK40" s="6"/>
      <c r="AL40" s="6"/>
      <c r="AM40" s="5"/>
      <c r="AN40" s="6"/>
      <c r="AO40" s="6"/>
      <c r="AP40" s="6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1:58" x14ac:dyDescent="0.3">
      <c r="A41" s="11">
        <f>IF(D41=0," ",RANK(D41,$D$3:$D$113,0))</f>
        <v>38</v>
      </c>
      <c r="B41" s="9">
        <v>39</v>
      </c>
      <c r="C41" s="24" t="s">
        <v>147</v>
      </c>
      <c r="D41" s="72">
        <f>I41+M41+Q41+U41+Y41+AC41+AG41+AK41+AO41+AS41+AW41+BA41+BE41</f>
        <v>96</v>
      </c>
      <c r="E41" s="13">
        <f>J41+N41+R41+V41+Z41+AD41+AH41+AL41+AP41+AT41+AX41+BB41+BF41</f>
        <v>10</v>
      </c>
      <c r="F41" s="13">
        <f>COUNTA(H41,L41,P41,T41,X41,AB41,AF41,AJ41,AN41,AR41,AV41,AZ41,BD41)</f>
        <v>1</v>
      </c>
      <c r="G41" s="5"/>
      <c r="H41" s="6"/>
      <c r="I41" s="6"/>
      <c r="J41" s="6"/>
      <c r="K41" s="5"/>
      <c r="L41" s="6"/>
      <c r="M41" s="6"/>
      <c r="N41" s="6"/>
      <c r="O41" s="5"/>
      <c r="P41" s="6"/>
      <c r="Q41" s="6"/>
      <c r="R41" s="6"/>
      <c r="S41" s="5">
        <f>VLOOKUP(C41,'4'!$B$10:$H$161,3,FALSE)</f>
        <v>3.8680555555555558E-2</v>
      </c>
      <c r="T41" s="6">
        <f>VLOOKUP(C41,'4'!$B$10:$H$161,4,FALSE)</f>
        <v>5</v>
      </c>
      <c r="U41" s="6">
        <f>VLOOKUP(T41,Баллы!$A$2:$B$101,2)+V41/2</f>
        <v>96</v>
      </c>
      <c r="V41" s="6">
        <f>VLOOKUP(C41,'4'!$B$10:$H$161,6,FALSE)</f>
        <v>10</v>
      </c>
      <c r="W41" s="8"/>
      <c r="X41" s="4"/>
      <c r="Y41" s="4"/>
      <c r="Z41" s="4"/>
      <c r="AA41" s="8"/>
      <c r="AB41" s="4"/>
      <c r="AC41" s="4"/>
      <c r="AD41" s="4"/>
      <c r="AE41" s="87"/>
      <c r="AF41" s="6"/>
      <c r="AG41" s="4"/>
      <c r="AH41" s="4"/>
      <c r="AI41" s="5"/>
      <c r="AJ41" s="6"/>
      <c r="AK41" s="6"/>
      <c r="AL41" s="6"/>
      <c r="AM41" s="5"/>
      <c r="AN41" s="6"/>
      <c r="AO41" s="6"/>
      <c r="AP41" s="6"/>
      <c r="AQ41" s="5"/>
      <c r="AR41" s="6"/>
      <c r="AS41" s="6"/>
      <c r="AT41" s="6"/>
      <c r="AU41" s="5"/>
      <c r="AV41" s="6"/>
      <c r="AW41" s="6"/>
      <c r="AX41" s="6"/>
      <c r="AY41" s="5"/>
      <c r="AZ41" s="6"/>
      <c r="BA41" s="6"/>
      <c r="BB41" s="6"/>
      <c r="BC41" s="5"/>
      <c r="BD41" s="6"/>
      <c r="BE41" s="6"/>
      <c r="BF41" s="6"/>
    </row>
    <row r="42" spans="1:58" x14ac:dyDescent="0.3">
      <c r="A42" s="11">
        <f>IF(D42=0," ",RANK(D42,$D$3:$D$113,0))</f>
        <v>40</v>
      </c>
      <c r="B42" s="9">
        <v>40</v>
      </c>
      <c r="C42" s="12" t="s">
        <v>704</v>
      </c>
      <c r="D42" s="72">
        <f>I42+M42+Q42+U42+Y42+AC42+AG42+AK42+AO42+AS42+AW42+BA42+BE42</f>
        <v>94</v>
      </c>
      <c r="E42" s="13">
        <f>J42+N42+R42+V42+Z42+AD42+AH42+AL42+AP42+AT42+AX42+BB42+BF42</f>
        <v>22</v>
      </c>
      <c r="F42" s="13">
        <f>COUNTA(H42,L42,P42,T42,X42,AB42,AF42,AJ42,AN42,AR42,AV42,AZ42,BD42)</f>
        <v>1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8">
        <f>VLOOKUP(C42,'6'!$B$10:$H$215,3,FALSE)</f>
        <v>0.12656249999999999</v>
      </c>
      <c r="AB42" s="4">
        <f>VLOOKUP(C42,'6'!$B$10:$H$215,4,FALSE)</f>
        <v>9</v>
      </c>
      <c r="AC42" s="4">
        <f>VLOOKUP(AB42,Баллы!$A$2:$B$101,2)+AD42/2</f>
        <v>94</v>
      </c>
      <c r="AD42" s="4">
        <f>VLOOKUP(C42,'6'!$B$10:$H$215,6,FALSE)</f>
        <v>22</v>
      </c>
      <c r="AE42" s="87"/>
      <c r="AF42" s="6"/>
      <c r="AG42" s="4"/>
      <c r="AH42" s="4"/>
      <c r="AI42" s="5"/>
      <c r="AJ42" s="6"/>
      <c r="AK42" s="6"/>
      <c r="AL42" s="6"/>
      <c r="AM42" s="5"/>
      <c r="AN42" s="6"/>
      <c r="AO42" s="6"/>
      <c r="AP42" s="6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</row>
    <row r="43" spans="1:58" x14ac:dyDescent="0.3">
      <c r="A43" s="11">
        <f>IF(D43=0," ",RANK(D43,$D$3:$D$113,0))</f>
        <v>40</v>
      </c>
      <c r="B43" s="9">
        <v>41</v>
      </c>
      <c r="C43" s="12" t="s">
        <v>532</v>
      </c>
      <c r="D43" s="72">
        <f>I43+M43+Q43+U43+Y43+AC43+AG43+AK43+AO43+AS43+AW43+BA43+BE43</f>
        <v>94</v>
      </c>
      <c r="E43" s="13">
        <f>J43+N43+R43+V43+Z43+AD43+AH43+AL43+AP43+AT43+AX43+BB43+BF43</f>
        <v>10</v>
      </c>
      <c r="F43" s="13">
        <f>COUNTA(H43,L43,P43,T43,X43,AB43,AF43,AJ43,AN43,AR43,AV43,AZ43,BD43)</f>
        <v>1</v>
      </c>
      <c r="G43" s="5"/>
      <c r="H43" s="4"/>
      <c r="I43" s="6"/>
      <c r="J43" s="6"/>
      <c r="K43" s="5">
        <f>VLOOKUP(C43,'2'!$C$10:$H$78,3,FALSE)</f>
        <v>5.5949074074074075E-2</v>
      </c>
      <c r="L43" s="6">
        <f>VLOOKUP(C43,'2'!$C$10:$H$78,4,FALSE)</f>
        <v>6</v>
      </c>
      <c r="M43" s="6">
        <f>VLOOKUP(L43,Баллы!$A$2:$B$101,2)+N43/2</f>
        <v>94</v>
      </c>
      <c r="N43" s="6">
        <f>VLOOKUP(C43,'2'!$C$10:$H$78,5,FALSE)</f>
        <v>10</v>
      </c>
      <c r="O43" s="5"/>
      <c r="P43" s="6"/>
      <c r="Q43" s="6"/>
      <c r="R43" s="6"/>
      <c r="S43" s="5"/>
      <c r="T43" s="6"/>
      <c r="U43" s="6"/>
      <c r="V43" s="6"/>
      <c r="W43" s="8"/>
      <c r="X43" s="4"/>
      <c r="Y43" s="4"/>
      <c r="Z43" s="4"/>
      <c r="AA43" s="8"/>
      <c r="AB43" s="4"/>
      <c r="AC43" s="4"/>
      <c r="AD43" s="4"/>
      <c r="AE43" s="87"/>
      <c r="AF43" s="6"/>
      <c r="AG43" s="4"/>
      <c r="AH43" s="4"/>
      <c r="AI43" s="5"/>
      <c r="AJ43" s="6"/>
      <c r="AK43" s="6"/>
      <c r="AL43" s="6"/>
      <c r="AM43" s="5"/>
      <c r="AN43" s="6"/>
      <c r="AO43" s="6"/>
      <c r="AP43" s="6"/>
      <c r="AQ43" s="5"/>
      <c r="AR43" s="6"/>
      <c r="AS43" s="6"/>
      <c r="AT43" s="6"/>
      <c r="AU43" s="5"/>
      <c r="AV43" s="6"/>
      <c r="AW43" s="6"/>
      <c r="AX43" s="6"/>
      <c r="AY43" s="5"/>
      <c r="AZ43" s="6"/>
      <c r="BA43" s="6"/>
      <c r="BB43" s="6"/>
      <c r="BC43" s="5"/>
      <c r="BD43" s="6"/>
      <c r="BE43" s="6"/>
      <c r="BF43" s="6"/>
    </row>
    <row r="44" spans="1:58" x14ac:dyDescent="0.3">
      <c r="A44" s="11">
        <f>IF(D44=0," ",RANK(D44,$D$3:$D$113,0))</f>
        <v>42</v>
      </c>
      <c r="B44" s="9">
        <v>42</v>
      </c>
      <c r="C44" s="12" t="s">
        <v>742</v>
      </c>
      <c r="D44" s="72">
        <f>I44+M44+Q44+U44+Y44+AC44+AG44+AK44+AO44+AS44+AW44+BA44+BE44</f>
        <v>92</v>
      </c>
      <c r="E44" s="13">
        <f>J44+N44+R44+V44+Z44+AD44+AH44+AL44+AP44+AT44+AX44+BB44+BF44</f>
        <v>10</v>
      </c>
      <c r="F44" s="13">
        <f>COUNTA(H44,L44,P44,T44,X44,AB44,AF44,AJ44,AN44,AR44,AV44,AZ44,BD44)</f>
        <v>1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8">
        <f>VLOOKUP(C44,'6'!$B$10:$H$215,3,FALSE)</f>
        <v>4.5162037037037035E-2</v>
      </c>
      <c r="AB44" s="4">
        <f>VLOOKUP(C44,'6'!$B$10:$H$215,4,FALSE)</f>
        <v>7</v>
      </c>
      <c r="AC44" s="4">
        <f>VLOOKUP(AB44,Баллы!$A$2:$B$101,2)+AD44/2</f>
        <v>92</v>
      </c>
      <c r="AD44" s="4">
        <f>VLOOKUP(C44,'6'!$B$10:$H$215,6,FALSE)</f>
        <v>10</v>
      </c>
      <c r="AE44" s="87"/>
      <c r="AF44" s="6"/>
      <c r="AG44" s="4"/>
      <c r="AH44" s="4"/>
      <c r="AI44" s="5"/>
      <c r="AJ44" s="6"/>
      <c r="AK44" s="6"/>
      <c r="AL44" s="6"/>
      <c r="AM44" s="5"/>
      <c r="AN44" s="6"/>
      <c r="AO44" s="6"/>
      <c r="AP44" s="6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</row>
    <row r="45" spans="1:58" x14ac:dyDescent="0.3">
      <c r="A45" s="11">
        <f>IF(D45=0," ",RANK(D45,$D$3:$D$113,0))</f>
        <v>43</v>
      </c>
      <c r="B45" s="9">
        <v>43</v>
      </c>
      <c r="C45" s="24" t="s">
        <v>339</v>
      </c>
      <c r="D45" s="72">
        <f>I45+M45+Q45+U45+Y45+AC45+AG45+AK45+AO45+AS45+AW45+BA45+BE45</f>
        <v>90.25</v>
      </c>
      <c r="E45" s="13">
        <f>J45+N45+R45+V45+Z45+AD45+AH45+AL45+AP45+AT45+AX45+BB45+BF45</f>
        <v>26.5</v>
      </c>
      <c r="F45" s="13">
        <f>COUNTA(H45,L45,P45,T45,X45,AB45,AF45,AJ45,AN45,AR45,AV45,AZ45,BD45)</f>
        <v>1</v>
      </c>
      <c r="G45" s="5"/>
      <c r="H45" s="6"/>
      <c r="I45" s="6"/>
      <c r="J45" s="6"/>
      <c r="K45" s="5"/>
      <c r="L45" s="6"/>
      <c r="M45" s="6"/>
      <c r="N45" s="6"/>
      <c r="O45" s="5">
        <f>VLOOKUP(C45,'3'!$B$10:$G$298,3,FALSE)</f>
        <v>0.1343287037037037</v>
      </c>
      <c r="P45" s="6">
        <f>VLOOKUP(C45,'3'!$B$10:$G$298,4,FALSE)</f>
        <v>14</v>
      </c>
      <c r="Q45" s="6">
        <f>VLOOKUP(P45,Баллы!$A$2:$B$101,2)+R45/2</f>
        <v>90.25</v>
      </c>
      <c r="R45" s="6">
        <f>VLOOKUP(C45,'3'!$B$10:$G$298,5,FALSE)</f>
        <v>26.5</v>
      </c>
      <c r="S45" s="5"/>
      <c r="T45" s="6"/>
      <c r="U45" s="6"/>
      <c r="V45" s="6"/>
      <c r="W45" s="8"/>
      <c r="X45" s="4"/>
      <c r="Y45" s="4"/>
      <c r="Z45" s="4"/>
      <c r="AA45" s="8"/>
      <c r="AB45" s="4"/>
      <c r="AC45" s="4"/>
      <c r="AD45" s="4"/>
      <c r="AE45" s="87"/>
      <c r="AF45" s="6"/>
      <c r="AG45" s="4"/>
      <c r="AH45" s="4"/>
      <c r="AI45" s="5"/>
      <c r="AJ45" s="6"/>
      <c r="AK45" s="6"/>
      <c r="AL45" s="6"/>
      <c r="AM45" s="5"/>
      <c r="AN45" s="6"/>
      <c r="AO45" s="6"/>
      <c r="AP45" s="6"/>
      <c r="AQ45" s="5"/>
      <c r="AR45" s="6"/>
      <c r="AS45" s="6"/>
      <c r="AT45" s="6"/>
      <c r="AU45" s="5"/>
      <c r="AV45" s="6"/>
      <c r="AW45" s="6"/>
      <c r="AX45" s="6"/>
      <c r="AY45" s="5"/>
      <c r="AZ45" s="6"/>
      <c r="BA45" s="6"/>
      <c r="BB45" s="6"/>
      <c r="BC45" s="5"/>
      <c r="BD45" s="6"/>
      <c r="BE45" s="6"/>
      <c r="BF45" s="6"/>
    </row>
    <row r="46" spans="1:58" x14ac:dyDescent="0.3">
      <c r="A46" s="11">
        <f>IF(D46=0," ",RANK(D46,$D$3:$D$113,0))</f>
        <v>44</v>
      </c>
      <c r="B46" s="9">
        <v>44</v>
      </c>
      <c r="C46" s="12" t="s">
        <v>707</v>
      </c>
      <c r="D46" s="72">
        <f>I46+M46+Q46+U46+Y46+AC46+AG46+AK46+AO46+AS46+AW46+BA46+BE46</f>
        <v>90</v>
      </c>
      <c r="E46" s="13">
        <f>J46+N46+R46+V46+Z46+AD46+AH46+AL46+AP46+AT46+AX46+BB46+BF46</f>
        <v>22</v>
      </c>
      <c r="F46" s="13">
        <f>COUNTA(H46,L46,P46,T46,X46,AB46,AF46,AJ46,AN46,AR46,AV46,AZ46,BD46)</f>
        <v>1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8">
        <f>VLOOKUP(C46,'6'!$B$10:$H$215,3,FALSE)</f>
        <v>0.13042824074074075</v>
      </c>
      <c r="AB46" s="4">
        <f>VLOOKUP(C46,'6'!$B$10:$H$215,4,FALSE)</f>
        <v>12</v>
      </c>
      <c r="AC46" s="4">
        <f>VLOOKUP(AB46,Баллы!$A$2:$B$101,2)+AD46/2</f>
        <v>90</v>
      </c>
      <c r="AD46" s="4">
        <f>VLOOKUP(C46,'6'!$B$10:$H$215,6,FALSE)</f>
        <v>22</v>
      </c>
      <c r="AE46" s="87"/>
      <c r="AF46" s="6"/>
      <c r="AG46" s="4"/>
      <c r="AH46" s="4"/>
      <c r="AI46" s="5"/>
      <c r="AJ46" s="6"/>
      <c r="AK46" s="6"/>
      <c r="AL46" s="6"/>
      <c r="AM46" s="5"/>
      <c r="AN46" s="6"/>
      <c r="AO46" s="6"/>
      <c r="AP46" s="6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</row>
    <row r="47" spans="1:58" x14ac:dyDescent="0.3">
      <c r="A47" s="11">
        <f>IF(D47=0," ",RANK(D47,$D$3:$D$113,0))</f>
        <v>45</v>
      </c>
      <c r="B47" s="9">
        <v>45</v>
      </c>
      <c r="C47" s="12" t="s">
        <v>708</v>
      </c>
      <c r="D47" s="72">
        <f>I47+M47+Q47+U47+Y47+AC47+AG47+AK47+AO47+AS47+AW47+BA47+BE47</f>
        <v>89</v>
      </c>
      <c r="E47" s="13">
        <f>J47+N47+R47+V47+Z47+AD47+AH47+AL47+AP47+AT47+AX47+BB47+BF47</f>
        <v>22</v>
      </c>
      <c r="F47" s="13">
        <f>COUNTA(H47,L47,P47,T47,X47,AB47,AF47,AJ47,AN47,AR47,AV47,AZ47,BD47)</f>
        <v>1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8">
        <f>VLOOKUP(C47,'6'!$B$10:$H$215,3,FALSE)</f>
        <v>0.13050925925925924</v>
      </c>
      <c r="AB47" s="4">
        <f>VLOOKUP(C47,'6'!$B$10:$H$215,4,FALSE)</f>
        <v>13</v>
      </c>
      <c r="AC47" s="4">
        <f>VLOOKUP(AB47,Баллы!$A$2:$B$101,2)+AD47/2</f>
        <v>89</v>
      </c>
      <c r="AD47" s="4">
        <f>VLOOKUP(C47,'6'!$B$10:$H$215,6,FALSE)</f>
        <v>22</v>
      </c>
      <c r="AE47" s="87"/>
      <c r="AF47" s="6"/>
      <c r="AG47" s="4"/>
      <c r="AH47" s="4"/>
      <c r="AI47" s="5"/>
      <c r="AJ47" s="6"/>
      <c r="AK47" s="6"/>
      <c r="AL47" s="6"/>
      <c r="AM47" s="5"/>
      <c r="AN47" s="6"/>
      <c r="AO47" s="6"/>
      <c r="AP47" s="6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</row>
    <row r="48" spans="1:58" x14ac:dyDescent="0.3">
      <c r="A48" s="11">
        <f>IF(D48=0," ",RANK(D48,$D$3:$D$113,0))</f>
        <v>46</v>
      </c>
      <c r="B48" s="9">
        <v>46</v>
      </c>
      <c r="C48" s="12" t="s">
        <v>534</v>
      </c>
      <c r="D48" s="72">
        <f>I48+M48+Q48+U48+Y48+AC48+AG48+AK48+AO48+AS48+AW48+BA48+BE48</f>
        <v>88</v>
      </c>
      <c r="E48" s="13">
        <f>J48+N48+R48+V48+Z48+AD48+AH48+AL48+AP48+AT48+AX48+BB48+BF48</f>
        <v>10</v>
      </c>
      <c r="F48" s="13">
        <f>COUNTA(H48,L48,P48,T48,X48,AB48,AF48,AJ48,AN48,AR48,AV48,AZ48,BD48)</f>
        <v>1</v>
      </c>
      <c r="G48" s="5"/>
      <c r="H48" s="6"/>
      <c r="I48" s="6"/>
      <c r="J48" s="6"/>
      <c r="K48" s="5">
        <f>VLOOKUP(C48,'2'!$C$10:$H$78,3,FALSE)</f>
        <v>5.6747685185185186E-2</v>
      </c>
      <c r="L48" s="6">
        <f>VLOOKUP(C48,'2'!$C$10:$H$78,4,FALSE)</f>
        <v>9</v>
      </c>
      <c r="M48" s="6">
        <f>VLOOKUP(L48,Баллы!$A$2:$B$101,2)+N48/2</f>
        <v>88</v>
      </c>
      <c r="N48" s="6">
        <f>VLOOKUP(C48,'2'!$C$10:$H$78,5,FALSE)</f>
        <v>10</v>
      </c>
      <c r="O48" s="5"/>
      <c r="P48" s="6"/>
      <c r="Q48" s="6"/>
      <c r="R48" s="6"/>
      <c r="S48" s="5"/>
      <c r="T48" s="6"/>
      <c r="U48" s="6"/>
      <c r="V48" s="6"/>
      <c r="W48" s="8"/>
      <c r="X48" s="4"/>
      <c r="Y48" s="4"/>
      <c r="Z48" s="4"/>
      <c r="AA48" s="8"/>
      <c r="AB48" s="4"/>
      <c r="AC48" s="4"/>
      <c r="AD48" s="4"/>
      <c r="AE48" s="87"/>
      <c r="AF48" s="6"/>
      <c r="AG48" s="4"/>
      <c r="AH48" s="4"/>
      <c r="AI48" s="5"/>
      <c r="AJ48" s="6"/>
      <c r="AK48" s="6"/>
      <c r="AL48" s="6"/>
      <c r="AM48" s="5"/>
      <c r="AN48" s="6"/>
      <c r="AO48" s="6"/>
      <c r="AP48" s="6"/>
      <c r="AQ48" s="5"/>
      <c r="AR48" s="6"/>
      <c r="AS48" s="6"/>
      <c r="AT48" s="6"/>
      <c r="AU48" s="5"/>
      <c r="AV48" s="6"/>
      <c r="AW48" s="6"/>
      <c r="AX48" s="6"/>
      <c r="AY48" s="5"/>
      <c r="AZ48" s="6"/>
      <c r="BA48" s="6"/>
      <c r="BB48" s="6"/>
      <c r="BC48" s="5"/>
      <c r="BD48" s="6"/>
      <c r="BE48" s="6"/>
      <c r="BF48" s="6"/>
    </row>
    <row r="49" spans="1:58" x14ac:dyDescent="0.3">
      <c r="A49" s="11">
        <f>IF(D49=0," ",RANK(D49,$D$3:$D$113,0))</f>
        <v>47</v>
      </c>
      <c r="B49" s="9">
        <v>47</v>
      </c>
      <c r="C49" s="159" t="s">
        <v>1906</v>
      </c>
      <c r="D49" s="72">
        <f>I49+M49+Q49+U49+Y49+AC49+AG49+AK49+AO49+AS49+AW49+BA49+BE49</f>
        <v>87.5</v>
      </c>
      <c r="E49" s="13">
        <f>J49+N49+R49+V49+Z49+AD49+AH49+AL49+AP49+AT49+AX49+BB49+BF49</f>
        <v>15</v>
      </c>
      <c r="F49" s="13">
        <f>COUNTA(H49,L49,P49,T49,X49,AB49,AF49,AJ49,AN49,AR49,AV49,AZ49,BD49)</f>
        <v>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87"/>
      <c r="AF49" s="6"/>
      <c r="AG49" s="4"/>
      <c r="AH49" s="4"/>
      <c r="AI49" s="5" t="str">
        <f>VLOOKUP(C49,'8'!$B$10:$H$397,3,FALSE)</f>
        <v>01:31:35</v>
      </c>
      <c r="AJ49" s="6">
        <f>VLOOKUP(C49,'8'!$B$10:$H$397,4,FALSE)</f>
        <v>11</v>
      </c>
      <c r="AK49" s="6">
        <f>VLOOKUP(AJ49,Баллы!$A$2:$B$101,2)+AL49/2</f>
        <v>87.5</v>
      </c>
      <c r="AL49" s="6">
        <f>VLOOKUP(C49,'8'!$B$10:$H$397,6,FALSE)</f>
        <v>15</v>
      </c>
      <c r="AM49" s="5"/>
      <c r="AN49" s="6"/>
      <c r="AO49" s="6"/>
      <c r="AP49" s="6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</row>
    <row r="50" spans="1:58" x14ac:dyDescent="0.3">
      <c r="A50" s="11">
        <f>IF(D50=0," ",RANK(D50,$D$3:$D$113,0))</f>
        <v>48</v>
      </c>
      <c r="B50" s="9">
        <v>48</v>
      </c>
      <c r="C50" s="12" t="s">
        <v>711</v>
      </c>
      <c r="D50" s="72">
        <f>I50+M50+Q50+U50+Y50+AC50+AG50+AK50+AO50+AS50+AW50+BA50+BE50</f>
        <v>86</v>
      </c>
      <c r="E50" s="13">
        <f>J50+N50+R50+V50+Z50+AD50+AH50+AL50+AP50+AT50+AX50+BB50+BF50</f>
        <v>22</v>
      </c>
      <c r="F50" s="13">
        <f>COUNTA(H50,L50,P50,T50,X50,AB50,AF50,AJ50,AN50,AR50,AV50,AZ50,BD50)</f>
        <v>1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8">
        <f>VLOOKUP(C50,'6'!$B$10:$H$215,3,FALSE)</f>
        <v>0.13393518518518518</v>
      </c>
      <c r="AB50" s="4">
        <f>VLOOKUP(C50,'6'!$B$10:$H$215,4,FALSE)</f>
        <v>16</v>
      </c>
      <c r="AC50" s="4">
        <f>VLOOKUP(AB50,Баллы!$A$2:$B$101,2)+AD50/2</f>
        <v>86</v>
      </c>
      <c r="AD50" s="4">
        <f>VLOOKUP(C50,'6'!$B$10:$H$215,6,FALSE)</f>
        <v>22</v>
      </c>
      <c r="AE50" s="87"/>
      <c r="AF50" s="6"/>
      <c r="AG50" s="4"/>
      <c r="AH50" s="4"/>
      <c r="AI50" s="5"/>
      <c r="AJ50" s="6"/>
      <c r="AK50" s="6"/>
      <c r="AL50" s="6"/>
      <c r="AM50" s="5"/>
      <c r="AN50" s="6"/>
      <c r="AO50" s="6"/>
      <c r="AP50" s="6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</row>
    <row r="51" spans="1:58" x14ac:dyDescent="0.3">
      <c r="A51" s="11">
        <f>IF(D51=0," ",RANK(D51,$D$3:$D$113,0))</f>
        <v>48</v>
      </c>
      <c r="B51" s="9">
        <v>49</v>
      </c>
      <c r="C51" s="12" t="s">
        <v>745</v>
      </c>
      <c r="D51" s="72">
        <f>I51+M51+Q51+U51+Y51+AC51+AG51+AK51+AO51+AS51+AW51+BA51+BE51</f>
        <v>86</v>
      </c>
      <c r="E51" s="13">
        <f>J51+N51+R51+V51+Z51+AD51+AH51+AL51+AP51+AT51+AX51+BB51+BF51</f>
        <v>10</v>
      </c>
      <c r="F51" s="13">
        <f>COUNTA(H51,L51,P51,T51,X51,AB51,AF51,AJ51,AN51,AR51,AV51,AZ51,BD51)</f>
        <v>1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8">
        <f>VLOOKUP(C51,'6'!$B$10:$H$215,3,FALSE)</f>
        <v>4.6030092592592588E-2</v>
      </c>
      <c r="AB51" s="4">
        <f>VLOOKUP(C51,'6'!$B$10:$H$215,4,FALSE)</f>
        <v>10</v>
      </c>
      <c r="AC51" s="4">
        <f>VLOOKUP(AB51,Баллы!$A$2:$B$101,2)+AD51/2</f>
        <v>86</v>
      </c>
      <c r="AD51" s="4">
        <f>VLOOKUP(C51,'6'!$B$10:$H$215,6,FALSE)</f>
        <v>10</v>
      </c>
      <c r="AE51" s="87"/>
      <c r="AF51" s="6"/>
      <c r="AG51" s="4"/>
      <c r="AH51" s="4"/>
      <c r="AI51" s="5"/>
      <c r="AJ51" s="6"/>
      <c r="AK51" s="6"/>
      <c r="AL51" s="6"/>
      <c r="AM51" s="5"/>
      <c r="AN51" s="6"/>
      <c r="AO51" s="6"/>
      <c r="AP51" s="6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</row>
    <row r="52" spans="1:58" x14ac:dyDescent="0.3">
      <c r="A52" s="11">
        <f>IF(D52=0," ",RANK(D52,$D$3:$D$113,0))</f>
        <v>50</v>
      </c>
      <c r="B52" s="9">
        <v>50</v>
      </c>
      <c r="C52" s="159" t="s">
        <v>1907</v>
      </c>
      <c r="D52" s="72">
        <f>I52+M52+Q52+U52+Y52+AC52+AG52+AK52+AO52+AS52+AW52+BA52+BE52</f>
        <v>85.5</v>
      </c>
      <c r="E52" s="13">
        <f>J52+N52+R52+V52+Z52+AD52+AH52+AL52+AP52+AT52+AX52+BB52+BF52</f>
        <v>15</v>
      </c>
      <c r="F52" s="13">
        <f>COUNTA(H52,L52,P52,T52,X52,AB52,AF52,AJ52,AN52,AR52,AV52,AZ52,BD52)</f>
        <v>1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87"/>
      <c r="AF52" s="6"/>
      <c r="AG52" s="4"/>
      <c r="AH52" s="4"/>
      <c r="AI52" s="5" t="str">
        <f>VLOOKUP(C52,'8'!$B$10:$H$397,3,FALSE)</f>
        <v>01:33:52</v>
      </c>
      <c r="AJ52" s="6">
        <f>VLOOKUP(C52,'8'!$B$10:$H$397,4,FALSE)</f>
        <v>13</v>
      </c>
      <c r="AK52" s="6">
        <f>VLOOKUP(AJ52,Баллы!$A$2:$B$101,2)+AL52/2</f>
        <v>85.5</v>
      </c>
      <c r="AL52" s="6">
        <f>VLOOKUP(C52,'8'!$B$10:$H$397,6,FALSE)</f>
        <v>15</v>
      </c>
      <c r="AM52" s="5"/>
      <c r="AN52" s="6"/>
      <c r="AO52" s="6"/>
      <c r="AP52" s="6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</row>
    <row r="53" spans="1:58" x14ac:dyDescent="0.3">
      <c r="A53" s="11">
        <f>IF(D53=0," ",RANK(D53,$D$3:$D$113,0))</f>
        <v>51</v>
      </c>
      <c r="B53" s="9">
        <v>51</v>
      </c>
      <c r="C53" s="24" t="s">
        <v>343</v>
      </c>
      <c r="D53" s="72">
        <f>I53+M53+Q53+U53+Y53+AC53+AG53+AK53+AO53+AS53+AW53+BA53+BE53</f>
        <v>85.25</v>
      </c>
      <c r="E53" s="13">
        <f>J53+N53+R53+V53+Z53+AD53+AH53+AL53+AP53+AT53+AX53+BB53+BF53</f>
        <v>26.5</v>
      </c>
      <c r="F53" s="13">
        <f>COUNTA(H53,L53,P53,T53,X53,AB53,AF53,AJ53,AN53,AR53,AV53,AZ53,BD53)</f>
        <v>1</v>
      </c>
      <c r="G53" s="5"/>
      <c r="H53" s="6"/>
      <c r="I53" s="6"/>
      <c r="J53" s="6"/>
      <c r="K53" s="5"/>
      <c r="L53" s="6"/>
      <c r="M53" s="6"/>
      <c r="N53" s="6"/>
      <c r="O53" s="5">
        <f>VLOOKUP(C53,'3'!$B$10:$G$298,3,FALSE)</f>
        <v>0.13938657407407407</v>
      </c>
      <c r="P53" s="6">
        <f>VLOOKUP(C53,'3'!$B$10:$G$298,4,FALSE)</f>
        <v>19</v>
      </c>
      <c r="Q53" s="6">
        <f>VLOOKUP(P53,Баллы!$A$2:$B$101,2)+R53/2</f>
        <v>85.25</v>
      </c>
      <c r="R53" s="6">
        <f>VLOOKUP(C53,'3'!$B$10:$G$298,5,FALSE)</f>
        <v>26.5</v>
      </c>
      <c r="S53" s="5"/>
      <c r="T53" s="6"/>
      <c r="U53" s="6"/>
      <c r="V53" s="6"/>
      <c r="W53" s="8"/>
      <c r="X53" s="4"/>
      <c r="Y53" s="4"/>
      <c r="Z53" s="4"/>
      <c r="AA53" s="8"/>
      <c r="AB53" s="4"/>
      <c r="AC53" s="4"/>
      <c r="AD53" s="4"/>
      <c r="AE53" s="87"/>
      <c r="AF53" s="6"/>
      <c r="AG53" s="4"/>
      <c r="AH53" s="4"/>
      <c r="AI53" s="5"/>
      <c r="AJ53" s="6"/>
      <c r="AK53" s="6"/>
      <c r="AL53" s="6"/>
      <c r="AM53" s="5"/>
      <c r="AN53" s="6"/>
      <c r="AO53" s="6"/>
      <c r="AP53" s="6"/>
      <c r="AQ53" s="5"/>
      <c r="AR53" s="6"/>
      <c r="AS53" s="6"/>
      <c r="AT53" s="6"/>
      <c r="AU53" s="5"/>
      <c r="AV53" s="6"/>
      <c r="AW53" s="6"/>
      <c r="AX53" s="6"/>
      <c r="AY53" s="5"/>
      <c r="AZ53" s="6"/>
      <c r="BA53" s="6"/>
      <c r="BB53" s="6"/>
      <c r="BC53" s="5"/>
      <c r="BD53" s="6"/>
      <c r="BE53" s="6"/>
      <c r="BF53" s="6"/>
    </row>
    <row r="54" spans="1:58" x14ac:dyDescent="0.3">
      <c r="A54" s="11">
        <f>IF(D54=0," ",RANK(D54,$D$3:$D$113,0))</f>
        <v>52</v>
      </c>
      <c r="B54" s="9">
        <v>52</v>
      </c>
      <c r="C54" s="12" t="s">
        <v>712</v>
      </c>
      <c r="D54" s="72">
        <f>I54+M54+Q54+U54+Y54+AC54+AG54+AK54+AO54+AS54+AW54+BA54+BE54</f>
        <v>85</v>
      </c>
      <c r="E54" s="13">
        <f>J54+N54+R54+V54+Z54+AD54+AH54+AL54+AP54+AT54+AX54+BB54+BF54</f>
        <v>22</v>
      </c>
      <c r="F54" s="13">
        <f>COUNTA(H54,L54,P54,T54,X54,AB54,AF54,AJ54,AN54,AR54,AV54,AZ54,BD54)</f>
        <v>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8">
        <f>VLOOKUP(C54,'6'!$B$10:$H$215,3,FALSE)</f>
        <v>0.13478009259259258</v>
      </c>
      <c r="AB54" s="4">
        <f>VLOOKUP(C54,'6'!$B$10:$H$215,4,FALSE)</f>
        <v>17</v>
      </c>
      <c r="AC54" s="4">
        <f>VLOOKUP(AB54,Баллы!$A$2:$B$101,2)+AD54/2</f>
        <v>85</v>
      </c>
      <c r="AD54" s="4">
        <f>VLOOKUP(C54,'6'!$B$10:$H$215,6,FALSE)</f>
        <v>22</v>
      </c>
      <c r="AE54" s="87"/>
      <c r="AF54" s="6"/>
      <c r="AG54" s="4"/>
      <c r="AH54" s="4"/>
      <c r="AI54" s="5"/>
      <c r="AJ54" s="6"/>
      <c r="AK54" s="6"/>
      <c r="AL54" s="6"/>
      <c r="AM54" s="5"/>
      <c r="AN54" s="6"/>
      <c r="AO54" s="6"/>
      <c r="AP54" s="6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</row>
    <row r="55" spans="1:58" x14ac:dyDescent="0.3">
      <c r="A55" s="11">
        <f>IF(D55=0," ",RANK(D55,$D$3:$D$113,0))</f>
        <v>52</v>
      </c>
      <c r="B55" s="9">
        <v>53</v>
      </c>
      <c r="C55" s="159" t="s">
        <v>1931</v>
      </c>
      <c r="D55" s="72">
        <f>I55+M55+Q55+U55+Y55+AC55+AG55+AK55+AO55+AS55+AW55+BA55+BE55</f>
        <v>85</v>
      </c>
      <c r="E55" s="13">
        <f>J55+N55+R55+V55+Z55+AD55+AH55+AL55+AP55+AT55+AX55+BB55+BF55</f>
        <v>10</v>
      </c>
      <c r="F55" s="13">
        <f>COUNTA(H55,L55,P55,T55,X55,AB55,AF55,AJ55,AN55,AR55,AV55,AZ55,BD55)</f>
        <v>1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87" t="str">
        <f>VLOOKUP(C55,'7'!$B$10:$H$126,3,FALSE)</f>
        <v>01:05:08</v>
      </c>
      <c r="AF55" s="6">
        <f>VLOOKUP(C55,'7'!$B$10:$H$126,4,FALSE)</f>
        <v>11</v>
      </c>
      <c r="AG55" s="4">
        <f>VLOOKUP(AF55,Баллы!$A$2:$B$101,2)+AH55/2</f>
        <v>85</v>
      </c>
      <c r="AH55" s="4">
        <f>VLOOKUP(C55,'7'!$B$10:$H$126,6,FALSE)</f>
        <v>10</v>
      </c>
      <c r="AI55" s="5"/>
      <c r="AJ55" s="6"/>
      <c r="AK55" s="6"/>
      <c r="AL55" s="6"/>
      <c r="AM55" s="5"/>
      <c r="AN55" s="6"/>
      <c r="AO55" s="6"/>
      <c r="AP55" s="6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1:58" x14ac:dyDescent="0.3">
      <c r="A56" s="11">
        <f>IF(D56=0," ",RANK(D56,$D$3:$D$113,0))</f>
        <v>54</v>
      </c>
      <c r="B56" s="9">
        <v>54</v>
      </c>
      <c r="C56" s="24" t="s">
        <v>344</v>
      </c>
      <c r="D56" s="72">
        <f>I56+M56+Q56+U56+Y56+AC56+AG56+AK56+AO56+AS56+AW56+BA56+BE56</f>
        <v>84.25</v>
      </c>
      <c r="E56" s="13">
        <f>J56+N56+R56+V56+Z56+AD56+AH56+AL56+AP56+AT56+AX56+BB56+BF56</f>
        <v>26.5</v>
      </c>
      <c r="F56" s="13">
        <f>COUNTA(H56,L56,P56,T56,X56,AB56,AF56,AJ56,AN56,AR56,AV56,AZ56,BD56)</f>
        <v>1</v>
      </c>
      <c r="G56" s="5"/>
      <c r="H56" s="6"/>
      <c r="I56" s="6"/>
      <c r="J56" s="6"/>
      <c r="K56" s="5"/>
      <c r="L56" s="6"/>
      <c r="M56" s="6"/>
      <c r="N56" s="6"/>
      <c r="O56" s="5">
        <f>VLOOKUP(C56,'3'!$B$10:$G$298,3,FALSE)</f>
        <v>0.13939814814814813</v>
      </c>
      <c r="P56" s="6">
        <f>VLOOKUP(C56,'3'!$B$10:$G$298,4,FALSE)</f>
        <v>20</v>
      </c>
      <c r="Q56" s="6">
        <f>VLOOKUP(P56,Баллы!$A$2:$B$101,2)+R56/2</f>
        <v>84.25</v>
      </c>
      <c r="R56" s="6">
        <f>VLOOKUP(C56,'3'!$B$10:$G$298,5,FALSE)</f>
        <v>26.5</v>
      </c>
      <c r="S56" s="5"/>
      <c r="T56" s="6"/>
      <c r="U56" s="6"/>
      <c r="V56" s="6"/>
      <c r="W56" s="8"/>
      <c r="X56" s="4"/>
      <c r="Y56" s="4"/>
      <c r="Z56" s="4"/>
      <c r="AA56" s="8"/>
      <c r="AB56" s="4"/>
      <c r="AC56" s="4"/>
      <c r="AD56" s="4"/>
      <c r="AE56" s="87"/>
      <c r="AF56" s="6"/>
      <c r="AG56" s="4"/>
      <c r="AH56" s="4"/>
      <c r="AI56" s="5"/>
      <c r="AJ56" s="6"/>
      <c r="AK56" s="6"/>
      <c r="AL56" s="6"/>
      <c r="AM56" s="5"/>
      <c r="AN56" s="6"/>
      <c r="AO56" s="6"/>
      <c r="AP56" s="6"/>
      <c r="AQ56" s="5"/>
      <c r="AR56" s="6"/>
      <c r="AS56" s="6"/>
      <c r="AT56" s="6"/>
      <c r="AU56" s="5"/>
      <c r="AV56" s="6"/>
      <c r="AW56" s="6"/>
      <c r="AX56" s="6"/>
      <c r="AY56" s="5"/>
      <c r="AZ56" s="6"/>
      <c r="BA56" s="6"/>
      <c r="BB56" s="6"/>
      <c r="BC56" s="5"/>
      <c r="BD56" s="6"/>
      <c r="BE56" s="6"/>
      <c r="BF56" s="6"/>
    </row>
    <row r="57" spans="1:58" x14ac:dyDescent="0.3">
      <c r="A57" s="11">
        <f>IF(D57=0," ",RANK(D57,$D$3:$D$113,0))</f>
        <v>55</v>
      </c>
      <c r="B57" s="9">
        <v>55</v>
      </c>
      <c r="C57" s="159" t="s">
        <v>1915</v>
      </c>
      <c r="D57" s="72">
        <f>I57+M57+Q57+U57+Y57+AC57+AG57+AK57+AO57+AS57+AW57+BA57+BE57</f>
        <v>83.5</v>
      </c>
      <c r="E57" s="13">
        <f>J57+N57+R57+V57+Z57+AD57+AH57+AL57+AP57+AT57+AX57+BB57+BF57</f>
        <v>7</v>
      </c>
      <c r="F57" s="13">
        <f>COUNTA(H57,L57,P57,T57,X57,AB57,AF57,AJ57,AN57,AR57,AV57,AZ57,BD57)</f>
        <v>1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87"/>
      <c r="AF57" s="6"/>
      <c r="AG57" s="4"/>
      <c r="AH57" s="4"/>
      <c r="AI57" s="5" t="str">
        <f>VLOOKUP(C57,'8'!$B$10:$H$397,3,FALSE)</f>
        <v>00:47:58</v>
      </c>
      <c r="AJ57" s="6">
        <f>VLOOKUP(C57,'8'!$B$10:$H$397,4,FALSE)</f>
        <v>11</v>
      </c>
      <c r="AK57" s="6">
        <f>VLOOKUP(AJ57,Баллы!$A$2:$B$101,2)+AL57/2</f>
        <v>83.5</v>
      </c>
      <c r="AL57" s="6">
        <f>VLOOKUP(C57,'8'!$B$10:$H$397,6,FALSE)</f>
        <v>7</v>
      </c>
      <c r="AM57" s="5"/>
      <c r="AN57" s="6"/>
      <c r="AO57" s="6"/>
      <c r="AP57" s="6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1:58" x14ac:dyDescent="0.3">
      <c r="A58" s="11">
        <f>IF(D58=0," ",RANK(D58,$D$3:$D$113,0))</f>
        <v>56</v>
      </c>
      <c r="B58" s="9">
        <v>56</v>
      </c>
      <c r="C58" s="24" t="s">
        <v>283</v>
      </c>
      <c r="D58" s="72">
        <f>I58+M58+Q58+U58+Y58+AC58+AG58+AK58+AO58+AS58+AW58+BA58+BE58</f>
        <v>82.75</v>
      </c>
      <c r="E58" s="13">
        <f>J58+N58+R58+V58+Z58+AD58+AH58+AL58+AP58+AT58+AX58+BB58+BF58</f>
        <v>9.5</v>
      </c>
      <c r="F58" s="13">
        <f>COUNTA(H58,L58,P58,T58,X58,AB58,AF58,AJ58,AN58,AR58,AV58,AZ58,BD58)</f>
        <v>1</v>
      </c>
      <c r="G58" s="5"/>
      <c r="H58" s="6"/>
      <c r="I58" s="6"/>
      <c r="J58" s="6"/>
      <c r="K58" s="5"/>
      <c r="L58" s="6"/>
      <c r="M58" s="6"/>
      <c r="N58" s="6"/>
      <c r="O58" s="5">
        <f>VLOOKUP(C58,'3'!$B$10:$G$298,3,FALSE)</f>
        <v>4.1145833333333333E-2</v>
      </c>
      <c r="P58" s="6">
        <f>VLOOKUP(C58,'3'!$B$10:$G$298,4,FALSE)</f>
        <v>13</v>
      </c>
      <c r="Q58" s="6">
        <f>VLOOKUP(P58,Баллы!$A$2:$B$101,2)+R58/2</f>
        <v>82.75</v>
      </c>
      <c r="R58" s="6">
        <f>VLOOKUP(C58,'3'!$B$10:$G$298,5,FALSE)</f>
        <v>9.5</v>
      </c>
      <c r="S58" s="5"/>
      <c r="T58" s="6"/>
      <c r="U58" s="6"/>
      <c r="V58" s="6"/>
      <c r="W58" s="8"/>
      <c r="X58" s="4"/>
      <c r="Y58" s="4"/>
      <c r="Z58" s="4"/>
      <c r="AA58" s="8"/>
      <c r="AB58" s="4"/>
      <c r="AC58" s="4"/>
      <c r="AD58" s="4"/>
      <c r="AE58" s="87"/>
      <c r="AF58" s="6"/>
      <c r="AG58" s="4"/>
      <c r="AH58" s="4"/>
      <c r="AI58" s="5"/>
      <c r="AJ58" s="6"/>
      <c r="AK58" s="6"/>
      <c r="AL58" s="6"/>
      <c r="AM58" s="5"/>
      <c r="AN58" s="6"/>
      <c r="AO58" s="6"/>
      <c r="AP58" s="6"/>
      <c r="AQ58" s="5"/>
      <c r="AR58" s="6"/>
      <c r="AS58" s="6"/>
      <c r="AT58" s="6"/>
      <c r="AU58" s="5"/>
      <c r="AV58" s="6"/>
      <c r="AW58" s="6"/>
      <c r="AX58" s="6"/>
      <c r="AY58" s="5"/>
      <c r="AZ58" s="6"/>
      <c r="BA58" s="6"/>
      <c r="BB58" s="6"/>
      <c r="BC58" s="5"/>
      <c r="BD58" s="6"/>
      <c r="BE58" s="6"/>
      <c r="BF58" s="6"/>
    </row>
    <row r="59" spans="1:58" x14ac:dyDescent="0.3">
      <c r="A59" s="11">
        <f>IF(D59=0," ",RANK(D59,$D$3:$D$113,0))</f>
        <v>57</v>
      </c>
      <c r="B59" s="9">
        <v>57</v>
      </c>
      <c r="C59" s="159" t="s">
        <v>1916</v>
      </c>
      <c r="D59" s="72">
        <f>I59+M59+Q59+U59+Y59+AC59+AG59+AK59+AO59+AS59+AW59+BA59+BE59</f>
        <v>82.5</v>
      </c>
      <c r="E59" s="13">
        <f>J59+N59+R59+V59+Z59+AD59+AH59+AL59+AP59+AT59+AX59+BB59+BF59</f>
        <v>7</v>
      </c>
      <c r="F59" s="13">
        <f>COUNTA(H59,L59,P59,T59,X59,AB59,AF59,AJ59,AN59,AR59,AV59,AZ59,BD59)</f>
        <v>1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87"/>
      <c r="AF59" s="6"/>
      <c r="AG59" s="4"/>
      <c r="AH59" s="4"/>
      <c r="AI59" s="5" t="str">
        <f>VLOOKUP(C59,'8'!$B$10:$H$397,3,FALSE)</f>
        <v>00:48:51</v>
      </c>
      <c r="AJ59" s="6">
        <f>VLOOKUP(C59,'8'!$B$10:$H$397,4,FALSE)</f>
        <v>12</v>
      </c>
      <c r="AK59" s="6">
        <f>VLOOKUP(AJ59,Баллы!$A$2:$B$101,2)+AL59/2</f>
        <v>82.5</v>
      </c>
      <c r="AL59" s="6">
        <f>VLOOKUP(C59,'8'!$B$10:$H$397,6,FALSE)</f>
        <v>7</v>
      </c>
      <c r="AM59" s="5"/>
      <c r="AN59" s="6"/>
      <c r="AO59" s="6"/>
      <c r="AP59" s="6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60" spans="1:58" x14ac:dyDescent="0.3">
      <c r="A60" s="11">
        <f>IF(D60=0," ",RANK(D60,$D$3:$D$113,0))</f>
        <v>58</v>
      </c>
      <c r="B60" s="9">
        <v>58</v>
      </c>
      <c r="C60" s="12" t="s">
        <v>715</v>
      </c>
      <c r="D60" s="72">
        <f>I60+M60+Q60+U60+Y60+AC60+AG60+AK60+AO60+AS60+AW60+BA60+BE60</f>
        <v>82</v>
      </c>
      <c r="E60" s="13">
        <f>J60+N60+R60+V60+Z60+AD60+AH60+AL60+AP60+AT60+AX60+BB60+BF60</f>
        <v>22</v>
      </c>
      <c r="F60" s="13">
        <f>COUNTA(H60,L60,P60,T60,X60,AB60,AF60,AJ60,AN60,AR60,AV60,AZ60,BD60)</f>
        <v>1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8">
        <f>VLOOKUP(C60,'6'!$B$10:$H$215,3,FALSE)</f>
        <v>0.13493055555555555</v>
      </c>
      <c r="AB60" s="4">
        <f>VLOOKUP(C60,'6'!$B$10:$H$215,4,FALSE)</f>
        <v>20</v>
      </c>
      <c r="AC60" s="4">
        <f>VLOOKUP(AB60,Баллы!$A$2:$B$101,2)+AD60/2</f>
        <v>82</v>
      </c>
      <c r="AD60" s="4">
        <f>VLOOKUP(C60,'6'!$B$10:$H$215,6,FALSE)</f>
        <v>22</v>
      </c>
      <c r="AE60" s="87"/>
      <c r="AF60" s="6"/>
      <c r="AG60" s="4"/>
      <c r="AH60" s="4"/>
      <c r="AI60" s="5"/>
      <c r="AJ60" s="6"/>
      <c r="AK60" s="6"/>
      <c r="AL60" s="6"/>
      <c r="AM60" s="5"/>
      <c r="AN60" s="6"/>
      <c r="AO60" s="6"/>
      <c r="AP60" s="6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</row>
    <row r="61" spans="1:58" x14ac:dyDescent="0.3">
      <c r="A61" s="11">
        <f>IF(D61=0," ",RANK(D61,$D$3:$D$113,0))</f>
        <v>59</v>
      </c>
      <c r="B61" s="9">
        <v>59</v>
      </c>
      <c r="C61" s="24" t="s">
        <v>573</v>
      </c>
      <c r="D61" s="72">
        <f>I61+M61+Q61+U61+Y61+AC61+AG61+AK61+AO61+AS61+AW61+BA61+BE61</f>
        <v>81.25</v>
      </c>
      <c r="E61" s="13">
        <f>J61+N61+R61+V61+Z61+AD61+AH61+AL61+AP61+AT61+AX61+BB61+BF61</f>
        <v>26.5</v>
      </c>
      <c r="F61" s="13">
        <f>COUNTA(H61,L61,P61,T61,X61,AB61,AF61,AJ61,AN61,AR61,AV61,AZ61,BD61)</f>
        <v>1</v>
      </c>
      <c r="G61" s="5"/>
      <c r="H61" s="6"/>
      <c r="I61" s="6"/>
      <c r="J61" s="6"/>
      <c r="K61" s="5"/>
      <c r="L61" s="6"/>
      <c r="M61" s="6"/>
      <c r="N61" s="6"/>
      <c r="O61" s="5">
        <f>VLOOKUP(C61,'3'!$B$10:$G$298,3,FALSE)</f>
        <v>0.14410879629629628</v>
      </c>
      <c r="P61" s="6">
        <f>VLOOKUP(C61,'3'!$B$10:$G$298,4,FALSE)</f>
        <v>23</v>
      </c>
      <c r="Q61" s="6">
        <f>VLOOKUP(P61,Баллы!$A$2:$B$101,2)+R61/2</f>
        <v>81.25</v>
      </c>
      <c r="R61" s="6">
        <f>VLOOKUP(C61,'3'!$B$10:$G$298,5,FALSE)</f>
        <v>26.5</v>
      </c>
      <c r="S61" s="5"/>
      <c r="T61" s="6"/>
      <c r="U61" s="6"/>
      <c r="V61" s="6"/>
      <c r="W61" s="8"/>
      <c r="X61" s="4"/>
      <c r="Y61" s="4"/>
      <c r="Z61" s="4"/>
      <c r="AA61" s="8"/>
      <c r="AB61" s="4"/>
      <c r="AC61" s="4"/>
      <c r="AD61" s="4"/>
      <c r="AE61" s="87"/>
      <c r="AF61" s="6"/>
      <c r="AG61" s="4"/>
      <c r="AH61" s="4"/>
      <c r="AI61" s="5"/>
      <c r="AJ61" s="6"/>
      <c r="AK61" s="6"/>
      <c r="AL61" s="6"/>
      <c r="AM61" s="5"/>
      <c r="AN61" s="6"/>
      <c r="AO61" s="6"/>
      <c r="AP61" s="6"/>
      <c r="AQ61" s="5"/>
      <c r="AR61" s="6"/>
      <c r="AS61" s="6"/>
      <c r="AT61" s="6"/>
      <c r="AU61" s="5"/>
      <c r="AV61" s="6"/>
      <c r="AW61" s="6"/>
      <c r="AX61" s="6"/>
      <c r="AY61" s="5"/>
      <c r="AZ61" s="6"/>
      <c r="BA61" s="6"/>
      <c r="BB61" s="6"/>
      <c r="BC61" s="5"/>
      <c r="BD61" s="6"/>
      <c r="BE61" s="6"/>
      <c r="BF61" s="6"/>
    </row>
    <row r="62" spans="1:58" x14ac:dyDescent="0.3">
      <c r="A62" s="11">
        <f>IF(D62=0," ",RANK(D62,$D$3:$D$113,0))</f>
        <v>60</v>
      </c>
      <c r="B62" s="9">
        <v>60</v>
      </c>
      <c r="C62" s="24" t="s">
        <v>156</v>
      </c>
      <c r="D62" s="72">
        <f>I62+M62+Q62+U62+Y62+AC62+AG62+AK62+AO62+AS62+AW62+BA62+BE62</f>
        <v>80</v>
      </c>
      <c r="E62" s="13">
        <f>J62+N62+R62+V62+Z62+AD62+AH62+AL62+AP62+AT62+AX62+BB62+BF62</f>
        <v>10</v>
      </c>
      <c r="F62" s="13">
        <f>COUNTA(H62,L62,P62,T62,X62,AB62,AF62,AJ62,AN62,AR62,AV62,AZ62,BD62)</f>
        <v>1</v>
      </c>
      <c r="G62" s="5"/>
      <c r="H62" s="6"/>
      <c r="I62" s="6"/>
      <c r="J62" s="6"/>
      <c r="K62" s="5"/>
      <c r="L62" s="6"/>
      <c r="M62" s="6"/>
      <c r="N62" s="6"/>
      <c r="O62" s="5"/>
      <c r="P62" s="6"/>
      <c r="Q62" s="6"/>
      <c r="R62" s="6"/>
      <c r="S62" s="5">
        <f>VLOOKUP(C62,'4'!$B$10:$H$161,3,FALSE)</f>
        <v>4.5868055555555558E-2</v>
      </c>
      <c r="T62" s="6">
        <f>VLOOKUP(C62,'4'!$B$10:$H$161,4,FALSE)</f>
        <v>16</v>
      </c>
      <c r="U62" s="6">
        <f>VLOOKUP(T62,Баллы!$A$2:$B$101,2)+V62/2</f>
        <v>80</v>
      </c>
      <c r="V62" s="6">
        <f>VLOOKUP(C62,'4'!$B$10:$H$161,6,FALSE)</f>
        <v>10</v>
      </c>
      <c r="W62" s="8"/>
      <c r="X62" s="4"/>
      <c r="Y62" s="4"/>
      <c r="Z62" s="4"/>
      <c r="AA62" s="8"/>
      <c r="AB62" s="4"/>
      <c r="AC62" s="4"/>
      <c r="AD62" s="4"/>
      <c r="AE62" s="87"/>
      <c r="AF62" s="6"/>
      <c r="AG62" s="4"/>
      <c r="AH62" s="4"/>
      <c r="AI62" s="5"/>
      <c r="AJ62" s="6"/>
      <c r="AK62" s="6"/>
      <c r="AL62" s="6"/>
      <c r="AM62" s="5"/>
      <c r="AN62" s="6"/>
      <c r="AO62" s="6"/>
      <c r="AP62" s="6"/>
      <c r="AQ62" s="5"/>
      <c r="AR62" s="6"/>
      <c r="AS62" s="6"/>
      <c r="AT62" s="6"/>
      <c r="AU62" s="5"/>
      <c r="AV62" s="6"/>
      <c r="AW62" s="6"/>
      <c r="AX62" s="6"/>
      <c r="AY62" s="5"/>
      <c r="AZ62" s="6"/>
      <c r="BA62" s="6"/>
      <c r="BB62" s="6"/>
      <c r="BC62" s="5"/>
      <c r="BD62" s="6"/>
      <c r="BE62" s="6"/>
      <c r="BF62" s="6"/>
    </row>
    <row r="63" spans="1:58" x14ac:dyDescent="0.3">
      <c r="A63" s="11">
        <f>IF(D63=0," ",RANK(D63,$D$3:$D$113,0))</f>
        <v>61</v>
      </c>
      <c r="B63" s="9">
        <v>61</v>
      </c>
      <c r="C63" s="24" t="s">
        <v>286</v>
      </c>
      <c r="D63" s="72">
        <f>I63+M63+Q63+U63+Y63+AC63+AG63+AK63+AO63+AS63+AW63+BA63+BE63</f>
        <v>79.75</v>
      </c>
      <c r="E63" s="13">
        <f>J63+N63+R63+V63+Z63+AD63+AH63+AL63+AP63+AT63+AX63+BB63+BF63</f>
        <v>9.5</v>
      </c>
      <c r="F63" s="13">
        <f>COUNTA(H63,L63,P63,T63,X63,AB63,AF63,AJ63,AN63,AR63,AV63,AZ63,BD63)</f>
        <v>1</v>
      </c>
      <c r="G63" s="5"/>
      <c r="H63" s="6"/>
      <c r="I63" s="6"/>
      <c r="J63" s="6"/>
      <c r="K63" s="5"/>
      <c r="L63" s="6"/>
      <c r="M63" s="6"/>
      <c r="N63" s="6"/>
      <c r="O63" s="5">
        <f>VLOOKUP(C63,'3'!$B$10:$G$298,3,FALSE)</f>
        <v>4.1805555555555561E-2</v>
      </c>
      <c r="P63" s="6">
        <f>VLOOKUP(C63,'3'!$B$10:$G$298,4,FALSE)</f>
        <v>16</v>
      </c>
      <c r="Q63" s="6">
        <f>VLOOKUP(P63,Баллы!$A$2:$B$101,2)+R63/2</f>
        <v>79.75</v>
      </c>
      <c r="R63" s="6">
        <f>VLOOKUP(C63,'3'!$B$10:$G$298,5,FALSE)</f>
        <v>9.5</v>
      </c>
      <c r="S63" s="5"/>
      <c r="T63" s="6"/>
      <c r="U63" s="6"/>
      <c r="V63" s="6"/>
      <c r="W63" s="8"/>
      <c r="X63" s="4"/>
      <c r="Y63" s="4"/>
      <c r="Z63" s="4"/>
      <c r="AA63" s="8"/>
      <c r="AB63" s="4"/>
      <c r="AC63" s="4"/>
      <c r="AD63" s="4"/>
      <c r="AE63" s="87"/>
      <c r="AF63" s="6"/>
      <c r="AG63" s="4"/>
      <c r="AH63" s="4"/>
      <c r="AI63" s="5"/>
      <c r="AJ63" s="6"/>
      <c r="AK63" s="6"/>
      <c r="AL63" s="6"/>
      <c r="AM63" s="5"/>
      <c r="AN63" s="6"/>
      <c r="AO63" s="6"/>
      <c r="AP63" s="6"/>
      <c r="AQ63" s="5"/>
      <c r="AR63" s="6"/>
      <c r="AS63" s="6"/>
      <c r="AT63" s="6"/>
      <c r="AU63" s="5"/>
      <c r="AV63" s="6"/>
      <c r="AW63" s="6"/>
      <c r="AX63" s="6"/>
      <c r="AY63" s="5"/>
      <c r="AZ63" s="6"/>
      <c r="BA63" s="6"/>
      <c r="BB63" s="6"/>
      <c r="BC63" s="5"/>
      <c r="BD63" s="6"/>
      <c r="BE63" s="6"/>
      <c r="BF63" s="6"/>
    </row>
    <row r="64" spans="1:58" x14ac:dyDescent="0.3">
      <c r="A64" s="11">
        <f>IF(D64=0," ",RANK(D64,$D$3:$D$113,0))</f>
        <v>62</v>
      </c>
      <c r="B64" s="9">
        <v>62</v>
      </c>
      <c r="C64" s="24" t="s">
        <v>348</v>
      </c>
      <c r="D64" s="72">
        <f>I64+M64+Q64+U64+Y64+AC64+AG64+AK64+AO64+AS64+AW64+BA64+BE64</f>
        <v>79.25</v>
      </c>
      <c r="E64" s="13">
        <f>J64+N64+R64+V64+Z64+AD64+AH64+AL64+AP64+AT64+AX64+BB64+BF64</f>
        <v>26.5</v>
      </c>
      <c r="F64" s="13">
        <f>COUNTA(H64,L64,P64,T64,X64,AB64,AF64,AJ64,AN64,AR64,AV64,AZ64,BD64)</f>
        <v>1</v>
      </c>
      <c r="G64" s="5"/>
      <c r="H64" s="6"/>
      <c r="I64" s="6"/>
      <c r="J64" s="6"/>
      <c r="K64" s="5"/>
      <c r="L64" s="6"/>
      <c r="M64" s="6"/>
      <c r="N64" s="6"/>
      <c r="O64" s="5">
        <f>VLOOKUP(C64,'3'!$B$10:$G$298,3,FALSE)</f>
        <v>0.14554398148148148</v>
      </c>
      <c r="P64" s="6">
        <f>VLOOKUP(C64,'3'!$B$10:$G$298,4,FALSE)</f>
        <v>25</v>
      </c>
      <c r="Q64" s="6">
        <f>VLOOKUP(P64,Баллы!$A$2:$B$101,2)+R64/2</f>
        <v>79.25</v>
      </c>
      <c r="R64" s="6">
        <f>VLOOKUP(C64,'3'!$B$10:$G$298,5,FALSE)</f>
        <v>26.5</v>
      </c>
      <c r="S64" s="5"/>
      <c r="T64" s="6"/>
      <c r="U64" s="6"/>
      <c r="V64" s="6"/>
      <c r="W64" s="8"/>
      <c r="X64" s="4"/>
      <c r="Y64" s="4"/>
      <c r="Z64" s="4"/>
      <c r="AA64" s="8"/>
      <c r="AB64" s="4"/>
      <c r="AC64" s="4"/>
      <c r="AD64" s="4"/>
      <c r="AE64" s="87"/>
      <c r="AF64" s="6"/>
      <c r="AG64" s="4"/>
      <c r="AH64" s="4"/>
      <c r="AI64" s="5"/>
      <c r="AJ64" s="6"/>
      <c r="AK64" s="6"/>
      <c r="AL64" s="6"/>
      <c r="AM64" s="5"/>
      <c r="AN64" s="6"/>
      <c r="AO64" s="6"/>
      <c r="AP64" s="6"/>
      <c r="AQ64" s="5"/>
      <c r="AR64" s="6"/>
      <c r="AS64" s="6"/>
      <c r="AT64" s="6"/>
      <c r="AU64" s="5"/>
      <c r="AV64" s="6"/>
      <c r="AW64" s="6"/>
      <c r="AX64" s="6"/>
      <c r="AY64" s="5"/>
      <c r="AZ64" s="6"/>
      <c r="BA64" s="6"/>
      <c r="BB64" s="6"/>
      <c r="BC64" s="5"/>
      <c r="BD64" s="6"/>
      <c r="BE64" s="6"/>
      <c r="BF64" s="6"/>
    </row>
    <row r="65" spans="1:58" x14ac:dyDescent="0.3">
      <c r="A65" s="11">
        <f>IF(D65=0," ",RANK(D65,$D$3:$D$113,0))</f>
        <v>63</v>
      </c>
      <c r="B65" s="9">
        <v>63</v>
      </c>
      <c r="C65" s="24" t="s">
        <v>157</v>
      </c>
      <c r="D65" s="72">
        <f>I65+M65+Q65+U65+Y65+AC65+AG65+AK65+AO65+AS65+AW65+BA65+BE65</f>
        <v>79</v>
      </c>
      <c r="E65" s="13">
        <f>J65+N65+R65+V65+Z65+AD65+AH65+AL65+AP65+AT65+AX65+BB65+BF65</f>
        <v>10</v>
      </c>
      <c r="F65" s="13">
        <f>COUNTA(H65,L65,P65,T65,X65,AB65,AF65,AJ65,AN65,AR65,AV65,AZ65,BD65)</f>
        <v>1</v>
      </c>
      <c r="G65" s="5"/>
      <c r="H65" s="6"/>
      <c r="I65" s="6"/>
      <c r="J65" s="6"/>
      <c r="K65" s="5"/>
      <c r="L65" s="6"/>
      <c r="M65" s="6"/>
      <c r="N65" s="6"/>
      <c r="O65" s="5"/>
      <c r="P65" s="6"/>
      <c r="Q65" s="6"/>
      <c r="R65" s="6"/>
      <c r="S65" s="5">
        <f>VLOOKUP(C65,'4'!$B$10:$H$161,3,FALSE)</f>
        <v>4.5879629629629631E-2</v>
      </c>
      <c r="T65" s="6">
        <f>VLOOKUP(C65,'4'!$B$10:$H$161,4,FALSE)</f>
        <v>17</v>
      </c>
      <c r="U65" s="6">
        <f>VLOOKUP(T65,Баллы!$A$2:$B$101,2)+V65/2</f>
        <v>79</v>
      </c>
      <c r="V65" s="6">
        <f>VLOOKUP(C65,'4'!$B$10:$H$161,6,FALSE)</f>
        <v>10</v>
      </c>
      <c r="W65" s="8"/>
      <c r="X65" s="4"/>
      <c r="Y65" s="4"/>
      <c r="Z65" s="4"/>
      <c r="AA65" s="8"/>
      <c r="AB65" s="4"/>
      <c r="AC65" s="4"/>
      <c r="AD65" s="4"/>
      <c r="AE65" s="87"/>
      <c r="AF65" s="6"/>
      <c r="AG65" s="4"/>
      <c r="AH65" s="4"/>
      <c r="AI65" s="5"/>
      <c r="AJ65" s="6"/>
      <c r="AK65" s="6"/>
      <c r="AL65" s="6"/>
      <c r="AM65" s="5"/>
      <c r="AN65" s="6"/>
      <c r="AO65" s="6"/>
      <c r="AP65" s="6"/>
      <c r="AQ65" s="5"/>
      <c r="AR65" s="6"/>
      <c r="AS65" s="6"/>
      <c r="AT65" s="6"/>
      <c r="AU65" s="5"/>
      <c r="AV65" s="6"/>
      <c r="AW65" s="6"/>
      <c r="AX65" s="6"/>
      <c r="AY65" s="5"/>
      <c r="AZ65" s="6"/>
      <c r="BA65" s="6"/>
      <c r="BB65" s="6"/>
      <c r="BC65" s="5"/>
      <c r="BD65" s="6"/>
      <c r="BE65" s="6"/>
      <c r="BF65" s="6"/>
    </row>
    <row r="66" spans="1:58" x14ac:dyDescent="0.3">
      <c r="A66" s="11">
        <f>IF(D66=0," ",RANK(D66,$D$3:$D$113,0))</f>
        <v>64</v>
      </c>
      <c r="B66" s="9">
        <v>64</v>
      </c>
      <c r="C66" s="24" t="s">
        <v>158</v>
      </c>
      <c r="D66" s="72">
        <f>I66+M66+Q66+U66+Y66+AC66+AG66+AK66+AO66+AS66+AW66+BA66+BE66</f>
        <v>78</v>
      </c>
      <c r="E66" s="13">
        <f>J66+N66+R66+V66+Z66+AD66+AH66+AL66+AP66+AT66+AX66+BB66+BF66</f>
        <v>10</v>
      </c>
      <c r="F66" s="13">
        <f>COUNTA(H66,L66,P66,T66,X66,AB66,AF66,AJ66,AN66,AR66,AV66,AZ66,BD66)</f>
        <v>1</v>
      </c>
      <c r="G66" s="5"/>
      <c r="H66" s="6"/>
      <c r="I66" s="6"/>
      <c r="J66" s="6"/>
      <c r="K66" s="5"/>
      <c r="L66" s="6"/>
      <c r="M66" s="6"/>
      <c r="N66" s="6"/>
      <c r="O66" s="5"/>
      <c r="P66" s="6"/>
      <c r="Q66" s="6"/>
      <c r="R66" s="6"/>
      <c r="S66" s="5">
        <f>VLOOKUP(C66,'4'!$B$10:$H$161,3,FALSE)</f>
        <v>5.0462962962962959E-2</v>
      </c>
      <c r="T66" s="6">
        <f>VLOOKUP(C66,'4'!$B$10:$H$161,4,FALSE)</f>
        <v>18</v>
      </c>
      <c r="U66" s="6">
        <f>VLOOKUP(T66,Баллы!$A$2:$B$101,2)+V66/2</f>
        <v>78</v>
      </c>
      <c r="V66" s="6">
        <f>VLOOKUP(C66,'4'!$B$10:$H$161,6,FALSE)</f>
        <v>10</v>
      </c>
      <c r="W66" s="8"/>
      <c r="X66" s="4"/>
      <c r="Y66" s="4"/>
      <c r="Z66" s="4"/>
      <c r="AA66" s="8"/>
      <c r="AB66" s="4"/>
      <c r="AC66" s="4"/>
      <c r="AD66" s="4"/>
      <c r="AE66" s="87"/>
      <c r="AF66" s="6"/>
      <c r="AG66" s="4"/>
      <c r="AH66" s="4"/>
      <c r="AI66" s="5"/>
      <c r="AJ66" s="6"/>
      <c r="AK66" s="6"/>
      <c r="AL66" s="6"/>
      <c r="AM66" s="5"/>
      <c r="AN66" s="6"/>
      <c r="AO66" s="6"/>
      <c r="AP66" s="6"/>
      <c r="AQ66" s="5"/>
      <c r="AR66" s="6"/>
      <c r="AS66" s="6"/>
      <c r="AT66" s="6"/>
      <c r="AU66" s="5"/>
      <c r="AV66" s="6"/>
      <c r="AW66" s="6"/>
      <c r="AX66" s="6"/>
      <c r="AY66" s="5"/>
      <c r="AZ66" s="6"/>
      <c r="BA66" s="6"/>
      <c r="BB66" s="6"/>
      <c r="BC66" s="5"/>
      <c r="BD66" s="6"/>
      <c r="BE66" s="6"/>
      <c r="BF66" s="6"/>
    </row>
    <row r="67" spans="1:58" x14ac:dyDescent="0.3">
      <c r="A67" s="11">
        <f>IF(D67=0," ",RANK(D67,$D$3:$D$113,0))</f>
        <v>64</v>
      </c>
      <c r="B67" s="9">
        <v>64</v>
      </c>
      <c r="C67" s="12" t="s">
        <v>752</v>
      </c>
      <c r="D67" s="72">
        <f>I67+M67+Q67+U67+Y67+AC67+AG67+AK67+AO67+AS67+AW67+BA67+BE67</f>
        <v>78</v>
      </c>
      <c r="E67" s="13">
        <f>J67+N67+R67+V67+Z67+AD67+AH67+AL67+AP67+AT67+AX67+BB67+BF67</f>
        <v>10</v>
      </c>
      <c r="F67" s="13">
        <f>COUNTA(H67,L67,P67,T67,X67,AB67,AF67,AJ67,AN67,AR67,AV67,AZ67,BD67)</f>
        <v>1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">
        <f>VLOOKUP(C67,'6'!$B$10:$H$215,3,FALSE)</f>
        <v>5.2106481481481483E-2</v>
      </c>
      <c r="AB67" s="4">
        <f>VLOOKUP(C67,'6'!$B$10:$H$215,4,FALSE)</f>
        <v>18</v>
      </c>
      <c r="AC67" s="4">
        <f>VLOOKUP(AB67,Баллы!$A$2:$B$101,2)+AD67/2</f>
        <v>78</v>
      </c>
      <c r="AD67" s="4">
        <f>VLOOKUP(C67,'6'!$B$10:$H$215,6,FALSE)</f>
        <v>10</v>
      </c>
      <c r="AE67" s="87"/>
      <c r="AF67" s="6"/>
      <c r="AG67" s="4"/>
      <c r="AH67" s="4"/>
      <c r="AI67" s="5"/>
      <c r="AJ67" s="6"/>
      <c r="AK67" s="6"/>
      <c r="AL67" s="6"/>
      <c r="AM67" s="5"/>
      <c r="AN67" s="6"/>
      <c r="AO67" s="6"/>
      <c r="AP67" s="6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</row>
    <row r="68" spans="1:58" x14ac:dyDescent="0.3">
      <c r="A68" s="11">
        <f>IF(D68=0," ",RANK(D68,$D$3:$D$113,0))</f>
        <v>66</v>
      </c>
      <c r="B68" s="9">
        <v>66</v>
      </c>
      <c r="C68" s="159" t="s">
        <v>1908</v>
      </c>
      <c r="D68" s="72">
        <f>I68+M68+Q68+U68+Y68+AC68+AG68+AK68+AO68+AS68+AW68+BA68+BE68</f>
        <v>77.5</v>
      </c>
      <c r="E68" s="13">
        <f>J68+N68+R68+V68+Z68+AD68+AH68+AL68+AP68+AT68+AX68+BB68+BF68</f>
        <v>15</v>
      </c>
      <c r="F68" s="13">
        <f>COUNTA(H68,L68,P68,T68,X68,AB68,AF68,AJ68,AN68,AR68,AV68,AZ68,BD68)</f>
        <v>1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87"/>
      <c r="AF68" s="6"/>
      <c r="AG68" s="4"/>
      <c r="AH68" s="4"/>
      <c r="AI68" s="5" t="str">
        <f>VLOOKUP(C68,'8'!$B$10:$H$397,3,FALSE)</f>
        <v>01:38:08</v>
      </c>
      <c r="AJ68" s="6">
        <f>VLOOKUP(C68,'8'!$B$10:$H$397,4,FALSE)</f>
        <v>21</v>
      </c>
      <c r="AK68" s="6">
        <f>VLOOKUP(AJ68,Баллы!$A$2:$B$101,2)+AL68/2</f>
        <v>77.5</v>
      </c>
      <c r="AL68" s="6">
        <f>VLOOKUP(C68,'8'!$B$10:$H$397,6,FALSE)</f>
        <v>15</v>
      </c>
      <c r="AM68" s="5"/>
      <c r="AN68" s="6"/>
      <c r="AO68" s="6"/>
      <c r="AP68" s="6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</row>
    <row r="69" spans="1:58" x14ac:dyDescent="0.3">
      <c r="A69" s="11">
        <f>IF(D69=0," ",RANK(D69,$D$3:$D$113,0))</f>
        <v>67</v>
      </c>
      <c r="B69" s="9">
        <v>67</v>
      </c>
      <c r="C69" s="24" t="s">
        <v>350</v>
      </c>
      <c r="D69" s="72">
        <f>I69+M69+Q69+U69+Y69+AC69+AG69+AK69+AO69+AS69+AW69+BA69+BE69</f>
        <v>77.25</v>
      </c>
      <c r="E69" s="13">
        <f>J69+N69+R69+V69+Z69+AD69+AH69+AL69+AP69+AT69+AX69+BB69+BF69</f>
        <v>26.5</v>
      </c>
      <c r="F69" s="13">
        <f>COUNTA(H69,L69,P69,T69,X69,AB69,AF69,AJ69,AN69,AR69,AV69,AZ69,BD69)</f>
        <v>1</v>
      </c>
      <c r="G69" s="5"/>
      <c r="H69" s="6"/>
      <c r="I69" s="6"/>
      <c r="J69" s="6"/>
      <c r="K69" s="5"/>
      <c r="L69" s="6"/>
      <c r="M69" s="6"/>
      <c r="N69" s="6"/>
      <c r="O69" s="5">
        <f>VLOOKUP(C69,'3'!$B$10:$G$298,3,FALSE)</f>
        <v>0.14640046296296297</v>
      </c>
      <c r="P69" s="6">
        <f>VLOOKUP(C69,'3'!$B$10:$G$298,4,FALSE)</f>
        <v>27</v>
      </c>
      <c r="Q69" s="6">
        <f>VLOOKUP(P69,Баллы!$A$2:$B$101,2)+R69/2</f>
        <v>77.25</v>
      </c>
      <c r="R69" s="6">
        <f>VLOOKUP(C69,'3'!$B$10:$G$298,5,FALSE)</f>
        <v>26.5</v>
      </c>
      <c r="S69" s="5"/>
      <c r="T69" s="6"/>
      <c r="U69" s="6"/>
      <c r="V69" s="6"/>
      <c r="W69" s="8"/>
      <c r="X69" s="4"/>
      <c r="Y69" s="4"/>
      <c r="Z69" s="4"/>
      <c r="AA69" s="8"/>
      <c r="AB69" s="4"/>
      <c r="AC69" s="4"/>
      <c r="AD69" s="4"/>
      <c r="AE69" s="87"/>
      <c r="AF69" s="6"/>
      <c r="AG69" s="4"/>
      <c r="AH69" s="4"/>
      <c r="AI69" s="5"/>
      <c r="AJ69" s="6"/>
      <c r="AK69" s="6"/>
      <c r="AL69" s="6"/>
      <c r="AM69" s="5"/>
      <c r="AN69" s="6"/>
      <c r="AO69" s="6"/>
      <c r="AP69" s="6"/>
      <c r="AQ69" s="5"/>
      <c r="AR69" s="6"/>
      <c r="AS69" s="6"/>
      <c r="AT69" s="6"/>
      <c r="AU69" s="5"/>
      <c r="AV69" s="6"/>
      <c r="AW69" s="6"/>
      <c r="AX69" s="6"/>
      <c r="AY69" s="5"/>
      <c r="AZ69" s="6"/>
      <c r="BA69" s="6"/>
      <c r="BB69" s="6"/>
      <c r="BC69" s="5"/>
      <c r="BD69" s="6"/>
      <c r="BE69" s="6"/>
      <c r="BF69" s="6"/>
    </row>
    <row r="70" spans="1:58" x14ac:dyDescent="0.3">
      <c r="A70" s="11">
        <f>IF(D70=0," ",RANK(D70,$D$3:$D$113,0))</f>
        <v>68</v>
      </c>
      <c r="B70" s="9">
        <v>68</v>
      </c>
      <c r="C70" s="12" t="s">
        <v>719</v>
      </c>
      <c r="D70" s="72">
        <f>I70+M70+Q70+U70+Y70+AC70+AG70+AK70+AO70+AS70+AW70+BA70+BE70</f>
        <v>77</v>
      </c>
      <c r="E70" s="13">
        <f>J70+N70+R70+V70+Z70+AD70+AH70+AL70+AP70+AT70+AX70+BB70+BF70</f>
        <v>22</v>
      </c>
      <c r="F70" s="13">
        <f>COUNTA(H70,L70,P70,T70,X70,AB70,AF70,AJ70,AN70,AR70,AV70,AZ70,BD70)</f>
        <v>1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8">
        <f>VLOOKUP(C70,'6'!$B$10:$H$215,3,FALSE)</f>
        <v>0.14008101851851851</v>
      </c>
      <c r="AB70" s="4">
        <f>VLOOKUP(C70,'6'!$B$10:$H$215,4,FALSE)</f>
        <v>25</v>
      </c>
      <c r="AC70" s="4">
        <f>VLOOKUP(AB70,Баллы!$A$2:$B$101,2)+AD70/2</f>
        <v>77</v>
      </c>
      <c r="AD70" s="4">
        <f>VLOOKUP(C70,'6'!$B$10:$H$215,6,FALSE)</f>
        <v>22</v>
      </c>
      <c r="AE70" s="87"/>
      <c r="AF70" s="6"/>
      <c r="AG70" s="4"/>
      <c r="AH70" s="4"/>
      <c r="AI70" s="5"/>
      <c r="AJ70" s="6"/>
      <c r="AK70" s="6"/>
      <c r="AL70" s="6"/>
      <c r="AM70" s="5"/>
      <c r="AN70" s="6"/>
      <c r="AO70" s="6"/>
      <c r="AP70" s="6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</row>
    <row r="71" spans="1:58" x14ac:dyDescent="0.3">
      <c r="A71" s="11">
        <f>IF(D71=0," ",RANK(D71,$D$3:$D$113,0))</f>
        <v>69</v>
      </c>
      <c r="B71" s="9">
        <v>69</v>
      </c>
      <c r="C71" s="159" t="s">
        <v>1917</v>
      </c>
      <c r="D71" s="72">
        <f>I71+M71+Q71+U71+Y71+AC71+AG71+AK71+AO71+AS71+AW71+BA71+BE71</f>
        <v>76.5</v>
      </c>
      <c r="E71" s="13">
        <f>J71+N71+R71+V71+Z71+AD71+AH71+AL71+AP71+AT71+AX71+BB71+BF71</f>
        <v>7</v>
      </c>
      <c r="F71" s="13">
        <f>COUNTA(H71,L71,P71,T71,X71,AB71,AF71,AJ71,AN71,AR71,AV71,AZ71,BD71)</f>
        <v>1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87"/>
      <c r="AF71" s="6"/>
      <c r="AG71" s="4"/>
      <c r="AH71" s="4"/>
      <c r="AI71" s="5" t="str">
        <f>VLOOKUP(C71,'8'!$B$10:$H$397,3,FALSE)</f>
        <v>00:52:29</v>
      </c>
      <c r="AJ71" s="6">
        <f>VLOOKUP(C71,'8'!$B$10:$H$397,4,FALSE)</f>
        <v>18</v>
      </c>
      <c r="AK71" s="6">
        <f>VLOOKUP(AJ71,Баллы!$A$2:$B$101,2)+AL71/2</f>
        <v>76.5</v>
      </c>
      <c r="AL71" s="6">
        <f>VLOOKUP(C71,'8'!$B$10:$H$397,6,FALSE)</f>
        <v>7</v>
      </c>
      <c r="AM71" s="5"/>
      <c r="AN71" s="6"/>
      <c r="AO71" s="6"/>
      <c r="AP71" s="6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</row>
    <row r="72" spans="1:58" x14ac:dyDescent="0.3">
      <c r="A72" s="11">
        <f>IF(D72=0," ",RANK(D72,$D$3:$D$113,0))</f>
        <v>70</v>
      </c>
      <c r="B72" s="9">
        <v>70</v>
      </c>
      <c r="C72" s="24" t="s">
        <v>160</v>
      </c>
      <c r="D72" s="72">
        <f>I72+M72+Q72+U72+Y72+AC72+AG72+AK72+AO72+AS72+AW72+BA72+BE72</f>
        <v>76</v>
      </c>
      <c r="E72" s="13">
        <f>J72+N72+R72+V72+Z72+AD72+AH72+AL72+AP72+AT72+AX72+BB72+BF72</f>
        <v>10</v>
      </c>
      <c r="F72" s="13">
        <f>COUNTA(H72,L72,P72,T72,X72,AB72,AF72,AJ72,AN72,AR72,AV72,AZ72,BD72)</f>
        <v>1</v>
      </c>
      <c r="G72" s="5"/>
      <c r="H72" s="6"/>
      <c r="I72" s="6"/>
      <c r="J72" s="6"/>
      <c r="K72" s="5"/>
      <c r="L72" s="6"/>
      <c r="M72" s="6"/>
      <c r="N72" s="6"/>
      <c r="O72" s="5"/>
      <c r="P72" s="6"/>
      <c r="Q72" s="6"/>
      <c r="R72" s="6"/>
      <c r="S72" s="5">
        <f>VLOOKUP(C72,'4'!$B$10:$H$161,3,FALSE)</f>
        <v>5.3622685185185183E-2</v>
      </c>
      <c r="T72" s="6">
        <f>VLOOKUP(C72,'4'!$B$10:$H$161,4,FALSE)</f>
        <v>20</v>
      </c>
      <c r="U72" s="6">
        <f>VLOOKUP(T72,Баллы!$A$2:$B$101,2)+V72/2</f>
        <v>76</v>
      </c>
      <c r="V72" s="6">
        <f>VLOOKUP(C72,'4'!$B$10:$H$161,6,FALSE)</f>
        <v>10</v>
      </c>
      <c r="W72" s="8"/>
      <c r="X72" s="4"/>
      <c r="Y72" s="4"/>
      <c r="Z72" s="4"/>
      <c r="AA72" s="8"/>
      <c r="AB72" s="4"/>
      <c r="AC72" s="4"/>
      <c r="AD72" s="4"/>
      <c r="AE72" s="87"/>
      <c r="AF72" s="6"/>
      <c r="AG72" s="4"/>
      <c r="AH72" s="4"/>
      <c r="AI72" s="5"/>
      <c r="AJ72" s="6"/>
      <c r="AK72" s="6"/>
      <c r="AL72" s="6"/>
      <c r="AM72" s="5"/>
      <c r="AN72" s="6"/>
      <c r="AO72" s="6"/>
      <c r="AP72" s="6"/>
      <c r="AQ72" s="5"/>
      <c r="AR72" s="6"/>
      <c r="AS72" s="6"/>
      <c r="AT72" s="6"/>
      <c r="AU72" s="5"/>
      <c r="AV72" s="6"/>
      <c r="AW72" s="6"/>
      <c r="AX72" s="6"/>
      <c r="AY72" s="5"/>
      <c r="AZ72" s="6"/>
      <c r="BA72" s="6"/>
      <c r="BB72" s="6"/>
      <c r="BC72" s="5"/>
      <c r="BD72" s="6"/>
      <c r="BE72" s="6"/>
      <c r="BF72" s="6"/>
    </row>
    <row r="73" spans="1:58" x14ac:dyDescent="0.3">
      <c r="A73" s="11">
        <f>IF(D73=0," ",RANK(D73,$D$3:$D$113,0))</f>
        <v>70</v>
      </c>
      <c r="B73" s="9">
        <v>70</v>
      </c>
      <c r="C73" s="12" t="s">
        <v>754</v>
      </c>
      <c r="D73" s="72">
        <f>I73+M73+Q73+U73+Y73+AC73+AG73+AK73+AO73+AS73+AW73+BA73+BE73</f>
        <v>76</v>
      </c>
      <c r="E73" s="13">
        <f>J73+N73+R73+V73+Z73+AD73+AH73+AL73+AP73+AT73+AX73+BB73+BF73</f>
        <v>10</v>
      </c>
      <c r="F73" s="13">
        <f>COUNTA(H73,L73,P73,T73,X73,AB73,AF73,AJ73,AN73,AR73,AV73,AZ73,BD73)</f>
        <v>1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8">
        <f>VLOOKUP(C73,'6'!$B$10:$H$215,3,FALSE)</f>
        <v>5.2476851851851851E-2</v>
      </c>
      <c r="AB73" s="4">
        <f>VLOOKUP(C73,'6'!$B$10:$H$215,4,FALSE)</f>
        <v>20</v>
      </c>
      <c r="AC73" s="4">
        <f>VLOOKUP(AB73,Баллы!$A$2:$B$101,2)+AD73/2</f>
        <v>76</v>
      </c>
      <c r="AD73" s="4">
        <f>VLOOKUP(C73,'6'!$B$10:$H$215,6,FALSE)</f>
        <v>10</v>
      </c>
      <c r="AE73" s="87"/>
      <c r="AF73" s="6"/>
      <c r="AG73" s="4"/>
      <c r="AH73" s="4"/>
      <c r="AI73" s="5"/>
      <c r="AJ73" s="6"/>
      <c r="AK73" s="6"/>
      <c r="AL73" s="6"/>
      <c r="AM73" s="5"/>
      <c r="AN73" s="6"/>
      <c r="AO73" s="6"/>
      <c r="AP73" s="6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</row>
    <row r="74" spans="1:58" x14ac:dyDescent="0.3">
      <c r="A74" s="11">
        <f>IF(D74=0," ",RANK(D74,$D$3:$D$113,0))</f>
        <v>70</v>
      </c>
      <c r="B74" s="9">
        <v>70</v>
      </c>
      <c r="C74" s="159" t="s">
        <v>1902</v>
      </c>
      <c r="D74" s="72">
        <f>I74+M74+Q74+U74+Y74+AC74+AG74+AK74+AO74+AS74+AW74+BA74+BE74</f>
        <v>76</v>
      </c>
      <c r="E74" s="13">
        <f>J74+N74+R74+V74+Z74+AD74+AH74+AL74+AP74+AT74+AX74+BB74+BF74</f>
        <v>10</v>
      </c>
      <c r="F74" s="13">
        <f>COUNTA(H74,L74,P74,T74,X74,AB74,AF74,AJ74,AN74,AR74,AV74,AZ74,BD74)</f>
        <v>1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87" t="str">
        <f>VLOOKUP(C74,'7'!$B$10:$H$126,3,FALSE)</f>
        <v>01:16:16</v>
      </c>
      <c r="AF74" s="6">
        <f>VLOOKUP(C74,'7'!$B$10:$H$126,4,FALSE)</f>
        <v>20</v>
      </c>
      <c r="AG74" s="4">
        <f>VLOOKUP(AF74,Баллы!$A$2:$B$101,2)+AH74/2</f>
        <v>76</v>
      </c>
      <c r="AH74" s="4">
        <f>VLOOKUP(C74,'7'!$B$10:$H$126,6,FALSE)</f>
        <v>10</v>
      </c>
      <c r="AI74" s="5"/>
      <c r="AJ74" s="6"/>
      <c r="AK74" s="6"/>
      <c r="AL74" s="6"/>
      <c r="AM74" s="5"/>
      <c r="AN74" s="6"/>
      <c r="AO74" s="6"/>
      <c r="AP74" s="6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</row>
    <row r="75" spans="1:58" x14ac:dyDescent="0.3">
      <c r="A75" s="11">
        <f>IF(D75=0," ",RANK(D75,$D$3:$D$113,0))</f>
        <v>73</v>
      </c>
      <c r="B75" s="9">
        <v>73</v>
      </c>
      <c r="C75" s="24" t="s">
        <v>352</v>
      </c>
      <c r="D75" s="72">
        <f>I75+M75+Q75+U75+Y75+AC75+AG75+AK75+AO75+AS75+AW75+BA75+BE75</f>
        <v>75.25</v>
      </c>
      <c r="E75" s="13">
        <f>J75+N75+R75+V75+Z75+AD75+AH75+AL75+AP75+AT75+AX75+BB75+BF75</f>
        <v>26.5</v>
      </c>
      <c r="F75" s="13">
        <f>COUNTA(H75,L75,P75,T75,X75,AB75,AF75,AJ75,AN75,AR75,AV75,AZ75,BD75)</f>
        <v>1</v>
      </c>
      <c r="G75" s="5"/>
      <c r="H75" s="6"/>
      <c r="I75" s="6"/>
      <c r="J75" s="6"/>
      <c r="K75" s="5"/>
      <c r="L75" s="6"/>
      <c r="M75" s="6"/>
      <c r="N75" s="6"/>
      <c r="O75" s="5">
        <f>VLOOKUP(C75,'3'!$B$10:$G$298,3,FALSE)</f>
        <v>0.15105324074074075</v>
      </c>
      <c r="P75" s="6">
        <f>VLOOKUP(C75,'3'!$B$10:$G$298,4,FALSE)</f>
        <v>29</v>
      </c>
      <c r="Q75" s="6">
        <f>VLOOKUP(P75,Баллы!$A$2:$B$101,2)+R75/2</f>
        <v>75.25</v>
      </c>
      <c r="R75" s="6">
        <f>VLOOKUP(C75,'3'!$B$10:$G$298,5,FALSE)</f>
        <v>26.5</v>
      </c>
      <c r="S75" s="5"/>
      <c r="T75" s="6"/>
      <c r="U75" s="6"/>
      <c r="V75" s="6"/>
      <c r="W75" s="8"/>
      <c r="X75" s="4"/>
      <c r="Y75" s="4"/>
      <c r="Z75" s="4"/>
      <c r="AA75" s="8"/>
      <c r="AB75" s="4"/>
      <c r="AC75" s="4"/>
      <c r="AD75" s="4"/>
      <c r="AE75" s="87"/>
      <c r="AF75" s="6"/>
      <c r="AG75" s="4"/>
      <c r="AH75" s="4"/>
      <c r="AI75" s="5"/>
      <c r="AJ75" s="6"/>
      <c r="AK75" s="6"/>
      <c r="AL75" s="6"/>
      <c r="AM75" s="5"/>
      <c r="AN75" s="6"/>
      <c r="AO75" s="6"/>
      <c r="AP75" s="6"/>
      <c r="AQ75" s="5"/>
      <c r="AR75" s="6"/>
      <c r="AS75" s="6"/>
      <c r="AT75" s="6"/>
      <c r="AU75" s="5"/>
      <c r="AV75" s="6"/>
      <c r="AW75" s="6"/>
      <c r="AX75" s="6"/>
      <c r="AY75" s="5"/>
      <c r="AZ75" s="6"/>
      <c r="BA75" s="6"/>
      <c r="BB75" s="6"/>
      <c r="BC75" s="5"/>
      <c r="BD75" s="6"/>
      <c r="BE75" s="6"/>
      <c r="BF75" s="6"/>
    </row>
    <row r="76" spans="1:58" x14ac:dyDescent="0.3">
      <c r="A76" s="11">
        <f>IF(D76=0," ",RANK(D76,$D$3:$D$113,0))</f>
        <v>74</v>
      </c>
      <c r="B76" s="9">
        <v>74</v>
      </c>
      <c r="C76" s="159" t="s">
        <v>1909</v>
      </c>
      <c r="D76" s="72">
        <f>I76+M76+Q76+U76+Y76+AC76+AG76+AK76+AO76+AS76+AW76+BA76+BE76</f>
        <v>74.5</v>
      </c>
      <c r="E76" s="13">
        <f>J76+N76+R76+V76+Z76+AD76+AH76+AL76+AP76+AT76+AX76+BB76+BF76</f>
        <v>15</v>
      </c>
      <c r="F76" s="13">
        <f>COUNTA(H76,L76,P76,T76,X76,AB76,AF76,AJ76,AN76,AR76,AV76,AZ76,BD76)</f>
        <v>1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87"/>
      <c r="AF76" s="6"/>
      <c r="AG76" s="4"/>
      <c r="AH76" s="4"/>
      <c r="AI76" s="5" t="str">
        <f>VLOOKUP(C76,'8'!$B$10:$H$397,3,FALSE)</f>
        <v>01:40:39</v>
      </c>
      <c r="AJ76" s="6">
        <f>VLOOKUP(C76,'8'!$B$10:$H$397,4,FALSE)</f>
        <v>24</v>
      </c>
      <c r="AK76" s="6">
        <f>VLOOKUP(AJ76,Баллы!$A$2:$B$101,2)+AL76/2</f>
        <v>74.5</v>
      </c>
      <c r="AL76" s="6">
        <f>VLOOKUP(C76,'8'!$B$10:$H$397,6,FALSE)</f>
        <v>15</v>
      </c>
      <c r="AM76" s="5"/>
      <c r="AN76" s="6"/>
      <c r="AO76" s="6"/>
      <c r="AP76" s="6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</row>
    <row r="77" spans="1:58" x14ac:dyDescent="0.3">
      <c r="A77" s="11">
        <f>IF(D77=0," ",RANK(D77,$D$3:$D$113,0))</f>
        <v>74</v>
      </c>
      <c r="B77" s="9">
        <v>75</v>
      </c>
      <c r="C77" s="159" t="s">
        <v>1918</v>
      </c>
      <c r="D77" s="72">
        <f>I77+M77+Q77+U77+Y77+AC77+AG77+AK77+AO77+AS77+AW77+BA77+BE77</f>
        <v>74.5</v>
      </c>
      <c r="E77" s="13">
        <f>J77+N77+R77+V77+Z77+AD77+AH77+AL77+AP77+AT77+AX77+BB77+BF77</f>
        <v>7</v>
      </c>
      <c r="F77" s="13">
        <f>COUNTA(H77,L77,P77,T77,X77,AB77,AF77,AJ77,AN77,AR77,AV77,AZ77,BD77)</f>
        <v>1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87"/>
      <c r="AF77" s="6"/>
      <c r="AG77" s="4"/>
      <c r="AH77" s="4"/>
      <c r="AI77" s="5" t="str">
        <f>VLOOKUP(C77,'8'!$B$10:$H$397,3,FALSE)</f>
        <v>00:54:46</v>
      </c>
      <c r="AJ77" s="6">
        <f>VLOOKUP(C77,'8'!$B$10:$H$397,4,FALSE)</f>
        <v>20</v>
      </c>
      <c r="AK77" s="6">
        <f>VLOOKUP(AJ77,Баллы!$A$2:$B$101,2)+AL77/2</f>
        <v>74.5</v>
      </c>
      <c r="AL77" s="6">
        <f>VLOOKUP(C77,'8'!$B$10:$H$397,6,FALSE)</f>
        <v>7</v>
      </c>
      <c r="AM77" s="5"/>
      <c r="AN77" s="6"/>
      <c r="AO77" s="6"/>
      <c r="AP77" s="6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</row>
    <row r="78" spans="1:58" x14ac:dyDescent="0.3">
      <c r="A78" s="11">
        <f>IF(D78=0," ",RANK(D78,$D$3:$D$113,0))</f>
        <v>76</v>
      </c>
      <c r="B78" s="9">
        <v>76</v>
      </c>
      <c r="C78" s="159" t="s">
        <v>1919</v>
      </c>
      <c r="D78" s="72">
        <f>I78+M78+Q78+U78+Y78+AC78+AG78+AK78+AO78+AS78+AW78+BA78+BE78</f>
        <v>73.5</v>
      </c>
      <c r="E78" s="13">
        <f>J78+N78+R78+V78+Z78+AD78+AH78+AL78+AP78+AT78+AX78+BB78+BF78</f>
        <v>7</v>
      </c>
      <c r="F78" s="13">
        <f>COUNTA(H78,L78,P78,T78,X78,AB78,AF78,AJ78,AN78,AR78,AV78,AZ78,BD78)</f>
        <v>1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87"/>
      <c r="AF78" s="6"/>
      <c r="AG78" s="4"/>
      <c r="AH78" s="4"/>
      <c r="AI78" s="5" t="str">
        <f>VLOOKUP(C78,'8'!$B$10:$H$397,3,FALSE)</f>
        <v>00:54:50</v>
      </c>
      <c r="AJ78" s="6">
        <f>VLOOKUP(C78,'8'!$B$10:$H$397,4,FALSE)</f>
        <v>21</v>
      </c>
      <c r="AK78" s="6">
        <f>VLOOKUP(AJ78,Баллы!$A$2:$B$101,2)+AL78/2</f>
        <v>73.5</v>
      </c>
      <c r="AL78" s="6">
        <f>VLOOKUP(C78,'8'!$B$10:$H$397,6,FALSE)</f>
        <v>7</v>
      </c>
      <c r="AM78" s="5"/>
      <c r="AN78" s="6"/>
      <c r="AO78" s="6"/>
      <c r="AP78" s="6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</row>
    <row r="79" spans="1:58" x14ac:dyDescent="0.3">
      <c r="A79" s="11">
        <f>IF(D79=0," ",RANK(D79,$D$3:$D$113,0))</f>
        <v>77</v>
      </c>
      <c r="B79" s="9">
        <v>77</v>
      </c>
      <c r="C79" s="12" t="s">
        <v>722</v>
      </c>
      <c r="D79" s="72">
        <f>I79+M79+Q79+U79+Y79+AC79+AG79+AK79+AO79+AS79+AW79+BA79+BE79</f>
        <v>73</v>
      </c>
      <c r="E79" s="13">
        <f>J79+N79+R79+V79+Z79+AD79+AH79+AL79+AP79+AT79+AX79+BB79+BF79</f>
        <v>22</v>
      </c>
      <c r="F79" s="13">
        <f>COUNTA(H79,L79,P79,T79,X79,AB79,AF79,AJ79,AN79,AR79,AV79,AZ79,BD79)</f>
        <v>1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8">
        <f>VLOOKUP(C79,'6'!$B$10:$H$215,3,FALSE)</f>
        <v>0.14626157407407406</v>
      </c>
      <c r="AB79" s="4">
        <f>VLOOKUP(C79,'6'!$B$10:$H$215,4,FALSE)</f>
        <v>29</v>
      </c>
      <c r="AC79" s="4">
        <f>VLOOKUP(AB79,Баллы!$A$2:$B$101,2)+AD79/2</f>
        <v>73</v>
      </c>
      <c r="AD79" s="4">
        <f>VLOOKUP(C79,'6'!$B$10:$H$215,6,FALSE)</f>
        <v>22</v>
      </c>
      <c r="AE79" s="87"/>
      <c r="AF79" s="6"/>
      <c r="AG79" s="4"/>
      <c r="AH79" s="4"/>
      <c r="AI79" s="5"/>
      <c r="AJ79" s="6"/>
      <c r="AK79" s="6"/>
      <c r="AL79" s="6"/>
      <c r="AM79" s="5"/>
      <c r="AN79" s="6"/>
      <c r="AO79" s="6"/>
      <c r="AP79" s="6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</row>
    <row r="80" spans="1:58" x14ac:dyDescent="0.3">
      <c r="A80" s="11">
        <f>IF(D80=0," ",RANK(D80,$D$3:$D$113,0))</f>
        <v>77</v>
      </c>
      <c r="B80" s="9">
        <v>78</v>
      </c>
      <c r="C80" s="12" t="s">
        <v>757</v>
      </c>
      <c r="D80" s="72">
        <f>I80+M80+Q80+U80+Y80+AC80+AG80+AK80+AO80+AS80+AW80+BA80+BE80</f>
        <v>73</v>
      </c>
      <c r="E80" s="13">
        <f>J80+N80+R80+V80+Z80+AD80+AH80+AL80+AP80+AT80+AX80+BB80+BF80</f>
        <v>10</v>
      </c>
      <c r="F80" s="13">
        <f>COUNTA(H80,L80,P80,T80,X80,AB80,AF80,AJ80,AN80,AR80,AV80,AZ80,BD80)</f>
        <v>1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8">
        <f>VLOOKUP(C80,'6'!$B$10:$H$215,3,FALSE)</f>
        <v>5.3043981481481484E-2</v>
      </c>
      <c r="AB80" s="4">
        <f>VLOOKUP(C80,'6'!$B$10:$H$215,4,FALSE)</f>
        <v>23</v>
      </c>
      <c r="AC80" s="4">
        <f>VLOOKUP(AB80,Баллы!$A$2:$B$101,2)+AD80/2</f>
        <v>73</v>
      </c>
      <c r="AD80" s="4">
        <f>VLOOKUP(C80,'6'!$B$10:$H$215,6,FALSE)</f>
        <v>10</v>
      </c>
      <c r="AE80" s="87"/>
      <c r="AF80" s="6"/>
      <c r="AG80" s="4"/>
      <c r="AH80" s="4"/>
      <c r="AI80" s="5"/>
      <c r="AJ80" s="6"/>
      <c r="AK80" s="6"/>
      <c r="AL80" s="6"/>
      <c r="AM80" s="5"/>
      <c r="AN80" s="6"/>
      <c r="AO80" s="6"/>
      <c r="AP80" s="6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</row>
    <row r="81" spans="1:58" x14ac:dyDescent="0.3">
      <c r="A81" s="11">
        <f>IF(D81=0," ",RANK(D81,$D$3:$D$113,0))</f>
        <v>79</v>
      </c>
      <c r="B81" s="9">
        <v>79</v>
      </c>
      <c r="C81" s="24" t="s">
        <v>293</v>
      </c>
      <c r="D81" s="72">
        <f>I81+M81+Q81+U81+Y81+AC81+AG81+AK81+AO81+AS81+AW81+BA81+BE81</f>
        <v>72.75</v>
      </c>
      <c r="E81" s="13">
        <f>J81+N81+R81+V81+Z81+AD81+AH81+AL81+AP81+AT81+AX81+BB81+BF81</f>
        <v>9.5</v>
      </c>
      <c r="F81" s="13">
        <f>COUNTA(H81,L81,P81,T81,X81,AB81,AF81,AJ81,AN81,AR81,AV81,AZ81,BD81)</f>
        <v>1</v>
      </c>
      <c r="G81" s="5"/>
      <c r="H81" s="6"/>
      <c r="I81" s="6"/>
      <c r="J81" s="6"/>
      <c r="K81" s="5"/>
      <c r="L81" s="6"/>
      <c r="M81" s="6"/>
      <c r="N81" s="6"/>
      <c r="O81" s="5">
        <f>VLOOKUP(C81,'3'!$B$10:$G$298,3,FALSE)</f>
        <v>4.6250000000000006E-2</v>
      </c>
      <c r="P81" s="6">
        <f>VLOOKUP(C81,'3'!$B$10:$G$298,4,FALSE)</f>
        <v>23</v>
      </c>
      <c r="Q81" s="6">
        <f>VLOOKUP(P81,Баллы!$A$2:$B$101,2)+R81/2</f>
        <v>72.75</v>
      </c>
      <c r="R81" s="6">
        <f>VLOOKUP(C81,'3'!$B$10:$G$298,5,FALSE)</f>
        <v>9.5</v>
      </c>
      <c r="S81" s="5"/>
      <c r="T81" s="6"/>
      <c r="U81" s="6"/>
      <c r="V81" s="6"/>
      <c r="W81" s="8"/>
      <c r="X81" s="4"/>
      <c r="Y81" s="4"/>
      <c r="Z81" s="4"/>
      <c r="AA81" s="8"/>
      <c r="AB81" s="4"/>
      <c r="AC81" s="4"/>
      <c r="AD81" s="4"/>
      <c r="AE81" s="87"/>
      <c r="AF81" s="6"/>
      <c r="AG81" s="4"/>
      <c r="AH81" s="4"/>
      <c r="AI81" s="5"/>
      <c r="AJ81" s="6"/>
      <c r="AK81" s="6"/>
      <c r="AL81" s="6"/>
      <c r="AM81" s="5"/>
      <c r="AN81" s="6"/>
      <c r="AO81" s="6"/>
      <c r="AP81" s="6"/>
      <c r="AQ81" s="5"/>
      <c r="AR81" s="6"/>
      <c r="AS81" s="6"/>
      <c r="AT81" s="6"/>
      <c r="AU81" s="5"/>
      <c r="AV81" s="6"/>
      <c r="AW81" s="6"/>
      <c r="AX81" s="6"/>
      <c r="AY81" s="5"/>
      <c r="AZ81" s="6"/>
      <c r="BA81" s="6"/>
      <c r="BB81" s="6"/>
      <c r="BC81" s="5"/>
      <c r="BD81" s="6"/>
      <c r="BE81" s="6"/>
      <c r="BF81" s="6"/>
    </row>
    <row r="82" spans="1:58" x14ac:dyDescent="0.3">
      <c r="A82" s="11">
        <f>IF(D82=0," ",RANK(D82,$D$3:$D$113,0))</f>
        <v>80</v>
      </c>
      <c r="B82" s="9">
        <v>80</v>
      </c>
      <c r="C82" s="159" t="s">
        <v>1903</v>
      </c>
      <c r="D82" s="72">
        <f>I82+M82+Q82+U82+Y82+AC82+AG82+AK82+AO82+AS82+AW82+BA82+BE82</f>
        <v>72</v>
      </c>
      <c r="E82" s="13">
        <f>J82+N82+R82+V82+Z82+AD82+AH82+AL82+AP82+AT82+AX82+BB82+BF82</f>
        <v>10</v>
      </c>
      <c r="F82" s="13">
        <f>COUNTA(H82,L82,P82,T82,X82,AB82,AF82,AJ82,AN82,AR82,AV82,AZ82,BD82)</f>
        <v>1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87" t="str">
        <f>VLOOKUP(C82,'7'!$B$10:$H$126,3,FALSE)</f>
        <v>01:17:32</v>
      </c>
      <c r="AF82" s="6">
        <f>VLOOKUP(C82,'7'!$B$10:$H$126,4,FALSE)</f>
        <v>24</v>
      </c>
      <c r="AG82" s="4">
        <f>VLOOKUP(AF82,Баллы!$A$2:$B$101,2)+AH82/2</f>
        <v>72</v>
      </c>
      <c r="AH82" s="4">
        <f>VLOOKUP(C82,'7'!$B$10:$H$126,6,FALSE)</f>
        <v>10</v>
      </c>
      <c r="AI82" s="5"/>
      <c r="AJ82" s="6"/>
      <c r="AK82" s="6"/>
      <c r="AL82" s="6"/>
      <c r="AM82" s="5"/>
      <c r="AN82" s="6"/>
      <c r="AO82" s="6"/>
      <c r="AP82" s="6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</row>
    <row r="83" spans="1:58" x14ac:dyDescent="0.3">
      <c r="A83" s="11">
        <f>IF(D83=0," ",RANK(D83,$D$3:$D$113,0))</f>
        <v>81</v>
      </c>
      <c r="B83" s="9">
        <v>81</v>
      </c>
      <c r="C83" s="24" t="s">
        <v>294</v>
      </c>
      <c r="D83" s="72">
        <f>I83+M83+Q83+U83+Y83+AC83+AG83+AK83+AO83+AS83+AW83+BA83+BE83</f>
        <v>71.75</v>
      </c>
      <c r="E83" s="13">
        <f>J83+N83+R83+V83+Z83+AD83+AH83+AL83+AP83+AT83+AX83+BB83+BF83</f>
        <v>9.5</v>
      </c>
      <c r="F83" s="13">
        <f>COUNTA(H83,L83,P83,T83,X83,AB83,AF83,AJ83,AN83,AR83,AV83,AZ83,BD83)</f>
        <v>1</v>
      </c>
      <c r="G83" s="5"/>
      <c r="H83" s="6"/>
      <c r="I83" s="6"/>
      <c r="J83" s="6"/>
      <c r="K83" s="5"/>
      <c r="L83" s="6"/>
      <c r="M83" s="6"/>
      <c r="N83" s="6"/>
      <c r="O83" s="5">
        <f>VLOOKUP(C83,'3'!$B$10:$G$298,3,FALSE)</f>
        <v>4.71875E-2</v>
      </c>
      <c r="P83" s="6">
        <f>VLOOKUP(C83,'3'!$B$10:$G$298,4,FALSE)</f>
        <v>24</v>
      </c>
      <c r="Q83" s="6">
        <f>VLOOKUP(P83,Баллы!$A$2:$B$101,2)+R83/2</f>
        <v>71.75</v>
      </c>
      <c r="R83" s="6">
        <f>VLOOKUP(C83,'3'!$B$10:$G$298,5,FALSE)</f>
        <v>9.5</v>
      </c>
      <c r="S83" s="5"/>
      <c r="T83" s="6"/>
      <c r="U83" s="6"/>
      <c r="V83" s="6"/>
      <c r="W83" s="8"/>
      <c r="X83" s="4"/>
      <c r="Y83" s="4"/>
      <c r="Z83" s="4"/>
      <c r="AA83" s="8"/>
      <c r="AB83" s="4"/>
      <c r="AC83" s="4"/>
      <c r="AD83" s="4"/>
      <c r="AE83" s="87"/>
      <c r="AF83" s="6"/>
      <c r="AG83" s="4"/>
      <c r="AH83" s="4"/>
      <c r="AI83" s="5"/>
      <c r="AJ83" s="6"/>
      <c r="AK83" s="6"/>
      <c r="AL83" s="6"/>
      <c r="AM83" s="5"/>
      <c r="AN83" s="6"/>
      <c r="AO83" s="6"/>
      <c r="AP83" s="6"/>
      <c r="AQ83" s="5"/>
      <c r="AR83" s="6"/>
      <c r="AS83" s="6"/>
      <c r="AT83" s="6"/>
      <c r="AU83" s="5"/>
      <c r="AV83" s="6"/>
      <c r="AW83" s="6"/>
      <c r="AX83" s="6"/>
      <c r="AY83" s="5"/>
      <c r="AZ83" s="6"/>
      <c r="BA83" s="6"/>
      <c r="BB83" s="6"/>
      <c r="BC83" s="5"/>
      <c r="BD83" s="6"/>
      <c r="BE83" s="6"/>
      <c r="BF83" s="6"/>
    </row>
    <row r="84" spans="1:58" x14ac:dyDescent="0.3">
      <c r="A84" s="11">
        <f>IF(D84=0," ",RANK(D84,$D$3:$D$113,0))</f>
        <v>82</v>
      </c>
      <c r="B84" s="9">
        <v>82</v>
      </c>
      <c r="C84" s="12" t="s">
        <v>724</v>
      </c>
      <c r="D84" s="72">
        <f>I84+M84+Q84+U84+Y84+AC84+AG84+AK84+AO84+AS84+AW84+BA84+BE84</f>
        <v>71</v>
      </c>
      <c r="E84" s="13">
        <f>J84+N84+R84+V84+Z84+AD84+AH84+AL84+AP84+AT84+AX84+BB84+BF84</f>
        <v>22</v>
      </c>
      <c r="F84" s="13">
        <f>COUNTA(H84,L84,P84,T84,X84,AB84,AF84,AJ84,AN84,AR84,AV84,AZ84,BD84)</f>
        <v>1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8">
        <f>VLOOKUP(C84,'6'!$B$10:$H$215,3,FALSE)</f>
        <v>0.16412037037037039</v>
      </c>
      <c r="AB84" s="4">
        <f>VLOOKUP(C84,'6'!$B$10:$H$215,4,FALSE)</f>
        <v>31</v>
      </c>
      <c r="AC84" s="4">
        <f>VLOOKUP(AB84,Баллы!$A$2:$B$101,2)+AD84/2</f>
        <v>71</v>
      </c>
      <c r="AD84" s="4">
        <f>VLOOKUP(C84,'6'!$B$10:$H$215,6,FALSE)</f>
        <v>22</v>
      </c>
      <c r="AE84" s="87"/>
      <c r="AF84" s="6"/>
      <c r="AG84" s="4"/>
      <c r="AH84" s="4"/>
      <c r="AI84" s="5"/>
      <c r="AJ84" s="6"/>
      <c r="AK84" s="6"/>
      <c r="AL84" s="6"/>
      <c r="AM84" s="5"/>
      <c r="AN84" s="6"/>
      <c r="AO84" s="6"/>
      <c r="AP84" s="6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</row>
    <row r="85" spans="1:58" x14ac:dyDescent="0.3">
      <c r="A85" s="11">
        <f>IF(D85=0," ",RANK(D85,$D$3:$D$113,0))</f>
        <v>82</v>
      </c>
      <c r="B85" s="9">
        <v>83</v>
      </c>
      <c r="C85" s="12" t="s">
        <v>759</v>
      </c>
      <c r="D85" s="72">
        <f>I85+M85+Q85+U85+Y85+AC85+AG85+AK85+AO85+AS85+AW85+BA85+BE85</f>
        <v>71</v>
      </c>
      <c r="E85" s="13">
        <f>J85+N85+R85+V85+Z85+AD85+AH85+AL85+AP85+AT85+AX85+BB85+BF85</f>
        <v>10</v>
      </c>
      <c r="F85" s="13">
        <f>COUNTA(H85,L85,P85,T85,X85,AB85,AF85,AJ85,AN85,AR85,AV85,AZ85,BD85)</f>
        <v>1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8">
        <f>VLOOKUP(C85,'6'!$B$10:$H$215,3,FALSE)</f>
        <v>5.3101851851851851E-2</v>
      </c>
      <c r="AB85" s="4">
        <f>VLOOKUP(C85,'6'!$B$10:$H$215,4,FALSE)</f>
        <v>25</v>
      </c>
      <c r="AC85" s="4">
        <f>VLOOKUP(AB85,Баллы!$A$2:$B$101,2)+AD85/2</f>
        <v>71</v>
      </c>
      <c r="AD85" s="4">
        <f>VLOOKUP(C85,'6'!$B$10:$H$215,6,FALSE)</f>
        <v>10</v>
      </c>
      <c r="AE85" s="87"/>
      <c r="AF85" s="6"/>
      <c r="AG85" s="4"/>
      <c r="AH85" s="4"/>
      <c r="AI85" s="5"/>
      <c r="AJ85" s="6"/>
      <c r="AK85" s="6"/>
      <c r="AL85" s="6"/>
      <c r="AM85" s="5"/>
      <c r="AN85" s="6"/>
      <c r="AO85" s="6"/>
      <c r="AP85" s="6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</row>
    <row r="86" spans="1:58" x14ac:dyDescent="0.3">
      <c r="A86" s="11">
        <f>IF(D86=0," ",RANK(D86,$D$3:$D$113,0))</f>
        <v>82</v>
      </c>
      <c r="B86" s="9">
        <v>83</v>
      </c>
      <c r="C86" s="159" t="s">
        <v>1904</v>
      </c>
      <c r="D86" s="72">
        <f>I86+M86+Q86+U86+Y86+AC86+AG86+AK86+AO86+AS86+AW86+BA86+BE86</f>
        <v>71</v>
      </c>
      <c r="E86" s="13">
        <f>J86+N86+R86+V86+Z86+AD86+AH86+AL86+AP86+AT86+AX86+BB86+BF86</f>
        <v>10</v>
      </c>
      <c r="F86" s="13">
        <f>COUNTA(H86,L86,P86,T86,X86,AB86,AF86,AJ86,AN86,AR86,AV86,AZ86,BD86)</f>
        <v>1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87" t="str">
        <f>VLOOKUP(C86,'7'!$B$10:$H$126,3,FALSE)</f>
        <v>01:18:29</v>
      </c>
      <c r="AF86" s="6">
        <f>VLOOKUP(C86,'7'!$B$10:$H$126,4,FALSE)</f>
        <v>25</v>
      </c>
      <c r="AG86" s="4">
        <f>VLOOKUP(AF86,Баллы!$A$2:$B$101,2)+AH86/2</f>
        <v>71</v>
      </c>
      <c r="AH86" s="4">
        <f>VLOOKUP(C86,'7'!$B$10:$H$126,6,FALSE)</f>
        <v>10</v>
      </c>
      <c r="AI86" s="5"/>
      <c r="AJ86" s="6"/>
      <c r="AK86" s="6"/>
      <c r="AL86" s="6"/>
      <c r="AM86" s="5"/>
      <c r="AN86" s="6"/>
      <c r="AO86" s="6"/>
      <c r="AP86" s="6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</row>
    <row r="87" spans="1:58" x14ac:dyDescent="0.3">
      <c r="A87" s="11">
        <f>IF(D87=0," ",RANK(D87,$D$3:$D$113,0))</f>
        <v>85</v>
      </c>
      <c r="B87" s="9">
        <v>85</v>
      </c>
      <c r="C87" s="12" t="s">
        <v>774</v>
      </c>
      <c r="D87" s="72">
        <f>I87+M87+Q87+U87+Y87+AC87+AG87+AK87+AO87+AS87+AW87+BA87+BE87</f>
        <v>70</v>
      </c>
      <c r="E87" s="13">
        <f>J87+N87+R87+V87+Z87+AD87+AH87+AL87+AP87+AT87+AX87+BB87+BF87</f>
        <v>10</v>
      </c>
      <c r="F87" s="13">
        <f>COUNTA(H87,L87,P87,T87,X87,AB87,AF87,AJ87,AN87,AR87,AV87,AZ87,BD87)</f>
        <v>1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8">
        <f>VLOOKUP(C87,'6'!$B$10:$H$215,3,FALSE)</f>
        <v>5.3182870370370366E-2</v>
      </c>
      <c r="AB87" s="4">
        <f>VLOOKUP(C87,'6'!$B$10:$H$215,4,FALSE)</f>
        <v>26</v>
      </c>
      <c r="AC87" s="4">
        <f>VLOOKUP(AB87,Баллы!$A$2:$B$101,2)+AD87/2</f>
        <v>70</v>
      </c>
      <c r="AD87" s="4">
        <f>VLOOKUP(C87,'6'!$B$10:$H$215,6,FALSE)</f>
        <v>10</v>
      </c>
      <c r="AE87" s="87"/>
      <c r="AF87" s="6"/>
      <c r="AG87" s="4"/>
      <c r="AH87" s="4"/>
      <c r="AI87" s="5"/>
      <c r="AJ87" s="6"/>
      <c r="AK87" s="6"/>
      <c r="AL87" s="6"/>
      <c r="AM87" s="5"/>
      <c r="AN87" s="6"/>
      <c r="AO87" s="6"/>
      <c r="AP87" s="6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</row>
    <row r="88" spans="1:58" x14ac:dyDescent="0.3">
      <c r="A88" s="11">
        <f>IF(D88=0," ",RANK(D88,$D$3:$D$113,0))</f>
        <v>85</v>
      </c>
      <c r="B88" s="9">
        <v>85</v>
      </c>
      <c r="C88" s="159" t="s">
        <v>1905</v>
      </c>
      <c r="D88" s="72">
        <f>I88+M88+Q88+U88+Y88+AC88+AG88+AK88+AO88+AS88+AW88+BA88+BE88</f>
        <v>70</v>
      </c>
      <c r="E88" s="13">
        <f>J88+N88+R88+V88+Z88+AD88+AH88+AL88+AP88+AT88+AX88+BB88+BF88</f>
        <v>10</v>
      </c>
      <c r="F88" s="13">
        <f>COUNTA(H88,L88,P88,T88,X88,AB88,AF88,AJ88,AN88,AR88,AV88,AZ88,BD88)</f>
        <v>1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87" t="str">
        <f>VLOOKUP(C88,'7'!$B$10:$H$126,3,FALSE)</f>
        <v>01:18:30</v>
      </c>
      <c r="AF88" s="6">
        <f>VLOOKUP(C88,'7'!$B$10:$H$126,4,FALSE)</f>
        <v>26</v>
      </c>
      <c r="AG88" s="4">
        <f>VLOOKUP(AF88,Баллы!$A$2:$B$101,2)+AH88/2</f>
        <v>70</v>
      </c>
      <c r="AH88" s="4">
        <f>VLOOKUP(C88,'7'!$B$10:$H$126,6,FALSE)</f>
        <v>10</v>
      </c>
      <c r="AI88" s="5"/>
      <c r="AJ88" s="6"/>
      <c r="AK88" s="6"/>
      <c r="AL88" s="6"/>
      <c r="AM88" s="5"/>
      <c r="AN88" s="6"/>
      <c r="AO88" s="6"/>
      <c r="AP88" s="6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</row>
    <row r="89" spans="1:58" x14ac:dyDescent="0.3">
      <c r="A89" s="11">
        <f>IF(D89=0," ",RANK(D89,$D$3:$D$113,0))</f>
        <v>87</v>
      </c>
      <c r="B89" s="9">
        <v>87</v>
      </c>
      <c r="C89" s="24" t="s">
        <v>167</v>
      </c>
      <c r="D89" s="72">
        <f>I89+M89+Q89+U89+Y89+AC89+AG89+AK89+AO89+AS89+AW89+BA89+BE89</f>
        <v>69</v>
      </c>
      <c r="E89" s="13">
        <f>J89+N89+R89+V89+Z89+AD89+AH89+AL89+AP89+AT89+AX89+BB89+BF89</f>
        <v>10</v>
      </c>
      <c r="F89" s="13">
        <f>COUNTA(H89,L89,P89,T89,X89,AB89,AF89,AJ89,AN89,AR89,AV89,AZ89,BD89)</f>
        <v>1</v>
      </c>
      <c r="G89" s="5"/>
      <c r="H89" s="6"/>
      <c r="I89" s="6"/>
      <c r="J89" s="6"/>
      <c r="K89" s="5"/>
      <c r="L89" s="6"/>
      <c r="M89" s="6"/>
      <c r="N89" s="6"/>
      <c r="O89" s="5"/>
      <c r="P89" s="6"/>
      <c r="Q89" s="6"/>
      <c r="R89" s="6"/>
      <c r="S89" s="5">
        <f>VLOOKUP(C89,'4'!$B$10:$H$161,3,FALSE)</f>
        <v>6.7187499999999997E-2</v>
      </c>
      <c r="T89" s="6">
        <f>VLOOKUP(C89,'4'!$B$10:$H$161,4,FALSE)</f>
        <v>27</v>
      </c>
      <c r="U89" s="6">
        <f>VLOOKUP(T89,Баллы!$A$2:$B$101,2)+V89/2</f>
        <v>69</v>
      </c>
      <c r="V89" s="6">
        <f>VLOOKUP(C89,'4'!$B$10:$H$161,6,FALSE)</f>
        <v>10</v>
      </c>
      <c r="W89" s="8"/>
      <c r="X89" s="4"/>
      <c r="Y89" s="4"/>
      <c r="Z89" s="4"/>
      <c r="AA89" s="8"/>
      <c r="AB89" s="4"/>
      <c r="AC89" s="4"/>
      <c r="AD89" s="4"/>
      <c r="AE89" s="87"/>
      <c r="AF89" s="6"/>
      <c r="AG89" s="4"/>
      <c r="AH89" s="4"/>
      <c r="AI89" s="5"/>
      <c r="AJ89" s="6"/>
      <c r="AK89" s="6"/>
      <c r="AL89" s="6"/>
      <c r="AM89" s="5"/>
      <c r="AN89" s="6"/>
      <c r="AO89" s="6"/>
      <c r="AP89" s="6"/>
      <c r="AQ89" s="5"/>
      <c r="AR89" s="6"/>
      <c r="AS89" s="6"/>
      <c r="AT89" s="6"/>
      <c r="AU89" s="5"/>
      <c r="AV89" s="6"/>
      <c r="AW89" s="6"/>
      <c r="AX89" s="6"/>
      <c r="AY89" s="5"/>
      <c r="AZ89" s="6"/>
      <c r="BA89" s="6"/>
      <c r="BB89" s="6"/>
      <c r="BC89" s="5"/>
      <c r="BD89" s="6"/>
      <c r="BE89" s="6"/>
      <c r="BF89" s="6"/>
    </row>
    <row r="90" spans="1:58" x14ac:dyDescent="0.3">
      <c r="A90" s="11">
        <f>IF(D90=0," ",RANK(D90,$D$3:$D$113,0))</f>
        <v>88</v>
      </c>
      <c r="B90" s="9">
        <v>88</v>
      </c>
      <c r="C90" s="12" t="s">
        <v>761</v>
      </c>
      <c r="D90" s="72">
        <f>I90+M90+Q90+U90+Y90+AC90+AG90+AK90+AO90+AS90+AW90+BA90+BE90</f>
        <v>68</v>
      </c>
      <c r="E90" s="13">
        <f>J90+N90+R90+V90+Z90+AD90+AH90+AL90+AP90+AT90+AX90+BB90+BF90</f>
        <v>10</v>
      </c>
      <c r="F90" s="13">
        <f>COUNTA(H90,L90,P90,T90,X90,AB90,AF90,AJ90,AN90,AR90,AV90,AZ90,BD90)</f>
        <v>1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8">
        <f>VLOOKUP(C90,'6'!$B$10:$H$215,3,FALSE)</f>
        <v>5.6724537037037039E-2</v>
      </c>
      <c r="AB90" s="4">
        <f>VLOOKUP(C90,'6'!$B$10:$H$215,4,FALSE)</f>
        <v>28</v>
      </c>
      <c r="AC90" s="4">
        <f>VLOOKUP(AB90,Баллы!$A$2:$B$101,2)+AD90/2</f>
        <v>68</v>
      </c>
      <c r="AD90" s="4">
        <f>VLOOKUP(C90,'6'!$B$10:$H$215,6,FALSE)</f>
        <v>10</v>
      </c>
      <c r="AE90" s="87"/>
      <c r="AF90" s="6"/>
      <c r="AG90" s="4"/>
      <c r="AH90" s="4"/>
      <c r="AI90" s="5"/>
      <c r="AJ90" s="6"/>
      <c r="AK90" s="6"/>
      <c r="AL90" s="6"/>
      <c r="AM90" s="5"/>
      <c r="AN90" s="6"/>
      <c r="AO90" s="6"/>
      <c r="AP90" s="6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</row>
    <row r="91" spans="1:58" x14ac:dyDescent="0.3">
      <c r="A91" s="11">
        <f>IF(D91=0," ",RANK(D91,$D$3:$D$113,0))</f>
        <v>89</v>
      </c>
      <c r="B91" s="9">
        <v>89</v>
      </c>
      <c r="C91" s="159" t="s">
        <v>1910</v>
      </c>
      <c r="D91" s="72">
        <f>I91+M91+Q91+U91+Y91+AC91+AG91+AK91+AO91+AS91+AW91+BA91+BE91</f>
        <v>67.5</v>
      </c>
      <c r="E91" s="13">
        <f>J91+N91+R91+V91+Z91+AD91+AH91+AL91+AP91+AT91+AX91+BB91+BF91</f>
        <v>15</v>
      </c>
      <c r="F91" s="13">
        <f>COUNTA(H91,L91,P91,T91,X91,AB91,AF91,AJ91,AN91,AR91,AV91,AZ91,BD91)</f>
        <v>1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87"/>
      <c r="AF91" s="6"/>
      <c r="AG91" s="4"/>
      <c r="AH91" s="4"/>
      <c r="AI91" s="5" t="str">
        <f>VLOOKUP(C91,'8'!$B$10:$H$397,3,FALSE)</f>
        <v>01:43:49</v>
      </c>
      <c r="AJ91" s="6">
        <f>VLOOKUP(C91,'8'!$B$10:$H$397,4,FALSE)</f>
        <v>31</v>
      </c>
      <c r="AK91" s="6">
        <f>VLOOKUP(AJ91,Баллы!$A$2:$B$101,2)+AL91/2</f>
        <v>67.5</v>
      </c>
      <c r="AL91" s="6">
        <f>VLOOKUP(C91,'8'!$B$10:$H$397,6,FALSE)</f>
        <v>15</v>
      </c>
      <c r="AM91" s="5"/>
      <c r="AN91" s="6"/>
      <c r="AO91" s="6"/>
      <c r="AP91" s="6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</row>
    <row r="92" spans="1:58" x14ac:dyDescent="0.3">
      <c r="A92" s="11">
        <f>IF(D92=0," ",RANK(D92,$D$3:$D$113,0))</f>
        <v>90</v>
      </c>
      <c r="B92" s="9">
        <v>90</v>
      </c>
      <c r="C92" s="24" t="s">
        <v>360</v>
      </c>
      <c r="D92" s="72">
        <f>I92+M92+Q92+U92+Y92+AC92+AG92+AK92+AO92+AS92+AW92+BA92+BE92</f>
        <v>67.25</v>
      </c>
      <c r="E92" s="13">
        <f>J92+N92+R92+V92+Z92+AD92+AH92+AL92+AP92+AT92+AX92+BB92+BF92</f>
        <v>26.5</v>
      </c>
      <c r="F92" s="13">
        <f>COUNTA(H92,L92,P92,T92,X92,AB92,AF92,AJ92,AN92,AR92,AV92,AZ92,BD92)</f>
        <v>1</v>
      </c>
      <c r="G92" s="5"/>
      <c r="H92" s="6"/>
      <c r="I92" s="6"/>
      <c r="J92" s="6"/>
      <c r="K92" s="5"/>
      <c r="L92" s="6"/>
      <c r="M92" s="6"/>
      <c r="N92" s="6"/>
      <c r="O92" s="5">
        <f>VLOOKUP(C92,'3'!$B$10:$G$298,3,FALSE)</f>
        <v>0.17354166666666668</v>
      </c>
      <c r="P92" s="6">
        <f>VLOOKUP(C92,'3'!$B$10:$G$298,4,FALSE)</f>
        <v>37</v>
      </c>
      <c r="Q92" s="6">
        <f>VLOOKUP(P92,Баллы!$A$2:$B$101,2)+R92/2</f>
        <v>67.25</v>
      </c>
      <c r="R92" s="6">
        <f>VLOOKUP(C92,'3'!$B$10:$G$298,5,FALSE)</f>
        <v>26.5</v>
      </c>
      <c r="S92" s="5"/>
      <c r="T92" s="6"/>
      <c r="U92" s="6"/>
      <c r="V92" s="6"/>
      <c r="W92" s="8"/>
      <c r="X92" s="4"/>
      <c r="Y92" s="4"/>
      <c r="Z92" s="4"/>
      <c r="AA92" s="8"/>
      <c r="AB92" s="4"/>
      <c r="AC92" s="4"/>
      <c r="AD92" s="4"/>
      <c r="AE92" s="87"/>
      <c r="AF92" s="6"/>
      <c r="AG92" s="4"/>
      <c r="AH92" s="4"/>
      <c r="AI92" s="5"/>
      <c r="AJ92" s="6"/>
      <c r="AK92" s="6"/>
      <c r="AL92" s="6"/>
      <c r="AM92" s="5"/>
      <c r="AN92" s="6"/>
      <c r="AO92" s="6"/>
      <c r="AP92" s="6"/>
      <c r="AQ92" s="5"/>
      <c r="AR92" s="6"/>
      <c r="AS92" s="6"/>
      <c r="AT92" s="6"/>
      <c r="AU92" s="5"/>
      <c r="AV92" s="6"/>
      <c r="AW92" s="6"/>
      <c r="AX92" s="6"/>
      <c r="AY92" s="5"/>
      <c r="AZ92" s="6"/>
      <c r="BA92" s="6"/>
      <c r="BB92" s="6"/>
      <c r="BC92" s="5"/>
      <c r="BD92" s="6"/>
      <c r="BE92" s="6"/>
      <c r="BF92" s="6"/>
    </row>
    <row r="93" spans="1:58" x14ac:dyDescent="0.3">
      <c r="A93" s="11">
        <f>IF(D93=0," ",RANK(D93,$D$3:$D$113,0))</f>
        <v>91</v>
      </c>
      <c r="B93" s="9">
        <v>91</v>
      </c>
      <c r="C93" s="24" t="s">
        <v>299</v>
      </c>
      <c r="D93" s="72">
        <f>I93+M93+Q93+U93+Y93+AC93+AG93+AK93+AO93+AS93+AW93+BA93+BE93</f>
        <v>66.75</v>
      </c>
      <c r="E93" s="13">
        <f>J93+N93+R93+V93+Z93+AD93+AH93+AL93+AP93+AT93+AX93+BB93+BF93</f>
        <v>9.5</v>
      </c>
      <c r="F93" s="13">
        <f>COUNTA(H93,L93,P93,T93,X93,AB93,AF93,AJ93,AN93,AR93,AV93,AZ93,BD93)</f>
        <v>1</v>
      </c>
      <c r="G93" s="5"/>
      <c r="H93" s="6"/>
      <c r="I93" s="6"/>
      <c r="J93" s="6"/>
      <c r="K93" s="5"/>
      <c r="L93" s="6"/>
      <c r="M93" s="6"/>
      <c r="N93" s="6"/>
      <c r="O93" s="5">
        <f>VLOOKUP(C93,'3'!$B$10:$G$298,3,FALSE)</f>
        <v>4.9317129629629634E-2</v>
      </c>
      <c r="P93" s="6">
        <f>VLOOKUP(C93,'3'!$B$10:$G$298,4,FALSE)</f>
        <v>29</v>
      </c>
      <c r="Q93" s="6">
        <f>VLOOKUP(P93,Баллы!$A$2:$B$101,2)+R93/2</f>
        <v>66.75</v>
      </c>
      <c r="R93" s="6">
        <f>VLOOKUP(C93,'3'!$B$10:$G$298,5,FALSE)</f>
        <v>9.5</v>
      </c>
      <c r="S93" s="5"/>
      <c r="T93" s="6"/>
      <c r="U93" s="6"/>
      <c r="V93" s="6"/>
      <c r="W93" s="8"/>
      <c r="X93" s="4"/>
      <c r="Y93" s="4"/>
      <c r="Z93" s="4"/>
      <c r="AA93" s="8"/>
      <c r="AB93" s="4"/>
      <c r="AC93" s="4"/>
      <c r="AD93" s="4"/>
      <c r="AE93" s="87"/>
      <c r="AF93" s="6"/>
      <c r="AG93" s="4"/>
      <c r="AH93" s="4"/>
      <c r="AI93" s="5"/>
      <c r="AJ93" s="6"/>
      <c r="AK93" s="6"/>
      <c r="AL93" s="6"/>
      <c r="AM93" s="5"/>
      <c r="AN93" s="6"/>
      <c r="AO93" s="6"/>
      <c r="AP93" s="6"/>
      <c r="AQ93" s="5"/>
      <c r="AR93" s="6"/>
      <c r="AS93" s="6"/>
      <c r="AT93" s="6"/>
      <c r="AU93" s="5"/>
      <c r="AV93" s="6"/>
      <c r="AW93" s="6"/>
      <c r="AX93" s="6"/>
      <c r="AY93" s="5"/>
      <c r="AZ93" s="6"/>
      <c r="BA93" s="6"/>
      <c r="BB93" s="6"/>
      <c r="BC93" s="5"/>
      <c r="BD93" s="6"/>
      <c r="BE93" s="6"/>
      <c r="BF93" s="6"/>
    </row>
    <row r="94" spans="1:58" x14ac:dyDescent="0.3">
      <c r="A94" s="11">
        <f>IF(D94=0," ",RANK(D94,$D$3:$D$113,0))</f>
        <v>92</v>
      </c>
      <c r="B94" s="9">
        <v>92</v>
      </c>
      <c r="C94" s="159" t="s">
        <v>1920</v>
      </c>
      <c r="D94" s="72">
        <f>I94+M94+Q94+U94+Y94+AC94+AG94+AK94+AO94+AS94+AW94+BA94+BE94</f>
        <v>66.5</v>
      </c>
      <c r="E94" s="13">
        <f>J94+N94+R94+V94+Z94+AD94+AH94+AL94+AP94+AT94+AX94+BB94+BF94</f>
        <v>7</v>
      </c>
      <c r="F94" s="13">
        <f>COUNTA(H94,L94,P94,T94,X94,AB94,AF94,AJ94,AN94,AR94,AV94,AZ94,BD94)</f>
        <v>1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87"/>
      <c r="AF94" s="6"/>
      <c r="AG94" s="4"/>
      <c r="AH94" s="4"/>
      <c r="AI94" s="5" t="str">
        <f>VLOOKUP(C94,'8'!$B$10:$H$397,3,FALSE)</f>
        <v>00:57:11</v>
      </c>
      <c r="AJ94" s="6">
        <f>VLOOKUP(C94,'8'!$B$10:$H$397,4,FALSE)</f>
        <v>28</v>
      </c>
      <c r="AK94" s="6">
        <f>VLOOKUP(AJ94,Баллы!$A$2:$B$101,2)+AL94/2</f>
        <v>66.5</v>
      </c>
      <c r="AL94" s="6">
        <f>VLOOKUP(C94,'8'!$B$10:$H$397,6,FALSE)</f>
        <v>7</v>
      </c>
      <c r="AM94" s="5"/>
      <c r="AN94" s="6"/>
      <c r="AO94" s="6"/>
      <c r="AP94" s="6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</row>
    <row r="95" spans="1:58" x14ac:dyDescent="0.3">
      <c r="A95" s="11">
        <f>IF(D95=0," ",RANK(D95,$D$3:$D$113,0))</f>
        <v>93</v>
      </c>
      <c r="B95" s="9">
        <v>93</v>
      </c>
      <c r="C95" s="24" t="s">
        <v>361</v>
      </c>
      <c r="D95" s="72">
        <f>I95+M95+Q95+U95+Y95+AC95+AG95+AK95+AO95+AS95+AW95+BA95+BE95</f>
        <v>66.25</v>
      </c>
      <c r="E95" s="13">
        <f>J95+N95+R95+V95+Z95+AD95+AH95+AL95+AP95+AT95+AX95+BB95+BF95</f>
        <v>26.5</v>
      </c>
      <c r="F95" s="13">
        <f>COUNTA(H95,L95,P95,T95,X95,AB95,AF95,AJ95,AN95,AR95,AV95,AZ95,BD95)</f>
        <v>1</v>
      </c>
      <c r="G95" s="5"/>
      <c r="H95" s="6"/>
      <c r="I95" s="6"/>
      <c r="J95" s="6"/>
      <c r="K95" s="5"/>
      <c r="L95" s="6"/>
      <c r="M95" s="6"/>
      <c r="N95" s="6"/>
      <c r="O95" s="5">
        <f>VLOOKUP(C95,'3'!$B$10:$G$298,3,FALSE)</f>
        <v>0.17635416666666667</v>
      </c>
      <c r="P95" s="6">
        <f>VLOOKUP(C95,'3'!$B$10:$G$298,4,FALSE)</f>
        <v>38</v>
      </c>
      <c r="Q95" s="6">
        <f>VLOOKUP(P95,Баллы!$A$2:$B$101,2)+R95/2</f>
        <v>66.25</v>
      </c>
      <c r="R95" s="6">
        <f>VLOOKUP(C95,'3'!$B$10:$G$298,5,FALSE)</f>
        <v>26.5</v>
      </c>
      <c r="S95" s="5"/>
      <c r="T95" s="6"/>
      <c r="U95" s="6"/>
      <c r="V95" s="6"/>
      <c r="W95" s="8"/>
      <c r="X95" s="4"/>
      <c r="Y95" s="4"/>
      <c r="Z95" s="4"/>
      <c r="AA95" s="8"/>
      <c r="AB95" s="4"/>
      <c r="AC95" s="4"/>
      <c r="AD95" s="4"/>
      <c r="AE95" s="87"/>
      <c r="AF95" s="6"/>
      <c r="AG95" s="4"/>
      <c r="AH95" s="4"/>
      <c r="AI95" s="5"/>
      <c r="AJ95" s="6"/>
      <c r="AK95" s="6"/>
      <c r="AL95" s="6"/>
      <c r="AM95" s="5"/>
      <c r="AN95" s="6"/>
      <c r="AO95" s="6"/>
      <c r="AP95" s="6"/>
      <c r="AQ95" s="5"/>
      <c r="AR95" s="6"/>
      <c r="AS95" s="6"/>
      <c r="AT95" s="6"/>
      <c r="AU95" s="5"/>
      <c r="AV95" s="6"/>
      <c r="AW95" s="6"/>
      <c r="AX95" s="6"/>
      <c r="AY95" s="5"/>
      <c r="AZ95" s="6"/>
      <c r="BA95" s="6"/>
      <c r="BB95" s="6"/>
      <c r="BC95" s="5"/>
      <c r="BD95" s="6"/>
      <c r="BE95" s="6"/>
      <c r="BF95" s="6"/>
    </row>
    <row r="96" spans="1:58" x14ac:dyDescent="0.3">
      <c r="A96" s="11">
        <f>IF(D96=0," ",RANK(D96,$D$3:$D$113,0))</f>
        <v>94</v>
      </c>
      <c r="B96" s="9">
        <v>94</v>
      </c>
      <c r="C96" s="12" t="s">
        <v>763</v>
      </c>
      <c r="D96" s="72">
        <f>I96+M96+Q96+U96+Y96+AC96+AG96+AK96+AO96+AS96+AW96+BA96+BE96</f>
        <v>66</v>
      </c>
      <c r="E96" s="13">
        <f>J96+N96+R96+V96+Z96+AD96+AH96+AL96+AP96+AT96+AX96+BB96+BF96</f>
        <v>10</v>
      </c>
      <c r="F96" s="13">
        <f>COUNTA(H96,L96,P96,T96,X96,AB96,AF96,AJ96,AN96,AR96,AV96,AZ96,BD96)</f>
        <v>1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8">
        <f>VLOOKUP(C96,'6'!$B$10:$H$215,3,FALSE)</f>
        <v>6.8622685185185189E-2</v>
      </c>
      <c r="AB96" s="4">
        <f>VLOOKUP(C96,'6'!$B$10:$H$215,4,FALSE)</f>
        <v>30</v>
      </c>
      <c r="AC96" s="4">
        <f>VLOOKUP(AB96,Баллы!$A$2:$B$101,2)+AD96/2</f>
        <v>66</v>
      </c>
      <c r="AD96" s="4">
        <f>VLOOKUP(C96,'6'!$B$10:$H$215,6,FALSE)</f>
        <v>10</v>
      </c>
      <c r="AE96" s="87"/>
      <c r="AF96" s="6"/>
      <c r="AG96" s="4"/>
      <c r="AH96" s="4"/>
      <c r="AI96" s="5"/>
      <c r="AJ96" s="6"/>
      <c r="AK96" s="6"/>
      <c r="AL96" s="6"/>
      <c r="AM96" s="5"/>
      <c r="AN96" s="6"/>
      <c r="AO96" s="6"/>
      <c r="AP96" s="6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</row>
    <row r="97" spans="1:58" x14ac:dyDescent="0.3">
      <c r="A97" s="11">
        <f>IF(D97=0," ",RANK(D97,$D$3:$D$113,0))</f>
        <v>95</v>
      </c>
      <c r="B97" s="9">
        <v>95</v>
      </c>
      <c r="C97" s="24" t="s">
        <v>309</v>
      </c>
      <c r="D97" s="72">
        <f>I97+M97+Q97+U97+Y97+AC97+AG97+AK97+AO97+AS97+AW97+BA97+BE97</f>
        <v>56.75</v>
      </c>
      <c r="E97" s="13">
        <f>J97+N97+R97+V97+Z97+AD97+AH97+AL97+AP97+AT97+AX97+BB97+BF97</f>
        <v>9.5</v>
      </c>
      <c r="F97" s="13">
        <f>COUNTA(H97,L97,P97,T97,X97,AB97,AF97,AJ97,AN97,AR97,AV97,AZ97,BD97)</f>
        <v>1</v>
      </c>
      <c r="G97" s="5"/>
      <c r="H97" s="6"/>
      <c r="I97" s="6"/>
      <c r="J97" s="6"/>
      <c r="K97" s="5"/>
      <c r="L97" s="6"/>
      <c r="M97" s="6"/>
      <c r="N97" s="6"/>
      <c r="O97" s="5">
        <f>VLOOKUP(C97,'3'!$B$10:$G$298,3,FALSE)</f>
        <v>5.6087962962962958E-2</v>
      </c>
      <c r="P97" s="6">
        <f>VLOOKUP(C97,'3'!$B$10:$G$298,4,FALSE)</f>
        <v>39</v>
      </c>
      <c r="Q97" s="6">
        <f>VLOOKUP(P97,Баллы!$A$2:$B$101,2)+R97/2</f>
        <v>56.75</v>
      </c>
      <c r="R97" s="6">
        <f>VLOOKUP(C97,'3'!$B$10:$G$298,5,FALSE)</f>
        <v>9.5</v>
      </c>
      <c r="S97" s="5"/>
      <c r="T97" s="6"/>
      <c r="U97" s="6"/>
      <c r="V97" s="6"/>
      <c r="W97" s="8"/>
      <c r="X97" s="4"/>
      <c r="Y97" s="4"/>
      <c r="Z97" s="4"/>
      <c r="AA97" s="8"/>
      <c r="AB97" s="4"/>
      <c r="AC97" s="4"/>
      <c r="AD97" s="4"/>
      <c r="AE97" s="87"/>
      <c r="AF97" s="6"/>
      <c r="AG97" s="4"/>
      <c r="AH97" s="4"/>
      <c r="AI97" s="5"/>
      <c r="AJ97" s="6"/>
      <c r="AK97" s="6"/>
      <c r="AL97" s="6"/>
      <c r="AM97" s="5"/>
      <c r="AN97" s="6"/>
      <c r="AO97" s="6"/>
      <c r="AP97" s="6"/>
      <c r="AQ97" s="5"/>
      <c r="AR97" s="6"/>
      <c r="AS97" s="6"/>
      <c r="AT97" s="6"/>
      <c r="AU97" s="5"/>
      <c r="AV97" s="6"/>
      <c r="AW97" s="6"/>
      <c r="AX97" s="6"/>
      <c r="AY97" s="5"/>
      <c r="AZ97" s="6"/>
      <c r="BA97" s="6"/>
      <c r="BB97" s="6"/>
      <c r="BC97" s="5"/>
      <c r="BD97" s="6"/>
      <c r="BE97" s="6"/>
      <c r="BF97" s="6"/>
    </row>
    <row r="98" spans="1:58" x14ac:dyDescent="0.3">
      <c r="A98" s="11">
        <f>IF(D98=0," ",RANK(D98,$D$3:$D$113,0))</f>
        <v>96</v>
      </c>
      <c r="B98" s="9">
        <v>96</v>
      </c>
      <c r="C98" s="159" t="s">
        <v>1912</v>
      </c>
      <c r="D98" s="72">
        <f>I98+M98+Q98+U98+Y98+AC98+AG98+AK98+AO98+AS98+AW98+BA98+BE98</f>
        <v>56.5</v>
      </c>
      <c r="E98" s="13">
        <f>J98+N98+R98+V98+Z98+AD98+AH98+AL98+AP98+AT98+AX98+BB98+BF98</f>
        <v>15</v>
      </c>
      <c r="F98" s="13">
        <f>COUNTA(H98,L98,P98,T98,X98,AB98,AF98,AJ98,AN98,AR98,AV98,AZ98,BD98)</f>
        <v>1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87"/>
      <c r="AF98" s="6"/>
      <c r="AG98" s="4"/>
      <c r="AH98" s="4"/>
      <c r="AI98" s="5" t="str">
        <f>VLOOKUP(C98,'8'!$B$10:$H$397,3,FALSE)</f>
        <v>01:53:46</v>
      </c>
      <c r="AJ98" s="6">
        <f>VLOOKUP(C98,'8'!$B$10:$H$397,4,FALSE)</f>
        <v>42</v>
      </c>
      <c r="AK98" s="6">
        <f>VLOOKUP(AJ98,Баллы!$A$2:$B$101,2)+AL98/2</f>
        <v>56.5</v>
      </c>
      <c r="AL98" s="6">
        <f>VLOOKUP(C98,'8'!$B$10:$H$397,6,FALSE)</f>
        <v>15</v>
      </c>
      <c r="AM98" s="5"/>
      <c r="AN98" s="6"/>
      <c r="AO98" s="6"/>
      <c r="AP98" s="6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</row>
    <row r="99" spans="1:58" x14ac:dyDescent="0.3">
      <c r="A99" s="11">
        <f>IF(D99=0," ",RANK(D99,$D$3:$D$113,0))</f>
        <v>97</v>
      </c>
      <c r="B99" s="9">
        <v>97</v>
      </c>
      <c r="C99" s="159" t="s">
        <v>1913</v>
      </c>
      <c r="D99" s="72">
        <f>I99+M99+Q99+U99+Y99+AC99+AG99+AK99+AO99+AS99+AW99+BA99+BE99</f>
        <v>55.5</v>
      </c>
      <c r="E99" s="13">
        <f>J99+N99+R99+V99+Z99+AD99+AH99+AL99+AP99+AT99+AX99+BB99+BF99</f>
        <v>15</v>
      </c>
      <c r="F99" s="13">
        <f>COUNTA(H99,L99,P99,T99,X99,AB99,AF99,AJ99,AN99,AR99,AV99,AZ99,BD99)</f>
        <v>1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87"/>
      <c r="AF99" s="6"/>
      <c r="AG99" s="4"/>
      <c r="AH99" s="4"/>
      <c r="AI99" s="5" t="str">
        <f>VLOOKUP(C99,'8'!$B$10:$H$397,3,FALSE)</f>
        <v>01:55:15</v>
      </c>
      <c r="AJ99" s="6">
        <f>VLOOKUP(C99,'8'!$B$10:$H$397,4,FALSE)</f>
        <v>43</v>
      </c>
      <c r="AK99" s="6">
        <f>VLOOKUP(AJ99,Баллы!$A$2:$B$101,2)+AL99/2</f>
        <v>55.5</v>
      </c>
      <c r="AL99" s="6">
        <f>VLOOKUP(C99,'8'!$B$10:$H$397,6,FALSE)</f>
        <v>15</v>
      </c>
      <c r="AM99" s="5"/>
      <c r="AN99" s="6"/>
      <c r="AO99" s="6"/>
      <c r="AP99" s="6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</row>
    <row r="100" spans="1:58" x14ac:dyDescent="0.3">
      <c r="A100" s="11">
        <f>IF(D100=0," ",RANK(D100,$D$3:$D$113,0))</f>
        <v>98</v>
      </c>
      <c r="B100" s="9">
        <v>98</v>
      </c>
      <c r="C100" s="159" t="s">
        <v>1921</v>
      </c>
      <c r="D100" s="72">
        <f>I100+M100+Q100+U100+Y100+AC100+AG100+AK100+AO100+AS100+AW100+BA100+BE100</f>
        <v>52.5</v>
      </c>
      <c r="E100" s="13">
        <f>J100+N100+R100+V100+Z100+AD100+AH100+AL100+AP100+AT100+AX100+BB100+BF100</f>
        <v>7</v>
      </c>
      <c r="F100" s="13">
        <f>COUNTA(H100,L100,P100,T100,X100,AB100,AF100,AJ100,AN100,AR100,AV100,AZ100,BD100)</f>
        <v>1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87"/>
      <c r="AF100" s="6"/>
      <c r="AG100" s="4"/>
      <c r="AH100" s="4"/>
      <c r="AI100" s="5" t="str">
        <f>VLOOKUP(C100,'8'!$B$10:$H$397,3,FALSE)</f>
        <v>00:59:50</v>
      </c>
      <c r="AJ100" s="6">
        <f>VLOOKUP(C100,'8'!$B$10:$H$397,4,FALSE)</f>
        <v>42</v>
      </c>
      <c r="AK100" s="6">
        <f>VLOOKUP(AJ100,Баллы!$A$2:$B$101,2)+AL100/2</f>
        <v>52.5</v>
      </c>
      <c r="AL100" s="6">
        <f>VLOOKUP(C100,'8'!$B$10:$H$397,6,FALSE)</f>
        <v>7</v>
      </c>
      <c r="AM100" s="5"/>
      <c r="AN100" s="6"/>
      <c r="AO100" s="6"/>
      <c r="AP100" s="6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</row>
    <row r="101" spans="1:58" x14ac:dyDescent="0.3">
      <c r="A101" s="11">
        <f>IF(D101=0," ",RANK(D101,$D$3:$D$113,0))</f>
        <v>99</v>
      </c>
      <c r="B101" s="9">
        <v>99</v>
      </c>
      <c r="C101" s="159" t="s">
        <v>1911</v>
      </c>
      <c r="D101" s="72">
        <f>I101+M101+Q101+U101+Y101+AC101+AG101+AK101+AO101+AS101+AW101+BA101+BE101</f>
        <v>51.5</v>
      </c>
      <c r="E101" s="13">
        <f>J101+N101+R101+V101+Z101+AD101+AH101+AL101+AP101+AT101+AX101+BB101+BF101</f>
        <v>15</v>
      </c>
      <c r="F101" s="13">
        <f>COUNTA(H101,L101,P101,T101,X101,AB101,AF101,AJ101,AN101,AR101,AV101,AZ101,BD101)</f>
        <v>1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87"/>
      <c r="AF101" s="6"/>
      <c r="AG101" s="4"/>
      <c r="AH101" s="4"/>
      <c r="AI101" s="5" t="str">
        <f>VLOOKUP(C101,'8'!$B$10:$H$397,3,FALSE)</f>
        <v>01:56:18</v>
      </c>
      <c r="AJ101" s="6">
        <f>VLOOKUP(C101,'8'!$B$10:$H$397,4,FALSE)</f>
        <v>47</v>
      </c>
      <c r="AK101" s="6">
        <f>VLOOKUP(AJ101,Баллы!$A$2:$B$101,2)+AL101/2</f>
        <v>51.5</v>
      </c>
      <c r="AL101" s="6">
        <f>VLOOKUP(C101,'8'!$B$10:$H$397,6,FALSE)</f>
        <v>15</v>
      </c>
      <c r="AM101" s="5"/>
      <c r="AN101" s="6"/>
      <c r="AO101" s="6"/>
      <c r="AP101" s="6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</row>
    <row r="102" spans="1:58" x14ac:dyDescent="0.3">
      <c r="A102" s="11">
        <f>IF(D102=0," ",RANK(D102,$D$3:$D$113,0))</f>
        <v>100</v>
      </c>
      <c r="B102" s="9">
        <v>100</v>
      </c>
      <c r="C102" s="159" t="s">
        <v>1922</v>
      </c>
      <c r="D102" s="72">
        <f>I102+M102+Q102+U102+Y102+AC102+AG102+AK102+AO102+AS102+AW102+BA102+BE102</f>
        <v>48.5</v>
      </c>
      <c r="E102" s="13">
        <f>J102+N102+R102+V102+Z102+AD102+AH102+AL102+AP102+AT102+AX102+BB102+BF102</f>
        <v>7</v>
      </c>
      <c r="F102" s="13">
        <f>COUNTA(H102,L102,P102,T102,X102,AB102,AF102,AJ102,AN102,AR102,AV102,AZ102,BD102)</f>
        <v>1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87"/>
      <c r="AF102" s="6"/>
      <c r="AG102" s="4"/>
      <c r="AH102" s="4"/>
      <c r="AI102" s="5" t="str">
        <f>VLOOKUP(C102,'8'!$B$10:$H$397,3,FALSE)</f>
        <v>01:01:42</v>
      </c>
      <c r="AJ102" s="6">
        <f>VLOOKUP(C102,'8'!$B$10:$H$397,4,FALSE)</f>
        <v>46</v>
      </c>
      <c r="AK102" s="6">
        <f>VLOOKUP(AJ102,Баллы!$A$2:$B$101,2)+AL102/2</f>
        <v>48.5</v>
      </c>
      <c r="AL102" s="6">
        <f>VLOOKUP(C102,'8'!$B$10:$H$397,6,FALSE)</f>
        <v>7</v>
      </c>
      <c r="AM102" s="5"/>
      <c r="AN102" s="6"/>
      <c r="AO102" s="6"/>
      <c r="AP102" s="6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</row>
    <row r="103" spans="1:58" x14ac:dyDescent="0.3">
      <c r="A103" s="11">
        <f>IF(D103=0," ",RANK(D103,$D$3:$D$113,0))</f>
        <v>101</v>
      </c>
      <c r="B103" s="9">
        <v>101</v>
      </c>
      <c r="C103" s="159" t="s">
        <v>1923</v>
      </c>
      <c r="D103" s="72">
        <f>I103+M103+Q103+U103+Y103+AC103+AG103+AK103+AO103+AS103+AW103+BA103+BE103</f>
        <v>46.5</v>
      </c>
      <c r="E103" s="13">
        <f>J103+N103+R103+V103+Z103+AD103+AH103+AL103+AP103+AT103+AX103+BB103+BF103</f>
        <v>7</v>
      </c>
      <c r="F103" s="13">
        <f>COUNTA(H103,L103,P103,T103,X103,AB103,AF103,AJ103,AN103,AR103,AV103,AZ103,BD103)</f>
        <v>1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87"/>
      <c r="AF103" s="6"/>
      <c r="AG103" s="4"/>
      <c r="AH103" s="4"/>
      <c r="AI103" s="5" t="str">
        <f>VLOOKUP(C103,'8'!$B$10:$H$397,3,FALSE)</f>
        <v>01:02:54</v>
      </c>
      <c r="AJ103" s="6">
        <f>VLOOKUP(C103,'8'!$B$10:$H$397,4,FALSE)</f>
        <v>48</v>
      </c>
      <c r="AK103" s="6">
        <f>VLOOKUP(AJ103,Баллы!$A$2:$B$101,2)+AL103/2</f>
        <v>46.5</v>
      </c>
      <c r="AL103" s="6">
        <f>VLOOKUP(C103,'8'!$B$10:$H$397,6,FALSE)</f>
        <v>7</v>
      </c>
      <c r="AM103" s="5"/>
      <c r="AN103" s="6"/>
      <c r="AO103" s="6"/>
      <c r="AP103" s="6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</row>
    <row r="104" spans="1:58" x14ac:dyDescent="0.3">
      <c r="A104" s="11">
        <f>IF(D104=0," ",RANK(D104,$D$3:$D$113,0))</f>
        <v>102</v>
      </c>
      <c r="B104" s="9">
        <v>102</v>
      </c>
      <c r="C104" s="159" t="s">
        <v>1914</v>
      </c>
      <c r="D104" s="72">
        <f>I104+M104+Q104+U104+Y104+AC104+AG104+AK104+AO104+AS104+AW104+BA104+BE104</f>
        <v>42.5</v>
      </c>
      <c r="E104" s="13">
        <f>J104+N104+R104+V104+Z104+AD104+AH104+AL104+AP104+AT104+AX104+BB104+BF104</f>
        <v>15</v>
      </c>
      <c r="F104" s="13">
        <f>COUNTA(H104,L104,P104,T104,X104,AB104,AF104,AJ104,AN104,AR104,AV104,AZ104,BD104)</f>
        <v>1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87"/>
      <c r="AF104" s="6"/>
      <c r="AG104" s="4"/>
      <c r="AH104" s="4"/>
      <c r="AI104" s="5" t="str">
        <f>VLOOKUP(C104,'8'!$B$10:$H$397,3,FALSE)</f>
        <v>02:01:33</v>
      </c>
      <c r="AJ104" s="6">
        <f>VLOOKUP(C104,'8'!$B$10:$H$397,4,FALSE)</f>
        <v>56</v>
      </c>
      <c r="AK104" s="6">
        <f>VLOOKUP(AJ104,Баллы!$A$2:$B$101,2)+AL104/2</f>
        <v>42.5</v>
      </c>
      <c r="AL104" s="6">
        <f>VLOOKUP(C104,'8'!$B$10:$H$397,6,FALSE)</f>
        <v>15</v>
      </c>
      <c r="AM104" s="5"/>
      <c r="AN104" s="6"/>
      <c r="AO104" s="6"/>
      <c r="AP104" s="6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</row>
    <row r="105" spans="1:58" x14ac:dyDescent="0.3">
      <c r="A105" s="11">
        <f>IF(D105=0," ",RANK(D105,$D$3:$D$113,0))</f>
        <v>102</v>
      </c>
      <c r="B105" s="9">
        <v>103</v>
      </c>
      <c r="C105" s="159" t="s">
        <v>1924</v>
      </c>
      <c r="D105" s="72">
        <f>I105+M105+Q105+U105+Y105+AC105+AG105+AK105+AO105+AS105+AW105+BA105+BE105</f>
        <v>42.5</v>
      </c>
      <c r="E105" s="13">
        <f>J105+N105+R105+V105+Z105+AD105+AH105+AL105+AP105+AT105+AX105+BB105+BF105</f>
        <v>7</v>
      </c>
      <c r="F105" s="13">
        <f>COUNTA(H105,L105,P105,T105,X105,AB105,AF105,AJ105,AN105,AR105,AV105,AZ105,BD105)</f>
        <v>1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87"/>
      <c r="AF105" s="6"/>
      <c r="AG105" s="4"/>
      <c r="AH105" s="4"/>
      <c r="AI105" s="5" t="str">
        <f>VLOOKUP(C105,'8'!$B$10:$H$397,3,FALSE)</f>
        <v>01:04:15</v>
      </c>
      <c r="AJ105" s="6">
        <f>VLOOKUP(C105,'8'!$B$10:$H$397,4,FALSE)</f>
        <v>52</v>
      </c>
      <c r="AK105" s="6">
        <f>VLOOKUP(AJ105,Баллы!$A$2:$B$101,2)+AL105/2</f>
        <v>42.5</v>
      </c>
      <c r="AL105" s="6">
        <f>VLOOKUP(C105,'8'!$B$10:$H$397,6,FALSE)</f>
        <v>7</v>
      </c>
      <c r="AM105" s="5"/>
      <c r="AN105" s="6"/>
      <c r="AO105" s="6"/>
      <c r="AP105" s="6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</row>
    <row r="106" spans="1:58" x14ac:dyDescent="0.3">
      <c r="A106" s="11">
        <f>IF(D106=0," ",RANK(D106,$D$3:$D$113,0))</f>
        <v>104</v>
      </c>
      <c r="B106" s="9">
        <v>104</v>
      </c>
      <c r="C106" s="159" t="s">
        <v>1925</v>
      </c>
      <c r="D106" s="72">
        <f>I106+M106+Q106+U106+Y106+AC106+AG106+AK106+AO106+AS106+AW106+BA106+BE106</f>
        <v>40.5</v>
      </c>
      <c r="E106" s="13">
        <f>J106+N106+R106+V106+Z106+AD106+AH106+AL106+AP106+AT106+AX106+BB106+BF106</f>
        <v>7</v>
      </c>
      <c r="F106" s="13">
        <f>COUNTA(H106,L106,P106,T106,X106,AB106,AF106,AJ106,AN106,AR106,AV106,AZ106,BD106)</f>
        <v>1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87"/>
      <c r="AF106" s="6"/>
      <c r="AG106" s="4"/>
      <c r="AH106" s="4"/>
      <c r="AI106" s="5" t="str">
        <f>VLOOKUP(C106,'8'!$B$10:$H$397,3,FALSE)</f>
        <v>01:04:29</v>
      </c>
      <c r="AJ106" s="6">
        <f>VLOOKUP(C106,'8'!$B$10:$H$397,4,FALSE)</f>
        <v>54</v>
      </c>
      <c r="AK106" s="6">
        <f>VLOOKUP(AJ106,Баллы!$A$2:$B$101,2)+AL106/2</f>
        <v>40.5</v>
      </c>
      <c r="AL106" s="6">
        <f>VLOOKUP(C106,'8'!$B$10:$H$397,6,FALSE)</f>
        <v>7</v>
      </c>
      <c r="AM106" s="5"/>
      <c r="AN106" s="6"/>
      <c r="AO106" s="6"/>
      <c r="AP106" s="6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</row>
    <row r="107" spans="1:58" x14ac:dyDescent="0.3">
      <c r="A107" s="11">
        <f>IF(D107=0," ",RANK(D107,$D$3:$D$113,0))</f>
        <v>105</v>
      </c>
      <c r="B107" s="9">
        <v>105</v>
      </c>
      <c r="C107" s="159" t="s">
        <v>1926</v>
      </c>
      <c r="D107" s="72">
        <f>I107+M107+Q107+U107+Y107+AC107+AG107+AK107+AO107+AS107+AW107+BA107+BE107</f>
        <v>39.5</v>
      </c>
      <c r="E107" s="13">
        <f>J107+N107+R107+V107+Z107+AD107+AH107+AL107+AP107+AT107+AX107+BB107+BF107</f>
        <v>7</v>
      </c>
      <c r="F107" s="13">
        <f>COUNTA(H107,L107,P107,T107,X107,AB107,AF107,AJ107,AN107,AR107,AV107,AZ107,BD107)</f>
        <v>1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87"/>
      <c r="AF107" s="6"/>
      <c r="AG107" s="4"/>
      <c r="AH107" s="4"/>
      <c r="AI107" s="5" t="str">
        <f>VLOOKUP(C107,'8'!$B$10:$H$397,3,FALSE)</f>
        <v>01:05:06</v>
      </c>
      <c r="AJ107" s="6">
        <f>VLOOKUP(C107,'8'!$B$10:$H$397,4,FALSE)</f>
        <v>55</v>
      </c>
      <c r="AK107" s="6">
        <f>VLOOKUP(AJ107,Баллы!$A$2:$B$101,2)+AL107/2</f>
        <v>39.5</v>
      </c>
      <c r="AL107" s="6">
        <f>VLOOKUP(C107,'8'!$B$10:$H$397,6,FALSE)</f>
        <v>7</v>
      </c>
      <c r="AM107" s="5"/>
      <c r="AN107" s="6"/>
      <c r="AO107" s="6"/>
      <c r="AP107" s="6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</row>
    <row r="108" spans="1:58" x14ac:dyDescent="0.3">
      <c r="A108" s="11">
        <f>IF(D108=0," ",RANK(D108,$D$3:$D$113,0))</f>
        <v>106</v>
      </c>
      <c r="B108" s="9">
        <v>106</v>
      </c>
      <c r="C108" s="159" t="s">
        <v>1900</v>
      </c>
      <c r="D108" s="72">
        <f>I108+M108+Q108+U108+Y108+AC108+AG108+AK108+AO108+AS108+AW108+BA108+BE108</f>
        <v>35.5</v>
      </c>
      <c r="E108" s="13">
        <f>J108+N108+R108+V108+Z108+AD108+AH108+AL108+AP108+AT108+AX108+BB108+BF108</f>
        <v>7</v>
      </c>
      <c r="F108" s="13">
        <f>COUNTA(H108,L108,P108,T108,X108,AB108,AF108,AJ108,AN108,AR108,AV108,AZ108,BD108)</f>
        <v>1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87"/>
      <c r="AF108" s="6"/>
      <c r="AG108" s="4"/>
      <c r="AH108" s="4"/>
      <c r="AI108" s="5" t="str">
        <f>VLOOKUP(C108,'8'!$B$10:$H$397,3,FALSE)</f>
        <v>01:06:09</v>
      </c>
      <c r="AJ108" s="6">
        <f>VLOOKUP(C108,'8'!$B$10:$H$397,4,FALSE)</f>
        <v>59</v>
      </c>
      <c r="AK108" s="6">
        <f>VLOOKUP(AJ108,Баллы!$A$2:$B$101,2)+AL108/2</f>
        <v>35.5</v>
      </c>
      <c r="AL108" s="6">
        <f>VLOOKUP(C108,'8'!$B$10:$H$397,6,FALSE)</f>
        <v>7</v>
      </c>
      <c r="AM108" s="5"/>
      <c r="AN108" s="6"/>
      <c r="AO108" s="6"/>
      <c r="AP108" s="6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</row>
    <row r="109" spans="1:58" x14ac:dyDescent="0.3">
      <c r="A109" s="11">
        <f>IF(D109=0," ",RANK(D109,$D$3:$D$113,0))</f>
        <v>106</v>
      </c>
      <c r="B109" s="9">
        <v>106</v>
      </c>
      <c r="C109" s="159" t="s">
        <v>1927</v>
      </c>
      <c r="D109" s="72">
        <f>I109+M109+Q109+U109+Y109+AC109+AG109+AK109+AO109+AS109+AW109+BA109+BE109</f>
        <v>35.5</v>
      </c>
      <c r="E109" s="13">
        <f>J109+N109+R109+V109+Z109+AD109+AH109+AL109+AP109+AT109+AX109+BB109+BF109</f>
        <v>7</v>
      </c>
      <c r="F109" s="13">
        <f>COUNTA(H109,L109,P109,T109,X109,AB109,AF109,AJ109,AN109,AR109,AV109,AZ109,BD109)</f>
        <v>1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87"/>
      <c r="AF109" s="6"/>
      <c r="AG109" s="4"/>
      <c r="AH109" s="4"/>
      <c r="AI109" s="5" t="str">
        <f>VLOOKUP(C109,'8'!$B$10:$H$397,3,FALSE)</f>
        <v>01:06:09</v>
      </c>
      <c r="AJ109" s="6">
        <f>VLOOKUP(C109,'8'!$B$10:$H$397,4,FALSE)</f>
        <v>59</v>
      </c>
      <c r="AK109" s="6">
        <f>VLOOKUP(AJ109,Баллы!$A$2:$B$101,2)+AL109/2</f>
        <v>35.5</v>
      </c>
      <c r="AL109" s="6">
        <f>VLOOKUP(C109,'8'!$B$10:$H$397,6,FALSE)</f>
        <v>7</v>
      </c>
      <c r="AM109" s="5"/>
      <c r="AN109" s="6"/>
      <c r="AO109" s="6"/>
      <c r="AP109" s="6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</row>
    <row r="110" spans="1:58" x14ac:dyDescent="0.3">
      <c r="A110" s="11">
        <f>IF(D110=0," ",RANK(D110,$D$3:$D$113,0))</f>
        <v>108</v>
      </c>
      <c r="B110" s="9">
        <v>108</v>
      </c>
      <c r="C110" s="159" t="s">
        <v>1928</v>
      </c>
      <c r="D110" s="72">
        <f>I110+M110+Q110+U110+Y110+AC110+AG110+AK110+AO110+AS110+AW110+BA110+BE110</f>
        <v>31.5</v>
      </c>
      <c r="E110" s="13">
        <f>J110+N110+R110+V110+Z110+AD110+AH110+AL110+AP110+AT110+AX110+BB110+BF110</f>
        <v>7</v>
      </c>
      <c r="F110" s="13">
        <f>COUNTA(H110,L110,P110,T110,X110,AB110,AF110,AJ110,AN110,AR110,AV110,AZ110,BD110)</f>
        <v>1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87"/>
      <c r="AF110" s="6"/>
      <c r="AG110" s="4"/>
      <c r="AH110" s="4"/>
      <c r="AI110" s="5" t="str">
        <f>VLOOKUP(C110,'8'!$B$10:$H$397,3,FALSE)</f>
        <v>01:08:36</v>
      </c>
      <c r="AJ110" s="6">
        <f>VLOOKUP(C110,'8'!$B$10:$H$397,4,FALSE)</f>
        <v>63</v>
      </c>
      <c r="AK110" s="6">
        <f>VLOOKUP(AJ110,Баллы!$A$2:$B$101,2)+AL110/2</f>
        <v>31.5</v>
      </c>
      <c r="AL110" s="6">
        <f>VLOOKUP(C110,'8'!$B$10:$H$397,6,FALSE)</f>
        <v>7</v>
      </c>
      <c r="AM110" s="5"/>
      <c r="AN110" s="6"/>
      <c r="AO110" s="6"/>
      <c r="AP110" s="6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</row>
    <row r="111" spans="1:58" x14ac:dyDescent="0.3">
      <c r="A111" s="11">
        <f>IF(D111=0," ",RANK(D111,$D$3:$D$113,0))</f>
        <v>109</v>
      </c>
      <c r="B111" s="9">
        <v>109</v>
      </c>
      <c r="C111" s="159" t="s">
        <v>1901</v>
      </c>
      <c r="D111" s="72">
        <f>I111+M111+Q111+U111+Y111+AC111+AG111+AK111+AO111+AS111+AW111+BA111+BE111</f>
        <v>24.5</v>
      </c>
      <c r="E111" s="13">
        <f>J111+N111+R111+V111+Z111+AD111+AH111+AL111+AP111+AT111+AX111+BB111+BF111</f>
        <v>7</v>
      </c>
      <c r="F111" s="13">
        <f>COUNTA(H111,L111,P111,T111,X111,AB111,AF111,AJ111,AN111,AR111,AV111,AZ111,BD111)</f>
        <v>1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87"/>
      <c r="AF111" s="6"/>
      <c r="AG111" s="4"/>
      <c r="AH111" s="4"/>
      <c r="AI111" s="5" t="str">
        <f>VLOOKUP(C111,'8'!$B$10:$H$397,3,FALSE)</f>
        <v>01:13:56</v>
      </c>
      <c r="AJ111" s="6">
        <f>VLOOKUP(C111,'8'!$B$10:$H$397,4,FALSE)</f>
        <v>70</v>
      </c>
      <c r="AK111" s="6">
        <f>VLOOKUP(AJ111,Баллы!$A$2:$B$101,2)+AL111/2</f>
        <v>24.5</v>
      </c>
      <c r="AL111" s="6">
        <f>VLOOKUP(C111,'8'!$B$10:$H$397,6,FALSE)</f>
        <v>7</v>
      </c>
      <c r="AM111" s="5"/>
      <c r="AN111" s="6"/>
      <c r="AO111" s="6"/>
      <c r="AP111" s="6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</row>
    <row r="112" spans="1:58" x14ac:dyDescent="0.3">
      <c r="A112" s="11">
        <f>IF(D112=0," ",RANK(D112,$D$3:$D$113,0))</f>
        <v>110</v>
      </c>
      <c r="B112" s="9">
        <v>110</v>
      </c>
      <c r="C112" s="159" t="s">
        <v>1929</v>
      </c>
      <c r="D112" s="72">
        <f>I112+M112+Q112+U112+Y112+AC112+AG112+AK112+AO112+AS112+AW112+BA112+BE112</f>
        <v>21.5</v>
      </c>
      <c r="E112" s="13">
        <f>J112+N112+R112+V112+Z112+AD112+AH112+AL112+AP112+AT112+AX112+BB112+BF112</f>
        <v>7</v>
      </c>
      <c r="F112" s="13">
        <f>COUNTA(H112,L112,P112,T112,X112,AB112,AF112,AJ112,AN112,AR112,AV112,AZ112,BD112)</f>
        <v>1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87"/>
      <c r="AF112" s="6"/>
      <c r="AG112" s="4"/>
      <c r="AH112" s="4"/>
      <c r="AI112" s="5" t="str">
        <f>VLOOKUP(C112,'8'!$B$10:$H$397,3,FALSE)</f>
        <v>01:24:15</v>
      </c>
      <c r="AJ112" s="6">
        <f>VLOOKUP(C112,'8'!$B$10:$H$397,4,FALSE)</f>
        <v>73</v>
      </c>
      <c r="AK112" s="6">
        <f>VLOOKUP(AJ112,Баллы!$A$2:$B$101,2)+AL112/2</f>
        <v>21.5</v>
      </c>
      <c r="AL112" s="6">
        <f>VLOOKUP(C112,'8'!$B$10:$H$397,6,FALSE)</f>
        <v>7</v>
      </c>
      <c r="AM112" s="5"/>
      <c r="AN112" s="6"/>
      <c r="AO112" s="6"/>
      <c r="AP112" s="6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</row>
    <row r="113" spans="1:58" x14ac:dyDescent="0.3">
      <c r="A113" s="11">
        <f>IF(D113=0," ",RANK(D113,$D$3:$D$113,0))</f>
        <v>110</v>
      </c>
      <c r="B113" s="9">
        <v>110</v>
      </c>
      <c r="C113" s="159" t="s">
        <v>1930</v>
      </c>
      <c r="D113" s="72">
        <f>I113+M113+Q113+U113+Y113+AC113+AG113+AK113+AO113+AS113+AW113+BA113+BE113</f>
        <v>21.5</v>
      </c>
      <c r="E113" s="13">
        <f>J113+N113+R113+V113+Z113+AD113+AH113+AL113+AP113+AT113+AX113+BB113+BF113</f>
        <v>7</v>
      </c>
      <c r="F113" s="13">
        <f>COUNTA(H113,L113,P113,T113,X113,AB113,AF113,AJ113,AN113,AR113,AV113,AZ113,BD113)</f>
        <v>1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87"/>
      <c r="AF113" s="6"/>
      <c r="AG113" s="4"/>
      <c r="AH113" s="4"/>
      <c r="AI113" s="5" t="str">
        <f>VLOOKUP(C113,'8'!$B$10:$H$397,3,FALSE)</f>
        <v>01:24:15</v>
      </c>
      <c r="AJ113" s="6">
        <f>VLOOKUP(C113,'8'!$B$10:$H$397,4,FALSE)</f>
        <v>73</v>
      </c>
      <c r="AK113" s="6">
        <f>VLOOKUP(AJ113,Баллы!$A$2:$B$101,2)+AL113/2</f>
        <v>21.5</v>
      </c>
      <c r="AL113" s="6">
        <f>VLOOKUP(C113,'8'!$B$10:$H$397,6,FALSE)</f>
        <v>7</v>
      </c>
      <c r="AM113" s="5"/>
      <c r="AN113" s="6"/>
      <c r="AO113" s="6"/>
      <c r="AP113" s="6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</row>
  </sheetData>
  <autoFilter ref="A2:BF113"/>
  <sortState ref="A3:BF113">
    <sortCondition ref="B3:B113"/>
  </sortState>
  <mergeCells count="19">
    <mergeCell ref="O1:R1"/>
    <mergeCell ref="S1:V1"/>
    <mergeCell ref="W1:Z1"/>
    <mergeCell ref="BC1:BF1"/>
    <mergeCell ref="AY1:BB1"/>
    <mergeCell ref="AQ1:AT1"/>
    <mergeCell ref="AU1:AX1"/>
    <mergeCell ref="AA1:AD1"/>
    <mergeCell ref="AE1:AH1"/>
    <mergeCell ref="AI1:AL1"/>
    <mergeCell ref="AM1:AP1"/>
    <mergeCell ref="G1:J1"/>
    <mergeCell ref="K1:N1"/>
    <mergeCell ref="A1:A2"/>
    <mergeCell ref="C1:C2"/>
    <mergeCell ref="D1:D2"/>
    <mergeCell ref="E1:E2"/>
    <mergeCell ref="F1:F2"/>
    <mergeCell ref="B1:B2"/>
  </mergeCells>
  <conditionalFormatting sqref="C114:C1048576 C1:C2">
    <cfRule type="duplicateValues" dxfId="65" priority="66"/>
  </conditionalFormatting>
  <conditionalFormatting sqref="C114:C1048576">
    <cfRule type="duplicateValues" dxfId="64" priority="15"/>
  </conditionalFormatting>
  <conditionalFormatting sqref="C1:C2 C114:C1048576">
    <cfRule type="duplicateValues" dxfId="63" priority="7"/>
  </conditionalFormatting>
  <conditionalFormatting sqref="C1:C2 C114:C1048576">
    <cfRule type="duplicateValues" dxfId="6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F48"/>
  <sheetViews>
    <sheetView workbookViewId="0">
      <selection sqref="A1:BF48"/>
    </sheetView>
  </sheetViews>
  <sheetFormatPr defaultColWidth="8.88671875" defaultRowHeight="14.4" x14ac:dyDescent="0.3"/>
  <cols>
    <col min="1" max="1" width="10.88671875" style="1" customWidth="1"/>
    <col min="2" max="2" width="9" style="10" customWidth="1"/>
    <col min="3" max="3" width="21.5546875" style="1" customWidth="1"/>
    <col min="4" max="4" width="11.5546875" style="1" customWidth="1"/>
    <col min="5" max="5" width="12.5546875" style="1" customWidth="1"/>
    <col min="6" max="6" width="13.109375" style="1" customWidth="1"/>
    <col min="7" max="7" width="8.44140625" style="1" customWidth="1"/>
    <col min="8" max="8" width="12.88671875" style="1" customWidth="1"/>
    <col min="9" max="11" width="8.88671875" style="1"/>
    <col min="12" max="12" width="13.109375" style="1" customWidth="1"/>
    <col min="13" max="15" width="8.88671875" style="1"/>
    <col min="16" max="16" width="12.5546875" style="1" customWidth="1"/>
    <col min="17" max="19" width="8.88671875" style="1"/>
    <col min="20" max="20" width="12.6640625" style="1" customWidth="1"/>
    <col min="21" max="23" width="8.88671875" style="1"/>
    <col min="24" max="24" width="12.6640625" style="1" customWidth="1"/>
    <col min="25" max="27" width="8.88671875" style="1"/>
    <col min="28" max="28" width="15.33203125" style="1" customWidth="1"/>
    <col min="29" max="31" width="8.88671875" style="1"/>
    <col min="32" max="32" width="12.88671875" style="1" customWidth="1"/>
    <col min="33" max="34" width="8.88671875" style="1"/>
    <col min="35" max="35" width="8.88671875" style="21"/>
    <col min="36" max="36" width="12.6640625" style="1" customWidth="1"/>
    <col min="37" max="39" width="8.88671875" style="1"/>
    <col min="40" max="40" width="13" style="1" customWidth="1"/>
    <col min="41" max="41" width="8.88671875" style="1"/>
    <col min="42" max="42" width="8.88671875" style="1" customWidth="1"/>
    <col min="43" max="43" width="8.88671875" style="1"/>
    <col min="44" max="44" width="12.5546875" style="1" customWidth="1"/>
    <col min="45" max="47" width="8.88671875" style="1"/>
    <col min="48" max="48" width="12.88671875" style="1" customWidth="1"/>
    <col min="49" max="51" width="8.88671875" style="1"/>
    <col min="52" max="52" width="14.44140625" style="1" customWidth="1"/>
    <col min="53" max="55" width="8.88671875" style="1"/>
    <col min="56" max="56" width="12.5546875" style="1" customWidth="1"/>
    <col min="57" max="16384" width="8.88671875" style="1"/>
  </cols>
  <sheetData>
    <row r="1" spans="1:58" ht="15" customHeight="1" x14ac:dyDescent="0.3">
      <c r="A1" s="93" t="s">
        <v>21</v>
      </c>
      <c r="B1" s="93" t="s">
        <v>11</v>
      </c>
      <c r="C1" s="93" t="s">
        <v>5</v>
      </c>
      <c r="D1" s="93" t="s">
        <v>12</v>
      </c>
      <c r="E1" s="93" t="s">
        <v>14</v>
      </c>
      <c r="F1" s="93" t="s">
        <v>13</v>
      </c>
      <c r="G1" s="88" t="s">
        <v>76</v>
      </c>
      <c r="H1" s="88"/>
      <c r="I1" s="88"/>
      <c r="J1" s="88"/>
      <c r="K1" s="88" t="s">
        <v>77</v>
      </c>
      <c r="L1" s="88"/>
      <c r="M1" s="88"/>
      <c r="N1" s="88"/>
      <c r="O1" s="89" t="s">
        <v>53</v>
      </c>
      <c r="P1" s="88"/>
      <c r="Q1" s="88"/>
      <c r="R1" s="88"/>
      <c r="S1" s="90" t="s">
        <v>78</v>
      </c>
      <c r="T1" s="91"/>
      <c r="U1" s="91"/>
      <c r="V1" s="92"/>
      <c r="W1" s="90" t="s">
        <v>79</v>
      </c>
      <c r="X1" s="91"/>
      <c r="Y1" s="91"/>
      <c r="Z1" s="92"/>
      <c r="AA1" s="90" t="s">
        <v>80</v>
      </c>
      <c r="AB1" s="91"/>
      <c r="AC1" s="91"/>
      <c r="AD1" s="92"/>
      <c r="AE1" s="90" t="s">
        <v>81</v>
      </c>
      <c r="AF1" s="91"/>
      <c r="AG1" s="91"/>
      <c r="AH1" s="92"/>
      <c r="AI1" s="90" t="s">
        <v>82</v>
      </c>
      <c r="AJ1" s="91"/>
      <c r="AK1" s="91"/>
      <c r="AL1" s="92"/>
      <c r="AM1" s="90" t="s">
        <v>83</v>
      </c>
      <c r="AN1" s="91"/>
      <c r="AO1" s="91"/>
      <c r="AP1" s="92"/>
      <c r="AQ1" s="88" t="s">
        <v>84</v>
      </c>
      <c r="AR1" s="88"/>
      <c r="AS1" s="88"/>
      <c r="AT1" s="88"/>
      <c r="AU1" s="88" t="s">
        <v>85</v>
      </c>
      <c r="AV1" s="88"/>
      <c r="AW1" s="88"/>
      <c r="AX1" s="88"/>
      <c r="AY1" s="88" t="s">
        <v>86</v>
      </c>
      <c r="AZ1" s="88"/>
      <c r="BA1" s="88"/>
      <c r="BB1" s="88"/>
      <c r="BC1" s="88" t="s">
        <v>87</v>
      </c>
      <c r="BD1" s="88"/>
      <c r="BE1" s="88"/>
      <c r="BF1" s="88"/>
    </row>
    <row r="2" spans="1:58" ht="45" customHeight="1" x14ac:dyDescent="0.3">
      <c r="A2" s="94"/>
      <c r="B2" s="94"/>
      <c r="C2" s="94"/>
      <c r="D2" s="94"/>
      <c r="E2" s="94"/>
      <c r="F2" s="95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1" t="s">
        <v>7</v>
      </c>
      <c r="AB2" s="32" t="s">
        <v>8</v>
      </c>
      <c r="AC2" s="32" t="s">
        <v>9</v>
      </c>
      <c r="AD2" s="31" t="s">
        <v>15</v>
      </c>
      <c r="AE2" s="36" t="s">
        <v>7</v>
      </c>
      <c r="AF2" s="37" t="s">
        <v>8</v>
      </c>
      <c r="AG2" s="37" t="s">
        <v>9</v>
      </c>
      <c r="AH2" s="36" t="s">
        <v>15</v>
      </c>
      <c r="AI2" s="39" t="s">
        <v>7</v>
      </c>
      <c r="AJ2" s="37" t="s">
        <v>8</v>
      </c>
      <c r="AK2" s="37" t="s">
        <v>9</v>
      </c>
      <c r="AL2" s="36" t="s">
        <v>15</v>
      </c>
      <c r="AM2" s="19" t="s">
        <v>7</v>
      </c>
      <c r="AN2" s="18" t="s">
        <v>8</v>
      </c>
      <c r="AO2" s="18" t="s">
        <v>9</v>
      </c>
      <c r="AP2" s="19" t="s">
        <v>15</v>
      </c>
      <c r="AQ2" s="44" t="s">
        <v>7</v>
      </c>
      <c r="AR2" s="43" t="s">
        <v>8</v>
      </c>
      <c r="AS2" s="43" t="s">
        <v>9</v>
      </c>
      <c r="AT2" s="44" t="s">
        <v>15</v>
      </c>
      <c r="AU2" s="44" t="s">
        <v>7</v>
      </c>
      <c r="AV2" s="43" t="s">
        <v>8</v>
      </c>
      <c r="AW2" s="43" t="s">
        <v>9</v>
      </c>
      <c r="AX2" s="44" t="s">
        <v>15</v>
      </c>
      <c r="AY2" s="45" t="s">
        <v>7</v>
      </c>
      <c r="AZ2" s="46" t="s">
        <v>8</v>
      </c>
      <c r="BA2" s="46" t="s">
        <v>9</v>
      </c>
      <c r="BB2" s="45" t="s">
        <v>15</v>
      </c>
      <c r="BC2" s="48" t="s">
        <v>7</v>
      </c>
      <c r="BD2" s="47" t="s">
        <v>8</v>
      </c>
      <c r="BE2" s="47" t="s">
        <v>9</v>
      </c>
      <c r="BF2" s="48" t="s">
        <v>15</v>
      </c>
    </row>
    <row r="3" spans="1:58" x14ac:dyDescent="0.3">
      <c r="A3" s="11">
        <f>IF(D3=0," ",RANK(D3,$D$3:$D$48,0))</f>
        <v>1</v>
      </c>
      <c r="B3" s="9">
        <v>1</v>
      </c>
      <c r="C3" s="12" t="s">
        <v>45</v>
      </c>
      <c r="D3" s="72">
        <f>I3+M3+Q3+U3+Y3+AC3+AG3+AK3+AO3+AS3+AW3+BA3+BE3</f>
        <v>348.75</v>
      </c>
      <c r="E3" s="13">
        <f>J3+N3+R3+V3+Z3+AD3+AH3+AL3+AP3+AT3+AX3+BB3+BF3</f>
        <v>93.5</v>
      </c>
      <c r="F3" s="13">
        <f>COUNTA(H3,L3,P3,T3,X3,AB3,AF3,AJ3,AN3,AR3,AV3,AZ3,BD3)</f>
        <v>4</v>
      </c>
      <c r="G3" s="5">
        <f>VLOOKUP(C3,'1'!B12:H112,3,FALSE)</f>
        <v>0.11488425925925926</v>
      </c>
      <c r="H3" s="6">
        <f>VLOOKUP(C3,'1'!B12:H112,4,FALSE)</f>
        <v>9</v>
      </c>
      <c r="I3" s="6">
        <f>VLOOKUP(H3,Баллы!$A$2:$B$101,2)+J3/2</f>
        <v>95.5</v>
      </c>
      <c r="J3" s="6">
        <f>VLOOKUP(C3,'1'!B12:H112,6,FALSE)</f>
        <v>25</v>
      </c>
      <c r="K3" s="5"/>
      <c r="L3" s="6"/>
      <c r="M3" s="6"/>
      <c r="N3" s="6"/>
      <c r="O3" s="5">
        <f>VLOOKUP(C3,'3'!$B$10:$G$298,3,FALSE)</f>
        <v>0.11586805555555556</v>
      </c>
      <c r="P3" s="6">
        <f>VLOOKUP(C3,'3'!$B$10:$G$298,4,FALSE)</f>
        <v>31</v>
      </c>
      <c r="Q3" s="6">
        <f>VLOOKUP(P3,Баллы!$A$2:$B$101,2)+R3/2</f>
        <v>73.25</v>
      </c>
      <c r="R3" s="6">
        <f>VLOOKUP(C3,'3'!$B$10:$G$298,5,FALSE)</f>
        <v>26.5</v>
      </c>
      <c r="S3" s="5">
        <f>VLOOKUP(C3,'4'!$B$10:$H$161,3,FALSE)</f>
        <v>7.7916666666666676E-2</v>
      </c>
      <c r="T3" s="6">
        <f>VLOOKUP(C3,'4'!$B$10:$H$161,4,FALSE)</f>
        <v>19</v>
      </c>
      <c r="U3" s="6">
        <f>VLOOKUP(T3,Баллы!$A$2:$B$101,2)+V3/2</f>
        <v>82</v>
      </c>
      <c r="V3" s="6">
        <f>VLOOKUP(C3,'4'!$B$10:$H$161,6,FALSE)</f>
        <v>20</v>
      </c>
      <c r="W3" s="8"/>
      <c r="X3" s="4"/>
      <c r="Y3" s="4"/>
      <c r="Z3" s="4"/>
      <c r="AA3" s="8">
        <f>VLOOKUP(C3,'6'!$B$10:$H$215,3,FALSE)</f>
        <v>9.5023148148148148E-2</v>
      </c>
      <c r="AB3" s="4">
        <f>VLOOKUP(C3,'6'!$B$10:$H$215,4,FALSE)</f>
        <v>7</v>
      </c>
      <c r="AC3" s="4">
        <f>VLOOKUP(AB3,Баллы!$A$2:$B$101,2)+AD3/2</f>
        <v>98</v>
      </c>
      <c r="AD3" s="4">
        <f>VLOOKUP(C3,'6'!$B$10:$H$215,6,FALSE)</f>
        <v>22</v>
      </c>
      <c r="AE3" s="87"/>
      <c r="AF3" s="6"/>
      <c r="AG3" s="4"/>
      <c r="AH3" s="4"/>
      <c r="AI3" s="5"/>
      <c r="AJ3" s="6"/>
      <c r="AK3" s="6"/>
      <c r="AL3" s="6"/>
      <c r="AM3" s="5"/>
      <c r="AN3" s="6"/>
      <c r="AO3" s="6"/>
      <c r="AP3" s="6"/>
      <c r="AQ3" s="52"/>
      <c r="AR3" s="53"/>
      <c r="AS3" s="53"/>
      <c r="AT3" s="53"/>
      <c r="AU3" s="50"/>
      <c r="AV3" s="51"/>
      <c r="AW3" s="51"/>
      <c r="AX3" s="51"/>
      <c r="AY3" s="50"/>
      <c r="AZ3" s="51"/>
      <c r="BA3" s="51"/>
      <c r="BB3" s="51"/>
      <c r="BC3" s="50"/>
      <c r="BD3" s="51"/>
      <c r="BE3" s="51"/>
      <c r="BF3" s="51"/>
    </row>
    <row r="4" spans="1:58" x14ac:dyDescent="0.3">
      <c r="A4" s="11">
        <f>IF(D4=0," ",RANK(D4,$D$3:$D$48,0))</f>
        <v>2</v>
      </c>
      <c r="B4" s="9">
        <v>2</v>
      </c>
      <c r="C4" s="12" t="s">
        <v>216</v>
      </c>
      <c r="D4" s="72">
        <f>I4+M4+Q4+U4+Y4+AC4+AG4+AK4+AO4+AS4+AW4+BA4+BE4</f>
        <v>289</v>
      </c>
      <c r="E4" s="13">
        <f>J4+N4+R4+V4+Z4+AD4+AH4+AL4+AP4+AT4+AX4+BB4+BF4</f>
        <v>42</v>
      </c>
      <c r="F4" s="13">
        <f>COUNTA(H4,L4,P4,T4,X4,AB4,AF4,AJ4,AN4,AR4,AV4,AZ4,BD4)</f>
        <v>3</v>
      </c>
      <c r="G4" s="53"/>
      <c r="H4" s="53"/>
      <c r="I4" s="53"/>
      <c r="J4" s="53"/>
      <c r="K4" s="5"/>
      <c r="L4" s="6"/>
      <c r="M4" s="6"/>
      <c r="N4" s="6"/>
      <c r="O4" s="5"/>
      <c r="P4" s="6"/>
      <c r="Q4" s="6"/>
      <c r="R4" s="6"/>
      <c r="S4" s="5">
        <f>VLOOKUP(C4,'4'!$B$10:$H$161,3,FALSE)</f>
        <v>7.3449074074074069E-2</v>
      </c>
      <c r="T4" s="6">
        <f>VLOOKUP(C4,'4'!$B$10:$H$161,4,FALSE)</f>
        <v>12</v>
      </c>
      <c r="U4" s="6">
        <f>VLOOKUP(T4,Баллы!$A$2:$B$101,2)+V4/2</f>
        <v>89</v>
      </c>
      <c r="V4" s="6">
        <f>VLOOKUP(C4,'4'!$B$10:$H$161,6,FALSE)</f>
        <v>20</v>
      </c>
      <c r="W4" s="8">
        <f>VLOOKUP(C4,'5'!$B$10:$H$52,3,FALSE)</f>
        <v>3.290509259259259E-2</v>
      </c>
      <c r="X4" s="4">
        <f>VLOOKUP(C4,'5'!$B$10:$H$52,4,FALSE)</f>
        <v>6</v>
      </c>
      <c r="Y4" s="4">
        <f>VLOOKUP(X4,Баллы!$A$2:$B$101,2)+Z4/2</f>
        <v>94</v>
      </c>
      <c r="Z4" s="4">
        <f>VLOOKUP(C4,'5'!$B$10:$H$52,6,FALSE)</f>
        <v>10</v>
      </c>
      <c r="AA4" s="8"/>
      <c r="AB4" s="4"/>
      <c r="AC4" s="4"/>
      <c r="AD4" s="4"/>
      <c r="AE4" s="87"/>
      <c r="AF4" s="6"/>
      <c r="AG4" s="4"/>
      <c r="AH4" s="4"/>
      <c r="AI4" s="5"/>
      <c r="AJ4" s="6"/>
      <c r="AK4" s="6"/>
      <c r="AL4" s="6"/>
      <c r="AM4" s="5">
        <f>VLOOKUP(C4,'9'!$B$5:$H$89,3,FALSE)</f>
        <v>4.836805555555556E-2</v>
      </c>
      <c r="AN4" s="6">
        <f>VLOOKUP(C4,'9'!$B$5:$H$89,4,FALSE)</f>
        <v>1</v>
      </c>
      <c r="AO4" s="6">
        <f>VLOOKUP(AN4,Баллы!$A$2:$B$101,2)+AP4/2</f>
        <v>106</v>
      </c>
      <c r="AP4" s="6">
        <f>VLOOKUP(C4,'9'!$B$5:$H$89,6,FALSE)</f>
        <v>12</v>
      </c>
      <c r="AQ4" s="53"/>
      <c r="AR4" s="53"/>
      <c r="AS4" s="53"/>
      <c r="AT4" s="53"/>
      <c r="AU4" s="50"/>
      <c r="AV4" s="51"/>
      <c r="AW4" s="51"/>
      <c r="AX4" s="51"/>
      <c r="AY4" s="50"/>
      <c r="AZ4" s="51"/>
      <c r="BA4" s="51"/>
      <c r="BB4" s="51"/>
      <c r="BC4" s="50"/>
      <c r="BD4" s="51"/>
      <c r="BE4" s="51"/>
      <c r="BF4" s="51"/>
    </row>
    <row r="5" spans="1:58" x14ac:dyDescent="0.3">
      <c r="A5" s="11">
        <f>IF(D5=0," ",RANK(D5,$D$3:$D$48,0))</f>
        <v>3</v>
      </c>
      <c r="B5" s="9">
        <v>3</v>
      </c>
      <c r="C5" s="12" t="s">
        <v>733</v>
      </c>
      <c r="D5" s="72">
        <f>I5+M5+Q5+U5+Y5+AC5+AG5+AK5+AO5+AS5+AW5+BA5+BE5</f>
        <v>240</v>
      </c>
      <c r="E5" s="13">
        <f>J5+N5+R5+V5+Z5+AD5+AH5+AL5+AP5+AT5+AX5+BB5+BF5</f>
        <v>32</v>
      </c>
      <c r="F5" s="13">
        <f>COUNTA(H5,L5,P5,T5,X5,AB5,AF5,AJ5,AN5,AR5,AV5,AZ5,BD5)</f>
        <v>3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8">
        <f>VLOOKUP(C5,'6'!$B$10:$H$215,3,FALSE)</f>
        <v>4.4930555555555557E-2</v>
      </c>
      <c r="AB5" s="4">
        <f>VLOOKUP(C5,'6'!$B$10:$H$215,4,FALSE)</f>
        <v>14</v>
      </c>
      <c r="AC5" s="4">
        <f>VLOOKUP(AB5,Баллы!$A$2:$B$101,2)+AD5/2</f>
        <v>82</v>
      </c>
      <c r="AD5" s="4">
        <f>VLOOKUP(C5,'6'!$B$10:$H$215,6,FALSE)</f>
        <v>10</v>
      </c>
      <c r="AE5" s="87" t="str">
        <f>VLOOKUP(C5,'7'!$B$10:$H$126,3,FALSE)</f>
        <v>01:04:02</v>
      </c>
      <c r="AF5" s="6">
        <f>VLOOKUP(C5,'7'!$B$10:$H$126,4,FALSE)</f>
        <v>39</v>
      </c>
      <c r="AG5" s="4">
        <f>VLOOKUP(AF5,Баллы!$A$2:$B$101,2)+AH5/2</f>
        <v>57</v>
      </c>
      <c r="AH5" s="4">
        <f>VLOOKUP(C5,'7'!$B$10:$H$126,6,FALSE)</f>
        <v>10</v>
      </c>
      <c r="AI5" s="5"/>
      <c r="AJ5" s="6"/>
      <c r="AK5" s="6"/>
      <c r="AL5" s="6"/>
      <c r="AM5" s="5">
        <f>VLOOKUP(C5,'9'!$B$5:$H$89,3,FALSE)</f>
        <v>5.6192129629629634E-2</v>
      </c>
      <c r="AN5" s="6">
        <f>VLOOKUP(C5,'9'!$B$5:$H$89,4,FALSE)</f>
        <v>3</v>
      </c>
      <c r="AO5" s="6">
        <f>VLOOKUP(AN5,Баллы!$A$2:$B$101,2)+AP5/2</f>
        <v>101</v>
      </c>
      <c r="AP5" s="6">
        <f>VLOOKUP(C5,'9'!$B$5:$H$89,6,FALSE)</f>
        <v>12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 x14ac:dyDescent="0.3">
      <c r="A6" s="11">
        <f>IF(D6=0," ",RANK(D6,$D$3:$D$48,0))</f>
        <v>4</v>
      </c>
      <c r="B6" s="9">
        <v>4</v>
      </c>
      <c r="C6" s="12" t="s">
        <v>243</v>
      </c>
      <c r="D6" s="72">
        <f>I6+M6+Q6+U6+Y6+AC6+AG6+AK6+AO6+AS6+AW6+BA6+BE6</f>
        <v>188.75</v>
      </c>
      <c r="E6" s="13">
        <f>J6+N6+R6+V6+Z6+AD6+AH6+AL6+AP6+AT6+AX6+BB6+BF6</f>
        <v>41.5</v>
      </c>
      <c r="F6" s="13">
        <f>COUNTA(H6,L6,P6,T6,X6,AB6,AF6,AJ6,AN6,AR6,AV6,AZ6,BD6)</f>
        <v>2</v>
      </c>
      <c r="G6" s="53"/>
      <c r="H6" s="53"/>
      <c r="I6" s="53"/>
      <c r="J6" s="53"/>
      <c r="K6" s="5"/>
      <c r="L6" s="6"/>
      <c r="M6" s="6"/>
      <c r="N6" s="6"/>
      <c r="O6" s="5">
        <f>VLOOKUP(C6,'3'!$B$10:$G$298,3,FALSE)</f>
        <v>3.0324074074074073E-2</v>
      </c>
      <c r="P6" s="6">
        <f>VLOOKUP(C6,'3'!$B$10:$G$298,4,FALSE)</f>
        <v>8</v>
      </c>
      <c r="Q6" s="6">
        <f>VLOOKUP(P6,Баллы!$A$2:$B$101,2)+R6/2</f>
        <v>89.75</v>
      </c>
      <c r="R6" s="6">
        <f>VLOOKUP(C6,'3'!$B$10:$G$298,5,FALSE)</f>
        <v>9.5</v>
      </c>
      <c r="S6" s="5">
        <f>VLOOKUP(C6,'4'!$B$10:$H$161,3,FALSE)</f>
        <v>0.1191550925925926</v>
      </c>
      <c r="T6" s="6">
        <f>VLOOKUP(C6,'4'!$B$10:$H$161,4,FALSE)</f>
        <v>9</v>
      </c>
      <c r="U6" s="6">
        <f>VLOOKUP(T6,Баллы!$A$2:$B$101,2)+V6/2</f>
        <v>99</v>
      </c>
      <c r="V6" s="6">
        <f>VLOOKUP(C6,'4'!$B$10:$H$161,6,FALSE)</f>
        <v>32</v>
      </c>
      <c r="W6" s="8"/>
      <c r="X6" s="4"/>
      <c r="Y6" s="4"/>
      <c r="Z6" s="4"/>
      <c r="AA6" s="8"/>
      <c r="AB6" s="4"/>
      <c r="AC6" s="4"/>
      <c r="AD6" s="4"/>
      <c r="AE6" s="87"/>
      <c r="AF6" s="6"/>
      <c r="AG6" s="4"/>
      <c r="AH6" s="4"/>
      <c r="AI6" s="5"/>
      <c r="AJ6" s="6"/>
      <c r="AK6" s="6"/>
      <c r="AL6" s="6"/>
      <c r="AM6" s="5"/>
      <c r="AN6" s="6"/>
      <c r="AO6" s="6"/>
      <c r="AP6" s="6"/>
      <c r="AQ6" s="53"/>
      <c r="AR6" s="53"/>
      <c r="AS6" s="53"/>
      <c r="AT6" s="53"/>
      <c r="AU6" s="50"/>
      <c r="AV6" s="51"/>
      <c r="AW6" s="51"/>
      <c r="AX6" s="51"/>
      <c r="AY6" s="50"/>
      <c r="AZ6" s="51"/>
      <c r="BA6" s="51"/>
      <c r="BB6" s="51"/>
      <c r="BC6" s="50"/>
      <c r="BD6" s="51"/>
      <c r="BE6" s="51"/>
      <c r="BF6" s="51"/>
    </row>
    <row r="7" spans="1:58" x14ac:dyDescent="0.3">
      <c r="A7" s="11">
        <f>IF(D7=0," ",RANK(D7,$D$3:$D$48,0))</f>
        <v>5</v>
      </c>
      <c r="B7" s="9">
        <v>5</v>
      </c>
      <c r="C7" s="12" t="s">
        <v>222</v>
      </c>
      <c r="D7" s="72">
        <f>I7+M7+Q7+U7+Y7+AC7+AG7+AK7+AO7+AS7+AW7+BA7+BE7</f>
        <v>186</v>
      </c>
      <c r="E7" s="13">
        <f>J7+N7+R7+V7+Z7+AD7+AH7+AL7+AP7+AT7+AX7+BB7+BF7</f>
        <v>32</v>
      </c>
      <c r="F7" s="13">
        <f>COUNTA(H7,L7,P7,T7,X7,AB7,AF7,AJ7,AN7,AR7,AV7,AZ7,BD7)</f>
        <v>2</v>
      </c>
      <c r="G7" s="53"/>
      <c r="H7" s="53"/>
      <c r="I7" s="53"/>
      <c r="J7" s="53"/>
      <c r="K7" s="5"/>
      <c r="L7" s="6"/>
      <c r="M7" s="6"/>
      <c r="N7" s="6"/>
      <c r="O7" s="5"/>
      <c r="P7" s="6"/>
      <c r="Q7" s="6"/>
      <c r="R7" s="6"/>
      <c r="S7" s="5">
        <f>VLOOKUP(C7,'4'!$B$10:$H$161,3,FALSE)</f>
        <v>7.7280092592592595E-2</v>
      </c>
      <c r="T7" s="6">
        <f>VLOOKUP(C7,'4'!$B$10:$H$161,4,FALSE)</f>
        <v>18</v>
      </c>
      <c r="U7" s="6">
        <f>VLOOKUP(T7,Баллы!$A$2:$B$101,2)+V7/2</f>
        <v>83</v>
      </c>
      <c r="V7" s="6">
        <f>VLOOKUP(C7,'4'!$B$10:$H$161,6,FALSE)</f>
        <v>20</v>
      </c>
      <c r="W7" s="8"/>
      <c r="X7" s="4"/>
      <c r="Y7" s="4"/>
      <c r="Z7" s="4"/>
      <c r="AA7" s="8"/>
      <c r="AB7" s="4"/>
      <c r="AC7" s="4"/>
      <c r="AD7" s="4"/>
      <c r="AE7" s="87"/>
      <c r="AF7" s="6"/>
      <c r="AG7" s="4"/>
      <c r="AH7" s="4"/>
      <c r="AI7" s="5"/>
      <c r="AJ7" s="6"/>
      <c r="AK7" s="6"/>
      <c r="AL7" s="6"/>
      <c r="AM7" s="5">
        <f>VLOOKUP(C7,'9'!$B$5:$H$89,3,FALSE)</f>
        <v>4.8993055555555554E-2</v>
      </c>
      <c r="AN7" s="6">
        <f>VLOOKUP(C7,'9'!$B$5:$H$89,4,FALSE)</f>
        <v>2</v>
      </c>
      <c r="AO7" s="6">
        <f>VLOOKUP(AN7,Баллы!$A$2:$B$101,2)+AP7/2</f>
        <v>103</v>
      </c>
      <c r="AP7" s="6">
        <f>VLOOKUP(C7,'9'!$B$5:$H$89,6,FALSE)</f>
        <v>12</v>
      </c>
      <c r="AQ7" s="53"/>
      <c r="AR7" s="53"/>
      <c r="AS7" s="53"/>
      <c r="AT7" s="53"/>
      <c r="AU7" s="50"/>
      <c r="AV7" s="51"/>
      <c r="AW7" s="51"/>
      <c r="AX7" s="51"/>
      <c r="AY7" s="50"/>
      <c r="AZ7" s="51"/>
      <c r="BA7" s="51"/>
      <c r="BB7" s="51"/>
      <c r="BC7" s="50"/>
      <c r="BD7" s="51"/>
      <c r="BE7" s="51"/>
      <c r="BF7" s="51"/>
    </row>
    <row r="8" spans="1:58" x14ac:dyDescent="0.3">
      <c r="A8" s="11">
        <f>IF(D8=0," ",RANK(D8,$D$3:$D$48,0))</f>
        <v>6</v>
      </c>
      <c r="B8" s="9">
        <v>6</v>
      </c>
      <c r="C8" s="12" t="s">
        <v>23</v>
      </c>
      <c r="D8" s="72">
        <f>I8+M8+Q8+U8+Y8+AC8+AG8+AK8+AO8+AS8+AW8+BA8+BE8</f>
        <v>176.5</v>
      </c>
      <c r="E8" s="13">
        <f>J8+N8+R8+V8+Z8+AD8+AH8+AL8+AP8+AT8+AX8+BB8+BF8</f>
        <v>57</v>
      </c>
      <c r="F8" s="13">
        <f>COUNTA(H8,L8,P8,T8,X8,AB8,AF8,AJ8,AN8,AR8,AV8,AZ8,BD8)</f>
        <v>2</v>
      </c>
      <c r="G8" s="5">
        <f>VLOOKUP(C8,'1'!B13:H113,3,FALSE)</f>
        <v>0.16063657407407408</v>
      </c>
      <c r="H8" s="6">
        <f>VLOOKUP(C8,'1'!B13:H113,4,FALSE)</f>
        <v>11</v>
      </c>
      <c r="I8" s="6">
        <f>VLOOKUP(H8,Баллы!$A$2:$B$101,2)+J8/2</f>
        <v>92.5</v>
      </c>
      <c r="J8" s="6">
        <f>VLOOKUP(C8,'1'!B13:H113,6,FALSE)</f>
        <v>25</v>
      </c>
      <c r="K8" s="5"/>
      <c r="L8" s="6"/>
      <c r="M8" s="6"/>
      <c r="N8" s="6"/>
      <c r="O8" s="5"/>
      <c r="P8" s="6"/>
      <c r="Q8" s="6"/>
      <c r="R8" s="6"/>
      <c r="S8" s="5">
        <f>VLOOKUP(C8,'4'!$B$10:$H$161,3,FALSE)</f>
        <v>0.16953703703703704</v>
      </c>
      <c r="T8" s="6">
        <f>VLOOKUP(C8,'4'!$B$10:$H$161,4,FALSE)</f>
        <v>23</v>
      </c>
      <c r="U8" s="6">
        <f>VLOOKUP(T8,Баллы!$A$2:$B$101,2)+V8/2</f>
        <v>84</v>
      </c>
      <c r="V8" s="6">
        <f>VLOOKUP(C8,'4'!$B$10:$H$161,6,FALSE)</f>
        <v>32</v>
      </c>
      <c r="W8" s="8"/>
      <c r="X8" s="4"/>
      <c r="Y8" s="4"/>
      <c r="Z8" s="4"/>
      <c r="AA8" s="8"/>
      <c r="AB8" s="4"/>
      <c r="AC8" s="4"/>
      <c r="AD8" s="4"/>
      <c r="AE8" s="87"/>
      <c r="AF8" s="6"/>
      <c r="AG8" s="4"/>
      <c r="AH8" s="4"/>
      <c r="AI8" s="5"/>
      <c r="AJ8" s="6"/>
      <c r="AK8" s="6"/>
      <c r="AL8" s="6"/>
      <c r="AM8" s="5"/>
      <c r="AN8" s="6"/>
      <c r="AO8" s="6"/>
      <c r="AP8" s="6"/>
      <c r="AQ8" s="53"/>
      <c r="AR8" s="53"/>
      <c r="AS8" s="53"/>
      <c r="AT8" s="53"/>
      <c r="AU8" s="50"/>
      <c r="AV8" s="51"/>
      <c r="AW8" s="51"/>
      <c r="AX8" s="51"/>
      <c r="AY8" s="50"/>
      <c r="AZ8" s="51"/>
      <c r="BA8" s="51"/>
      <c r="BB8" s="51"/>
      <c r="BC8" s="50"/>
      <c r="BD8" s="51"/>
      <c r="BE8" s="51"/>
      <c r="BF8" s="51"/>
    </row>
    <row r="9" spans="1:58" x14ac:dyDescent="0.3">
      <c r="A9" s="11">
        <f>IF(D9=0," ",RANK(D9,$D$3:$D$48,0))</f>
        <v>7</v>
      </c>
      <c r="B9" s="9">
        <v>7</v>
      </c>
      <c r="C9" s="159" t="s">
        <v>1890</v>
      </c>
      <c r="D9" s="72">
        <f>I9+M9+Q9+U9+Y9+AC9+AG9+AK9+AO9+AS9+AW9+BA9+BE9</f>
        <v>173.5</v>
      </c>
      <c r="E9" s="13">
        <f>J9+N9+R9+V9+Z9+AD9+AH9+AL9+AP9+AT9+AX9+BB9+BF9</f>
        <v>25</v>
      </c>
      <c r="F9" s="13">
        <f>COUNTA(H9,L9,P9,T9,X9,AB9,AF9,AJ9,AN9,AR9,AV9,AZ9,BD9)</f>
        <v>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87" t="str">
        <f>VLOOKUP(C9,'7'!$B$10:$H$126,3,FALSE)</f>
        <v>00:47:13</v>
      </c>
      <c r="AF9" s="6">
        <f>VLOOKUP(C9,'7'!$B$10:$H$126,4,FALSE)</f>
        <v>7</v>
      </c>
      <c r="AG9" s="4">
        <f>VLOOKUP(AF9,Баллы!$A$2:$B$101,2)+AH9/2</f>
        <v>92</v>
      </c>
      <c r="AH9" s="4">
        <f>VLOOKUP(C9,'7'!$B$10:$H$126,6,FALSE)</f>
        <v>10</v>
      </c>
      <c r="AI9" s="5" t="str">
        <f>VLOOKUP(C9,'8'!$B$10:$H$397,3,FALSE)</f>
        <v>01:14:06</v>
      </c>
      <c r="AJ9" s="6">
        <f>VLOOKUP(C9,'8'!$B$10:$H$397,4,FALSE)</f>
        <v>17</v>
      </c>
      <c r="AK9" s="6">
        <f>VLOOKUP(AJ9,Баллы!$A$2:$B$101,2)+AL9/2</f>
        <v>81.5</v>
      </c>
      <c r="AL9" s="6">
        <f>VLOOKUP(C9,'8'!$B$10:$H$397,6,FALSE)</f>
        <v>15</v>
      </c>
      <c r="AM9" s="5"/>
      <c r="AN9" s="6"/>
      <c r="AO9" s="6"/>
      <c r="AP9" s="6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 spans="1:58" x14ac:dyDescent="0.3">
      <c r="A10" s="11">
        <f>IF(D10=0," ",RANK(D10,$D$3:$D$48,0))</f>
        <v>8</v>
      </c>
      <c r="B10" s="9">
        <v>8</v>
      </c>
      <c r="C10" s="24" t="s">
        <v>219</v>
      </c>
      <c r="D10" s="72">
        <f>I10+M10+Q10+U10+Y10+AC10+AG10+AK10+AO10+AS10+AW10+BA10+BE10</f>
        <v>172</v>
      </c>
      <c r="E10" s="13">
        <f>J10+N10+R10+V10+Z10+AD10+AH10+AL10+AP10+AT10+AX10+BB10+BF10</f>
        <v>30</v>
      </c>
      <c r="F10" s="13">
        <f>COUNTA(H10,L10,P10,T10,X10,AB10,AF10,AJ10,AN10,AR10,AV10,AZ10,BD10)</f>
        <v>2</v>
      </c>
      <c r="G10" s="53"/>
      <c r="H10" s="53"/>
      <c r="I10" s="53"/>
      <c r="J10" s="53"/>
      <c r="K10" s="5">
        <f>VLOOKUP(C10,'2'!$C$10:$H$78,3,FALSE)</f>
        <v>4.5115740740740741E-2</v>
      </c>
      <c r="L10" s="6">
        <f>VLOOKUP(C10,'2'!$C$10:$H$78,4,FALSE)</f>
        <v>10</v>
      </c>
      <c r="M10" s="6">
        <f>VLOOKUP(L10,Баллы!$A$2:$B$101,2)+N10/2</f>
        <v>86</v>
      </c>
      <c r="N10" s="6">
        <f>VLOOKUP(C10,'2'!$C$10:$H$78,5,FALSE)</f>
        <v>10</v>
      </c>
      <c r="O10" s="5"/>
      <c r="P10" s="6"/>
      <c r="Q10" s="6"/>
      <c r="R10" s="6"/>
      <c r="S10" s="5">
        <f>VLOOKUP(C10,'4'!$B$10:$H$161,3,FALSE)</f>
        <v>7.3900462962962959E-2</v>
      </c>
      <c r="T10" s="6">
        <f>VLOOKUP(C10,'4'!$B$10:$H$161,4,FALSE)</f>
        <v>15</v>
      </c>
      <c r="U10" s="6">
        <f>VLOOKUP(T10,Баллы!$A$2:$B$101,2)+V10/2</f>
        <v>86</v>
      </c>
      <c r="V10" s="6">
        <f>VLOOKUP(C10,'4'!$B$10:$H$161,6,FALSE)</f>
        <v>20</v>
      </c>
      <c r="W10" s="8"/>
      <c r="X10" s="4"/>
      <c r="Y10" s="4"/>
      <c r="Z10" s="4"/>
      <c r="AA10" s="8"/>
      <c r="AB10" s="4"/>
      <c r="AC10" s="4"/>
      <c r="AD10" s="4"/>
      <c r="AE10" s="87"/>
      <c r="AF10" s="6"/>
      <c r="AG10" s="4"/>
      <c r="AH10" s="4"/>
      <c r="AI10" s="5"/>
      <c r="AJ10" s="6"/>
      <c r="AK10" s="6"/>
      <c r="AL10" s="6"/>
      <c r="AM10" s="5"/>
      <c r="AN10" s="6"/>
      <c r="AO10" s="6"/>
      <c r="AP10" s="6"/>
      <c r="AQ10" s="52"/>
      <c r="AR10" s="53"/>
      <c r="AS10" s="53"/>
      <c r="AT10" s="53"/>
      <c r="AU10" s="50"/>
      <c r="AV10" s="51"/>
      <c r="AW10" s="51"/>
      <c r="AX10" s="51"/>
      <c r="AY10" s="50"/>
      <c r="AZ10" s="51"/>
      <c r="BA10" s="51"/>
      <c r="BB10" s="51"/>
      <c r="BC10" s="50"/>
      <c r="BD10" s="51"/>
      <c r="BE10" s="51"/>
      <c r="BF10" s="51"/>
    </row>
    <row r="11" spans="1:58" x14ac:dyDescent="0.3">
      <c r="A11" s="11">
        <f>IF(D11=0," ",RANK(D11,$D$3:$D$48,0))</f>
        <v>9</v>
      </c>
      <c r="B11" s="9">
        <v>9</v>
      </c>
      <c r="C11" s="12" t="s">
        <v>445</v>
      </c>
      <c r="D11" s="72">
        <f>I11+M11+Q11+U11+Y11+AC11+AG11+AK11+AO11+AS11+AW11+BA11+BE11</f>
        <v>154.75</v>
      </c>
      <c r="E11" s="13">
        <f>J11+N11+R11+V11+Z11+AD11+AH11+AL11+AP11+AT11+AX11+BB11+BF11</f>
        <v>41.5</v>
      </c>
      <c r="F11" s="13">
        <f>COUNTA(H11,L11,P11,T11,X11,AB11,AF11,AJ11,AN11,AR11,AV11,AZ11,BD11)</f>
        <v>2</v>
      </c>
      <c r="G11" s="53"/>
      <c r="H11" s="53"/>
      <c r="I11" s="53"/>
      <c r="J11" s="53"/>
      <c r="K11" s="5"/>
      <c r="L11" s="6"/>
      <c r="M11" s="6"/>
      <c r="N11" s="6"/>
      <c r="O11" s="5">
        <f>VLOOKUP(C11,'3'!$B$10:$G$298,3,FALSE)</f>
        <v>0.11234953703703704</v>
      </c>
      <c r="P11" s="6">
        <f>VLOOKUP(C11,'3'!$B$10:$G$298,4,FALSE)</f>
        <v>28</v>
      </c>
      <c r="Q11" s="6">
        <f>VLOOKUP(P11,Баллы!$A$2:$B$101,2)+R11/2</f>
        <v>76.25</v>
      </c>
      <c r="R11" s="6">
        <f>VLOOKUP(C11,'3'!$B$10:$G$298,5,FALSE)</f>
        <v>26.5</v>
      </c>
      <c r="S11" s="5"/>
      <c r="T11" s="6"/>
      <c r="U11" s="6"/>
      <c r="V11" s="6"/>
      <c r="W11" s="8"/>
      <c r="X11" s="4"/>
      <c r="Y11" s="4"/>
      <c r="Z11" s="4"/>
      <c r="AA11" s="8"/>
      <c r="AB11" s="4"/>
      <c r="AC11" s="4"/>
      <c r="AD11" s="4"/>
      <c r="AE11" s="87"/>
      <c r="AF11" s="6"/>
      <c r="AG11" s="4"/>
      <c r="AH11" s="4"/>
      <c r="AI11" s="5" t="str">
        <f>VLOOKUP(C11,'8'!$B$10:$H$397,3,FALSE)</f>
        <v>01:16:22</v>
      </c>
      <c r="AJ11" s="6">
        <f>VLOOKUP(C11,'8'!$B$10:$H$397,4,FALSE)</f>
        <v>20</v>
      </c>
      <c r="AK11" s="6">
        <f>VLOOKUP(AJ11,Баллы!$A$2:$B$101,2)+AL11/2</f>
        <v>78.5</v>
      </c>
      <c r="AL11" s="6">
        <f>VLOOKUP(C11,'8'!$B$10:$H$397,6,FALSE)</f>
        <v>15</v>
      </c>
      <c r="AM11" s="5"/>
      <c r="AN11" s="6"/>
      <c r="AO11" s="6"/>
      <c r="AP11" s="6"/>
      <c r="AQ11" s="53"/>
      <c r="AR11" s="53"/>
      <c r="AS11" s="53"/>
      <c r="AT11" s="53"/>
      <c r="AU11" s="50"/>
      <c r="AV11" s="51"/>
      <c r="AW11" s="51"/>
      <c r="AX11" s="51"/>
      <c r="AY11" s="50"/>
      <c r="AZ11" s="51"/>
      <c r="BA11" s="51"/>
      <c r="BB11" s="51"/>
      <c r="BC11" s="50"/>
      <c r="BD11" s="51"/>
      <c r="BE11" s="51"/>
      <c r="BF11" s="51"/>
    </row>
    <row r="12" spans="1:58" x14ac:dyDescent="0.3">
      <c r="A12" s="11">
        <f>IF(D12=0," ",RANK(D12,$D$3:$D$48,0))</f>
        <v>10</v>
      </c>
      <c r="B12" s="9">
        <v>10</v>
      </c>
      <c r="C12" s="12" t="s">
        <v>60</v>
      </c>
      <c r="D12" s="72">
        <f>I12+M12+Q12+U12+Y12+AC12+AG12+AK12+AO12+AS12+AW12+BA12+BE12</f>
        <v>130.75</v>
      </c>
      <c r="E12" s="13">
        <f>J12+N12+R12+V12+Z12+AD12+AH12+AL12+AP12+AT12+AX12+BB12+BF12</f>
        <v>37.5</v>
      </c>
      <c r="F12" s="13">
        <f>COUNTA(H12,L12,P12,T12,X12,AB12,AF12,AJ12,AN12,AR12,AV12,AZ12,BD12)</f>
        <v>2</v>
      </c>
      <c r="G12" s="5">
        <f>VLOOKUP(C12,'1'!B11:H111,3,FALSE)</f>
        <v>4.553240740740741E-2</v>
      </c>
      <c r="H12" s="6">
        <f>VLOOKUP(C12,'1'!B11:H111,4,FALSE)</f>
        <v>12</v>
      </c>
      <c r="I12" s="6">
        <f>VLOOKUP(H12,Баллы!$A$2:$B$101,2)+J12/2</f>
        <v>84.5</v>
      </c>
      <c r="J12" s="6">
        <f>VLOOKUP(C12,'1'!B11:H111,6,FALSE)</f>
        <v>11</v>
      </c>
      <c r="K12" s="5"/>
      <c r="L12" s="6"/>
      <c r="M12" s="6"/>
      <c r="N12" s="6"/>
      <c r="O12" s="5">
        <f>VLOOKUP(C12,'3'!$B$10:$G$298,3,FALSE)</f>
        <v>0.13677083333333331</v>
      </c>
      <c r="P12" s="6">
        <f>VLOOKUP(C12,'3'!$B$10:$G$298,4,FALSE)</f>
        <v>58</v>
      </c>
      <c r="Q12" s="6">
        <f>VLOOKUP(P12,Баллы!$A$2:$B$101,2)+R12/2</f>
        <v>46.25</v>
      </c>
      <c r="R12" s="6">
        <f>VLOOKUP(C12,'3'!$B$10:$G$298,5,FALSE)</f>
        <v>26.5</v>
      </c>
      <c r="S12" s="5"/>
      <c r="T12" s="6"/>
      <c r="U12" s="6"/>
      <c r="V12" s="6"/>
      <c r="W12" s="8"/>
      <c r="X12" s="4"/>
      <c r="Y12" s="4"/>
      <c r="Z12" s="4"/>
      <c r="AA12" s="8"/>
      <c r="AB12" s="4"/>
      <c r="AC12" s="4"/>
      <c r="AD12" s="4"/>
      <c r="AE12" s="87"/>
      <c r="AF12" s="6"/>
      <c r="AG12" s="4"/>
      <c r="AH12" s="4"/>
      <c r="AI12" s="5"/>
      <c r="AJ12" s="6"/>
      <c r="AK12" s="6"/>
      <c r="AL12" s="6"/>
      <c r="AM12" s="5"/>
      <c r="AN12" s="6"/>
      <c r="AO12" s="6"/>
      <c r="AP12" s="6"/>
      <c r="AQ12" s="52"/>
      <c r="AR12" s="53"/>
      <c r="AS12" s="53"/>
      <c r="AT12" s="53"/>
      <c r="AU12" s="50"/>
      <c r="AV12" s="51"/>
      <c r="AW12" s="51"/>
      <c r="AX12" s="51"/>
      <c r="AY12" s="50"/>
      <c r="AZ12" s="51"/>
      <c r="BA12" s="51"/>
      <c r="BB12" s="51"/>
      <c r="BC12" s="50"/>
      <c r="BD12" s="51"/>
      <c r="BE12" s="51"/>
      <c r="BF12" s="51"/>
    </row>
    <row r="13" spans="1:58" x14ac:dyDescent="0.3">
      <c r="A13" s="11">
        <f>IF(D13=0," ",RANK(D13,$D$3:$D$48,0))</f>
        <v>11</v>
      </c>
      <c r="B13" s="9">
        <v>11</v>
      </c>
      <c r="C13" s="12" t="s">
        <v>421</v>
      </c>
      <c r="D13" s="72">
        <f>I13+M13+Q13+U13+Y13+AC13+AG13+AK13+AO13+AS13+AW13+BA13+BE13</f>
        <v>129.19999999999999</v>
      </c>
      <c r="E13" s="13">
        <f>J13+N13+R13+V13+Z13+AD13+AH13+AL13+AP13+AT13+AX13+BB13+BF13</f>
        <v>100.4</v>
      </c>
      <c r="F13" s="13">
        <f>COUNTA(H13,L13,P13,T13,X13,AB13,AF13,AJ13,AN13,AR13,AV13,AZ13,BD13)</f>
        <v>1</v>
      </c>
      <c r="G13" s="53"/>
      <c r="H13" s="53"/>
      <c r="I13" s="53"/>
      <c r="J13" s="53"/>
      <c r="K13" s="5"/>
      <c r="L13" s="6"/>
      <c r="M13" s="6"/>
      <c r="N13" s="6"/>
      <c r="O13" s="5">
        <f>VLOOKUP(C13,'3'!$B$10:$G$298,3,FALSE)</f>
        <v>0.70041666666666658</v>
      </c>
      <c r="P13" s="6">
        <f>VLOOKUP(C13,'3'!$B$10:$G$298,4,FALSE)</f>
        <v>12</v>
      </c>
      <c r="Q13" s="6">
        <f>VLOOKUP(P13,Баллы!$A$2:$B$101,2)+R13/2</f>
        <v>129.19999999999999</v>
      </c>
      <c r="R13" s="6">
        <f>VLOOKUP(C13,'3'!$B$10:$G$298,5,FALSE)</f>
        <v>100.4</v>
      </c>
      <c r="S13" s="5"/>
      <c r="T13" s="6"/>
      <c r="U13" s="6"/>
      <c r="V13" s="6"/>
      <c r="W13" s="8"/>
      <c r="X13" s="4"/>
      <c r="Y13" s="4"/>
      <c r="Z13" s="4"/>
      <c r="AA13" s="8"/>
      <c r="AB13" s="4"/>
      <c r="AC13" s="4"/>
      <c r="AD13" s="4"/>
      <c r="AE13" s="87"/>
      <c r="AF13" s="6"/>
      <c r="AG13" s="4"/>
      <c r="AH13" s="4"/>
      <c r="AI13" s="5"/>
      <c r="AJ13" s="6"/>
      <c r="AK13" s="6"/>
      <c r="AL13" s="6"/>
      <c r="AM13" s="5"/>
      <c r="AN13" s="6"/>
      <c r="AO13" s="6"/>
      <c r="AP13" s="6"/>
      <c r="AQ13" s="53"/>
      <c r="AR13" s="53"/>
      <c r="AS13" s="53"/>
      <c r="AT13" s="53"/>
      <c r="AU13" s="50"/>
      <c r="AV13" s="51"/>
      <c r="AW13" s="51"/>
      <c r="AX13" s="51"/>
      <c r="AY13" s="50"/>
      <c r="AZ13" s="51"/>
      <c r="BA13" s="51"/>
      <c r="BB13" s="51"/>
      <c r="BC13" s="50"/>
      <c r="BD13" s="51"/>
      <c r="BE13" s="51"/>
      <c r="BF13" s="51"/>
    </row>
    <row r="14" spans="1:58" x14ac:dyDescent="0.3">
      <c r="A14" s="11">
        <f>IF(D14=0," ",RANK(D14,$D$3:$D$48,0))</f>
        <v>12</v>
      </c>
      <c r="B14" s="9">
        <v>12</v>
      </c>
      <c r="C14" s="12" t="s">
        <v>398</v>
      </c>
      <c r="D14" s="72">
        <f>I14+M14+Q14+U14+Y14+AC14+AG14+AK14+AO14+AS14+AW14+BA14+BE14</f>
        <v>116.25</v>
      </c>
      <c r="E14" s="13">
        <f>J14+N14+R14+V14+Z14+AD14+AH14+AL14+AP14+AT14+AX14+BB14+BF14</f>
        <v>24.5</v>
      </c>
      <c r="F14" s="13">
        <f>COUNTA(H14,L14,P14,T14,X14,AB14,AF14,AJ14,AN14,AR14,AV14,AZ14,BD14)</f>
        <v>2</v>
      </c>
      <c r="G14" s="53"/>
      <c r="H14" s="53"/>
      <c r="I14" s="53"/>
      <c r="J14" s="53"/>
      <c r="K14" s="5"/>
      <c r="L14" s="6"/>
      <c r="M14" s="6"/>
      <c r="N14" s="6"/>
      <c r="O14" s="5">
        <f>VLOOKUP(C14,'3'!$B$10:$G$298,3,FALSE)</f>
        <v>3.8506944444444448E-2</v>
      </c>
      <c r="P14" s="6">
        <f>VLOOKUP(C14,'3'!$B$10:$G$298,4,FALSE)</f>
        <v>22</v>
      </c>
      <c r="Q14" s="6">
        <f>VLOOKUP(P14,Баллы!$A$2:$B$101,2)+R14/2</f>
        <v>73.75</v>
      </c>
      <c r="R14" s="6">
        <f>VLOOKUP(C14,'3'!$B$10:$G$298,5,FALSE)</f>
        <v>9.5</v>
      </c>
      <c r="S14" s="5"/>
      <c r="T14" s="6"/>
      <c r="U14" s="6"/>
      <c r="V14" s="6"/>
      <c r="W14" s="8"/>
      <c r="X14" s="4"/>
      <c r="Y14" s="4"/>
      <c r="Z14" s="4"/>
      <c r="AA14" s="8"/>
      <c r="AB14" s="4"/>
      <c r="AC14" s="4"/>
      <c r="AD14" s="4"/>
      <c r="AE14" s="87"/>
      <c r="AF14" s="6"/>
      <c r="AG14" s="4"/>
      <c r="AH14" s="4"/>
      <c r="AI14" s="5" t="str">
        <f>VLOOKUP(C14,'8'!$B$10:$H$397,3,FALSE)</f>
        <v>01:34:26</v>
      </c>
      <c r="AJ14" s="6">
        <f>VLOOKUP(C14,'8'!$B$10:$H$397,4,FALSE)</f>
        <v>56</v>
      </c>
      <c r="AK14" s="6">
        <f>VLOOKUP(AJ14,Баллы!$A$2:$B$101,2)+AL14/2</f>
        <v>42.5</v>
      </c>
      <c r="AL14" s="6">
        <f>VLOOKUP(C14,'8'!$B$10:$H$397,6,FALSE)</f>
        <v>15</v>
      </c>
      <c r="AM14" s="5"/>
      <c r="AN14" s="6"/>
      <c r="AO14" s="6"/>
      <c r="AP14" s="6"/>
      <c r="AQ14" s="53"/>
      <c r="AR14" s="53"/>
      <c r="AS14" s="53"/>
      <c r="AT14" s="53"/>
      <c r="AU14" s="50"/>
      <c r="AV14" s="51"/>
      <c r="AW14" s="51"/>
      <c r="AX14" s="51"/>
      <c r="AY14" s="50"/>
      <c r="AZ14" s="51"/>
      <c r="BA14" s="51"/>
      <c r="BB14" s="51"/>
      <c r="BC14" s="50"/>
      <c r="BD14" s="51"/>
      <c r="BE14" s="51"/>
      <c r="BF14" s="51"/>
    </row>
    <row r="15" spans="1:58" x14ac:dyDescent="0.3">
      <c r="A15" s="11">
        <f>IF(D15=0," ",RANK(D15,$D$3:$D$48,0))</f>
        <v>13</v>
      </c>
      <c r="B15" s="9">
        <v>13</v>
      </c>
      <c r="C15" s="12" t="s">
        <v>651</v>
      </c>
      <c r="D15" s="72">
        <f>I15+M15+Q15+U15+Y15+AC15+AG15+AK15+AO15+AS15+AW15+BA15+BE15</f>
        <v>113.5</v>
      </c>
      <c r="E15" s="13">
        <f>J15+N15+R15+V15+Z15+AD15+AH15+AL15+AP15+AT15+AX15+BB15+BF15</f>
        <v>53</v>
      </c>
      <c r="F15" s="13">
        <f>COUNTA(H15,L15,P15,T15,X15,AB15,AF15,AJ15,AN15,AR15,AV15,AZ15,BD15)</f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8">
        <f>VLOOKUP(C15,'6'!$B$10:$H$215,3,FALSE)</f>
        <v>0.29831018518518521</v>
      </c>
      <c r="AB15" s="4">
        <f>VLOOKUP(C15,'6'!$B$10:$H$215,4,FALSE)</f>
        <v>7</v>
      </c>
      <c r="AC15" s="4">
        <f>VLOOKUP(AB15,Баллы!$A$2:$B$101,2)+AD15/2</f>
        <v>113.5</v>
      </c>
      <c r="AD15" s="4">
        <f>VLOOKUP(C15,'6'!$B$10:$H$215,6,FALSE)</f>
        <v>53</v>
      </c>
      <c r="AE15" s="87"/>
      <c r="AF15" s="6"/>
      <c r="AG15" s="4"/>
      <c r="AH15" s="4"/>
      <c r="AI15" s="5"/>
      <c r="AJ15" s="6"/>
      <c r="AK15" s="6"/>
      <c r="AL15" s="6"/>
      <c r="AM15" s="5"/>
      <c r="AN15" s="6"/>
      <c r="AO15" s="6"/>
      <c r="AP15" s="6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</row>
    <row r="16" spans="1:58" x14ac:dyDescent="0.3">
      <c r="A16" s="11">
        <f>IF(D16=0," ",RANK(D16,$D$3:$D$48,0))</f>
        <v>14</v>
      </c>
      <c r="B16" s="9">
        <v>14</v>
      </c>
      <c r="C16" s="12" t="s">
        <v>652</v>
      </c>
      <c r="D16" s="72">
        <f>I16+M16+Q16+U16+Y16+AC16+AG16+AK16+AO16+AS16+AW16+BA16+BE16</f>
        <v>111.5</v>
      </c>
      <c r="E16" s="13">
        <f>J16+N16+R16+V16+Z16+AD16+AH16+AL16+AP16+AT16+AX16+BB16+BF16</f>
        <v>53</v>
      </c>
      <c r="F16" s="13">
        <f>COUNTA(H16,L16,P16,T16,X16,AB16,AF16,AJ16,AN16,AR16,AV16,AZ16,BD16)</f>
        <v>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8">
        <f>VLOOKUP(C16,'6'!$B$10:$H$215,3,FALSE)</f>
        <v>0.36692129629629627</v>
      </c>
      <c r="AB16" s="4">
        <f>VLOOKUP(C16,'6'!$B$10:$H$215,4,FALSE)</f>
        <v>8</v>
      </c>
      <c r="AC16" s="4">
        <f>VLOOKUP(AB16,Баллы!$A$2:$B$101,2)+AD16/2</f>
        <v>111.5</v>
      </c>
      <c r="AD16" s="4">
        <f>VLOOKUP(C16,'6'!$B$10:$H$215,6,FALSE)</f>
        <v>53</v>
      </c>
      <c r="AE16" s="87"/>
      <c r="AF16" s="6"/>
      <c r="AG16" s="4"/>
      <c r="AH16" s="4"/>
      <c r="AI16" s="5"/>
      <c r="AJ16" s="6"/>
      <c r="AK16" s="6"/>
      <c r="AL16" s="6"/>
      <c r="AM16" s="5"/>
      <c r="AN16" s="6"/>
      <c r="AO16" s="6"/>
      <c r="AP16" s="6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</row>
    <row r="17" spans="1:58" x14ac:dyDescent="0.3">
      <c r="A17" s="11">
        <f>IF(D17=0," ",RANK(D17,$D$3:$D$48,0))</f>
        <v>15</v>
      </c>
      <c r="B17" s="9">
        <v>15</v>
      </c>
      <c r="C17" s="161" t="s">
        <v>1891</v>
      </c>
      <c r="D17" s="72">
        <f>I17+M17+Q17+U17+Y17+AC17+AG17+AK17+AO17+AS17+AW17+BA17+BE17</f>
        <v>110.5</v>
      </c>
      <c r="E17" s="13">
        <f>J17+N17+R17+V17+Z17+AD17+AH17+AL17+AP17+AT17+AX17+BB17+BF17</f>
        <v>17</v>
      </c>
      <c r="F17" s="13">
        <f>COUNTA(H17,L17,P17,T17,X17,AB17,AF17,AJ17,AN17,AR17,AV17,AZ17,BD17)</f>
        <v>2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87" t="str">
        <f>VLOOKUP(C17,'7'!$B$10:$H$126,3,FALSE)</f>
        <v>01:09:59</v>
      </c>
      <c r="AF17" s="6">
        <f>VLOOKUP(C17,'7'!$B$10:$H$126,4,FALSE)</f>
        <v>48</v>
      </c>
      <c r="AG17" s="4">
        <f>VLOOKUP(AF17,Баллы!$A$2:$B$101,2)+AH17/2</f>
        <v>48</v>
      </c>
      <c r="AH17" s="4">
        <f>VLOOKUP(C17,'7'!$B$10:$H$126,6,FALSE)</f>
        <v>10</v>
      </c>
      <c r="AI17" s="5" t="str">
        <f>VLOOKUP(C17,'8'!$B$10:$H$397,3,FALSE)</f>
        <v>00:54:46</v>
      </c>
      <c r="AJ17" s="6">
        <f>VLOOKUP(C17,'8'!$B$10:$H$397,4,FALSE)</f>
        <v>32</v>
      </c>
      <c r="AK17" s="6">
        <f>VLOOKUP(AJ17,Баллы!$A$2:$B$101,2)+AL17/2</f>
        <v>62.5</v>
      </c>
      <c r="AL17" s="6">
        <f>VLOOKUP(C17,'8'!$B$10:$H$397,6,FALSE)</f>
        <v>7</v>
      </c>
      <c r="AM17" s="5"/>
      <c r="AN17" s="6"/>
      <c r="AO17" s="6"/>
      <c r="AP17" s="6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</row>
    <row r="18" spans="1:58" x14ac:dyDescent="0.3">
      <c r="A18" s="11">
        <f>IF(D18=0," ",RANK(D18,$D$3:$D$48,0))</f>
        <v>16</v>
      </c>
      <c r="B18" s="9">
        <v>16</v>
      </c>
      <c r="C18" s="12" t="s">
        <v>461</v>
      </c>
      <c r="D18" s="72">
        <f>I18+M18+Q18+U18+Y18+AC18+AG18+AK18+AO18+AS18+AW18+BA18+BE18</f>
        <v>109.75</v>
      </c>
      <c r="E18" s="13">
        <f>J18+N18+R18+V18+Z18+AD18+AH18+AL18+AP18+AT18+AX18+BB18+BF18</f>
        <v>41.5</v>
      </c>
      <c r="F18" s="13">
        <f>COUNTA(H18,L18,P18,T18,X18,AB18,AF18,AJ18,AN18,AR18,AV18,AZ18,BD18)</f>
        <v>2</v>
      </c>
      <c r="G18" s="53"/>
      <c r="H18" s="53"/>
      <c r="I18" s="53"/>
      <c r="J18" s="53"/>
      <c r="K18" s="5"/>
      <c r="L18" s="6"/>
      <c r="M18" s="6"/>
      <c r="N18" s="6"/>
      <c r="O18" s="5">
        <f>VLOOKUP(C18,'3'!$B$10:$G$298,3,FALSE)</f>
        <v>0.12886574074074073</v>
      </c>
      <c r="P18" s="6">
        <f>VLOOKUP(C18,'3'!$B$10:$G$298,4,FALSE)</f>
        <v>48</v>
      </c>
      <c r="Q18" s="6">
        <f>VLOOKUP(P18,Баллы!$A$2:$B$101,2)+R18/2</f>
        <v>56.25</v>
      </c>
      <c r="R18" s="6">
        <f>VLOOKUP(C18,'3'!$B$10:$G$298,5,FALSE)</f>
        <v>26.5</v>
      </c>
      <c r="S18" s="5"/>
      <c r="T18" s="6"/>
      <c r="U18" s="6"/>
      <c r="V18" s="6"/>
      <c r="W18" s="8"/>
      <c r="X18" s="4"/>
      <c r="Y18" s="4"/>
      <c r="Z18" s="4"/>
      <c r="AA18" s="8"/>
      <c r="AB18" s="4"/>
      <c r="AC18" s="4"/>
      <c r="AD18" s="4"/>
      <c r="AE18" s="87"/>
      <c r="AF18" s="6"/>
      <c r="AG18" s="4"/>
      <c r="AH18" s="4"/>
      <c r="AI18" s="5" t="str">
        <f>VLOOKUP(C18,'8'!$B$10:$H$397,3,FALSE)</f>
        <v>01:28:10</v>
      </c>
      <c r="AJ18" s="6">
        <f>VLOOKUP(C18,'8'!$B$10:$H$397,4,FALSE)</f>
        <v>45</v>
      </c>
      <c r="AK18" s="6">
        <f>VLOOKUP(AJ18,Баллы!$A$2:$B$101,2)+AL18/2</f>
        <v>53.5</v>
      </c>
      <c r="AL18" s="6">
        <f>VLOOKUP(C18,'8'!$B$10:$H$397,6,FALSE)</f>
        <v>15</v>
      </c>
      <c r="AM18" s="5"/>
      <c r="AN18" s="6"/>
      <c r="AO18" s="6"/>
      <c r="AP18" s="6"/>
      <c r="AQ18" s="53"/>
      <c r="AR18" s="53"/>
      <c r="AS18" s="53"/>
      <c r="AT18" s="53"/>
      <c r="AU18" s="50"/>
      <c r="AV18" s="51"/>
      <c r="AW18" s="51"/>
      <c r="AX18" s="51"/>
      <c r="AY18" s="50"/>
      <c r="AZ18" s="51"/>
      <c r="BA18" s="51"/>
      <c r="BB18" s="51"/>
      <c r="BC18" s="50"/>
      <c r="BD18" s="51"/>
      <c r="BE18" s="51"/>
      <c r="BF18" s="51"/>
    </row>
    <row r="19" spans="1:58" x14ac:dyDescent="0.3">
      <c r="A19" s="11">
        <f>IF(D19=0," ",RANK(D19,$D$3:$D$48,0))</f>
        <v>17</v>
      </c>
      <c r="B19" s="9">
        <v>17</v>
      </c>
      <c r="C19" s="80" t="s">
        <v>239</v>
      </c>
      <c r="D19" s="72">
        <f>I19+M19+Q19+U19+Y19+AC19+AG19+AK19+AO19+AS19+AW19+BA19+BE19</f>
        <v>107</v>
      </c>
      <c r="E19" s="13">
        <f>J19+N19+R19+V19+Z19+AD19+AH19+AL19+AP19+AT19+AX19+BB19+BF19</f>
        <v>32</v>
      </c>
      <c r="F19" s="13">
        <f>COUNTA(H19,L19,P19,T19,X19,AB19,AF19,AJ19,AN19,AR19,AV19,AZ19,BD19)</f>
        <v>1</v>
      </c>
      <c r="G19" s="53"/>
      <c r="H19" s="53"/>
      <c r="I19" s="53"/>
      <c r="J19" s="53"/>
      <c r="K19" s="5"/>
      <c r="L19" s="6"/>
      <c r="M19" s="6"/>
      <c r="N19" s="6"/>
      <c r="O19" s="5"/>
      <c r="P19" s="6"/>
      <c r="Q19" s="6"/>
      <c r="R19" s="6"/>
      <c r="S19" s="5">
        <f>VLOOKUP(C19,'4'!$B$10:$H$161,3,FALSE)</f>
        <v>0.10395833333333333</v>
      </c>
      <c r="T19" s="6">
        <f>VLOOKUP(C19,'4'!$B$10:$H$161,4,FALSE)</f>
        <v>5</v>
      </c>
      <c r="U19" s="6">
        <f>VLOOKUP(T19,Баллы!$A$2:$B$101,2)+V19/2</f>
        <v>107</v>
      </c>
      <c r="V19" s="6">
        <f>VLOOKUP(C19,'4'!$B$10:$H$161,6,FALSE)</f>
        <v>32</v>
      </c>
      <c r="W19" s="8"/>
      <c r="X19" s="4"/>
      <c r="Y19" s="4"/>
      <c r="Z19" s="4"/>
      <c r="AA19" s="8"/>
      <c r="AB19" s="4"/>
      <c r="AC19" s="4"/>
      <c r="AD19" s="4"/>
      <c r="AE19" s="87"/>
      <c r="AF19" s="6"/>
      <c r="AG19" s="4"/>
      <c r="AH19" s="4"/>
      <c r="AI19" s="5"/>
      <c r="AJ19" s="6"/>
      <c r="AK19" s="6"/>
      <c r="AL19" s="6"/>
      <c r="AM19" s="5"/>
      <c r="AN19" s="6"/>
      <c r="AO19" s="6"/>
      <c r="AP19" s="6"/>
      <c r="AQ19" s="53"/>
      <c r="AR19" s="53"/>
      <c r="AS19" s="53"/>
      <c r="AT19" s="53"/>
      <c r="AU19" s="50"/>
      <c r="AV19" s="51"/>
      <c r="AW19" s="51"/>
      <c r="AX19" s="51"/>
      <c r="AY19" s="50"/>
      <c r="AZ19" s="51"/>
      <c r="BA19" s="51"/>
      <c r="BB19" s="51"/>
      <c r="BC19" s="50"/>
      <c r="BD19" s="51"/>
      <c r="BE19" s="51"/>
      <c r="BF19" s="51"/>
    </row>
    <row r="20" spans="1:58" x14ac:dyDescent="0.3">
      <c r="A20" s="11">
        <f>IF(D20=0," ",RANK(D20,$D$3:$D$48,0))</f>
        <v>18</v>
      </c>
      <c r="B20" s="9">
        <v>18</v>
      </c>
      <c r="C20" s="12" t="s">
        <v>565</v>
      </c>
      <c r="D20" s="72">
        <f>I20+M20+Q20+U20+Y20+AC20+AG20+AK20+AO20+AS20+AW20+BA20+BE20</f>
        <v>99.5</v>
      </c>
      <c r="E20" s="13">
        <f>J20+N20+R20+V20+Z20+AD20+AH20+AL20+AP20+AT20+AX20+BB20+BF20</f>
        <v>5</v>
      </c>
      <c r="F20" s="13">
        <f>COUNTA(H20,L20,P20,T20,X20,AB20,AF20,AJ20,AN20,AR20,AV20,AZ20,BD20)</f>
        <v>1</v>
      </c>
      <c r="G20" s="53"/>
      <c r="H20" s="53"/>
      <c r="I20" s="53"/>
      <c r="J20" s="53"/>
      <c r="K20" s="5">
        <f>VLOOKUP(C20,'2'!$C$10:$H$78,3,FALSE)</f>
        <v>3.425925925925926E-2</v>
      </c>
      <c r="L20" s="6">
        <f>VLOOKUP(C20,'2'!$C$10:$H$78,4,FALSE)</f>
        <v>2</v>
      </c>
      <c r="M20" s="6">
        <f>VLOOKUP(L20,Баллы!$A$2:$B$101,2)+N20/2</f>
        <v>99.5</v>
      </c>
      <c r="N20" s="6">
        <f>VLOOKUP(C20,'2'!$C$10:$H$78,5,FALSE)</f>
        <v>5</v>
      </c>
      <c r="O20" s="5"/>
      <c r="P20" s="6"/>
      <c r="Q20" s="6"/>
      <c r="R20" s="6"/>
      <c r="S20" s="5"/>
      <c r="T20" s="6"/>
      <c r="U20" s="6"/>
      <c r="V20" s="6"/>
      <c r="W20" s="8"/>
      <c r="X20" s="4"/>
      <c r="Y20" s="4"/>
      <c r="Z20" s="4"/>
      <c r="AA20" s="8"/>
      <c r="AB20" s="4"/>
      <c r="AC20" s="4"/>
      <c r="AD20" s="4"/>
      <c r="AE20" s="87"/>
      <c r="AF20" s="6"/>
      <c r="AG20" s="4"/>
      <c r="AH20" s="4"/>
      <c r="AI20" s="5"/>
      <c r="AJ20" s="6"/>
      <c r="AK20" s="6"/>
      <c r="AL20" s="6"/>
      <c r="AM20" s="5"/>
      <c r="AN20" s="6"/>
      <c r="AO20" s="6"/>
      <c r="AP20" s="6"/>
      <c r="AQ20" s="52"/>
      <c r="AR20" s="53"/>
      <c r="AS20" s="53"/>
      <c r="AT20" s="53"/>
      <c r="AU20" s="50"/>
      <c r="AV20" s="51"/>
      <c r="AW20" s="51"/>
      <c r="AX20" s="51"/>
      <c r="AY20" s="50"/>
      <c r="AZ20" s="51"/>
      <c r="BA20" s="51"/>
      <c r="BB20" s="51"/>
      <c r="BC20" s="50"/>
      <c r="BD20" s="51"/>
      <c r="BE20" s="51"/>
      <c r="BF20" s="51"/>
    </row>
    <row r="21" spans="1:58" x14ac:dyDescent="0.3">
      <c r="A21" s="11">
        <f>IF(D21=0," ",RANK(D21,$D$3:$D$48,0))</f>
        <v>19</v>
      </c>
      <c r="B21" s="9">
        <v>19</v>
      </c>
      <c r="C21" s="12" t="s">
        <v>499</v>
      </c>
      <c r="D21" s="72">
        <f>I21+M21+Q21+U21+Y21+AC21+AG21+AK21+AO21+AS21+AW21+BA21+BE21</f>
        <v>99.1</v>
      </c>
      <c r="E21" s="13">
        <f>J21+N21+R21+V21+Z21+AD21+AH21+AL21+AP21+AT21+AX21+BB21+BF21</f>
        <v>52.2</v>
      </c>
      <c r="F21" s="13">
        <f>COUNTA(H21,L21,P21,T21,X21,AB21,AF21,AJ21,AN21,AR21,AV21,AZ21,BD21)</f>
        <v>1</v>
      </c>
      <c r="G21" s="53"/>
      <c r="H21" s="53"/>
      <c r="I21" s="53"/>
      <c r="J21" s="53"/>
      <c r="K21" s="5"/>
      <c r="L21" s="6"/>
      <c r="M21" s="6"/>
      <c r="N21" s="6"/>
      <c r="O21" s="5">
        <f>VLOOKUP(C21,'3'!$B$10:$G$298,3,FALSE)</f>
        <v>0.33946759259259257</v>
      </c>
      <c r="P21" s="6">
        <f>VLOOKUP(C21,'3'!$B$10:$G$298,4,FALSE)</f>
        <v>18</v>
      </c>
      <c r="Q21" s="6">
        <f>VLOOKUP(P21,Баллы!$A$2:$B$101,2)+R21/2</f>
        <v>99.1</v>
      </c>
      <c r="R21" s="6">
        <f>VLOOKUP(C21,'3'!$B$10:$G$298,5,FALSE)</f>
        <v>52.2</v>
      </c>
      <c r="S21" s="5"/>
      <c r="T21" s="6"/>
      <c r="U21" s="6"/>
      <c r="V21" s="6"/>
      <c r="W21" s="8"/>
      <c r="X21" s="4"/>
      <c r="Y21" s="4"/>
      <c r="Z21" s="4"/>
      <c r="AA21" s="8"/>
      <c r="AB21" s="4"/>
      <c r="AC21" s="4"/>
      <c r="AD21" s="4"/>
      <c r="AE21" s="87"/>
      <c r="AF21" s="6"/>
      <c r="AG21" s="4"/>
      <c r="AH21" s="4"/>
      <c r="AI21" s="5"/>
      <c r="AJ21" s="6"/>
      <c r="AK21" s="6"/>
      <c r="AL21" s="6"/>
      <c r="AM21" s="5"/>
      <c r="AN21" s="6"/>
      <c r="AO21" s="6"/>
      <c r="AP21" s="6"/>
      <c r="AQ21" s="53"/>
      <c r="AR21" s="53"/>
      <c r="AS21" s="53"/>
      <c r="AT21" s="53"/>
      <c r="AU21" s="50"/>
      <c r="AV21" s="51"/>
      <c r="AW21" s="51"/>
      <c r="AX21" s="51"/>
      <c r="AY21" s="50"/>
      <c r="AZ21" s="51"/>
      <c r="BA21" s="51"/>
      <c r="BB21" s="51"/>
      <c r="BC21" s="50"/>
      <c r="BD21" s="51"/>
      <c r="BE21" s="51"/>
      <c r="BF21" s="51"/>
    </row>
    <row r="22" spans="1:58" x14ac:dyDescent="0.3">
      <c r="A22" s="11">
        <f>IF(D22=0," ",RANK(D22,$D$3:$D$48,0))</f>
        <v>20</v>
      </c>
      <c r="B22" s="9">
        <v>20</v>
      </c>
      <c r="C22" s="12" t="s">
        <v>211</v>
      </c>
      <c r="D22" s="72">
        <f>I22+M22+Q22+U22+Y22+AC22+AG22+AK22+AO22+AS22+AW22+BA22+BE22</f>
        <v>99</v>
      </c>
      <c r="E22" s="13">
        <f>J22+N22+R22+V22+Z22+AD22+AH22+AL22+AP22+AT22+AX22+BB22+BF22</f>
        <v>20</v>
      </c>
      <c r="F22" s="13">
        <f>COUNTA(H22,L22,P22,T22,X22,AB22,AF22,AJ22,AN22,AR22,AV22,AZ22,BD22)</f>
        <v>1</v>
      </c>
      <c r="G22" s="53"/>
      <c r="H22" s="53"/>
      <c r="I22" s="53"/>
      <c r="J22" s="53"/>
      <c r="K22" s="5"/>
      <c r="L22" s="6"/>
      <c r="M22" s="6"/>
      <c r="N22" s="6"/>
      <c r="O22" s="5"/>
      <c r="P22" s="6"/>
      <c r="Q22" s="6"/>
      <c r="R22" s="6"/>
      <c r="S22" s="5">
        <f>VLOOKUP(C22,'4'!$B$10:$H$161,3,FALSE)</f>
        <v>6.5543981481481481E-2</v>
      </c>
      <c r="T22" s="6">
        <f>VLOOKUP(C22,'4'!$B$10:$H$161,4,FALSE)</f>
        <v>6</v>
      </c>
      <c r="U22" s="6">
        <f>VLOOKUP(T22,Баллы!$A$2:$B$101,2)+V22/2</f>
        <v>99</v>
      </c>
      <c r="V22" s="6">
        <f>VLOOKUP(C22,'4'!$B$10:$H$161,6,FALSE)</f>
        <v>20</v>
      </c>
      <c r="W22" s="8"/>
      <c r="X22" s="4"/>
      <c r="Y22" s="4"/>
      <c r="Z22" s="4"/>
      <c r="AA22" s="8"/>
      <c r="AB22" s="4"/>
      <c r="AC22" s="4"/>
      <c r="AD22" s="4"/>
      <c r="AE22" s="87"/>
      <c r="AF22" s="6"/>
      <c r="AG22" s="4"/>
      <c r="AH22" s="4"/>
      <c r="AI22" s="5"/>
      <c r="AJ22" s="6"/>
      <c r="AK22" s="6"/>
      <c r="AL22" s="6"/>
      <c r="AM22" s="5"/>
      <c r="AN22" s="6"/>
      <c r="AO22" s="6"/>
      <c r="AP22" s="6"/>
      <c r="AQ22" s="53"/>
      <c r="AR22" s="53"/>
      <c r="AS22" s="53"/>
      <c r="AT22" s="53"/>
      <c r="AU22" s="50"/>
      <c r="AV22" s="51"/>
      <c r="AW22" s="51"/>
      <c r="AX22" s="51"/>
      <c r="AY22" s="50"/>
      <c r="AZ22" s="51"/>
      <c r="BA22" s="51"/>
      <c r="BB22" s="51"/>
      <c r="BC22" s="50"/>
      <c r="BD22" s="51"/>
      <c r="BE22" s="51"/>
      <c r="BF22" s="51"/>
    </row>
    <row r="23" spans="1:58" x14ac:dyDescent="0.3">
      <c r="A23" s="11">
        <f>IF(D23=0," ",RANK(D23,$D$3:$D$48,0))</f>
        <v>20</v>
      </c>
      <c r="B23" s="9">
        <v>20</v>
      </c>
      <c r="C23" s="12" t="s">
        <v>550</v>
      </c>
      <c r="D23" s="72">
        <f>I23+M23+Q23+U23+Y23+AC23+AG23+AK23+AO23+AS23+AW23+BA23+BE23</f>
        <v>99</v>
      </c>
      <c r="E23" s="13">
        <f>J23+N23+R23+V23+Z23+AD23+AH23+AL23+AP23+AT23+AX23+BB23+BF23</f>
        <v>20</v>
      </c>
      <c r="F23" s="13">
        <f>COUNTA(H23,L23,P23,T23,X23,AB23,AF23,AJ23,AN23,AR23,AV23,AZ23,BD23)</f>
        <v>1</v>
      </c>
      <c r="G23" s="53"/>
      <c r="H23" s="53"/>
      <c r="I23" s="53"/>
      <c r="J23" s="53"/>
      <c r="K23" s="5">
        <f>VLOOKUP(C23,'2'!$C$10:$H$78,3,FALSE)</f>
        <v>0.10221064814814813</v>
      </c>
      <c r="L23" s="6">
        <f>VLOOKUP(C23,'2'!$C$10:$H$78,4,FALSE)</f>
        <v>6</v>
      </c>
      <c r="M23" s="6">
        <f>VLOOKUP(L23,Баллы!$A$2:$B$101,2)+N23/2</f>
        <v>99</v>
      </c>
      <c r="N23" s="6">
        <f>VLOOKUP(C23,'2'!$C$10:$H$78,5,FALSE)</f>
        <v>20</v>
      </c>
      <c r="O23" s="5"/>
      <c r="P23" s="6"/>
      <c r="Q23" s="6"/>
      <c r="R23" s="6"/>
      <c r="S23" s="5"/>
      <c r="T23" s="6"/>
      <c r="U23" s="6"/>
      <c r="V23" s="6"/>
      <c r="W23" s="8"/>
      <c r="X23" s="4"/>
      <c r="Y23" s="4"/>
      <c r="Z23" s="4"/>
      <c r="AA23" s="8"/>
      <c r="AB23" s="4"/>
      <c r="AC23" s="4"/>
      <c r="AD23" s="4"/>
      <c r="AE23" s="87"/>
      <c r="AF23" s="6"/>
      <c r="AG23" s="4"/>
      <c r="AH23" s="4"/>
      <c r="AI23" s="5"/>
      <c r="AJ23" s="6"/>
      <c r="AK23" s="6"/>
      <c r="AL23" s="6"/>
      <c r="AM23" s="5"/>
      <c r="AN23" s="6"/>
      <c r="AO23" s="6"/>
      <c r="AP23" s="6"/>
      <c r="AQ23" s="53"/>
      <c r="AR23" s="53"/>
      <c r="AS23" s="53"/>
      <c r="AT23" s="53"/>
      <c r="AU23" s="50"/>
      <c r="AV23" s="51"/>
      <c r="AW23" s="51"/>
      <c r="AX23" s="51"/>
      <c r="AY23" s="50"/>
      <c r="AZ23" s="51"/>
      <c r="BA23" s="51"/>
      <c r="BB23" s="51"/>
      <c r="BC23" s="50"/>
      <c r="BD23" s="51"/>
      <c r="BE23" s="51"/>
      <c r="BF23" s="51"/>
    </row>
    <row r="24" spans="1:58" x14ac:dyDescent="0.3">
      <c r="A24" s="11">
        <f>IF(D24=0," ",RANK(D24,$D$3:$D$48,0))</f>
        <v>22</v>
      </c>
      <c r="B24" s="9">
        <v>22</v>
      </c>
      <c r="C24" s="12" t="s">
        <v>502</v>
      </c>
      <c r="D24" s="72">
        <f>I24+M24+Q24+U24+Y24+AC24+AG24+AK24+AO24+AS24+AW24+BA24+BE24</f>
        <v>95.1</v>
      </c>
      <c r="E24" s="13">
        <f>J24+N24+R24+V24+Z24+AD24+AH24+AL24+AP24+AT24+AX24+BB24+BF24</f>
        <v>52.2</v>
      </c>
      <c r="F24" s="13">
        <f>COUNTA(H24,L24,P24,T24,X24,AB24,AF24,AJ24,AN24,AR24,AV24,AZ24,BD24)</f>
        <v>1</v>
      </c>
      <c r="G24" s="53"/>
      <c r="H24" s="53"/>
      <c r="I24" s="53"/>
      <c r="J24" s="53"/>
      <c r="K24" s="5"/>
      <c r="L24" s="6"/>
      <c r="M24" s="6"/>
      <c r="N24" s="6"/>
      <c r="O24" s="5">
        <f>VLOOKUP(C24,'3'!$B$10:$G$298,3,FALSE)</f>
        <v>0.41841435185185188</v>
      </c>
      <c r="P24" s="6">
        <f>VLOOKUP(C24,'3'!$B$10:$G$298,4,FALSE)</f>
        <v>22</v>
      </c>
      <c r="Q24" s="6">
        <f>VLOOKUP(P24,Баллы!$A$2:$B$101,2)+R24/2</f>
        <v>95.1</v>
      </c>
      <c r="R24" s="6">
        <f>VLOOKUP(C24,'3'!$B$10:$G$298,5,FALSE)</f>
        <v>52.2</v>
      </c>
      <c r="S24" s="5"/>
      <c r="T24" s="6"/>
      <c r="U24" s="6"/>
      <c r="V24" s="6"/>
      <c r="W24" s="8"/>
      <c r="X24" s="4"/>
      <c r="Y24" s="4"/>
      <c r="Z24" s="4"/>
      <c r="AA24" s="8"/>
      <c r="AB24" s="4"/>
      <c r="AC24" s="4"/>
      <c r="AD24" s="4"/>
      <c r="AE24" s="87"/>
      <c r="AF24" s="6"/>
      <c r="AG24" s="4"/>
      <c r="AH24" s="4"/>
      <c r="AI24" s="5"/>
      <c r="AJ24" s="6"/>
      <c r="AK24" s="6"/>
      <c r="AL24" s="6"/>
      <c r="AM24" s="5"/>
      <c r="AN24" s="6"/>
      <c r="AO24" s="6"/>
      <c r="AP24" s="6"/>
      <c r="AQ24" s="53"/>
      <c r="AR24" s="53"/>
      <c r="AS24" s="53"/>
      <c r="AT24" s="53"/>
      <c r="AU24" s="50"/>
      <c r="AV24" s="51"/>
      <c r="AW24" s="51"/>
      <c r="AX24" s="51"/>
      <c r="AY24" s="50"/>
      <c r="AZ24" s="51"/>
      <c r="BA24" s="51"/>
      <c r="BB24" s="51"/>
      <c r="BC24" s="50"/>
      <c r="BD24" s="51"/>
      <c r="BE24" s="51"/>
      <c r="BF24" s="51"/>
    </row>
    <row r="25" spans="1:58" x14ac:dyDescent="0.3">
      <c r="A25" s="11">
        <f>IF(D25=0," ",RANK(D25,$D$3:$D$48,0))</f>
        <v>23</v>
      </c>
      <c r="B25" s="9">
        <v>23</v>
      </c>
      <c r="C25" s="24" t="s">
        <v>71</v>
      </c>
      <c r="D25" s="72">
        <f>I25+M25+Q25+U25+Y25+AC25+AG25+AK25+AO25+AS25+AW25+BA25+BE25</f>
        <v>94.5</v>
      </c>
      <c r="E25" s="13">
        <f>J25+N25+R25+V25+Z25+AD25+AH25+AL25+AP25+AT25+AX25+BB25+BF25</f>
        <v>11</v>
      </c>
      <c r="F25" s="13">
        <f>COUNTA(H25,L25,P25,T25,X25,AB25,AF25,AJ25,AN25,AR25,AV25,AZ25,BD25)</f>
        <v>1</v>
      </c>
      <c r="G25" s="5">
        <f>VLOOKUP(C25,'1'!B10:H110,3,FALSE)</f>
        <v>3.7210648148148152E-2</v>
      </c>
      <c r="H25" s="6">
        <f>VLOOKUP(C25,'1'!B10:H110,4,FALSE)</f>
        <v>6</v>
      </c>
      <c r="I25" s="6">
        <f>VLOOKUP(H25,Баллы!$A$2:$B$101,2)+J25/2</f>
        <v>94.5</v>
      </c>
      <c r="J25" s="6">
        <f>VLOOKUP(C25,'1'!B10:H110,6,FALSE)</f>
        <v>11</v>
      </c>
      <c r="K25" s="5"/>
      <c r="L25" s="6"/>
      <c r="M25" s="6"/>
      <c r="N25" s="6"/>
      <c r="O25" s="5"/>
      <c r="P25" s="6"/>
      <c r="Q25" s="6"/>
      <c r="R25" s="6"/>
      <c r="S25" s="5"/>
      <c r="T25" s="6"/>
      <c r="U25" s="6"/>
      <c r="V25" s="6"/>
      <c r="W25" s="8"/>
      <c r="X25" s="4"/>
      <c r="Y25" s="4"/>
      <c r="Z25" s="4"/>
      <c r="AA25" s="8"/>
      <c r="AB25" s="4"/>
      <c r="AC25" s="4"/>
      <c r="AD25" s="4"/>
      <c r="AE25" s="87"/>
      <c r="AF25" s="6"/>
      <c r="AG25" s="4"/>
      <c r="AH25" s="4"/>
      <c r="AI25" s="5"/>
      <c r="AJ25" s="6"/>
      <c r="AK25" s="6"/>
      <c r="AL25" s="6"/>
      <c r="AM25" s="5"/>
      <c r="AN25" s="6"/>
      <c r="AO25" s="6"/>
      <c r="AP25" s="6"/>
      <c r="AQ25" s="50"/>
      <c r="AR25" s="51"/>
      <c r="AS25" s="51"/>
      <c r="AT25" s="51"/>
      <c r="AU25" s="50"/>
      <c r="AV25" s="51"/>
      <c r="AW25" s="51"/>
      <c r="AX25" s="51"/>
      <c r="AY25" s="50"/>
      <c r="AZ25" s="51"/>
      <c r="BA25" s="51"/>
      <c r="BB25" s="51"/>
      <c r="BC25" s="50"/>
      <c r="BD25" s="51"/>
      <c r="BE25" s="51"/>
      <c r="BF25" s="51"/>
    </row>
    <row r="26" spans="1:58" x14ac:dyDescent="0.3">
      <c r="A26" s="11">
        <f>IF(D26=0," ",RANK(D26,$D$3:$D$48,0))</f>
        <v>24</v>
      </c>
      <c r="B26" s="9">
        <v>24</v>
      </c>
      <c r="C26" s="159" t="s">
        <v>1892</v>
      </c>
      <c r="D26" s="72">
        <f>I26+M26+Q26+U26+Y26+AC26+AG26+AK26+AO26+AS26+AW26+BA26+BE26</f>
        <v>89</v>
      </c>
      <c r="E26" s="13">
        <f>J26+N26+R26+V26+Z26+AD26+AH26+AL26+AP26+AT26+AX26+BB26+BF26</f>
        <v>30</v>
      </c>
      <c r="F26" s="13">
        <f>COUNTA(H26,L26,P26,T26,X26,AB26,AF26,AJ26,AN26,AR26,AV26,AZ26,BD26)</f>
        <v>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87"/>
      <c r="AF26" s="6"/>
      <c r="AG26" s="4"/>
      <c r="AH26" s="4"/>
      <c r="AI26" s="5" t="str">
        <f>VLOOKUP(C26,'8'!$B$10:$H$397,3,FALSE)</f>
        <v>03:21:48</v>
      </c>
      <c r="AJ26" s="6">
        <f>VLOOKUP(C26,'8'!$B$10:$H$397,4,FALSE)</f>
        <v>17</v>
      </c>
      <c r="AK26" s="6">
        <f>VLOOKUP(AJ26,Баллы!$A$2:$B$101,2)+AL26/2</f>
        <v>89</v>
      </c>
      <c r="AL26" s="6">
        <f>VLOOKUP(C26,'8'!$B$10:$H$397,6,FALSE)</f>
        <v>30</v>
      </c>
      <c r="AM26" s="5"/>
      <c r="AN26" s="6"/>
      <c r="AO26" s="6"/>
      <c r="AP26" s="6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</row>
    <row r="27" spans="1:58" x14ac:dyDescent="0.3">
      <c r="A27" s="11">
        <f>IF(D27=0," ",RANK(D27,$D$3:$D$48,0))</f>
        <v>25</v>
      </c>
      <c r="B27" s="9">
        <v>25</v>
      </c>
      <c r="C27" s="12" t="s">
        <v>174</v>
      </c>
      <c r="D27" s="72">
        <f>I27+M27+Q27+U27+Y27+AC27+AG27+AK27+AO27+AS27+AW27+BA27+BE27</f>
        <v>86</v>
      </c>
      <c r="E27" s="13">
        <f>J27+N27+R27+V27+Z27+AD27+AH27+AL27+AP27+AT27+AX27+BB27+BF27</f>
        <v>10</v>
      </c>
      <c r="F27" s="13">
        <f>COUNTA(H27,L27,P27,T27,X27,AB27,AF27,AJ27,AN27,AR27,AV27,AZ27,BD27)</f>
        <v>1</v>
      </c>
      <c r="G27" s="53"/>
      <c r="H27" s="53"/>
      <c r="I27" s="53"/>
      <c r="J27" s="53"/>
      <c r="K27" s="5"/>
      <c r="L27" s="6"/>
      <c r="M27" s="6"/>
      <c r="N27" s="6"/>
      <c r="O27" s="5"/>
      <c r="P27" s="6"/>
      <c r="Q27" s="6"/>
      <c r="R27" s="6"/>
      <c r="S27" s="5">
        <f>VLOOKUP(C27,'4'!$B$10:$H$161,3,FALSE)</f>
        <v>3.2395833333333332E-2</v>
      </c>
      <c r="T27" s="6">
        <f>VLOOKUP(C27,'4'!$B$10:$H$161,4,FALSE)</f>
        <v>10</v>
      </c>
      <c r="U27" s="6">
        <f>VLOOKUP(T27,Баллы!$A$2:$B$101,2)+V27/2</f>
        <v>86</v>
      </c>
      <c r="V27" s="6">
        <f>VLOOKUP(C27,'4'!$B$10:$H$161,6,FALSE)</f>
        <v>10</v>
      </c>
      <c r="W27" s="8"/>
      <c r="X27" s="4"/>
      <c r="Y27" s="4"/>
      <c r="Z27" s="4"/>
      <c r="AA27" s="8"/>
      <c r="AB27" s="4"/>
      <c r="AC27" s="4"/>
      <c r="AD27" s="4"/>
      <c r="AE27" s="87"/>
      <c r="AF27" s="6"/>
      <c r="AG27" s="4"/>
      <c r="AH27" s="4"/>
      <c r="AI27" s="5"/>
      <c r="AJ27" s="6"/>
      <c r="AK27" s="6"/>
      <c r="AL27" s="6"/>
      <c r="AM27" s="5"/>
      <c r="AN27" s="6"/>
      <c r="AO27" s="6"/>
      <c r="AP27" s="6"/>
      <c r="AQ27" s="53"/>
      <c r="AR27" s="53"/>
      <c r="AS27" s="53"/>
      <c r="AT27" s="53"/>
      <c r="AU27" s="50"/>
      <c r="AV27" s="51"/>
      <c r="AW27" s="51"/>
      <c r="AX27" s="51"/>
      <c r="AY27" s="50"/>
      <c r="AZ27" s="51"/>
      <c r="BA27" s="51"/>
      <c r="BB27" s="51"/>
      <c r="BC27" s="50"/>
      <c r="BD27" s="51"/>
      <c r="BE27" s="51"/>
      <c r="BF27" s="51"/>
    </row>
    <row r="28" spans="1:58" x14ac:dyDescent="0.3">
      <c r="A28" s="11">
        <f>IF(D28=0," ",RANK(D28,$D$3:$D$48,0))</f>
        <v>26</v>
      </c>
      <c r="B28" s="9">
        <v>26</v>
      </c>
      <c r="C28" s="12" t="s">
        <v>220</v>
      </c>
      <c r="D28" s="72">
        <f>I28+M28+Q28+U28+Y28+AC28+AG28+AK28+AO28+AS28+AW28+BA28+BE28</f>
        <v>85</v>
      </c>
      <c r="E28" s="13">
        <f>J28+N28+R28+V28+Z28+AD28+AH28+AL28+AP28+AT28+AX28+BB28+BF28</f>
        <v>20</v>
      </c>
      <c r="F28" s="13">
        <f>COUNTA(H28,L28,P28,T28,X28,AB28,AF28,AJ28,AN28,AR28,AV28,AZ28,BD28)</f>
        <v>1</v>
      </c>
      <c r="G28" s="53"/>
      <c r="H28" s="53"/>
      <c r="I28" s="53"/>
      <c r="J28" s="53"/>
      <c r="K28" s="5"/>
      <c r="L28" s="6"/>
      <c r="M28" s="6"/>
      <c r="N28" s="6"/>
      <c r="O28" s="5"/>
      <c r="P28" s="6"/>
      <c r="Q28" s="6"/>
      <c r="R28" s="6"/>
      <c r="S28" s="5">
        <f>VLOOKUP(C28,'4'!$B$10:$H$161,3,FALSE)</f>
        <v>7.4791666666666659E-2</v>
      </c>
      <c r="T28" s="6">
        <f>VLOOKUP(C28,'4'!$B$10:$H$161,4,FALSE)</f>
        <v>16</v>
      </c>
      <c r="U28" s="6">
        <f>VLOOKUP(T28,Баллы!$A$2:$B$101,2)+V28/2</f>
        <v>85</v>
      </c>
      <c r="V28" s="6">
        <f>VLOOKUP(C28,'4'!$B$10:$H$161,6,FALSE)</f>
        <v>20</v>
      </c>
      <c r="W28" s="8"/>
      <c r="X28" s="4"/>
      <c r="Y28" s="4"/>
      <c r="Z28" s="4"/>
      <c r="AA28" s="8"/>
      <c r="AB28" s="4"/>
      <c r="AC28" s="4"/>
      <c r="AD28" s="4"/>
      <c r="AE28" s="87"/>
      <c r="AF28" s="6"/>
      <c r="AG28" s="4"/>
      <c r="AH28" s="4"/>
      <c r="AI28" s="5"/>
      <c r="AJ28" s="6"/>
      <c r="AK28" s="6"/>
      <c r="AL28" s="6"/>
      <c r="AM28" s="5"/>
      <c r="AN28" s="6"/>
      <c r="AO28" s="6"/>
      <c r="AP28" s="6"/>
      <c r="AQ28" s="53"/>
      <c r="AR28" s="53"/>
      <c r="AS28" s="53"/>
      <c r="AT28" s="53"/>
      <c r="AU28" s="50"/>
      <c r="AV28" s="51"/>
      <c r="AW28" s="51"/>
      <c r="AX28" s="51"/>
      <c r="AY28" s="50"/>
      <c r="AZ28" s="51"/>
      <c r="BA28" s="51"/>
      <c r="BB28" s="51"/>
      <c r="BC28" s="50"/>
      <c r="BD28" s="51"/>
      <c r="BE28" s="51"/>
      <c r="BF28" s="51"/>
    </row>
    <row r="29" spans="1:58" x14ac:dyDescent="0.3">
      <c r="A29" s="11">
        <f>IF(D29=0," ",RANK(D29,$D$3:$D$48,0))</f>
        <v>26</v>
      </c>
      <c r="B29" s="9">
        <v>27</v>
      </c>
      <c r="C29" s="12" t="s">
        <v>572</v>
      </c>
      <c r="D29" s="72">
        <f>I29+M29+Q29+U29+Y29+AC29+AG29+AK29+AO29+AS29+AW29+BA29+BE29</f>
        <v>85</v>
      </c>
      <c r="E29" s="13">
        <f>J29+N29+R29+V29+Z29+AD29+AH29+AL29+AP29+AT29+AX29+BB29+BF29</f>
        <v>10</v>
      </c>
      <c r="F29" s="13">
        <f>COUNTA(H29,L29,P29,T29,X29,AB29,AF29,AJ29,AN29,AR29,AV29,AZ29,BD29)</f>
        <v>1</v>
      </c>
      <c r="G29" s="53"/>
      <c r="H29" s="53"/>
      <c r="I29" s="53"/>
      <c r="J29" s="53"/>
      <c r="K29" s="5"/>
      <c r="L29" s="6"/>
      <c r="M29" s="6"/>
      <c r="N29" s="6"/>
      <c r="O29" s="5"/>
      <c r="P29" s="6"/>
      <c r="Q29" s="6"/>
      <c r="R29" s="6"/>
      <c r="S29" s="5">
        <f>VLOOKUP(C29,'4'!$B$10:$H$161,3,FALSE)</f>
        <v>3.2754629629629627E-2</v>
      </c>
      <c r="T29" s="6">
        <f>VLOOKUP(C29,'4'!$B$10:$H$161,4,FALSE)</f>
        <v>11</v>
      </c>
      <c r="U29" s="6">
        <f>VLOOKUP(T29,Баллы!$A$2:$B$101,2)+V29/2</f>
        <v>85</v>
      </c>
      <c r="V29" s="6">
        <f>VLOOKUP(C29,'4'!$B$10:$H$161,6,FALSE)</f>
        <v>10</v>
      </c>
      <c r="W29" s="8"/>
      <c r="X29" s="4"/>
      <c r="Y29" s="4"/>
      <c r="Z29" s="4"/>
      <c r="AA29" s="8"/>
      <c r="AB29" s="4"/>
      <c r="AC29" s="4"/>
      <c r="AD29" s="4"/>
      <c r="AE29" s="87"/>
      <c r="AF29" s="6"/>
      <c r="AG29" s="4"/>
      <c r="AH29" s="4"/>
      <c r="AI29" s="5"/>
      <c r="AJ29" s="6"/>
      <c r="AK29" s="6"/>
      <c r="AL29" s="6"/>
      <c r="AM29" s="5"/>
      <c r="AN29" s="6"/>
      <c r="AO29" s="6"/>
      <c r="AP29" s="6"/>
      <c r="AQ29" s="53"/>
      <c r="AR29" s="53"/>
      <c r="AS29" s="53"/>
      <c r="AT29" s="53"/>
      <c r="AU29" s="50"/>
      <c r="AV29" s="51"/>
      <c r="AW29" s="51"/>
      <c r="AX29" s="51"/>
      <c r="AY29" s="50"/>
      <c r="AZ29" s="51"/>
      <c r="BA29" s="51"/>
      <c r="BB29" s="51"/>
      <c r="BC29" s="50"/>
      <c r="BD29" s="51"/>
      <c r="BE29" s="51"/>
      <c r="BF29" s="51"/>
    </row>
    <row r="30" spans="1:58" x14ac:dyDescent="0.3">
      <c r="A30" s="11">
        <f>IF(D30=0," ",RANK(D30,$D$3:$D$48,0))</f>
        <v>26</v>
      </c>
      <c r="B30" s="9">
        <v>27</v>
      </c>
      <c r="C30" s="12" t="s">
        <v>730</v>
      </c>
      <c r="D30" s="72">
        <f>I30+M30+Q30+U30+Y30+AC30+AG30+AK30+AO30+AS30+AW30+BA30+BE30</f>
        <v>85</v>
      </c>
      <c r="E30" s="13">
        <f>J30+N30+R30+V30+Z30+AD30+AH30+AL30+AP30+AT30+AX30+BB30+BF30</f>
        <v>10</v>
      </c>
      <c r="F30" s="13">
        <f>COUNTA(H30,L30,P30,T30,X30,AB30,AF30,AJ30,AN30,AR30,AV30,AZ30,BD30)</f>
        <v>1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8">
        <f>VLOOKUP(C30,'6'!$B$10:$H$215,3,FALSE)</f>
        <v>4.0937500000000002E-2</v>
      </c>
      <c r="AB30" s="4">
        <f>VLOOKUP(C30,'6'!$B$10:$H$215,4,FALSE)</f>
        <v>11</v>
      </c>
      <c r="AC30" s="4">
        <f>VLOOKUP(AB30,Баллы!$A$2:$B$101,2)+AD30/2</f>
        <v>85</v>
      </c>
      <c r="AD30" s="4">
        <f>VLOOKUP(C30,'6'!$B$10:$H$215,6,FALSE)</f>
        <v>10</v>
      </c>
      <c r="AE30" s="87"/>
      <c r="AF30" s="6"/>
      <c r="AG30" s="4"/>
      <c r="AH30" s="4"/>
      <c r="AI30" s="5"/>
      <c r="AJ30" s="6"/>
      <c r="AK30" s="6"/>
      <c r="AL30" s="6"/>
      <c r="AM30" s="5"/>
      <c r="AN30" s="6"/>
      <c r="AO30" s="6"/>
      <c r="AP30" s="6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</row>
    <row r="31" spans="1:58" x14ac:dyDescent="0.3">
      <c r="A31" s="11">
        <f>IF(D31=0," ",RANK(D31,$D$3:$D$48,0))</f>
        <v>29</v>
      </c>
      <c r="B31" s="9">
        <v>29</v>
      </c>
      <c r="C31" s="161" t="s">
        <v>1895</v>
      </c>
      <c r="D31" s="72">
        <f>I31+M31+Q31+U31+Y31+AC31+AG31+AK31+AO31+AS31+AW31+BA31+BE31</f>
        <v>84.5</v>
      </c>
      <c r="E31" s="13">
        <f>J31+N31+R31+V31+Z31+AD31+AH31+AL31+AP31+AT31+AX31+BB31+BF31</f>
        <v>15</v>
      </c>
      <c r="F31" s="13">
        <f>COUNTA(H31,L31,P31,T31,X31,AB31,AF31,AJ31,AN31,AR31,AV31,AZ31,BD31)</f>
        <v>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87"/>
      <c r="AF31" s="6"/>
      <c r="AG31" s="4"/>
      <c r="AH31" s="4"/>
      <c r="AI31" s="5" t="str">
        <f>VLOOKUP(C31,'8'!$B$10:$H$397,3,FALSE)</f>
        <v>01:13:04</v>
      </c>
      <c r="AJ31" s="6">
        <f>VLOOKUP(C31,'8'!$B$10:$H$397,4,FALSE)</f>
        <v>14</v>
      </c>
      <c r="AK31" s="6">
        <f>VLOOKUP(AJ31,Баллы!$A$2:$B$101,2)+AL31/2</f>
        <v>84.5</v>
      </c>
      <c r="AL31" s="6">
        <f>VLOOKUP(C31,'8'!$B$10:$H$397,6,FALSE)</f>
        <v>15</v>
      </c>
      <c r="AM31" s="5"/>
      <c r="AN31" s="6"/>
      <c r="AO31" s="6"/>
      <c r="AP31" s="6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</row>
    <row r="32" spans="1:58" x14ac:dyDescent="0.3">
      <c r="A32" s="11">
        <f>IF(D32=0," ",RANK(D32,$D$3:$D$48,0))</f>
        <v>30</v>
      </c>
      <c r="B32" s="9">
        <v>30</v>
      </c>
      <c r="C32" s="12" t="s">
        <v>175</v>
      </c>
      <c r="D32" s="72">
        <f>I32+M32+Q32+U32+Y32+AC32+AG32+AK32+AO32+AS32+AW32+BA32+BE32</f>
        <v>84</v>
      </c>
      <c r="E32" s="13">
        <f>J32+N32+R32+V32+Z32+AD32+AH32+AL32+AP32+AT32+AX32+BB32+BF32</f>
        <v>10</v>
      </c>
      <c r="F32" s="13">
        <f>COUNTA(H32,L32,P32,T32,X32,AB32,AF32,AJ32,AN32,AR32,AV32,AZ32,BD32)</f>
        <v>1</v>
      </c>
      <c r="G32" s="53"/>
      <c r="H32" s="53"/>
      <c r="I32" s="53"/>
      <c r="J32" s="53"/>
      <c r="K32" s="5"/>
      <c r="L32" s="6"/>
      <c r="M32" s="6"/>
      <c r="N32" s="6"/>
      <c r="O32" s="5"/>
      <c r="P32" s="6"/>
      <c r="Q32" s="6"/>
      <c r="R32" s="6"/>
      <c r="S32" s="5">
        <f>VLOOKUP(C32,'4'!$B$10:$H$161,3,FALSE)</f>
        <v>3.2881944444444443E-2</v>
      </c>
      <c r="T32" s="6">
        <f>VLOOKUP(C32,'4'!$B$10:$H$161,4,FALSE)</f>
        <v>12</v>
      </c>
      <c r="U32" s="6">
        <f>VLOOKUP(T32,Баллы!$A$2:$B$101,2)+V32/2</f>
        <v>84</v>
      </c>
      <c r="V32" s="6">
        <f>VLOOKUP(C32,'4'!$B$10:$H$161,6,FALSE)</f>
        <v>10</v>
      </c>
      <c r="W32" s="8"/>
      <c r="X32" s="4"/>
      <c r="Y32" s="4"/>
      <c r="Z32" s="4"/>
      <c r="AA32" s="8"/>
      <c r="AB32" s="4"/>
      <c r="AC32" s="4"/>
      <c r="AD32" s="4"/>
      <c r="AE32" s="87"/>
      <c r="AF32" s="6"/>
      <c r="AG32" s="4"/>
      <c r="AH32" s="4"/>
      <c r="AI32" s="5"/>
      <c r="AJ32" s="6"/>
      <c r="AK32" s="6"/>
      <c r="AL32" s="6"/>
      <c r="AM32" s="5"/>
      <c r="AN32" s="6"/>
      <c r="AO32" s="6"/>
      <c r="AP32" s="6"/>
      <c r="AQ32" s="53"/>
      <c r="AR32" s="53"/>
      <c r="AS32" s="53"/>
      <c r="AT32" s="53"/>
      <c r="AU32" s="50"/>
      <c r="AV32" s="51"/>
      <c r="AW32" s="51"/>
      <c r="AX32" s="51"/>
      <c r="AY32" s="50"/>
      <c r="AZ32" s="51"/>
      <c r="BA32" s="51"/>
      <c r="BB32" s="51"/>
      <c r="BC32" s="50"/>
      <c r="BD32" s="51"/>
      <c r="BE32" s="51"/>
      <c r="BF32" s="51"/>
    </row>
    <row r="33" spans="1:58" x14ac:dyDescent="0.3">
      <c r="A33" s="11">
        <f>IF(D33=0," ",RANK(D33,$D$3:$D$48,0))</f>
        <v>31</v>
      </c>
      <c r="B33" s="9">
        <v>31</v>
      </c>
      <c r="C33" s="12" t="s">
        <v>255</v>
      </c>
      <c r="D33" s="72">
        <f>I33+M33+Q33+U33+Y33+AC33+AG33+AK33+AO33+AS33+AW33+BA33+BE33</f>
        <v>83</v>
      </c>
      <c r="E33" s="13">
        <f>J33+N33+R33+V33+Z33+AD33+AH33+AL33+AP33+AT33+AX33+BB33+BF33</f>
        <v>32</v>
      </c>
      <c r="F33" s="13">
        <f>COUNTA(H33,L33,P33,T33,X33,AB33,AF33,AJ33,AN33,AR33,AV33,AZ33,BD33)</f>
        <v>1</v>
      </c>
      <c r="G33" s="53"/>
      <c r="H33" s="53"/>
      <c r="I33" s="53"/>
      <c r="J33" s="53"/>
      <c r="K33" s="5"/>
      <c r="L33" s="6"/>
      <c r="M33" s="6"/>
      <c r="N33" s="6"/>
      <c r="O33" s="5"/>
      <c r="P33" s="6"/>
      <c r="Q33" s="6"/>
      <c r="R33" s="6"/>
      <c r="S33" s="5">
        <f>VLOOKUP(C33,'4'!$B$10:$H$161,3,FALSE)</f>
        <v>0.19608796296296296</v>
      </c>
      <c r="T33" s="6">
        <f>VLOOKUP(C33,'4'!$B$10:$H$161,4,FALSE)</f>
        <v>24</v>
      </c>
      <c r="U33" s="6">
        <f>VLOOKUP(T33,Баллы!$A$2:$B$101,2)+V33/2</f>
        <v>83</v>
      </c>
      <c r="V33" s="6">
        <f>VLOOKUP(C33,'4'!$B$10:$H$161,6,FALSE)</f>
        <v>32</v>
      </c>
      <c r="W33" s="8"/>
      <c r="X33" s="4"/>
      <c r="Y33" s="4"/>
      <c r="Z33" s="4"/>
      <c r="AA33" s="8"/>
      <c r="AB33" s="4"/>
      <c r="AC33" s="4"/>
      <c r="AD33" s="4"/>
      <c r="AE33" s="87"/>
      <c r="AF33" s="6"/>
      <c r="AG33" s="4"/>
      <c r="AH33" s="4"/>
      <c r="AI33" s="5"/>
      <c r="AJ33" s="6"/>
      <c r="AK33" s="6"/>
      <c r="AL33" s="6"/>
      <c r="AM33" s="5"/>
      <c r="AN33" s="6"/>
      <c r="AO33" s="6"/>
      <c r="AP33" s="6"/>
      <c r="AQ33" s="53"/>
      <c r="AR33" s="53"/>
      <c r="AS33" s="53"/>
      <c r="AT33" s="53"/>
      <c r="AU33" s="50"/>
      <c r="AV33" s="51"/>
      <c r="AW33" s="51"/>
      <c r="AX33" s="51"/>
      <c r="AY33" s="50"/>
      <c r="AZ33" s="51"/>
      <c r="BA33" s="51"/>
      <c r="BB33" s="51"/>
      <c r="BC33" s="50"/>
      <c r="BD33" s="51"/>
      <c r="BE33" s="51"/>
      <c r="BF33" s="51"/>
    </row>
    <row r="34" spans="1:58" x14ac:dyDescent="0.3">
      <c r="A34" s="11">
        <f>IF(D34=0," ",RANK(D34,$D$3:$D$48,0))</f>
        <v>32</v>
      </c>
      <c r="B34" s="9">
        <v>32</v>
      </c>
      <c r="C34" s="12" t="s">
        <v>526</v>
      </c>
      <c r="D34" s="72">
        <f>I34+M34+Q34+U34+Y34+AC34+AG34+AK34+AO34+AS34+AW34+BA34+BE34</f>
        <v>82</v>
      </c>
      <c r="E34" s="13">
        <f>J34+N34+R34+V34+Z34+AD34+AH34+AL34+AP34+AT34+AX34+BB34+BF34</f>
        <v>10</v>
      </c>
      <c r="F34" s="13">
        <f>COUNTA(H34,L34,P34,T34,X34,AB34,AF34,AJ34,AN34,AR34,AV34,AZ34,BD34)</f>
        <v>1</v>
      </c>
      <c r="G34" s="50"/>
      <c r="H34" s="51"/>
      <c r="I34" s="51"/>
      <c r="J34" s="51"/>
      <c r="K34" s="5">
        <f>VLOOKUP(C34,'2'!$C$10:$H$78,3,FALSE)</f>
        <v>4.9618055555555561E-2</v>
      </c>
      <c r="L34" s="6">
        <f>VLOOKUP(C34,'2'!$C$10:$H$78,4,FALSE)</f>
        <v>14</v>
      </c>
      <c r="M34" s="6">
        <f>VLOOKUP(L34,Баллы!$A$2:$B$101,2)+N34/2</f>
        <v>82</v>
      </c>
      <c r="N34" s="6">
        <f>VLOOKUP(C34,'2'!$C$10:$H$78,5,FALSE)</f>
        <v>10</v>
      </c>
      <c r="O34" s="5"/>
      <c r="P34" s="6"/>
      <c r="Q34" s="6"/>
      <c r="R34" s="6"/>
      <c r="S34" s="5"/>
      <c r="T34" s="6"/>
      <c r="U34" s="6"/>
      <c r="V34" s="6"/>
      <c r="W34" s="8"/>
      <c r="X34" s="4"/>
      <c r="Y34" s="4"/>
      <c r="Z34" s="4"/>
      <c r="AA34" s="8"/>
      <c r="AB34" s="4"/>
      <c r="AC34" s="4"/>
      <c r="AD34" s="4"/>
      <c r="AE34" s="87"/>
      <c r="AF34" s="6"/>
      <c r="AG34" s="4"/>
      <c r="AH34" s="4"/>
      <c r="AI34" s="5"/>
      <c r="AJ34" s="6"/>
      <c r="AK34" s="6"/>
      <c r="AL34" s="6"/>
      <c r="AM34" s="5"/>
      <c r="AN34" s="6"/>
      <c r="AO34" s="6"/>
      <c r="AP34" s="6"/>
      <c r="AQ34" s="52"/>
      <c r="AR34" s="53"/>
      <c r="AS34" s="53"/>
      <c r="AT34" s="53"/>
      <c r="AU34" s="50"/>
      <c r="AV34" s="51"/>
      <c r="AW34" s="51"/>
      <c r="AX34" s="51"/>
      <c r="AY34" s="50"/>
      <c r="AZ34" s="51"/>
      <c r="BA34" s="51"/>
      <c r="BB34" s="51"/>
      <c r="BC34" s="50"/>
      <c r="BD34" s="51"/>
      <c r="BE34" s="51"/>
      <c r="BF34" s="51"/>
    </row>
    <row r="35" spans="1:58" x14ac:dyDescent="0.3">
      <c r="A35" s="11">
        <f>IF(D35=0," ",RANK(D35,$D$3:$D$48,0))</f>
        <v>33</v>
      </c>
      <c r="B35" s="9">
        <v>33</v>
      </c>
      <c r="C35" s="12" t="s">
        <v>391</v>
      </c>
      <c r="D35" s="72">
        <f>I35+M35+Q35+U35+Y35+AC35+AG35+AK35+AO35+AS35+AW35+BA35+BE35</f>
        <v>81.75</v>
      </c>
      <c r="E35" s="13">
        <f>J35+N35+R35+V35+Z35+AD35+AH35+AL35+AP35+AT35+AX35+BB35+BF35</f>
        <v>9.5</v>
      </c>
      <c r="F35" s="13">
        <f>COUNTA(H35,L35,P35,T35,X35,AB35,AF35,AJ35,AN35,AR35,AV35,AZ35,BD35)</f>
        <v>1</v>
      </c>
      <c r="G35" s="53"/>
      <c r="H35" s="53"/>
      <c r="I35" s="53"/>
      <c r="J35" s="53"/>
      <c r="K35" s="5"/>
      <c r="L35" s="6"/>
      <c r="M35" s="6"/>
      <c r="N35" s="6"/>
      <c r="O35" s="5">
        <f>VLOOKUP(C35,'3'!$B$10:$G$298,3,FALSE)</f>
        <v>3.4050925925925922E-2</v>
      </c>
      <c r="P35" s="6">
        <f>VLOOKUP(C35,'3'!$B$10:$G$298,4,FALSE)</f>
        <v>14</v>
      </c>
      <c r="Q35" s="6">
        <f>VLOOKUP(P35,Баллы!$A$2:$B$101,2)+R35/2</f>
        <v>81.75</v>
      </c>
      <c r="R35" s="6">
        <f>VLOOKUP(C35,'3'!$B$10:$G$298,5,FALSE)</f>
        <v>9.5</v>
      </c>
      <c r="S35" s="5"/>
      <c r="T35" s="6"/>
      <c r="U35" s="6"/>
      <c r="V35" s="6"/>
      <c r="W35" s="8"/>
      <c r="X35" s="4"/>
      <c r="Y35" s="4"/>
      <c r="Z35" s="4"/>
      <c r="AA35" s="8"/>
      <c r="AB35" s="4"/>
      <c r="AC35" s="4"/>
      <c r="AD35" s="4"/>
      <c r="AE35" s="87"/>
      <c r="AF35" s="6"/>
      <c r="AG35" s="4"/>
      <c r="AH35" s="4"/>
      <c r="AI35" s="5"/>
      <c r="AJ35" s="6"/>
      <c r="AK35" s="6"/>
      <c r="AL35" s="6"/>
      <c r="AM35" s="5"/>
      <c r="AN35" s="6"/>
      <c r="AO35" s="6"/>
      <c r="AP35" s="6"/>
      <c r="AQ35" s="53"/>
      <c r="AR35" s="53"/>
      <c r="AS35" s="53"/>
      <c r="AT35" s="53"/>
      <c r="AU35" s="50"/>
      <c r="AV35" s="51"/>
      <c r="AW35" s="51"/>
      <c r="AX35" s="51"/>
      <c r="AY35" s="50"/>
      <c r="AZ35" s="51"/>
      <c r="BA35" s="51"/>
      <c r="BB35" s="51"/>
      <c r="BC35" s="50"/>
      <c r="BD35" s="51"/>
      <c r="BE35" s="51"/>
      <c r="BF35" s="51"/>
    </row>
    <row r="36" spans="1:58" x14ac:dyDescent="0.3">
      <c r="A36" s="11">
        <f>IF(D36=0," ",RANK(D36,$D$3:$D$48,0))</f>
        <v>34</v>
      </c>
      <c r="B36" s="9">
        <v>34</v>
      </c>
      <c r="C36" s="12" t="s">
        <v>734</v>
      </c>
      <c r="D36" s="72">
        <f>I36+M36+Q36+U36+Y36+AC36+AG36+AK36+AO36+AS36+AW36+BA36+BE36</f>
        <v>81</v>
      </c>
      <c r="E36" s="13">
        <f>J36+N36+R36+V36+Z36+AD36+AH36+AL36+AP36+AT36+AX36+BB36+BF36</f>
        <v>10</v>
      </c>
      <c r="F36" s="13">
        <f>COUNTA(H36,L36,P36,T36,X36,AB36,AF36,AJ36,AN36,AR36,AV36,AZ36,BD36)</f>
        <v>1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8">
        <f>VLOOKUP(C36,'6'!$B$10:$H$215,3,FALSE)</f>
        <v>4.5162037037037035E-2</v>
      </c>
      <c r="AB36" s="4">
        <f>VLOOKUP(C36,'6'!$B$10:$H$215,4,FALSE)</f>
        <v>15</v>
      </c>
      <c r="AC36" s="4">
        <f>VLOOKUP(AB36,Баллы!$A$2:$B$101,2)+AD36/2</f>
        <v>81</v>
      </c>
      <c r="AD36" s="4">
        <f>VLOOKUP(C36,'6'!$B$10:$H$215,6,FALSE)</f>
        <v>10</v>
      </c>
      <c r="AE36" s="87"/>
      <c r="AF36" s="6"/>
      <c r="AG36" s="4"/>
      <c r="AH36" s="4"/>
      <c r="AI36" s="5"/>
      <c r="AJ36" s="6"/>
      <c r="AK36" s="6"/>
      <c r="AL36" s="6"/>
      <c r="AM36" s="5"/>
      <c r="AN36" s="6"/>
      <c r="AO36" s="6"/>
      <c r="AP36" s="6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</row>
    <row r="37" spans="1:58" x14ac:dyDescent="0.3">
      <c r="A37" s="11">
        <f>IF(D37=0," ",RANK(D37,$D$3:$D$48,0))</f>
        <v>35</v>
      </c>
      <c r="B37" s="9">
        <v>35</v>
      </c>
      <c r="C37" s="159" t="s">
        <v>1896</v>
      </c>
      <c r="D37" s="72">
        <f>I37+M37+Q37+U37+Y37+AC37+AG37+AK37+AO37+AS37+AW37+BA37+BE37</f>
        <v>80.5</v>
      </c>
      <c r="E37" s="13">
        <f>J37+N37+R37+V37+Z37+AD37+AH37+AL37+AP37+AT37+AX37+BB37+BF37</f>
        <v>15</v>
      </c>
      <c r="F37" s="13">
        <f>COUNTA(H37,L37,P37,T37,X37,AB37,AF37,AJ37,AN37,AR37,AV37,AZ37,BD37)</f>
        <v>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87"/>
      <c r="AF37" s="6"/>
      <c r="AG37" s="4"/>
      <c r="AH37" s="4"/>
      <c r="AI37" s="5" t="str">
        <f>VLOOKUP(C37,'8'!$B$10:$H$397,3,FALSE)</f>
        <v>01:15:14</v>
      </c>
      <c r="AJ37" s="6">
        <f>VLOOKUP(C37,'8'!$B$10:$H$397,4,FALSE)</f>
        <v>18</v>
      </c>
      <c r="AK37" s="6">
        <f>VLOOKUP(AJ37,Баллы!$A$2:$B$101,2)+AL37/2</f>
        <v>80.5</v>
      </c>
      <c r="AL37" s="6">
        <f>VLOOKUP(C37,'8'!$B$10:$H$397,6,FALSE)</f>
        <v>15</v>
      </c>
      <c r="AM37" s="5"/>
      <c r="AN37" s="6"/>
      <c r="AO37" s="6"/>
      <c r="AP37" s="6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1:58" x14ac:dyDescent="0.3">
      <c r="A38" s="11">
        <f>IF(D38=0," ",RANK(D38,$D$3:$D$48,0))</f>
        <v>36</v>
      </c>
      <c r="B38" s="9">
        <v>36</v>
      </c>
      <c r="C38" s="12" t="s">
        <v>178</v>
      </c>
      <c r="D38" s="72">
        <f>I38+M38+Q38+U38+Y38+AC38+AG38+AK38+AO38+AS38+AW38+BA38+BE38</f>
        <v>80</v>
      </c>
      <c r="E38" s="13">
        <f>J38+N38+R38+V38+Z38+AD38+AH38+AL38+AP38+AT38+AX38+BB38+BF38</f>
        <v>10</v>
      </c>
      <c r="F38" s="13">
        <f>COUNTA(H38,L38,P38,T38,X38,AB38,AF38,AJ38,AN38,AR38,AV38,AZ38,BD38)</f>
        <v>1</v>
      </c>
      <c r="G38" s="53"/>
      <c r="H38" s="53"/>
      <c r="I38" s="53"/>
      <c r="J38" s="53"/>
      <c r="K38" s="5"/>
      <c r="L38" s="6"/>
      <c r="M38" s="6"/>
      <c r="N38" s="6"/>
      <c r="O38" s="5"/>
      <c r="P38" s="6"/>
      <c r="Q38" s="6"/>
      <c r="R38" s="6"/>
      <c r="S38" s="5">
        <f>VLOOKUP(C38,'4'!$B$10:$H$161,3,FALSE)</f>
        <v>3.5613425925925923E-2</v>
      </c>
      <c r="T38" s="6">
        <f>VLOOKUP(C38,'4'!$B$10:$H$161,4,FALSE)</f>
        <v>16</v>
      </c>
      <c r="U38" s="6">
        <f>VLOOKUP(T38,Баллы!$A$2:$B$101,2)+V38/2</f>
        <v>80</v>
      </c>
      <c r="V38" s="6">
        <f>VLOOKUP(C38,'4'!$B$10:$H$161,6,FALSE)</f>
        <v>10</v>
      </c>
      <c r="W38" s="8"/>
      <c r="X38" s="4"/>
      <c r="Y38" s="4"/>
      <c r="Z38" s="4"/>
      <c r="AA38" s="8"/>
      <c r="AB38" s="4"/>
      <c r="AC38" s="4"/>
      <c r="AD38" s="4"/>
      <c r="AE38" s="87"/>
      <c r="AF38" s="6"/>
      <c r="AG38" s="4"/>
      <c r="AH38" s="4"/>
      <c r="AI38" s="5"/>
      <c r="AJ38" s="6"/>
      <c r="AK38" s="6"/>
      <c r="AL38" s="6"/>
      <c r="AM38" s="5"/>
      <c r="AN38" s="6"/>
      <c r="AO38" s="6"/>
      <c r="AP38" s="6"/>
      <c r="AQ38" s="53"/>
      <c r="AR38" s="53"/>
      <c r="AS38" s="53"/>
      <c r="AT38" s="53"/>
      <c r="AU38" s="50"/>
      <c r="AV38" s="51"/>
      <c r="AW38" s="51"/>
      <c r="AX38" s="51"/>
      <c r="AY38" s="50"/>
      <c r="AZ38" s="51"/>
      <c r="BA38" s="51"/>
      <c r="BB38" s="51"/>
      <c r="BC38" s="50"/>
      <c r="BD38" s="51"/>
      <c r="BE38" s="51"/>
      <c r="BF38" s="51"/>
    </row>
    <row r="39" spans="1:58" x14ac:dyDescent="0.3">
      <c r="A39" s="11">
        <f>IF(D39=0," ",RANK(D39,$D$3:$D$48,0))</f>
        <v>37</v>
      </c>
      <c r="B39" s="9">
        <v>37</v>
      </c>
      <c r="C39" s="12" t="s">
        <v>225</v>
      </c>
      <c r="D39" s="72">
        <f>I39+M39+Q39+U39+Y39+AC39+AG39+AK39+AO39+AS39+AW39+BA39+BE39</f>
        <v>79</v>
      </c>
      <c r="E39" s="13">
        <f>J39+N39+R39+V39+Z39+AD39+AH39+AL39+AP39+AT39+AX39+BB39+BF39</f>
        <v>20</v>
      </c>
      <c r="F39" s="13">
        <f>COUNTA(H39,L39,P39,T39,X39,AB39,AF39,AJ39,AN39,AR39,AV39,AZ39,BD39)</f>
        <v>1</v>
      </c>
      <c r="G39" s="53"/>
      <c r="H39" s="53"/>
      <c r="I39" s="53"/>
      <c r="J39" s="53"/>
      <c r="K39" s="5"/>
      <c r="L39" s="6"/>
      <c r="M39" s="6"/>
      <c r="N39" s="6"/>
      <c r="O39" s="5"/>
      <c r="P39" s="6"/>
      <c r="Q39" s="6"/>
      <c r="R39" s="6"/>
      <c r="S39" s="5">
        <f>VLOOKUP(C39,'4'!$B$10:$H$161,3,FALSE)</f>
        <v>8.009259259259259E-2</v>
      </c>
      <c r="T39" s="6">
        <f>VLOOKUP(C39,'4'!$B$10:$H$161,4,FALSE)</f>
        <v>22</v>
      </c>
      <c r="U39" s="6">
        <f>VLOOKUP(T39,Баллы!$A$2:$B$101,2)+V39/2</f>
        <v>79</v>
      </c>
      <c r="V39" s="6">
        <f>VLOOKUP(C39,'4'!$B$10:$H$161,6,FALSE)</f>
        <v>20</v>
      </c>
      <c r="W39" s="8"/>
      <c r="X39" s="4"/>
      <c r="Y39" s="4"/>
      <c r="Z39" s="4"/>
      <c r="AA39" s="8"/>
      <c r="AB39" s="4"/>
      <c r="AC39" s="4"/>
      <c r="AD39" s="4"/>
      <c r="AE39" s="87"/>
      <c r="AF39" s="6"/>
      <c r="AG39" s="4"/>
      <c r="AH39" s="4"/>
      <c r="AI39" s="5"/>
      <c r="AJ39" s="6"/>
      <c r="AK39" s="6"/>
      <c r="AL39" s="6"/>
      <c r="AM39" s="5"/>
      <c r="AN39" s="6"/>
      <c r="AO39" s="6"/>
      <c r="AP39" s="6"/>
      <c r="AQ39" s="53"/>
      <c r="AR39" s="53"/>
      <c r="AS39" s="53"/>
      <c r="AT39" s="53"/>
      <c r="AU39" s="50"/>
      <c r="AV39" s="51"/>
      <c r="AW39" s="51"/>
      <c r="AX39" s="51"/>
      <c r="AY39" s="50"/>
      <c r="AZ39" s="51"/>
      <c r="BA39" s="51"/>
      <c r="BB39" s="51"/>
      <c r="BC39" s="50"/>
      <c r="BD39" s="51"/>
      <c r="BE39" s="51"/>
      <c r="BF39" s="51"/>
    </row>
    <row r="40" spans="1:58" x14ac:dyDescent="0.3">
      <c r="A40" s="11">
        <f>IF(D40=0," ",RANK(D40,$D$3:$D$48,0))</f>
        <v>38</v>
      </c>
      <c r="B40" s="9">
        <v>38</v>
      </c>
      <c r="C40" s="159" t="s">
        <v>1899</v>
      </c>
      <c r="D40" s="72">
        <f>I40+M40+Q40+U40+Y40+AC40+AG40+AK40+AO40+AS40+AW40+BA40+BE40</f>
        <v>77.5</v>
      </c>
      <c r="E40" s="13">
        <f>J40+N40+R40+V40+Z40+AD40+AH40+AL40+AP40+AT40+AX40+BB40+BF40</f>
        <v>7</v>
      </c>
      <c r="F40" s="13">
        <f>COUNTA(H40,L40,P40,T40,X40,AB40,AF40,AJ40,AN40,AR40,AV40,AZ40,BD40)</f>
        <v>1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87"/>
      <c r="AF40" s="6"/>
      <c r="AG40" s="4"/>
      <c r="AH40" s="4"/>
      <c r="AI40" s="5" t="str">
        <f>VLOOKUP(C40,'8'!$B$10:$H$397,3,FALSE)</f>
        <v>00:45:37</v>
      </c>
      <c r="AJ40" s="6">
        <f>VLOOKUP(C40,'8'!$B$10:$H$397,4,FALSE)</f>
        <v>17</v>
      </c>
      <c r="AK40" s="6">
        <f>VLOOKUP(AJ40,Баллы!$A$2:$B$101,2)+AL40/2</f>
        <v>77.5</v>
      </c>
      <c r="AL40" s="6">
        <f>VLOOKUP(C40,'8'!$B$10:$H$397,6,FALSE)</f>
        <v>7</v>
      </c>
      <c r="AM40" s="5"/>
      <c r="AN40" s="6"/>
      <c r="AO40" s="6"/>
      <c r="AP40" s="6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1:58" x14ac:dyDescent="0.3">
      <c r="A41" s="11">
        <f>IF(D41=0," ",RANK(D41,$D$3:$D$48,0))</f>
        <v>39</v>
      </c>
      <c r="B41" s="9">
        <v>39</v>
      </c>
      <c r="C41" s="159" t="s">
        <v>1897</v>
      </c>
      <c r="D41" s="72">
        <f>I41+M41+Q41+U41+Y41+AC41+AG41+AK41+AO41+AS41+AW41+BA41+BE41</f>
        <v>76.5</v>
      </c>
      <c r="E41" s="13">
        <f>J41+N41+R41+V41+Z41+AD41+AH41+AL41+AP41+AT41+AX41+BB41+BF41</f>
        <v>15</v>
      </c>
      <c r="F41" s="13">
        <f>COUNTA(H41,L41,P41,T41,X41,AB41,AF41,AJ41,AN41,AR41,AV41,AZ41,BD41)</f>
        <v>1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87"/>
      <c r="AF41" s="6"/>
      <c r="AG41" s="4"/>
      <c r="AH41" s="4"/>
      <c r="AI41" s="5" t="str">
        <f>VLOOKUP(C41,'8'!$B$10:$H$397,3,FALSE)</f>
        <v>01:17:38</v>
      </c>
      <c r="AJ41" s="6">
        <f>VLOOKUP(C41,'8'!$B$10:$H$397,4,FALSE)</f>
        <v>22</v>
      </c>
      <c r="AK41" s="6">
        <f>VLOOKUP(AJ41,Баллы!$A$2:$B$101,2)+AL41/2</f>
        <v>76.5</v>
      </c>
      <c r="AL41" s="6">
        <f>VLOOKUP(C41,'8'!$B$10:$H$397,6,FALSE)</f>
        <v>15</v>
      </c>
      <c r="AM41" s="5"/>
      <c r="AN41" s="6"/>
      <c r="AO41" s="6"/>
      <c r="AP41" s="6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</row>
    <row r="42" spans="1:58" x14ac:dyDescent="0.3">
      <c r="A42" s="11">
        <f>IF(D42=0," ",RANK(D42,$D$3:$D$48,0))</f>
        <v>40</v>
      </c>
      <c r="B42" s="9">
        <v>40</v>
      </c>
      <c r="C42" s="12" t="s">
        <v>182</v>
      </c>
      <c r="D42" s="72">
        <f>I42+M42+Q42+U42+Y42+AC42+AG42+AK42+AO42+AS42+AW42+BA42+BE42</f>
        <v>76</v>
      </c>
      <c r="E42" s="13">
        <f>J42+N42+R42+V42+Z42+AD42+AH42+AL42+AP42+AT42+AX42+BB42+BF42</f>
        <v>10</v>
      </c>
      <c r="F42" s="13">
        <f>COUNTA(H42,L42,P42,T42,X42,AB42,AF42,AJ42,AN42,AR42,AV42,AZ42,BD42)</f>
        <v>1</v>
      </c>
      <c r="G42" s="53"/>
      <c r="H42" s="53"/>
      <c r="I42" s="53"/>
      <c r="J42" s="53"/>
      <c r="K42" s="5"/>
      <c r="L42" s="6"/>
      <c r="M42" s="6"/>
      <c r="N42" s="6"/>
      <c r="O42" s="5"/>
      <c r="P42" s="6"/>
      <c r="Q42" s="6"/>
      <c r="R42" s="6"/>
      <c r="S42" s="5">
        <f>VLOOKUP(C42,'4'!$B$10:$H$161,3,FALSE)</f>
        <v>3.75462962962963E-2</v>
      </c>
      <c r="T42" s="6">
        <f>VLOOKUP(C42,'4'!$B$10:$H$161,4,FALSE)</f>
        <v>20</v>
      </c>
      <c r="U42" s="6">
        <f>VLOOKUP(T42,Баллы!$A$2:$B$101,2)+V42/2</f>
        <v>76</v>
      </c>
      <c r="V42" s="6">
        <f>VLOOKUP(C42,'4'!$B$10:$H$161,6,FALSE)</f>
        <v>10</v>
      </c>
      <c r="W42" s="8"/>
      <c r="X42" s="4"/>
      <c r="Y42" s="4"/>
      <c r="Z42" s="4"/>
      <c r="AA42" s="8"/>
      <c r="AB42" s="4"/>
      <c r="AC42" s="4"/>
      <c r="AD42" s="4"/>
      <c r="AE42" s="87"/>
      <c r="AF42" s="6"/>
      <c r="AG42" s="4"/>
      <c r="AH42" s="4"/>
      <c r="AI42" s="5"/>
      <c r="AJ42" s="6"/>
      <c r="AK42" s="6"/>
      <c r="AL42" s="6"/>
      <c r="AM42" s="5"/>
      <c r="AN42" s="6"/>
      <c r="AO42" s="6"/>
      <c r="AP42" s="6"/>
      <c r="AQ42" s="53"/>
      <c r="AR42" s="53"/>
      <c r="AS42" s="53"/>
      <c r="AT42" s="53"/>
      <c r="AU42" s="50"/>
      <c r="AV42" s="51"/>
      <c r="AW42" s="51"/>
      <c r="AX42" s="51"/>
      <c r="AY42" s="50"/>
      <c r="AZ42" s="51"/>
      <c r="BA42" s="51"/>
      <c r="BB42" s="51"/>
      <c r="BC42" s="50"/>
      <c r="BD42" s="51"/>
      <c r="BE42" s="51"/>
      <c r="BF42" s="51"/>
    </row>
    <row r="43" spans="1:58" x14ac:dyDescent="0.3">
      <c r="A43" s="11">
        <f>IF(D43=0," ",RANK(D43,$D$3:$D$48,0))</f>
        <v>41</v>
      </c>
      <c r="B43" s="9">
        <v>41</v>
      </c>
      <c r="C43" s="12" t="s">
        <v>397</v>
      </c>
      <c r="D43" s="72">
        <f>I43+M43+Q43+U43+Y43+AC43+AG43+AK43+AO43+AS43+AW43+BA43+BE43</f>
        <v>74.75</v>
      </c>
      <c r="E43" s="13">
        <f>J43+N43+R43+V43+Z43+AD43+AH43+AL43+AP43+AT43+AX43+BB43+BF43</f>
        <v>9.5</v>
      </c>
      <c r="F43" s="13">
        <f>COUNTA(H43,L43,P43,T43,X43,AB43,AF43,AJ43,AN43,AR43,AV43,AZ43,BD43)</f>
        <v>1</v>
      </c>
      <c r="G43" s="53"/>
      <c r="H43" s="53"/>
      <c r="I43" s="53"/>
      <c r="J43" s="53"/>
      <c r="K43" s="5"/>
      <c r="L43" s="6"/>
      <c r="M43" s="6"/>
      <c r="N43" s="6"/>
      <c r="O43" s="5">
        <f>VLOOKUP(C43,'3'!$B$10:$G$298,3,FALSE)</f>
        <v>3.7928240740740742E-2</v>
      </c>
      <c r="P43" s="6">
        <f>VLOOKUP(C43,'3'!$B$10:$G$298,4,FALSE)</f>
        <v>21</v>
      </c>
      <c r="Q43" s="6">
        <f>VLOOKUP(P43,Баллы!$A$2:$B$101,2)+R43/2</f>
        <v>74.75</v>
      </c>
      <c r="R43" s="6">
        <f>VLOOKUP(C43,'3'!$B$10:$G$298,5,FALSE)</f>
        <v>9.5</v>
      </c>
      <c r="S43" s="5"/>
      <c r="T43" s="6"/>
      <c r="U43" s="6"/>
      <c r="V43" s="6"/>
      <c r="W43" s="8"/>
      <c r="X43" s="4"/>
      <c r="Y43" s="4"/>
      <c r="Z43" s="4"/>
      <c r="AA43" s="8"/>
      <c r="AB43" s="4"/>
      <c r="AC43" s="4"/>
      <c r="AD43" s="4"/>
      <c r="AE43" s="87"/>
      <c r="AF43" s="6"/>
      <c r="AG43" s="4"/>
      <c r="AH43" s="4"/>
      <c r="AI43" s="5"/>
      <c r="AJ43" s="6"/>
      <c r="AK43" s="6"/>
      <c r="AL43" s="6"/>
      <c r="AM43" s="5"/>
      <c r="AN43" s="6"/>
      <c r="AO43" s="6"/>
      <c r="AP43" s="6"/>
      <c r="AQ43" s="53"/>
      <c r="AR43" s="53"/>
      <c r="AS43" s="53"/>
      <c r="AT43" s="53"/>
      <c r="AU43" s="50"/>
      <c r="AV43" s="51"/>
      <c r="AW43" s="51"/>
      <c r="AX43" s="51"/>
      <c r="AY43" s="50"/>
      <c r="AZ43" s="51"/>
      <c r="BA43" s="51"/>
      <c r="BB43" s="51"/>
      <c r="BC43" s="50"/>
      <c r="BD43" s="51"/>
      <c r="BE43" s="51"/>
      <c r="BF43" s="51"/>
    </row>
    <row r="44" spans="1:58" x14ac:dyDescent="0.3">
      <c r="A44" s="11">
        <f>IF(D44=0," ",RANK(D44,$D$3:$D$48,0))</f>
        <v>42</v>
      </c>
      <c r="B44" s="9">
        <v>42</v>
      </c>
      <c r="C44" s="159" t="s">
        <v>1893</v>
      </c>
      <c r="D44" s="72">
        <f>I44+M44+Q44+U44+Y44+AC44+AG44+AK44+AO44+AS44+AW44+BA44+BE44</f>
        <v>67</v>
      </c>
      <c r="E44" s="13">
        <f>J44+N44+R44+V44+Z44+AD44+AH44+AL44+AP44+AT44+AX44+BB44+BF44</f>
        <v>30</v>
      </c>
      <c r="F44" s="13">
        <f>COUNTA(H44,L44,P44,T44,X44,AB44,AF44,AJ44,AN44,AR44,AV44,AZ44,BD44)</f>
        <v>1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87"/>
      <c r="AF44" s="6"/>
      <c r="AG44" s="4"/>
      <c r="AH44" s="4"/>
      <c r="AI44" s="5" t="str">
        <f>VLOOKUP(C44,'8'!$B$10:$H$397,3,FALSE)</f>
        <v>03:50:50</v>
      </c>
      <c r="AJ44" s="6">
        <f>VLOOKUP(C44,'8'!$B$10:$H$397,4,FALSE)</f>
        <v>39</v>
      </c>
      <c r="AK44" s="6">
        <f>VLOOKUP(AJ44,Баллы!$A$2:$B$101,2)+AL44/2</f>
        <v>67</v>
      </c>
      <c r="AL44" s="6">
        <f>VLOOKUP(C44,'8'!$B$10:$H$397,6,FALSE)</f>
        <v>30</v>
      </c>
      <c r="AM44" s="5"/>
      <c r="AN44" s="6"/>
      <c r="AO44" s="6"/>
      <c r="AP44" s="6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</row>
    <row r="45" spans="1:58" x14ac:dyDescent="0.3">
      <c r="A45" s="11">
        <f>IF(D45=0," ",RANK(D45,$D$3:$D$48,0))</f>
        <v>43</v>
      </c>
      <c r="B45" s="9">
        <v>43</v>
      </c>
      <c r="C45" s="159" t="s">
        <v>1894</v>
      </c>
      <c r="D45" s="72">
        <f>I45+M45+Q45+U45+Y45+AC45+AG45+AK45+AO45+AS45+AW45+BA45+BE45</f>
        <v>65</v>
      </c>
      <c r="E45" s="13">
        <f>J45+N45+R45+V45+Z45+AD45+AH45+AL45+AP45+AT45+AX45+BB45+BF45</f>
        <v>30</v>
      </c>
      <c r="F45" s="13">
        <f>COUNTA(H45,L45,P45,T45,X45,AB45,AF45,AJ45,AN45,AR45,AV45,AZ45,BD45)</f>
        <v>1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87"/>
      <c r="AF45" s="6"/>
      <c r="AG45" s="4"/>
      <c r="AH45" s="4"/>
      <c r="AI45" s="5" t="str">
        <f>VLOOKUP(C45,'8'!$B$10:$H$397,3,FALSE)</f>
        <v>03:53:48</v>
      </c>
      <c r="AJ45" s="6">
        <f>VLOOKUP(C45,'8'!$B$10:$H$397,4,FALSE)</f>
        <v>41</v>
      </c>
      <c r="AK45" s="6">
        <f>VLOOKUP(AJ45,Баллы!$A$2:$B$101,2)+AL45/2</f>
        <v>65</v>
      </c>
      <c r="AL45" s="6">
        <f>VLOOKUP(C45,'8'!$B$10:$H$397,6,FALSE)</f>
        <v>30</v>
      </c>
      <c r="AM45" s="5"/>
      <c r="AN45" s="6"/>
      <c r="AO45" s="6"/>
      <c r="AP45" s="6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</row>
    <row r="46" spans="1:58" x14ac:dyDescent="0.3">
      <c r="A46" s="11">
        <f>IF(D46=0," ",RANK(D46,$D$3:$D$48,0))</f>
        <v>44</v>
      </c>
      <c r="B46" s="9">
        <v>44</v>
      </c>
      <c r="C46" s="12" t="s">
        <v>470</v>
      </c>
      <c r="D46" s="72">
        <f>I46+M46+Q46+U46+Y46+AC46+AG46+AK46+AO46+AS46+AW46+BA46+BE46</f>
        <v>45.25</v>
      </c>
      <c r="E46" s="13">
        <f>J46+N46+R46+V46+Z46+AD46+AH46+AL46+AP46+AT46+AX46+BB46+BF46</f>
        <v>26.5</v>
      </c>
      <c r="F46" s="13">
        <f>COUNTA(H46,L46,P46,T46,X46,AB46,AF46,AJ46,AN46,AR46,AV46,AZ46,BD46)</f>
        <v>1</v>
      </c>
      <c r="G46" s="53"/>
      <c r="H46" s="53"/>
      <c r="I46" s="53"/>
      <c r="J46" s="53"/>
      <c r="K46" s="5"/>
      <c r="L46" s="6"/>
      <c r="M46" s="6"/>
      <c r="N46" s="6"/>
      <c r="O46" s="5">
        <f>VLOOKUP(C46,'3'!$B$10:$G$298,3,FALSE)</f>
        <v>0.13791666666666666</v>
      </c>
      <c r="P46" s="6">
        <f>VLOOKUP(C46,'3'!$B$10:$G$298,4,FALSE)</f>
        <v>59</v>
      </c>
      <c r="Q46" s="6">
        <f>VLOOKUP(P46,Баллы!$A$2:$B$101,2)+R46/2</f>
        <v>45.25</v>
      </c>
      <c r="R46" s="6">
        <f>VLOOKUP(C46,'3'!$B$10:$G$298,5,FALSE)</f>
        <v>26.5</v>
      </c>
      <c r="S46" s="5"/>
      <c r="T46" s="6"/>
      <c r="U46" s="6"/>
      <c r="V46" s="6"/>
      <c r="W46" s="8"/>
      <c r="X46" s="4"/>
      <c r="Y46" s="4"/>
      <c r="Z46" s="4"/>
      <c r="AA46" s="8"/>
      <c r="AB46" s="4"/>
      <c r="AC46" s="4"/>
      <c r="AD46" s="4"/>
      <c r="AE46" s="87"/>
      <c r="AF46" s="6"/>
      <c r="AG46" s="4"/>
      <c r="AH46" s="4"/>
      <c r="AI46" s="5"/>
      <c r="AJ46" s="6"/>
      <c r="AK46" s="6"/>
      <c r="AL46" s="6"/>
      <c r="AM46" s="5"/>
      <c r="AN46" s="6"/>
      <c r="AO46" s="6"/>
      <c r="AP46" s="6"/>
      <c r="AQ46" s="53"/>
      <c r="AR46" s="53"/>
      <c r="AS46" s="53"/>
      <c r="AT46" s="53"/>
      <c r="AU46" s="50"/>
      <c r="AV46" s="51"/>
      <c r="AW46" s="51"/>
      <c r="AX46" s="51"/>
      <c r="AY46" s="50"/>
      <c r="AZ46" s="51"/>
      <c r="BA46" s="51"/>
      <c r="BB46" s="51"/>
      <c r="BC46" s="50"/>
      <c r="BD46" s="51"/>
      <c r="BE46" s="51"/>
      <c r="BF46" s="51"/>
    </row>
    <row r="47" spans="1:58" x14ac:dyDescent="0.3">
      <c r="A47" s="11">
        <f>IF(D47=0," ",RANK(D47,$D$3:$D$48,0))</f>
        <v>45</v>
      </c>
      <c r="B47" s="9">
        <v>45</v>
      </c>
      <c r="C47" s="12" t="s">
        <v>480</v>
      </c>
      <c r="D47" s="72">
        <f>I47+M47+Q47+U47+Y47+AC47+AG47+AK47+AO47+AS47+AW47+BA47+BE47</f>
        <v>31.25</v>
      </c>
      <c r="E47" s="13">
        <f>J47+N47+R47+V47+Z47+AD47+AH47+AL47+AP47+AT47+AX47+BB47+BF47</f>
        <v>26.5</v>
      </c>
      <c r="F47" s="13">
        <f>COUNTA(H47,L47,P47,T47,X47,AB47,AF47,AJ47,AN47,AR47,AV47,AZ47,BD47)</f>
        <v>1</v>
      </c>
      <c r="G47" s="53"/>
      <c r="H47" s="53"/>
      <c r="I47" s="53"/>
      <c r="J47" s="53"/>
      <c r="K47" s="5"/>
      <c r="L47" s="6"/>
      <c r="M47" s="6"/>
      <c r="N47" s="6"/>
      <c r="O47" s="5">
        <f>VLOOKUP(C47,'3'!$B$10:$G$298,3,FALSE)</f>
        <v>0.18243055555555554</v>
      </c>
      <c r="P47" s="6">
        <f>VLOOKUP(C47,'3'!$B$10:$G$298,4,FALSE)</f>
        <v>73</v>
      </c>
      <c r="Q47" s="6">
        <f>VLOOKUP(P47,Баллы!$A$2:$B$101,2)+R47/2</f>
        <v>31.25</v>
      </c>
      <c r="R47" s="6">
        <f>VLOOKUP(C47,'3'!$B$10:$G$298,5,FALSE)</f>
        <v>26.5</v>
      </c>
      <c r="S47" s="5"/>
      <c r="T47" s="6"/>
      <c r="U47" s="6"/>
      <c r="V47" s="6"/>
      <c r="W47" s="8"/>
      <c r="X47" s="4"/>
      <c r="Y47" s="4"/>
      <c r="Z47" s="4"/>
      <c r="AA47" s="8"/>
      <c r="AB47" s="4"/>
      <c r="AC47" s="4"/>
      <c r="AD47" s="4"/>
      <c r="AE47" s="87"/>
      <c r="AF47" s="6"/>
      <c r="AG47" s="4"/>
      <c r="AH47" s="4"/>
      <c r="AI47" s="5"/>
      <c r="AJ47" s="6"/>
      <c r="AK47" s="6"/>
      <c r="AL47" s="6"/>
      <c r="AM47" s="5"/>
      <c r="AN47" s="6"/>
      <c r="AO47" s="6"/>
      <c r="AP47" s="6"/>
      <c r="AQ47" s="53"/>
      <c r="AR47" s="53"/>
      <c r="AS47" s="53"/>
      <c r="AT47" s="53"/>
      <c r="AU47" s="50"/>
      <c r="AV47" s="51"/>
      <c r="AW47" s="51"/>
      <c r="AX47" s="51"/>
      <c r="AY47" s="50"/>
      <c r="AZ47" s="51"/>
      <c r="BA47" s="51"/>
      <c r="BB47" s="51"/>
      <c r="BC47" s="50"/>
      <c r="BD47" s="51"/>
      <c r="BE47" s="51"/>
      <c r="BF47" s="51"/>
    </row>
    <row r="48" spans="1:58" x14ac:dyDescent="0.3">
      <c r="A48" s="11">
        <f>IF(D48=0," ",RANK(D48,$D$3:$D$48,0))</f>
        <v>46</v>
      </c>
      <c r="B48" s="9">
        <v>46</v>
      </c>
      <c r="C48" s="159" t="s">
        <v>1898</v>
      </c>
      <c r="D48" s="72">
        <f>I48+M48+Q48+U48+Y48+AC48+AG48+AK48+AO48+AS48+AW48+BA48+BE48</f>
        <v>26.5</v>
      </c>
      <c r="E48" s="13">
        <f>J48+N48+R48+V48+Z48+AD48+AH48+AL48+AP48+AT48+AX48+BB48+BF48</f>
        <v>15</v>
      </c>
      <c r="F48" s="13">
        <f>COUNTA(H48,L48,P48,T48,X48,AB48,AF48,AJ48,AN48,AR48,AV48,AZ48,BD48)</f>
        <v>1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87"/>
      <c r="AF48" s="6"/>
      <c r="AG48" s="4"/>
      <c r="AH48" s="4"/>
      <c r="AI48" s="5" t="str">
        <f>VLOOKUP(C48,'8'!$B$10:$H$397,3,FALSE)</f>
        <v>01:41:08</v>
      </c>
      <c r="AJ48" s="6">
        <f>VLOOKUP(C48,'8'!$B$10:$H$397,4,FALSE)</f>
        <v>72</v>
      </c>
      <c r="AK48" s="6">
        <f>VLOOKUP(AJ48,Баллы!$A$2:$B$101,2)+AL48/2</f>
        <v>26.5</v>
      </c>
      <c r="AL48" s="6">
        <f>VLOOKUP(C48,'8'!$B$10:$H$397,6,FALSE)</f>
        <v>15</v>
      </c>
      <c r="AM48" s="5"/>
      <c r="AN48" s="6"/>
      <c r="AO48" s="6"/>
      <c r="AP48" s="6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</row>
  </sheetData>
  <autoFilter ref="A2:BF48"/>
  <sortState ref="A3:BF48">
    <sortCondition ref="B3:B48"/>
  </sortState>
  <mergeCells count="19">
    <mergeCell ref="O1:R1"/>
    <mergeCell ref="S1:V1"/>
    <mergeCell ref="W1:Z1"/>
    <mergeCell ref="BC1:BF1"/>
    <mergeCell ref="AY1:BB1"/>
    <mergeCell ref="AQ1:AT1"/>
    <mergeCell ref="AU1:AX1"/>
    <mergeCell ref="AA1:AD1"/>
    <mergeCell ref="AE1:AH1"/>
    <mergeCell ref="AI1:AL1"/>
    <mergeCell ref="AM1:AP1"/>
    <mergeCell ref="G1:J1"/>
    <mergeCell ref="K1:N1"/>
    <mergeCell ref="A1:A2"/>
    <mergeCell ref="C1:C2"/>
    <mergeCell ref="D1:D2"/>
    <mergeCell ref="E1:E2"/>
    <mergeCell ref="F1:F2"/>
    <mergeCell ref="B1:B2"/>
  </mergeCells>
  <conditionalFormatting sqref="C49:C1048576 C1:C2">
    <cfRule type="duplicateValues" dxfId="61" priority="46"/>
  </conditionalFormatting>
  <conditionalFormatting sqref="B49:B1048576 B1:B2">
    <cfRule type="duplicateValues" dxfId="60" priority="13"/>
  </conditionalFormatting>
  <conditionalFormatting sqref="C49:C1048576">
    <cfRule type="duplicateValues" dxfId="59" priority="10"/>
  </conditionalFormatting>
  <conditionalFormatting sqref="B1:B2 B49:B1048576">
    <cfRule type="duplicateValues" dxfId="58" priority="5"/>
  </conditionalFormatting>
  <conditionalFormatting sqref="C1:C2 C49:C1048576">
    <cfRule type="duplicateValues" dxfId="57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F18"/>
  <sheetViews>
    <sheetView workbookViewId="0">
      <selection sqref="A1:BF18"/>
    </sheetView>
  </sheetViews>
  <sheetFormatPr defaultColWidth="8.88671875" defaultRowHeight="14.4" x14ac:dyDescent="0.3"/>
  <cols>
    <col min="1" max="1" width="11" style="1" customWidth="1"/>
    <col min="2" max="2" width="9" style="10" customWidth="1"/>
    <col min="3" max="3" width="21.5546875" style="1" customWidth="1"/>
    <col min="4" max="4" width="11.5546875" style="1" customWidth="1"/>
    <col min="5" max="5" width="12.6640625" style="1" customWidth="1"/>
    <col min="6" max="6" width="13.44140625" style="1" customWidth="1"/>
    <col min="7" max="7" width="8.6640625" style="1" customWidth="1"/>
    <col min="8" max="8" width="12.6640625" style="1" customWidth="1"/>
    <col min="9" max="11" width="8.88671875" style="1"/>
    <col min="12" max="12" width="12.5546875" style="1" customWidth="1"/>
    <col min="13" max="15" width="8.88671875" style="1"/>
    <col min="16" max="16" width="12.5546875" style="1" customWidth="1"/>
    <col min="17" max="19" width="8.88671875" style="1"/>
    <col min="20" max="20" width="12.5546875" style="1" customWidth="1"/>
    <col min="21" max="23" width="8.88671875" style="1"/>
    <col min="24" max="24" width="12.88671875" style="1" customWidth="1"/>
    <col min="25" max="27" width="8.88671875" style="1"/>
    <col min="28" max="28" width="15.6640625" style="1" customWidth="1"/>
    <col min="29" max="31" width="8.88671875" style="1"/>
    <col min="32" max="32" width="12.88671875" style="1" customWidth="1"/>
    <col min="33" max="34" width="8.88671875" style="1"/>
    <col min="35" max="35" width="8.88671875" style="21"/>
    <col min="36" max="36" width="13.109375" style="1" customWidth="1"/>
    <col min="37" max="39" width="8.88671875" style="1"/>
    <col min="40" max="40" width="13.33203125" style="1" customWidth="1"/>
    <col min="41" max="41" width="8.88671875" style="1"/>
    <col min="42" max="42" width="8.88671875" style="1" customWidth="1"/>
    <col min="43" max="43" width="8.88671875" style="1"/>
    <col min="44" max="44" width="12.88671875" style="1" customWidth="1"/>
    <col min="45" max="45" width="8.88671875" style="1"/>
    <col min="46" max="46" width="9.88671875" style="1" bestFit="1" customWidth="1"/>
    <col min="47" max="47" width="8.88671875" style="1"/>
    <col min="48" max="48" width="12.88671875" style="1" customWidth="1"/>
    <col min="49" max="51" width="8.88671875" style="1"/>
    <col min="52" max="52" width="14.5546875" style="1" customWidth="1"/>
    <col min="53" max="55" width="8.88671875" style="1"/>
    <col min="56" max="56" width="12.5546875" style="1" customWidth="1"/>
    <col min="57" max="16384" width="8.88671875" style="1"/>
  </cols>
  <sheetData>
    <row r="1" spans="1:58" ht="15" customHeight="1" x14ac:dyDescent="0.3">
      <c r="A1" s="93" t="s">
        <v>21</v>
      </c>
      <c r="B1" s="93" t="s">
        <v>11</v>
      </c>
      <c r="C1" s="93" t="s">
        <v>6</v>
      </c>
      <c r="D1" s="93" t="s">
        <v>12</v>
      </c>
      <c r="E1" s="93" t="s">
        <v>14</v>
      </c>
      <c r="F1" s="93" t="s">
        <v>13</v>
      </c>
      <c r="G1" s="88" t="s">
        <v>76</v>
      </c>
      <c r="H1" s="88"/>
      <c r="I1" s="88"/>
      <c r="J1" s="88"/>
      <c r="K1" s="88" t="s">
        <v>77</v>
      </c>
      <c r="L1" s="88"/>
      <c r="M1" s="88"/>
      <c r="N1" s="88"/>
      <c r="O1" s="89" t="s">
        <v>53</v>
      </c>
      <c r="P1" s="88"/>
      <c r="Q1" s="88"/>
      <c r="R1" s="88"/>
      <c r="S1" s="90" t="s">
        <v>78</v>
      </c>
      <c r="T1" s="91"/>
      <c r="U1" s="91"/>
      <c r="V1" s="92"/>
      <c r="W1" s="90" t="s">
        <v>79</v>
      </c>
      <c r="X1" s="91"/>
      <c r="Y1" s="91"/>
      <c r="Z1" s="92"/>
      <c r="AA1" s="90" t="s">
        <v>80</v>
      </c>
      <c r="AB1" s="91"/>
      <c r="AC1" s="91"/>
      <c r="AD1" s="92"/>
      <c r="AE1" s="90" t="s">
        <v>81</v>
      </c>
      <c r="AF1" s="91"/>
      <c r="AG1" s="91"/>
      <c r="AH1" s="92"/>
      <c r="AI1" s="90" t="s">
        <v>82</v>
      </c>
      <c r="AJ1" s="91"/>
      <c r="AK1" s="91"/>
      <c r="AL1" s="92"/>
      <c r="AM1" s="90" t="s">
        <v>83</v>
      </c>
      <c r="AN1" s="91"/>
      <c r="AO1" s="91"/>
      <c r="AP1" s="92"/>
      <c r="AQ1" s="88" t="s">
        <v>84</v>
      </c>
      <c r="AR1" s="88"/>
      <c r="AS1" s="88"/>
      <c r="AT1" s="88"/>
      <c r="AU1" s="88" t="s">
        <v>85</v>
      </c>
      <c r="AV1" s="88"/>
      <c r="AW1" s="88"/>
      <c r="AX1" s="88"/>
      <c r="AY1" s="88" t="s">
        <v>86</v>
      </c>
      <c r="AZ1" s="88"/>
      <c r="BA1" s="88"/>
      <c r="BB1" s="88"/>
      <c r="BC1" s="88" t="s">
        <v>87</v>
      </c>
      <c r="BD1" s="88"/>
      <c r="BE1" s="88"/>
      <c r="BF1" s="88"/>
    </row>
    <row r="2" spans="1:58" ht="45" customHeight="1" x14ac:dyDescent="0.3">
      <c r="A2" s="94"/>
      <c r="B2" s="94"/>
      <c r="C2" s="94"/>
      <c r="D2" s="94"/>
      <c r="E2" s="94"/>
      <c r="F2" s="95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1" t="s">
        <v>7</v>
      </c>
      <c r="AB2" s="32" t="s">
        <v>8</v>
      </c>
      <c r="AC2" s="32" t="s">
        <v>9</v>
      </c>
      <c r="AD2" s="31" t="s">
        <v>15</v>
      </c>
      <c r="AE2" s="36" t="s">
        <v>7</v>
      </c>
      <c r="AF2" s="37" t="s">
        <v>8</v>
      </c>
      <c r="AG2" s="37" t="s">
        <v>9</v>
      </c>
      <c r="AH2" s="36" t="s">
        <v>15</v>
      </c>
      <c r="AI2" s="39" t="s">
        <v>7</v>
      </c>
      <c r="AJ2" s="37" t="s">
        <v>8</v>
      </c>
      <c r="AK2" s="37" t="s">
        <v>9</v>
      </c>
      <c r="AL2" s="36" t="s">
        <v>15</v>
      </c>
      <c r="AM2" s="41" t="s">
        <v>7</v>
      </c>
      <c r="AN2" s="42" t="s">
        <v>8</v>
      </c>
      <c r="AO2" s="42" t="s">
        <v>9</v>
      </c>
      <c r="AP2" s="41" t="s">
        <v>15</v>
      </c>
      <c r="AQ2" s="44" t="s">
        <v>7</v>
      </c>
      <c r="AR2" s="43" t="s">
        <v>8</v>
      </c>
      <c r="AS2" s="43" t="s">
        <v>9</v>
      </c>
      <c r="AT2" s="44" t="s">
        <v>15</v>
      </c>
      <c r="AU2" s="44" t="s">
        <v>7</v>
      </c>
      <c r="AV2" s="43" t="s">
        <v>8</v>
      </c>
      <c r="AW2" s="43" t="s">
        <v>9</v>
      </c>
      <c r="AX2" s="44" t="s">
        <v>15</v>
      </c>
      <c r="AY2" s="45" t="s">
        <v>7</v>
      </c>
      <c r="AZ2" s="46" t="s">
        <v>8</v>
      </c>
      <c r="BA2" s="46" t="s">
        <v>9</v>
      </c>
      <c r="BB2" s="45" t="s">
        <v>15</v>
      </c>
      <c r="BC2" s="48" t="s">
        <v>7</v>
      </c>
      <c r="BD2" s="47" t="s">
        <v>8</v>
      </c>
      <c r="BE2" s="47" t="s">
        <v>9</v>
      </c>
      <c r="BF2" s="48" t="s">
        <v>15</v>
      </c>
    </row>
    <row r="3" spans="1:58" x14ac:dyDescent="0.3">
      <c r="A3" s="11">
        <f>IF(D3=0," ",RANK(D3,$D$3:$D$18,0))</f>
        <v>1</v>
      </c>
      <c r="B3" s="9">
        <v>1</v>
      </c>
      <c r="C3" s="12" t="s">
        <v>102</v>
      </c>
      <c r="D3" s="72">
        <f>I3+M3+Q3+U3+Y3+AC3+AG3+AK3+AO3+AS3+AW3+BA3+BE3</f>
        <v>382</v>
      </c>
      <c r="E3" s="13">
        <f>J3+N3+R3+V3+Z3+AD3+AH3+AL3+AP3+AT3+AX3+BB3+BF3</f>
        <v>34</v>
      </c>
      <c r="F3" s="13">
        <f>COUNTA(H3,L3,P3,T3,X3,AB3,AF3,AJ3,AN3,AR3,AV3,AZ3,BD3)</f>
        <v>4</v>
      </c>
      <c r="G3" s="5">
        <f>VLOOKUP(C3,'1'!B10:H110,3,FALSE)</f>
        <v>4.4016203703703703E-2</v>
      </c>
      <c r="H3" s="6">
        <f>VLOOKUP(C3,'1'!B10:H110,4,FALSE)</f>
        <v>3</v>
      </c>
      <c r="I3" s="6">
        <f>VLOOKUP(H3,Баллы!$A$2:$B$101,2)+J3/2</f>
        <v>100.5</v>
      </c>
      <c r="J3" s="6">
        <f>VLOOKUP(C3,'1'!B10:H110,6,FALSE)</f>
        <v>11</v>
      </c>
      <c r="K3" s="5"/>
      <c r="L3" s="6"/>
      <c r="M3" s="6"/>
      <c r="N3" s="6"/>
      <c r="O3" s="5"/>
      <c r="P3" s="6"/>
      <c r="Q3" s="6"/>
      <c r="R3" s="6"/>
      <c r="S3" s="5">
        <f>VLOOKUP(C3,'4'!$B$10:$H$161,3,FALSE)</f>
        <v>3.9988425925925927E-2</v>
      </c>
      <c r="T3" s="6">
        <f>VLOOKUP(C3,'4'!$B$10:$H$161,4,FALSE)</f>
        <v>6</v>
      </c>
      <c r="U3" s="6">
        <f>VLOOKUP(T3,Баллы!$A$2:$B$101,2)+V3/2</f>
        <v>94</v>
      </c>
      <c r="V3" s="6">
        <f>VLOOKUP(C3,'4'!$B$10:$H$161,6,FALSE)</f>
        <v>10</v>
      </c>
      <c r="W3" s="8"/>
      <c r="X3" s="4"/>
      <c r="Y3" s="4"/>
      <c r="Z3" s="4"/>
      <c r="AA3" s="87"/>
      <c r="AB3" s="6"/>
      <c r="AC3" s="6"/>
      <c r="AD3" s="6"/>
      <c r="AE3" s="87"/>
      <c r="AF3" s="6"/>
      <c r="AG3" s="4"/>
      <c r="AH3" s="4"/>
      <c r="AI3" s="5" t="str">
        <f>VLOOKUP(C3,'8'!$B$10:$H$397,3,FALSE)</f>
        <v>00:47:39</v>
      </c>
      <c r="AJ3" s="6">
        <f>VLOOKUP(C3,'8'!$B$10:$H$397,4,FALSE)</f>
        <v>10</v>
      </c>
      <c r="AK3" s="6">
        <f>VLOOKUP(AJ3,Баллы!$A$2:$B$101,2)+AL3/2</f>
        <v>84.5</v>
      </c>
      <c r="AL3" s="6">
        <f>VLOOKUP(C3,'8'!$B$10:$H$397,6,FALSE)</f>
        <v>7</v>
      </c>
      <c r="AM3" s="5">
        <f>VLOOKUP(C3,'9'!$B$5:$H$89,3,FALSE)</f>
        <v>3.0937499999999996E-2</v>
      </c>
      <c r="AN3" s="6">
        <f>VLOOKUP(C3,'9'!$B$5:$H$89,4,FALSE)</f>
        <v>1</v>
      </c>
      <c r="AO3" s="6">
        <f>VLOOKUP(AN3,Баллы!$A$2:$B$101,2)+AP3/2</f>
        <v>103</v>
      </c>
      <c r="AP3" s="6">
        <f>VLOOKUP(C3,'9'!$B$5:$H$89,6,FALSE)</f>
        <v>6</v>
      </c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f>IF(D4=0," ",RANK(D4,$D$3:$D$18,0))</f>
        <v>2</v>
      </c>
      <c r="B4" s="9">
        <v>2</v>
      </c>
      <c r="C4" s="12" t="s">
        <v>296</v>
      </c>
      <c r="D4" s="72">
        <f>I4+M4+Q4+U4+Y4+AC4+AG4+AK4+AO4+AS4+AW4+BA4+BE4</f>
        <v>327.75</v>
      </c>
      <c r="E4" s="13">
        <f>J4+N4+R4+V4+Z4+AD4+AH4+AL4+AP4+AT4+AX4+BB4+BF4</f>
        <v>35.5</v>
      </c>
      <c r="F4" s="13">
        <f>COUNTA(H4,L4,P4,T4,X4,AB4,AF4,AJ4,AN4,AR4,AV4,AZ4,BD4)</f>
        <v>4</v>
      </c>
      <c r="G4" s="5"/>
      <c r="H4" s="6"/>
      <c r="I4" s="6"/>
      <c r="J4" s="6"/>
      <c r="K4" s="5"/>
      <c r="L4" s="6"/>
      <c r="M4" s="6"/>
      <c r="N4" s="6"/>
      <c r="O4" s="5">
        <f>VLOOKUP(C4,'3'!$B$10:$G$298,3,FALSE)</f>
        <v>4.8182870370370369E-2</v>
      </c>
      <c r="P4" s="6">
        <f>VLOOKUP(C4,'3'!$B$10:$G$298,4,FALSE)</f>
        <v>26</v>
      </c>
      <c r="Q4" s="6">
        <f>VLOOKUP(P4,Баллы!$A$2:$B$101,2)+R4/2</f>
        <v>69.75</v>
      </c>
      <c r="R4" s="6">
        <f>VLOOKUP(C4,'3'!$B$10:$G$298,5,FALSE)</f>
        <v>9.5</v>
      </c>
      <c r="S4" s="5"/>
      <c r="T4" s="6"/>
      <c r="U4" s="6"/>
      <c r="V4" s="6"/>
      <c r="W4" s="8"/>
      <c r="X4" s="4"/>
      <c r="Y4" s="4"/>
      <c r="Z4" s="4"/>
      <c r="AA4" s="87">
        <f>VLOOKUP(C4,'6'!$B$10:$H$215,3,FALSE)</f>
        <v>5.0150462962962966E-2</v>
      </c>
      <c r="AB4" s="6">
        <f>VLOOKUP(C4,'6'!$B$10:$H$215,4,FALSE)</f>
        <v>16</v>
      </c>
      <c r="AC4" s="6">
        <f>VLOOKUP(AB4,Баллы!$A$2:$B$101,2)+AD4/2</f>
        <v>80</v>
      </c>
      <c r="AD4" s="6">
        <f>VLOOKUP(C4,'6'!$B$10:$H$215,6,FALSE)</f>
        <v>10</v>
      </c>
      <c r="AE4" s="87" t="str">
        <f>VLOOKUP(C4,'7'!$B$10:$H$126,3,FALSE)</f>
        <v>01:15:26</v>
      </c>
      <c r="AF4" s="6">
        <f>VLOOKUP(C4,'7'!$B$10:$H$126,4,FALSE)</f>
        <v>18</v>
      </c>
      <c r="AG4" s="4">
        <f>VLOOKUP(AF4,Баллы!$A$2:$B$101,2)+AH4/2</f>
        <v>78</v>
      </c>
      <c r="AH4" s="4">
        <f>VLOOKUP(C4,'7'!$B$10:$H$126,6,FALSE)</f>
        <v>10</v>
      </c>
      <c r="AI4" s="5"/>
      <c r="AJ4" s="6"/>
      <c r="AK4" s="6"/>
      <c r="AL4" s="6"/>
      <c r="AM4" s="5">
        <f>VLOOKUP(C4,'9'!$B$5:$H$89,3,FALSE)</f>
        <v>3.3854166666666664E-2</v>
      </c>
      <c r="AN4" s="6">
        <f>VLOOKUP(C4,'9'!$B$5:$H$89,4,FALSE)</f>
        <v>2</v>
      </c>
      <c r="AO4" s="6">
        <f>VLOOKUP(AN4,Баллы!$A$2:$B$101,2)+AP4/2</f>
        <v>100</v>
      </c>
      <c r="AP4" s="6">
        <f>VLOOKUP(C4,'9'!$B$5:$H$89,6,FALSE)</f>
        <v>6</v>
      </c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f>IF(D5=0," ",RANK(D5,$D$3:$D$18,0))</f>
        <v>3</v>
      </c>
      <c r="B5" s="9">
        <v>3</v>
      </c>
      <c r="C5" s="12" t="s">
        <v>363</v>
      </c>
      <c r="D5" s="72">
        <f>I5+M5+Q5+U5+Y5+AC5+AG5+AK5+AO5+AS5+AW5+BA5+BE5</f>
        <v>202.75</v>
      </c>
      <c r="E5" s="13">
        <f>J5+N5+R5+V5+Z5+AD5+AH5+AL5+AP5+AT5+AX5+BB5+BF5</f>
        <v>55.5</v>
      </c>
      <c r="F5" s="13">
        <f>COUNTA(H5,L5,P5,T5,X5,AB5,AF5,AJ5,AN5,AR5,AV5,AZ5,BD5)</f>
        <v>3</v>
      </c>
      <c r="G5" s="4"/>
      <c r="H5" s="4"/>
      <c r="I5" s="4"/>
      <c r="J5" s="4"/>
      <c r="K5" s="5"/>
      <c r="L5" s="6"/>
      <c r="M5" s="6"/>
      <c r="N5" s="6"/>
      <c r="O5" s="5">
        <f>VLOOKUP(C5,'3'!$B$10:$G$298,3,FALSE)</f>
        <v>0.18847222222222224</v>
      </c>
      <c r="P5" s="6">
        <f>VLOOKUP(C5,'3'!$B$10:$G$298,4,FALSE)</f>
        <v>40</v>
      </c>
      <c r="Q5" s="6">
        <f>VLOOKUP(P5,Баллы!$A$2:$B$101,2)+R5/2</f>
        <v>64.25</v>
      </c>
      <c r="R5" s="6">
        <f>VLOOKUP(C5,'3'!$B$10:$G$298,5,FALSE)</f>
        <v>26.5</v>
      </c>
      <c r="S5" s="5"/>
      <c r="T5" s="6"/>
      <c r="U5" s="6"/>
      <c r="V5" s="6"/>
      <c r="W5" s="8"/>
      <c r="X5" s="4"/>
      <c r="Y5" s="4"/>
      <c r="Z5" s="4"/>
      <c r="AA5" s="87">
        <f>VLOOKUP(C5,'6'!$B$10:$H$215,3,FALSE)</f>
        <v>0.14622685185185186</v>
      </c>
      <c r="AB5" s="6">
        <f>VLOOKUP(C5,'6'!$B$10:$H$215,4,FALSE)</f>
        <v>28</v>
      </c>
      <c r="AC5" s="6">
        <f>VLOOKUP(AB5,Баллы!$A$2:$B$101,2)+AD5/2</f>
        <v>74</v>
      </c>
      <c r="AD5" s="6">
        <f>VLOOKUP(C5,'6'!$B$10:$H$215,6,FALSE)</f>
        <v>22</v>
      </c>
      <c r="AE5" s="87"/>
      <c r="AF5" s="6"/>
      <c r="AG5" s="4"/>
      <c r="AH5" s="4"/>
      <c r="AI5" s="5" t="str">
        <f>VLOOKUP(C5,'8'!$B$10:$H$397,3,FALSE)</f>
        <v>00:57:42</v>
      </c>
      <c r="AJ5" s="6">
        <f>VLOOKUP(C5,'8'!$B$10:$H$397,4,FALSE)</f>
        <v>30</v>
      </c>
      <c r="AK5" s="6">
        <f>VLOOKUP(AJ5,Баллы!$A$2:$B$101,2)+AL5/2</f>
        <v>64.5</v>
      </c>
      <c r="AL5" s="6">
        <f>VLOOKUP(C5,'8'!$B$10:$H$397,6,FALSE)</f>
        <v>7</v>
      </c>
      <c r="AM5" s="5"/>
      <c r="AN5" s="6"/>
      <c r="AO5" s="6"/>
      <c r="AP5" s="6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f>IF(D6=0," ",RANK(D6,$D$3:$D$18,0))</f>
        <v>4</v>
      </c>
      <c r="B6" s="9">
        <v>4</v>
      </c>
      <c r="C6" s="12" t="s">
        <v>307</v>
      </c>
      <c r="D6" s="72">
        <f>I6+M6+Q6+U6+Y6+AC6+AG6+AK6+AO6+AS6+AW6+BA6+BE6</f>
        <v>114.25</v>
      </c>
      <c r="E6" s="13">
        <f>J6+N6+R6+V6+Z6+AD6+AH6+AL6+AP6+AT6+AX6+BB6+BF6</f>
        <v>16.5</v>
      </c>
      <c r="F6" s="13">
        <f>COUNTA(H6,L6,P6,T6,X6,AB6,AF6,AJ6,AN6,AR6,AV6,AZ6,BD6)</f>
        <v>2</v>
      </c>
      <c r="G6" s="4"/>
      <c r="H6" s="4"/>
      <c r="I6" s="4"/>
      <c r="J6" s="4"/>
      <c r="K6" s="5"/>
      <c r="L6" s="6"/>
      <c r="M6" s="6"/>
      <c r="N6" s="6"/>
      <c r="O6" s="5">
        <f>VLOOKUP(C6,'3'!$B$10:$G$298,3,FALSE)</f>
        <v>5.1238425925925923E-2</v>
      </c>
      <c r="P6" s="6">
        <f>VLOOKUP(C6,'3'!$B$10:$G$298,4,FALSE)</f>
        <v>37</v>
      </c>
      <c r="Q6" s="6">
        <f>VLOOKUP(P6,Баллы!$A$2:$B$101,2)+R6/2</f>
        <v>58.75</v>
      </c>
      <c r="R6" s="6">
        <f>VLOOKUP(C6,'3'!$B$10:$G$298,5,FALSE)</f>
        <v>9.5</v>
      </c>
      <c r="S6" s="5"/>
      <c r="T6" s="6"/>
      <c r="U6" s="6"/>
      <c r="V6" s="6"/>
      <c r="W6" s="8"/>
      <c r="X6" s="4"/>
      <c r="Y6" s="4"/>
      <c r="Z6" s="4"/>
      <c r="AA6" s="87"/>
      <c r="AB6" s="6"/>
      <c r="AC6" s="6"/>
      <c r="AD6" s="6"/>
      <c r="AE6" s="87"/>
      <c r="AF6" s="6"/>
      <c r="AG6" s="4"/>
      <c r="AH6" s="4"/>
      <c r="AI6" s="5" t="str">
        <f>VLOOKUP(C6,'8'!$B$10:$H$397,3,FALSE)</f>
        <v>00:58:59</v>
      </c>
      <c r="AJ6" s="6">
        <f>VLOOKUP(C6,'8'!$B$10:$H$397,4,FALSE)</f>
        <v>39</v>
      </c>
      <c r="AK6" s="6">
        <f>VLOOKUP(AJ6,Баллы!$A$2:$B$101,2)+AL6/2</f>
        <v>55.5</v>
      </c>
      <c r="AL6" s="6">
        <f>VLOOKUP(C6,'8'!$B$10:$H$397,6,FALSE)</f>
        <v>7</v>
      </c>
      <c r="AM6" s="5"/>
      <c r="AN6" s="6"/>
      <c r="AO6" s="6"/>
      <c r="AP6" s="6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f>IF(D7=0," ",RANK(D7,$D$3:$D$18,0))</f>
        <v>5</v>
      </c>
      <c r="B7" s="9">
        <v>5</v>
      </c>
      <c r="C7" s="12" t="s">
        <v>553</v>
      </c>
      <c r="D7" s="72">
        <f>I7+M7+Q7+U7+Y7+AC7+AG7+AK7+AO7+AS7+AW7+BA7+BE7</f>
        <v>103</v>
      </c>
      <c r="E7" s="13">
        <f>J7+N7+R7+V7+Z7+AD7+AH7+AL7+AP7+AT7+AX7+BB7+BF7</f>
        <v>20</v>
      </c>
      <c r="F7" s="13">
        <f>COUNTA(H7,L7,P7,T7,X7,AB7,AF7,AJ7,AN7,AR7,AV7,AZ7,BD7)</f>
        <v>1</v>
      </c>
      <c r="G7" s="4"/>
      <c r="H7" s="4"/>
      <c r="I7" s="4"/>
      <c r="J7" s="4"/>
      <c r="K7" s="5">
        <f>VLOOKUP(C7,'2'!$C$10:$H$78,3,FALSE)</f>
        <v>0.10292824074074074</v>
      </c>
      <c r="L7" s="6">
        <f>VLOOKUP(C7,'2'!$C$10:$H$78,4,FALSE)</f>
        <v>4</v>
      </c>
      <c r="M7" s="6">
        <f>VLOOKUP(L7,Баллы!$A$2:$B$101,2)+N7/2</f>
        <v>103</v>
      </c>
      <c r="N7" s="6">
        <f>VLOOKUP(C7,'2'!$C$10:$H$78,5,FALSE)</f>
        <v>20</v>
      </c>
      <c r="O7" s="5"/>
      <c r="P7" s="6"/>
      <c r="Q7" s="6"/>
      <c r="R7" s="6"/>
      <c r="S7" s="5"/>
      <c r="T7" s="6"/>
      <c r="U7" s="6"/>
      <c r="V7" s="6"/>
      <c r="W7" s="8"/>
      <c r="X7" s="4"/>
      <c r="Y7" s="4"/>
      <c r="Z7" s="4"/>
      <c r="AA7" s="87"/>
      <c r="AB7" s="6"/>
      <c r="AC7" s="6"/>
      <c r="AD7" s="6"/>
      <c r="AE7" s="87"/>
      <c r="AF7" s="6"/>
      <c r="AG7" s="4"/>
      <c r="AH7" s="4"/>
      <c r="AI7" s="5"/>
      <c r="AJ7" s="6"/>
      <c r="AK7" s="6"/>
      <c r="AL7" s="6"/>
      <c r="AM7" s="5"/>
      <c r="AN7" s="6"/>
      <c r="AO7" s="6"/>
      <c r="AP7" s="6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5"/>
      <c r="BD7" s="6"/>
      <c r="BE7" s="6"/>
      <c r="BF7" s="6"/>
    </row>
    <row r="8" spans="1:58" x14ac:dyDescent="0.3">
      <c r="A8" s="11">
        <f>IF(D8=0," ",RANK(D8,$D$3:$D$18,0))</f>
        <v>6</v>
      </c>
      <c r="B8" s="9">
        <v>6</v>
      </c>
      <c r="C8" s="12" t="s">
        <v>614</v>
      </c>
      <c r="D8" s="72">
        <f>I8+M8+Q8+U8+Y8+AC8+AG8+AK8+AO8+AS8+AW8+BA8+BE8</f>
        <v>100</v>
      </c>
      <c r="E8" s="13">
        <f>J8+N8+R8+V8+Z8+AD8+AH8+AL8+AP8+AT8+AX8+BB8+BF8</f>
        <v>10</v>
      </c>
      <c r="F8" s="13">
        <f>COUNTA(H8,L8,P8,T8,X8,AB8,AF8,AJ8,AN8,AR8,AV8,AZ8,BD8)</f>
        <v>1</v>
      </c>
      <c r="G8" s="4"/>
      <c r="H8" s="4"/>
      <c r="I8" s="4"/>
      <c r="J8" s="4"/>
      <c r="K8" s="5"/>
      <c r="L8" s="6"/>
      <c r="M8" s="6"/>
      <c r="N8" s="6"/>
      <c r="O8" s="5"/>
      <c r="P8" s="6"/>
      <c r="Q8" s="6"/>
      <c r="R8" s="6"/>
      <c r="S8" s="5"/>
      <c r="T8" s="6"/>
      <c r="U8" s="6"/>
      <c r="V8" s="6"/>
      <c r="W8" s="8">
        <f>VLOOKUP(C8,'5'!$B$10:$H$52,3,FALSE)</f>
        <v>3.965277777777778E-2</v>
      </c>
      <c r="X8" s="4">
        <f>VLOOKUP(C8,'5'!$B$10:$H$52,4,FALSE)</f>
        <v>3</v>
      </c>
      <c r="Y8" s="4">
        <f>VLOOKUP(X8,Баллы!$A$2:$B$101,2)+Z8/2</f>
        <v>100</v>
      </c>
      <c r="Z8" s="4">
        <f>VLOOKUP(C8,'5'!$B$10:$H$52,6,FALSE)</f>
        <v>10</v>
      </c>
      <c r="AA8" s="87"/>
      <c r="AB8" s="6"/>
      <c r="AC8" s="6"/>
      <c r="AD8" s="6"/>
      <c r="AE8" s="87"/>
      <c r="AF8" s="6"/>
      <c r="AG8" s="4"/>
      <c r="AH8" s="4"/>
      <c r="AI8" s="5"/>
      <c r="AJ8" s="6"/>
      <c r="AK8" s="6"/>
      <c r="AL8" s="6"/>
      <c r="AM8" s="5"/>
      <c r="AN8" s="6"/>
      <c r="AO8" s="6"/>
      <c r="AP8" s="6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>
        <f>IF(D9=0," ",RANK(D9,$D$3:$D$18,0))</f>
        <v>7</v>
      </c>
      <c r="B9" s="9">
        <v>7</v>
      </c>
      <c r="C9" s="12" t="s">
        <v>710</v>
      </c>
      <c r="D9" s="72">
        <f>I9+M9+Q9+U9+Y9+AC9+AG9+AK9+AO9+AS9+AW9+BA9+BE9</f>
        <v>87</v>
      </c>
      <c r="E9" s="13">
        <f>J9+N9+R9+V9+Z9+AD9+AH9+AL9+AP9+AT9+AX9+BB9+BF9</f>
        <v>22</v>
      </c>
      <c r="F9" s="13">
        <f>COUNTA(H9,L9,P9,T9,X9,AB9,AF9,AJ9,AN9,AR9,AV9,AZ9,BD9)</f>
        <v>1</v>
      </c>
      <c r="G9" s="4"/>
      <c r="H9" s="4"/>
      <c r="I9" s="4"/>
      <c r="J9" s="4"/>
      <c r="K9" s="5"/>
      <c r="L9" s="6"/>
      <c r="M9" s="6"/>
      <c r="N9" s="6"/>
      <c r="O9" s="5"/>
      <c r="P9" s="6"/>
      <c r="Q9" s="6"/>
      <c r="R9" s="6"/>
      <c r="S9" s="5"/>
      <c r="T9" s="6"/>
      <c r="U9" s="6"/>
      <c r="V9" s="6"/>
      <c r="W9" s="8"/>
      <c r="X9" s="4"/>
      <c r="Y9" s="4"/>
      <c r="Z9" s="4"/>
      <c r="AA9" s="87">
        <f>VLOOKUP(C9,'6'!$B$10:$H$215,3,FALSE)</f>
        <v>0.13342592592592592</v>
      </c>
      <c r="AB9" s="6">
        <f>VLOOKUP(C9,'6'!$B$10:$H$215,4,FALSE)</f>
        <v>15</v>
      </c>
      <c r="AC9" s="6">
        <f>VLOOKUP(AB9,Баллы!$A$2:$B$101,2)+AD9/2</f>
        <v>87</v>
      </c>
      <c r="AD9" s="6">
        <f>VLOOKUP(C9,'6'!$B$10:$H$215,6,FALSE)</f>
        <v>22</v>
      </c>
      <c r="AE9" s="87"/>
      <c r="AF9" s="6"/>
      <c r="AG9" s="4"/>
      <c r="AH9" s="4"/>
      <c r="AI9" s="5"/>
      <c r="AJ9" s="6"/>
      <c r="AK9" s="6"/>
      <c r="AL9" s="6"/>
      <c r="AM9" s="5"/>
      <c r="AN9" s="6"/>
      <c r="AO9" s="6"/>
      <c r="AP9" s="6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 spans="1:58" x14ac:dyDescent="0.3">
      <c r="A10" s="11">
        <f>IF(D10=0," ",RANK(D10,$D$3:$D$18,0))</f>
        <v>8</v>
      </c>
      <c r="B10" s="9">
        <v>8</v>
      </c>
      <c r="C10" s="12" t="s">
        <v>713</v>
      </c>
      <c r="D10" s="72">
        <f>I10+M10+Q10+U10+Y10+AC10+AG10+AK10+AO10+AS10+AW10+BA10+BE10</f>
        <v>85</v>
      </c>
      <c r="E10" s="13">
        <f>J10+N10+R10+V10+Z10+AD10+AH10+AL10+AP10+AT10+AX10+BB10+BF10</f>
        <v>22</v>
      </c>
      <c r="F10" s="13">
        <f>COUNTA(H10,L10,P10,T10,X10,AB10,AF10,AJ10,AN10,AR10,AV10,AZ10,BD10)</f>
        <v>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T10" s="6"/>
      <c r="U10" s="6"/>
      <c r="V10" s="6"/>
      <c r="W10" s="8"/>
      <c r="X10" s="4"/>
      <c r="Y10" s="4"/>
      <c r="Z10" s="4"/>
      <c r="AA10" s="87">
        <f>VLOOKUP(C10,'6'!$B$10:$H$215,3,FALSE)</f>
        <v>0.13478009259259258</v>
      </c>
      <c r="AB10" s="6">
        <f>VLOOKUP(C10,'6'!$B$10:$H$215,4,FALSE)</f>
        <v>17</v>
      </c>
      <c r="AC10" s="6">
        <f>VLOOKUP(AB10,Баллы!$A$2:$B$101,2)+AD10/2</f>
        <v>85</v>
      </c>
      <c r="AD10" s="6">
        <f>VLOOKUP(C10,'6'!$B$10:$H$215,6,FALSE)</f>
        <v>22</v>
      </c>
      <c r="AE10" s="87"/>
      <c r="AF10" s="6"/>
      <c r="AG10" s="4"/>
      <c r="AH10" s="4"/>
      <c r="AI10" s="5"/>
      <c r="AJ10" s="6"/>
      <c r="AK10" s="6"/>
      <c r="AL10" s="6"/>
      <c r="AM10" s="5"/>
      <c r="AN10" s="6"/>
      <c r="AO10" s="6"/>
      <c r="AP10" s="6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</row>
    <row r="11" spans="1:58" x14ac:dyDescent="0.3">
      <c r="A11" s="11">
        <f>IF(D11=0," ",RANK(D11,$D$3:$D$18,0))</f>
        <v>9</v>
      </c>
      <c r="B11" s="9">
        <v>9</v>
      </c>
      <c r="C11" s="159" t="s">
        <v>1884</v>
      </c>
      <c r="D11" s="72">
        <f>I11+M11+Q11+U11+Y11+AC11+AG11+AK11+AO11+AS11+AW11+BA11+BE11</f>
        <v>80.5</v>
      </c>
      <c r="E11" s="13">
        <f>J11+N11+R11+V11+Z11+AD11+AH11+AL11+AP11+AT11+AX11+BB11+BF11</f>
        <v>15</v>
      </c>
      <c r="F11" s="13">
        <f>COUNTA(H11,L11,P11,T11,X11,AB11,AF11,AJ11,AN11,AR11,AV11,AZ11,BD11)</f>
        <v>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87"/>
      <c r="AF11" s="6"/>
      <c r="AG11" s="4"/>
      <c r="AH11" s="4"/>
      <c r="AI11" s="5" t="str">
        <f>VLOOKUP(C11,'8'!$B$10:$H$397,3,FALSE)</f>
        <v>01:36:46</v>
      </c>
      <c r="AJ11" s="6">
        <f>VLOOKUP(C11,'8'!$B$10:$H$397,4,FALSE)</f>
        <v>18</v>
      </c>
      <c r="AK11" s="6">
        <f>VLOOKUP(AJ11,Баллы!$A$2:$B$101,2)+AL11/2</f>
        <v>80.5</v>
      </c>
      <c r="AL11" s="6">
        <f>VLOOKUP(C11,'8'!$B$10:$H$397,6,FALSE)</f>
        <v>15</v>
      </c>
      <c r="AM11" s="5"/>
      <c r="AN11" s="6"/>
      <c r="AO11" s="6"/>
      <c r="AP11" s="6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 spans="1:58" x14ac:dyDescent="0.3">
      <c r="A12" s="11">
        <f>IF(D12=0," ",RANK(D12,$D$3:$D$18,0))</f>
        <v>9</v>
      </c>
      <c r="B12" s="9">
        <v>10</v>
      </c>
      <c r="C12" s="159" t="s">
        <v>1886</v>
      </c>
      <c r="D12" s="72">
        <f>I12+M12+Q12+U12+Y12+AC12+AG12+AK12+AO12+AS12+AW12+BA12+BE12</f>
        <v>80.5</v>
      </c>
      <c r="E12" s="13">
        <f>J12+N12+R12+V12+Z12+AD12+AH12+AL12+AP12+AT12+AX12+BB12+BF12</f>
        <v>7</v>
      </c>
      <c r="F12" s="13">
        <f>COUNTA(H12,L12,P12,T12,X12,AB12,AF12,AJ12,AN12,AR12,AV12,AZ12,BD12)</f>
        <v>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87"/>
      <c r="AF12" s="6"/>
      <c r="AG12" s="4"/>
      <c r="AH12" s="4"/>
      <c r="AI12" s="5" t="str">
        <f>VLOOKUP(C12,'8'!$B$10:$H$397,3,FALSE)</f>
        <v>00:49:25</v>
      </c>
      <c r="AJ12" s="6">
        <f>VLOOKUP(C12,'8'!$B$10:$H$397,4,FALSE)</f>
        <v>14</v>
      </c>
      <c r="AK12" s="6">
        <f>VLOOKUP(AJ12,Баллы!$A$2:$B$101,2)+AL12/2</f>
        <v>80.5</v>
      </c>
      <c r="AL12" s="6">
        <f>VLOOKUP(C12,'8'!$B$10:$H$397,6,FALSE)</f>
        <v>7</v>
      </c>
      <c r="AM12" s="5"/>
      <c r="AN12" s="6"/>
      <c r="AO12" s="6"/>
      <c r="AP12" s="6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 spans="1:58" x14ac:dyDescent="0.3">
      <c r="A13" s="11">
        <f>IF(D13=0," ",RANK(D13,$D$3:$D$18,0))</f>
        <v>11</v>
      </c>
      <c r="B13" s="9">
        <v>11</v>
      </c>
      <c r="C13" s="159" t="s">
        <v>1887</v>
      </c>
      <c r="D13" s="72">
        <f>I13+M13+Q13+U13+Y13+AC13+AG13+AK13+AO13+AS13+AW13+BA13+BE13</f>
        <v>77.5</v>
      </c>
      <c r="E13" s="13">
        <f>J13+N13+R13+V13+Z13+AD13+AH13+AL13+AP13+AT13+AX13+BB13+BF13</f>
        <v>7</v>
      </c>
      <c r="F13" s="13">
        <f>COUNTA(H13,L13,P13,T13,X13,AB13,AF13,AJ13,AN13,AR13,AV13,AZ13,BD13)</f>
        <v>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87"/>
      <c r="AF13" s="6"/>
      <c r="AG13" s="4"/>
      <c r="AH13" s="4"/>
      <c r="AI13" s="5" t="str">
        <f>VLOOKUP(C13,'8'!$B$10:$H$397,3,FALSE)</f>
        <v>00:51:48</v>
      </c>
      <c r="AJ13" s="6">
        <f>VLOOKUP(C13,'8'!$B$10:$H$397,4,FALSE)</f>
        <v>17</v>
      </c>
      <c r="AK13" s="6">
        <f>VLOOKUP(AJ13,Баллы!$A$2:$B$101,2)+AL13/2</f>
        <v>77.5</v>
      </c>
      <c r="AL13" s="6">
        <f>VLOOKUP(C13,'8'!$B$10:$H$397,6,FALSE)</f>
        <v>7</v>
      </c>
      <c r="AM13" s="5"/>
      <c r="AN13" s="6"/>
      <c r="AO13" s="6"/>
      <c r="AP13" s="6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</row>
    <row r="14" spans="1:58" x14ac:dyDescent="0.3">
      <c r="A14" s="11">
        <f>IF(D14=0," ",RANK(D14,$D$3:$D$18,0))</f>
        <v>12</v>
      </c>
      <c r="B14" s="9">
        <v>12</v>
      </c>
      <c r="C14" s="12" t="s">
        <v>755</v>
      </c>
      <c r="D14" s="72">
        <f>I14+M14+Q14+U14+Y14+AC14+AG14+AK14+AO14+AS14+AW14+BA14+BE14</f>
        <v>76</v>
      </c>
      <c r="E14" s="13">
        <f>J14+N14+R14+V14+Z14+AD14+AH14+AL14+AP14+AT14+AX14+BB14+BF14</f>
        <v>10</v>
      </c>
      <c r="F14" s="13">
        <f>COUNTA(H14,L14,P14,T14,X14,AB14,AF14,AJ14,AN14,AR14,AV14,AZ14,BD14)</f>
        <v>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8"/>
      <c r="X14" s="4"/>
      <c r="Y14" s="4"/>
      <c r="Z14" s="4"/>
      <c r="AA14" s="87">
        <f>VLOOKUP(C14,'6'!$B$10:$H$215,3,FALSE)</f>
        <v>5.2476851851851851E-2</v>
      </c>
      <c r="AB14" s="6">
        <f>VLOOKUP(C14,'6'!$B$10:$H$215,4,FALSE)</f>
        <v>20</v>
      </c>
      <c r="AC14" s="6">
        <f>VLOOKUP(AB14,Баллы!$A$2:$B$101,2)+AD14/2</f>
        <v>76</v>
      </c>
      <c r="AD14" s="6">
        <f>VLOOKUP(C14,'6'!$B$10:$H$215,6,FALSE)</f>
        <v>10</v>
      </c>
      <c r="AE14" s="87"/>
      <c r="AF14" s="6"/>
      <c r="AG14" s="4"/>
      <c r="AH14" s="4"/>
      <c r="AI14" s="5"/>
      <c r="AJ14" s="6"/>
      <c r="AK14" s="6"/>
      <c r="AL14" s="6"/>
      <c r="AM14" s="5"/>
      <c r="AN14" s="6"/>
      <c r="AO14" s="6"/>
      <c r="AP14" s="6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</row>
    <row r="15" spans="1:58" x14ac:dyDescent="0.3">
      <c r="A15" s="11">
        <f>IF(D15=0," ",RANK(D15,$D$3:$D$18,0))</f>
        <v>13</v>
      </c>
      <c r="B15" s="9">
        <v>13</v>
      </c>
      <c r="C15" s="159" t="s">
        <v>1888</v>
      </c>
      <c r="D15" s="72">
        <f>I15+M15+Q15+U15+Y15+AC15+AG15+AK15+AO15+AS15+AW15+BA15+BE15</f>
        <v>72.5</v>
      </c>
      <c r="E15" s="13">
        <f>J15+N15+R15+V15+Z15+AD15+AH15+AL15+AP15+AT15+AX15+BB15+BF15</f>
        <v>7</v>
      </c>
      <c r="F15" s="13">
        <f>COUNTA(H15,L15,P15,T15,X15,AB15,AF15,AJ15,AN15,AR15,AV15,AZ15,BD15)</f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87"/>
      <c r="AF15" s="6"/>
      <c r="AG15" s="4"/>
      <c r="AH15" s="4"/>
      <c r="AI15" s="5" t="str">
        <f>VLOOKUP(C15,'8'!$B$10:$H$397,3,FALSE)</f>
        <v>00:55:07</v>
      </c>
      <c r="AJ15" s="6">
        <f>VLOOKUP(C15,'8'!$B$10:$H$397,4,FALSE)</f>
        <v>22</v>
      </c>
      <c r="AK15" s="6">
        <f>VLOOKUP(AJ15,Баллы!$A$2:$B$101,2)+AL15/2</f>
        <v>72.5</v>
      </c>
      <c r="AL15" s="6">
        <f>VLOOKUP(C15,'8'!$B$10:$H$397,6,FALSE)</f>
        <v>7</v>
      </c>
      <c r="AM15" s="5"/>
      <c r="AN15" s="6"/>
      <c r="AO15" s="6"/>
      <c r="AP15" s="6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</row>
    <row r="16" spans="1:58" x14ac:dyDescent="0.3">
      <c r="A16" s="11">
        <f>IF(D16=0," ",RANK(D16,$D$3:$D$18,0))</f>
        <v>14</v>
      </c>
      <c r="B16" s="9">
        <v>14</v>
      </c>
      <c r="C16" s="12" t="s">
        <v>364</v>
      </c>
      <c r="D16" s="72">
        <f>I16+M16+Q16+U16+Y16+AC16+AG16+AK16+AO16+AS16+AW16+BA16+BE16</f>
        <v>63.25</v>
      </c>
      <c r="E16" s="13">
        <f>J16+N16+R16+V16+Z16+AD16+AH16+AL16+AP16+AT16+AX16+BB16+BF16</f>
        <v>26.5</v>
      </c>
      <c r="F16" s="13">
        <f>COUNTA(H16,L16,P16,T16,X16,AB16,AF16,AJ16,AN16,AR16,AV16,AZ16,BD16)</f>
        <v>1</v>
      </c>
      <c r="G16" s="4"/>
      <c r="H16" s="4"/>
      <c r="I16" s="4"/>
      <c r="J16" s="4"/>
      <c r="K16" s="5"/>
      <c r="L16" s="6"/>
      <c r="M16" s="6"/>
      <c r="N16" s="6"/>
      <c r="O16" s="5">
        <f>VLOOKUP(C16,'3'!$B$10:$G$298,3,FALSE)</f>
        <v>0.18877314814814816</v>
      </c>
      <c r="P16" s="6">
        <f>VLOOKUP(C16,'3'!$B$10:$G$298,4,FALSE)</f>
        <v>41</v>
      </c>
      <c r="Q16" s="6">
        <f>VLOOKUP(P16,Баллы!$A$2:$B$101,2)+R16/2</f>
        <v>63.25</v>
      </c>
      <c r="R16" s="6">
        <f>VLOOKUP(C16,'3'!$B$10:$G$298,5,FALSE)</f>
        <v>26.5</v>
      </c>
      <c r="S16" s="5"/>
      <c r="T16" s="6"/>
      <c r="U16" s="6"/>
      <c r="V16" s="6"/>
      <c r="W16" s="8"/>
      <c r="X16" s="4"/>
      <c r="Y16" s="4"/>
      <c r="Z16" s="4"/>
      <c r="AA16" s="87"/>
      <c r="AB16" s="6"/>
      <c r="AC16" s="6"/>
      <c r="AD16" s="6"/>
      <c r="AE16" s="87"/>
      <c r="AF16" s="6"/>
      <c r="AG16" s="4"/>
      <c r="AH16" s="4"/>
      <c r="AI16" s="5"/>
      <c r="AJ16" s="6"/>
      <c r="AK16" s="6"/>
      <c r="AL16" s="6"/>
      <c r="AM16" s="5"/>
      <c r="AN16" s="6"/>
      <c r="AO16" s="6"/>
      <c r="AP16" s="6"/>
      <c r="AQ16" s="5"/>
      <c r="AR16" s="6"/>
      <c r="AS16" s="6"/>
      <c r="AT16" s="6"/>
      <c r="AU16" s="5"/>
      <c r="AV16" s="6"/>
      <c r="AW16" s="6"/>
      <c r="AX16" s="6"/>
      <c r="AY16" s="5"/>
      <c r="AZ16" s="6"/>
      <c r="BA16" s="6"/>
      <c r="BB16" s="6"/>
      <c r="BC16" s="5"/>
      <c r="BD16" s="6"/>
      <c r="BE16" s="6"/>
      <c r="BF16" s="6"/>
    </row>
    <row r="17" spans="1:58" x14ac:dyDescent="0.3">
      <c r="A17" s="11">
        <f>IF(D17=0," ",RANK(D17,$D$3:$D$18,0))</f>
        <v>15</v>
      </c>
      <c r="B17" s="9">
        <v>15</v>
      </c>
      <c r="C17" s="159" t="s">
        <v>1885</v>
      </c>
      <c r="D17" s="72">
        <f>I17+M17+Q17+U17+Y17+AC17+AG17+AK17+AO17+AS17+AW17+BA17+BE17</f>
        <v>43.5</v>
      </c>
      <c r="E17" s="13">
        <f>J17+N17+R17+V17+Z17+AD17+AH17+AL17+AP17+AT17+AX17+BB17+BF17</f>
        <v>15</v>
      </c>
      <c r="F17" s="13">
        <f>COUNTA(H17,L17,P17,T17,X17,AB17,AF17,AJ17,AN17,AR17,AV17,AZ17,BD17)</f>
        <v>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87"/>
      <c r="AF17" s="6"/>
      <c r="AG17" s="4"/>
      <c r="AH17" s="4"/>
      <c r="AI17" s="5" t="str">
        <f>VLOOKUP(C17,'8'!$B$10:$H$397,3,FALSE)</f>
        <v>02:01:10</v>
      </c>
      <c r="AJ17" s="6">
        <f>VLOOKUP(C17,'8'!$B$10:$H$397,4,FALSE)</f>
        <v>55</v>
      </c>
      <c r="AK17" s="6">
        <f>VLOOKUP(AJ17,Баллы!$A$2:$B$101,2)+AL17/2</f>
        <v>43.5</v>
      </c>
      <c r="AL17" s="6">
        <f>VLOOKUP(C17,'8'!$B$10:$H$397,6,FALSE)</f>
        <v>15</v>
      </c>
      <c r="AM17" s="5"/>
      <c r="AN17" s="6"/>
      <c r="AO17" s="6"/>
      <c r="AP17" s="6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</row>
    <row r="18" spans="1:58" x14ac:dyDescent="0.3">
      <c r="A18" s="11">
        <f>IF(D18=0," ",RANK(D18,$D$3:$D$18,0))</f>
        <v>16</v>
      </c>
      <c r="B18" s="9">
        <v>16</v>
      </c>
      <c r="C18" s="159" t="s">
        <v>1889</v>
      </c>
      <c r="D18" s="72">
        <f>I18+M18+Q18+U18+Y18+AC18+AG18+AK18+AO18+AS18+AW18+BA18+BE18</f>
        <v>37.5</v>
      </c>
      <c r="E18" s="13">
        <f>J18+N18+R18+V18+Z18+AD18+AH18+AL18+AP18+AT18+AX18+BB18+BF18</f>
        <v>7</v>
      </c>
      <c r="F18" s="13">
        <f>COUNTA(H18,L18,P18,T18,X18,AB18,AF18,AJ18,AN18,AR18,AV18,AZ18,BD18)</f>
        <v>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87"/>
      <c r="AF18" s="6"/>
      <c r="AG18" s="4"/>
      <c r="AH18" s="4"/>
      <c r="AI18" s="5" t="str">
        <f>VLOOKUP(C18,'8'!$B$10:$H$397,3,FALSE)</f>
        <v>01:05:31</v>
      </c>
      <c r="AJ18" s="6">
        <f>VLOOKUP(C18,'8'!$B$10:$H$397,4,FALSE)</f>
        <v>57</v>
      </c>
      <c r="AK18" s="6">
        <f>VLOOKUP(AJ18,Баллы!$A$2:$B$101,2)+AL18/2</f>
        <v>37.5</v>
      </c>
      <c r="AL18" s="6">
        <f>VLOOKUP(C18,'8'!$B$10:$H$397,6,FALSE)</f>
        <v>7</v>
      </c>
      <c r="AM18" s="5"/>
      <c r="AN18" s="6"/>
      <c r="AO18" s="6"/>
      <c r="AP18" s="6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</row>
  </sheetData>
  <autoFilter ref="A2:BF18"/>
  <sortState ref="A3:BF18">
    <sortCondition ref="B3:B18"/>
  </sortState>
  <mergeCells count="19">
    <mergeCell ref="O1:R1"/>
    <mergeCell ref="S1:V1"/>
    <mergeCell ref="W1:Z1"/>
    <mergeCell ref="BC1:BF1"/>
    <mergeCell ref="AY1:BB1"/>
    <mergeCell ref="AQ1:AT1"/>
    <mergeCell ref="AU1:AX1"/>
    <mergeCell ref="AA1:AD1"/>
    <mergeCell ref="AE1:AH1"/>
    <mergeCell ref="AI1:AL1"/>
    <mergeCell ref="AM1:AP1"/>
    <mergeCell ref="G1:J1"/>
    <mergeCell ref="K1:N1"/>
    <mergeCell ref="A1:A2"/>
    <mergeCell ref="C1:C2"/>
    <mergeCell ref="D1:D2"/>
    <mergeCell ref="E1:E2"/>
    <mergeCell ref="F1:F2"/>
    <mergeCell ref="B1:B2"/>
  </mergeCells>
  <conditionalFormatting sqref="B1:B1048576">
    <cfRule type="duplicateValues" dxfId="56" priority="10"/>
    <cfRule type="duplicateValues" dxfId="55" priority="12"/>
  </conditionalFormatting>
  <conditionalFormatting sqref="B3:B7">
    <cfRule type="duplicateValues" dxfId="54" priority="29"/>
  </conditionalFormatting>
  <conditionalFormatting sqref="C8:C9">
    <cfRule type="duplicateValues" dxfId="53" priority="9"/>
  </conditionalFormatting>
  <conditionalFormatting sqref="C10:C11">
    <cfRule type="duplicateValues" dxfId="52" priority="8"/>
  </conditionalFormatting>
  <conditionalFormatting sqref="B3:B12">
    <cfRule type="duplicateValues" dxfId="51" priority="1"/>
    <cfRule type="duplicateValues" dxfId="50" priority="96"/>
  </conditionalFormatting>
  <conditionalFormatting sqref="C15:C1048576 C1:C12">
    <cfRule type="duplicateValues" dxfId="49" priority="97"/>
  </conditionalFormatting>
  <conditionalFormatting sqref="C1:C7 C15:C1048576 C12">
    <cfRule type="duplicateValues" dxfId="48" priority="99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BF36"/>
  <sheetViews>
    <sheetView workbookViewId="0">
      <selection sqref="A1:BF36"/>
    </sheetView>
  </sheetViews>
  <sheetFormatPr defaultColWidth="8.88671875" defaultRowHeight="14.4" x14ac:dyDescent="0.3"/>
  <cols>
    <col min="1" max="1" width="10.6640625" style="1" customWidth="1"/>
    <col min="2" max="2" width="9" style="10" customWidth="1"/>
    <col min="3" max="3" width="22.109375" style="1" customWidth="1"/>
    <col min="4" max="4" width="11.6640625" style="1" customWidth="1"/>
    <col min="5" max="5" width="13.109375" style="1" customWidth="1"/>
    <col min="6" max="6" width="13.33203125" style="1" customWidth="1"/>
    <col min="7" max="7" width="8" style="1" customWidth="1"/>
    <col min="8" max="8" width="12.88671875" style="1" customWidth="1"/>
    <col min="9" max="11" width="8.88671875" style="1"/>
    <col min="12" max="12" width="12.6640625" style="1" customWidth="1"/>
    <col min="13" max="13" width="8.88671875" style="1"/>
    <col min="14" max="14" width="9.21875" style="1" customWidth="1"/>
    <col min="15" max="15" width="8.88671875" style="1"/>
    <col min="16" max="16" width="12.88671875" style="1" customWidth="1"/>
    <col min="17" max="19" width="8.88671875" style="1"/>
    <col min="20" max="20" width="12.6640625" style="1" customWidth="1"/>
    <col min="21" max="23" width="8.88671875" style="1"/>
    <col min="24" max="24" width="12.5546875" style="1" customWidth="1"/>
    <col min="25" max="27" width="8.88671875" style="1"/>
    <col min="28" max="28" width="15.21875" style="1" customWidth="1"/>
    <col min="29" max="31" width="8.88671875" style="1"/>
    <col min="32" max="32" width="13.33203125" style="1" customWidth="1"/>
    <col min="33" max="34" width="8.88671875" style="1"/>
    <col min="35" max="35" width="8.88671875" style="21"/>
    <col min="36" max="36" width="13" style="1" customWidth="1"/>
    <col min="37" max="39" width="8.88671875" style="1"/>
    <col min="40" max="40" width="12.6640625" style="1" customWidth="1"/>
    <col min="41" max="43" width="8.88671875" style="1"/>
    <col min="44" max="44" width="12.6640625" style="1" customWidth="1"/>
    <col min="45" max="47" width="8.88671875" style="1"/>
    <col min="48" max="48" width="12.6640625" style="1" customWidth="1"/>
    <col min="49" max="51" width="8.88671875" style="1"/>
    <col min="52" max="52" width="14.44140625" style="1" customWidth="1"/>
    <col min="53" max="55" width="8.88671875" style="1"/>
    <col min="56" max="56" width="12.6640625" style="1" customWidth="1"/>
    <col min="57" max="16384" width="8.88671875" style="1"/>
  </cols>
  <sheetData>
    <row r="1" spans="1:58" ht="15" customHeight="1" x14ac:dyDescent="0.3">
      <c r="A1" s="93" t="s">
        <v>21</v>
      </c>
      <c r="B1" s="93" t="s">
        <v>11</v>
      </c>
      <c r="C1" s="93" t="s">
        <v>16</v>
      </c>
      <c r="D1" s="93" t="s">
        <v>12</v>
      </c>
      <c r="E1" s="93" t="s">
        <v>14</v>
      </c>
      <c r="F1" s="93" t="s">
        <v>13</v>
      </c>
      <c r="G1" s="88" t="s">
        <v>76</v>
      </c>
      <c r="H1" s="88"/>
      <c r="I1" s="88"/>
      <c r="J1" s="88"/>
      <c r="K1" s="88" t="s">
        <v>77</v>
      </c>
      <c r="L1" s="88"/>
      <c r="M1" s="88"/>
      <c r="N1" s="88"/>
      <c r="O1" s="89" t="s">
        <v>53</v>
      </c>
      <c r="P1" s="88"/>
      <c r="Q1" s="88"/>
      <c r="R1" s="88"/>
      <c r="S1" s="90" t="s">
        <v>78</v>
      </c>
      <c r="T1" s="91"/>
      <c r="U1" s="91"/>
      <c r="V1" s="92"/>
      <c r="W1" s="90" t="s">
        <v>79</v>
      </c>
      <c r="X1" s="91"/>
      <c r="Y1" s="91"/>
      <c r="Z1" s="92"/>
      <c r="AA1" s="90" t="s">
        <v>80</v>
      </c>
      <c r="AB1" s="91"/>
      <c r="AC1" s="91"/>
      <c r="AD1" s="92"/>
      <c r="AE1" s="90" t="s">
        <v>81</v>
      </c>
      <c r="AF1" s="91"/>
      <c r="AG1" s="91"/>
      <c r="AH1" s="92"/>
      <c r="AI1" s="90" t="s">
        <v>82</v>
      </c>
      <c r="AJ1" s="91"/>
      <c r="AK1" s="91"/>
      <c r="AL1" s="92"/>
      <c r="AM1" s="90" t="s">
        <v>83</v>
      </c>
      <c r="AN1" s="91"/>
      <c r="AO1" s="91"/>
      <c r="AP1" s="92"/>
      <c r="AQ1" s="88" t="s">
        <v>84</v>
      </c>
      <c r="AR1" s="88"/>
      <c r="AS1" s="88"/>
      <c r="AT1" s="88"/>
      <c r="AU1" s="88" t="s">
        <v>85</v>
      </c>
      <c r="AV1" s="88"/>
      <c r="AW1" s="88"/>
      <c r="AX1" s="88"/>
      <c r="AY1" s="88" t="s">
        <v>86</v>
      </c>
      <c r="AZ1" s="88"/>
      <c r="BA1" s="88"/>
      <c r="BB1" s="88"/>
      <c r="BC1" s="88" t="s">
        <v>87</v>
      </c>
      <c r="BD1" s="88"/>
      <c r="BE1" s="88"/>
      <c r="BF1" s="88"/>
    </row>
    <row r="2" spans="1:58" ht="45" customHeight="1" x14ac:dyDescent="0.3">
      <c r="A2" s="94"/>
      <c r="B2" s="94"/>
      <c r="C2" s="94"/>
      <c r="D2" s="94"/>
      <c r="E2" s="94"/>
      <c r="F2" s="95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31" t="s">
        <v>7</v>
      </c>
      <c r="AB2" s="32" t="s">
        <v>8</v>
      </c>
      <c r="AC2" s="32" t="s">
        <v>9</v>
      </c>
      <c r="AD2" s="31" t="s">
        <v>15</v>
      </c>
      <c r="AE2" s="36" t="s">
        <v>7</v>
      </c>
      <c r="AF2" s="37" t="s">
        <v>8</v>
      </c>
      <c r="AG2" s="37" t="s">
        <v>9</v>
      </c>
      <c r="AH2" s="36" t="s">
        <v>15</v>
      </c>
      <c r="AI2" s="39" t="s">
        <v>7</v>
      </c>
      <c r="AJ2" s="37" t="s">
        <v>8</v>
      </c>
      <c r="AK2" s="37" t="s">
        <v>9</v>
      </c>
      <c r="AL2" s="36" t="s">
        <v>15</v>
      </c>
      <c r="AM2" s="41" t="s">
        <v>7</v>
      </c>
      <c r="AN2" s="42" t="s">
        <v>8</v>
      </c>
      <c r="AO2" s="42" t="s">
        <v>9</v>
      </c>
      <c r="AP2" s="41" t="s">
        <v>15</v>
      </c>
      <c r="AQ2" s="44" t="s">
        <v>7</v>
      </c>
      <c r="AR2" s="43" t="s">
        <v>8</v>
      </c>
      <c r="AS2" s="43" t="s">
        <v>9</v>
      </c>
      <c r="AT2" s="44" t="s">
        <v>15</v>
      </c>
      <c r="AU2" s="44" t="s">
        <v>7</v>
      </c>
      <c r="AV2" s="43" t="s">
        <v>8</v>
      </c>
      <c r="AW2" s="43" t="s">
        <v>9</v>
      </c>
      <c r="AX2" s="44" t="s">
        <v>15</v>
      </c>
      <c r="AY2" s="45" t="s">
        <v>7</v>
      </c>
      <c r="AZ2" s="46" t="s">
        <v>8</v>
      </c>
      <c r="BA2" s="46" t="s">
        <v>9</v>
      </c>
      <c r="BB2" s="45" t="s">
        <v>15</v>
      </c>
      <c r="BC2" s="48" t="s">
        <v>7</v>
      </c>
      <c r="BD2" s="47" t="s">
        <v>8</v>
      </c>
      <c r="BE2" s="47" t="s">
        <v>9</v>
      </c>
      <c r="BF2" s="48" t="s">
        <v>15</v>
      </c>
    </row>
    <row r="3" spans="1:58" x14ac:dyDescent="0.3">
      <c r="A3" s="11">
        <f>IF(D3=0," ",RANK(D3,$D$3:$D$36,0))</f>
        <v>1</v>
      </c>
      <c r="B3" s="35">
        <v>1</v>
      </c>
      <c r="C3" s="24" t="s">
        <v>121</v>
      </c>
      <c r="D3" s="72">
        <f>I3+M3+Q3+U3+Y3+AC3+AG3+AK3+AO3+AS3+AW3+BA3+BE3</f>
        <v>401</v>
      </c>
      <c r="E3" s="13">
        <f>J3+N3+R3+V3+Z3+AD3+AH3+AL3+AP3+AT3+AX3+BB3+BF3</f>
        <v>32</v>
      </c>
      <c r="F3" s="13">
        <f>COUNTA(H3,L3,P3,T3,X3,AB3,AF3,AJ3,AN3,AR3,AV3,AZ3,BD3)</f>
        <v>4</v>
      </c>
      <c r="G3" s="5">
        <f>VLOOKUP(C3,'1'!B12:H112,3,FALSE)</f>
        <v>8.5300925925925926E-3</v>
      </c>
      <c r="H3" s="6">
        <f>VLOOKUP(C3,'1'!B12:H112,4,FALSE)</f>
        <v>3</v>
      </c>
      <c r="I3" s="6">
        <f>VLOOKUP(H3,Баллы!$A$2:$B$101,2)+J3/2</f>
        <v>96.5</v>
      </c>
      <c r="J3" s="6">
        <f>VLOOKUP(C3,'1'!B12:H112,6,FALSE)</f>
        <v>3</v>
      </c>
      <c r="K3" s="5"/>
      <c r="L3" s="6"/>
      <c r="M3" s="6"/>
      <c r="N3" s="6"/>
      <c r="O3" s="5"/>
      <c r="P3" s="6"/>
      <c r="Q3" s="6"/>
      <c r="R3" s="6"/>
      <c r="S3" s="5"/>
      <c r="T3" s="6"/>
      <c r="U3" s="6"/>
      <c r="V3" s="6"/>
      <c r="W3" s="8">
        <f>VLOOKUP(C3,'5'!$B$10:$H$52,3,FALSE)</f>
        <v>3.3622685185185179E-2</v>
      </c>
      <c r="X3" s="4">
        <f>VLOOKUP(C3,'5'!$B$10:$H$52,4,FALSE)</f>
        <v>1</v>
      </c>
      <c r="Y3" s="4">
        <f>VLOOKUP(X3,Баллы!$A$2:$B$101,2)+Z3/2</f>
        <v>105</v>
      </c>
      <c r="Z3" s="4">
        <f>VLOOKUP(C3,'5'!$B$10:$H$52,6,FALSE)</f>
        <v>10</v>
      </c>
      <c r="AA3" s="8"/>
      <c r="AB3" s="4"/>
      <c r="AC3" s="4"/>
      <c r="AD3" s="4"/>
      <c r="AE3" s="87"/>
      <c r="AF3" s="6"/>
      <c r="AG3" s="4"/>
      <c r="AH3" s="4"/>
      <c r="AI3" s="5" t="str">
        <f>VLOOKUP(C3,'8'!$B$10:$H$397,3,FALSE)</f>
        <v>00:41:19</v>
      </c>
      <c r="AJ3" s="6">
        <f>VLOOKUP(C3,'8'!$B$10:$H$397,4,FALSE)</f>
        <v>4</v>
      </c>
      <c r="AK3" s="6">
        <f>VLOOKUP(AJ3,Баллы!$A$2:$B$101,2)+AL3/2</f>
        <v>96.5</v>
      </c>
      <c r="AL3" s="6">
        <f>VLOOKUP(C3,'8'!$B$10:$H$397,6,FALSE)</f>
        <v>7</v>
      </c>
      <c r="AM3" s="5">
        <f>VLOOKUP(C3,'9'!$B$5:$H$89,3,FALSE)</f>
        <v>4.6493055555555551E-2</v>
      </c>
      <c r="AN3" s="6">
        <f>VLOOKUP(C3,'9'!$B$5:$H$89,4,FALSE)</f>
        <v>2</v>
      </c>
      <c r="AO3" s="6">
        <f>VLOOKUP(AN3,Баллы!$A$2:$B$101,2)+AP3/2</f>
        <v>103</v>
      </c>
      <c r="AP3" s="6">
        <f>VLOOKUP(C3,'9'!$B$5:$H$89,6,FALSE)</f>
        <v>12</v>
      </c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f>IF(D4=0," ",RANK(D4,$D$3:$D$36,0))</f>
        <v>2</v>
      </c>
      <c r="B4" s="9">
        <v>2</v>
      </c>
      <c r="C4" s="24" t="s">
        <v>22</v>
      </c>
      <c r="D4" s="72">
        <f>I4+M4+Q4+U4+Y4+AC4+AG4+AK4+AO4+AS4+AW4+BA4+BE4</f>
        <v>295.75</v>
      </c>
      <c r="E4" s="13">
        <f>J4+N4+R4+V4+Z4+AD4+AH4+AL4+AP4+AT4+AX4+BB4+BF4</f>
        <v>13.5</v>
      </c>
      <c r="F4" s="13">
        <f>COUNTA(H4,L4,P4,T4,X4,AB4,AF4,AJ4,AN4,AR4,AV4,AZ4,BD4)</f>
        <v>3</v>
      </c>
      <c r="G4" s="5">
        <f>VLOOKUP(C4,'1'!B11:H111,3,FALSE)</f>
        <v>7.9745370370370369E-3</v>
      </c>
      <c r="H4" s="6">
        <f>VLOOKUP(C4,'1'!B11:H111,4,FALSE)</f>
        <v>2</v>
      </c>
      <c r="I4" s="6">
        <f>VLOOKUP(H4,Баллы!$A$2:$B$101,2)+J4/2</f>
        <v>98.5</v>
      </c>
      <c r="J4" s="6">
        <f>VLOOKUP(C4,'1'!B11:H111,6,FALSE)</f>
        <v>3</v>
      </c>
      <c r="K4" s="5"/>
      <c r="L4" s="6"/>
      <c r="M4" s="6"/>
      <c r="N4" s="6"/>
      <c r="O4" s="5"/>
      <c r="P4" s="6"/>
      <c r="Q4" s="6"/>
      <c r="R4" s="6"/>
      <c r="S4" s="5"/>
      <c r="T4" s="6"/>
      <c r="U4" s="6"/>
      <c r="V4" s="6"/>
      <c r="W4" s="8"/>
      <c r="X4" s="4"/>
      <c r="Y4" s="4"/>
      <c r="Z4" s="4"/>
      <c r="AA4" s="8"/>
      <c r="AB4" s="4"/>
      <c r="AC4" s="4"/>
      <c r="AD4" s="4"/>
      <c r="AE4" s="87" t="str">
        <f>VLOOKUP(C4,'7'!$B$10:$H$126,3,FALSE)</f>
        <v>00:14:44</v>
      </c>
      <c r="AF4" s="6">
        <f>VLOOKUP(C4,'7'!$B$10:$H$126,4,FALSE)</f>
        <v>2</v>
      </c>
      <c r="AG4" s="4">
        <f>VLOOKUP(AF4,Баллы!$A$2:$B$101,2)+AH4/2</f>
        <v>98.75</v>
      </c>
      <c r="AH4" s="4">
        <f>VLOOKUP(C4,'7'!$B$10:$H$126,6,FALSE)</f>
        <v>3.5</v>
      </c>
      <c r="AI4" s="5" t="str">
        <f>VLOOKUP(C4,'8'!$B$10:$H$397,3,FALSE)</f>
        <v>00:40:32</v>
      </c>
      <c r="AJ4" s="6">
        <f>VLOOKUP(C4,'8'!$B$10:$H$397,4,FALSE)</f>
        <v>3</v>
      </c>
      <c r="AK4" s="6">
        <f>VLOOKUP(AJ4,Баллы!$A$2:$B$101,2)+AL4/2</f>
        <v>98.5</v>
      </c>
      <c r="AL4" s="6">
        <f>VLOOKUP(C4,'8'!$B$10:$H$397,6,FALSE)</f>
        <v>7</v>
      </c>
      <c r="AM4" s="5"/>
      <c r="AN4" s="6"/>
      <c r="AO4" s="6"/>
      <c r="AP4" s="6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f>IF(D5=0," ",RANK(D5,$D$3:$D$36,0))</f>
        <v>3</v>
      </c>
      <c r="B5" s="9">
        <v>3</v>
      </c>
      <c r="C5" s="12" t="s">
        <v>122</v>
      </c>
      <c r="D5" s="72">
        <f>I5+M5+Q5+U5+Y5+AC5+AG5+AK5+AO5+AS5+AW5+BA5+BE5</f>
        <v>271.75</v>
      </c>
      <c r="E5" s="13">
        <f>J5+N5+R5+V5+Z5+AD5+AH5+AL5+AP5+AT5+AX5+BB5+BF5</f>
        <v>13.5</v>
      </c>
      <c r="F5" s="13">
        <f>COUNTA(H5,L5,P5,T5,X5,AB5,AF5,AJ5,AN5,AR5,AV5,AZ5,BD5)</f>
        <v>3</v>
      </c>
      <c r="G5" s="5">
        <f>VLOOKUP(C5,'1'!B14:H114,3,FALSE)</f>
        <v>9.3287037037037036E-3</v>
      </c>
      <c r="H5" s="6">
        <f>VLOOKUP(C5,'1'!B14:H114,4,FALSE)</f>
        <v>5</v>
      </c>
      <c r="I5" s="6">
        <f>VLOOKUP(H5,Баллы!$A$2:$B$101,2)+J5/2</f>
        <v>92.5</v>
      </c>
      <c r="J5" s="6">
        <f>VLOOKUP(C5,'1'!B14:H114,6,FALSE)</f>
        <v>3</v>
      </c>
      <c r="K5" s="5"/>
      <c r="L5" s="6"/>
      <c r="M5" s="6"/>
      <c r="N5" s="6"/>
      <c r="O5" s="5"/>
      <c r="P5" s="6"/>
      <c r="Q5" s="6"/>
      <c r="R5" s="6"/>
      <c r="S5" s="5"/>
      <c r="T5" s="6"/>
      <c r="U5" s="6"/>
      <c r="V5" s="6"/>
      <c r="W5" s="8"/>
      <c r="X5" s="4"/>
      <c r="Y5" s="4"/>
      <c r="Z5" s="4"/>
      <c r="AA5" s="8"/>
      <c r="AB5" s="4"/>
      <c r="AC5" s="4"/>
      <c r="AD5" s="4"/>
      <c r="AE5" s="87" t="str">
        <f>VLOOKUP(C5,'7'!$B$10:$H$126,3,FALSE)</f>
        <v>00:18:08</v>
      </c>
      <c r="AF5" s="6">
        <f>VLOOKUP(C5,'7'!$B$10:$H$126,4,FALSE)</f>
        <v>7</v>
      </c>
      <c r="AG5" s="4">
        <f>VLOOKUP(AF5,Баллы!$A$2:$B$101,2)+AH5/2</f>
        <v>88.75</v>
      </c>
      <c r="AH5" s="4">
        <f>VLOOKUP(C5,'7'!$B$10:$H$126,6,FALSE)</f>
        <v>3.5</v>
      </c>
      <c r="AI5" s="5" t="str">
        <f>VLOOKUP(C5,'8'!$B$10:$H$397,3,FALSE)</f>
        <v>00:46:22</v>
      </c>
      <c r="AJ5" s="6">
        <f>VLOOKUP(C5,'8'!$B$10:$H$397,4,FALSE)</f>
        <v>7</v>
      </c>
      <c r="AK5" s="6">
        <f>VLOOKUP(AJ5,Баллы!$A$2:$B$101,2)+AL5/2</f>
        <v>90.5</v>
      </c>
      <c r="AL5" s="6">
        <f>VLOOKUP(C5,'8'!$B$10:$H$397,6,FALSE)</f>
        <v>7</v>
      </c>
      <c r="AM5" s="5"/>
      <c r="AN5" s="6"/>
      <c r="AO5" s="6"/>
      <c r="AP5" s="6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f>IF(D6=0," ",RANK(D6,$D$3:$D$36,0))</f>
        <v>4</v>
      </c>
      <c r="B6" s="9">
        <v>4</v>
      </c>
      <c r="C6" s="159" t="s">
        <v>1873</v>
      </c>
      <c r="D6" s="72">
        <f>I6+M6+Q6+U6+Y6+AC6+AG6+AK6+AO6+AS6+AW6+BA6+BE6</f>
        <v>187.25</v>
      </c>
      <c r="E6" s="13">
        <f>J6+N6+R6+V6+Z6+AD6+AH6+AL6+AP6+AT6+AX6+BB6+BF6</f>
        <v>10.5</v>
      </c>
      <c r="F6" s="13">
        <f>COUNTA(H6,L6,P6,T6,X6,AB6,AF6,AJ6,AN6,AR6,AV6,AZ6,BD6)</f>
        <v>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87" t="str">
        <f>VLOOKUP(C6,'7'!$B$10:$H$126,3,FALSE)</f>
        <v>00:16:07</v>
      </c>
      <c r="AF6" s="6">
        <f>VLOOKUP(C6,'7'!$B$10:$H$126,4,FALSE)</f>
        <v>5</v>
      </c>
      <c r="AG6" s="4">
        <f>VLOOKUP(AF6,Баллы!$A$2:$B$101,2)+AH6/2</f>
        <v>92.75</v>
      </c>
      <c r="AH6" s="4">
        <f>VLOOKUP(C6,'7'!$B$10:$H$126,6,FALSE)</f>
        <v>3.5</v>
      </c>
      <c r="AI6" s="5" t="str">
        <f>VLOOKUP(C6,'8'!$B$10:$H$397,3,FALSE)</f>
        <v>00:44:08</v>
      </c>
      <c r="AJ6" s="6">
        <f>VLOOKUP(C6,'8'!$B$10:$H$397,4,FALSE)</f>
        <v>5</v>
      </c>
      <c r="AK6" s="6">
        <f>VLOOKUP(AJ6,Баллы!$A$2:$B$101,2)+AL6/2</f>
        <v>94.5</v>
      </c>
      <c r="AL6" s="6">
        <f>VLOOKUP(C6,'8'!$B$10:$H$397,6,FALSE)</f>
        <v>7</v>
      </c>
      <c r="AM6" s="5"/>
      <c r="AN6" s="6"/>
      <c r="AO6" s="6"/>
      <c r="AP6" s="6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</row>
    <row r="7" spans="1:58" x14ac:dyDescent="0.3">
      <c r="A7" s="11">
        <f>IF(D7=0," ",RANK(D7,$D$3:$D$36,0))</f>
        <v>5</v>
      </c>
      <c r="B7" s="9">
        <v>5</v>
      </c>
      <c r="C7" s="159" t="s">
        <v>1872</v>
      </c>
      <c r="D7" s="72">
        <f>I7+M7+Q7+U7+Y7+AC7+AG7+AK7+AO7+AS7+AW7+BA7+BE7</f>
        <v>183.25</v>
      </c>
      <c r="E7" s="13">
        <f>J7+N7+R7+V7+Z7+AD7+AH7+AL7+AP7+AT7+AX7+BB7+BF7</f>
        <v>10.5</v>
      </c>
      <c r="F7" s="13">
        <f>COUNTA(H7,L7,P7,T7,X7,AB7,AF7,AJ7,AN7,AR7,AV7,AZ7,BD7)</f>
        <v>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87" t="str">
        <f>VLOOKUP(C7,'7'!$B$10:$H$126,3,FALSE)</f>
        <v>00:15:36</v>
      </c>
      <c r="AF7" s="6">
        <f>VLOOKUP(C7,'7'!$B$10:$H$126,4,FALSE)</f>
        <v>3</v>
      </c>
      <c r="AG7" s="4">
        <f>VLOOKUP(AF7,Баллы!$A$2:$B$101,2)+AH7/2</f>
        <v>96.75</v>
      </c>
      <c r="AH7" s="4">
        <f>VLOOKUP(C7,'7'!$B$10:$H$126,6,FALSE)</f>
        <v>3.5</v>
      </c>
      <c r="AI7" s="5" t="str">
        <f>VLOOKUP(C7,'8'!$B$10:$H$397,3,FALSE)</f>
        <v>00:46:45</v>
      </c>
      <c r="AJ7" s="6">
        <f>VLOOKUP(C7,'8'!$B$10:$H$397,4,FALSE)</f>
        <v>9</v>
      </c>
      <c r="AK7" s="6">
        <f>VLOOKUP(AJ7,Баллы!$A$2:$B$101,2)+AL7/2</f>
        <v>86.5</v>
      </c>
      <c r="AL7" s="6">
        <f>VLOOKUP(C7,'8'!$B$10:$H$397,6,FALSE)</f>
        <v>7</v>
      </c>
      <c r="AM7" s="5"/>
      <c r="AN7" s="6"/>
      <c r="AO7" s="6"/>
      <c r="AP7" s="6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</row>
    <row r="8" spans="1:58" ht="15.75" customHeight="1" x14ac:dyDescent="0.3">
      <c r="A8" s="11">
        <f>IF(D8=0," ",RANK(D8,$D$3:$D$36,0))</f>
        <v>6</v>
      </c>
      <c r="B8" s="9">
        <v>6</v>
      </c>
      <c r="C8" s="159" t="s">
        <v>1874</v>
      </c>
      <c r="D8" s="72">
        <f>I8+M8+Q8+U8+Y8+AC8+AG8+AK8+AO8+AS8+AW8+BA8+BE8</f>
        <v>179.25</v>
      </c>
      <c r="E8" s="13">
        <f>J8+N8+R8+V8+Z8+AD8+AH8+AL8+AP8+AT8+AX8+BB8+BF8</f>
        <v>10.5</v>
      </c>
      <c r="F8" s="13">
        <f>COUNTA(H8,L8,P8,T8,X8,AB8,AF8,AJ8,AN8,AR8,AV8,AZ8,BD8)</f>
        <v>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87" t="str">
        <f>VLOOKUP(C8,'7'!$B$10:$H$126,3,FALSE)</f>
        <v>00:17:37</v>
      </c>
      <c r="AF8" s="6">
        <f>VLOOKUP(C8,'7'!$B$10:$H$126,4,FALSE)</f>
        <v>6</v>
      </c>
      <c r="AG8" s="4">
        <f>VLOOKUP(AF8,Баллы!$A$2:$B$101,2)+AH8/2</f>
        <v>90.75</v>
      </c>
      <c r="AH8" s="4">
        <f>VLOOKUP(C8,'7'!$B$10:$H$126,6,FALSE)</f>
        <v>3.5</v>
      </c>
      <c r="AI8" s="5" t="str">
        <f>VLOOKUP(C8,'8'!$B$10:$H$397,3,FALSE)</f>
        <v>00:46:23</v>
      </c>
      <c r="AJ8" s="6">
        <f>VLOOKUP(C8,'8'!$B$10:$H$397,4,FALSE)</f>
        <v>8</v>
      </c>
      <c r="AK8" s="6">
        <f>VLOOKUP(AJ8,Баллы!$A$2:$B$101,2)+AL8/2</f>
        <v>88.5</v>
      </c>
      <c r="AL8" s="6">
        <f>VLOOKUP(C8,'8'!$B$10:$H$397,6,FALSE)</f>
        <v>7</v>
      </c>
      <c r="AM8" s="5"/>
      <c r="AN8" s="6"/>
      <c r="AO8" s="6"/>
      <c r="AP8" s="6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</row>
    <row r="9" spans="1:58" ht="16.5" customHeight="1" x14ac:dyDescent="0.3">
      <c r="A9" s="11">
        <f>IF(D9=0," ",RANK(D9,$D$3:$D$36,0))</f>
        <v>7</v>
      </c>
      <c r="B9" s="9">
        <v>7</v>
      </c>
      <c r="C9" s="12" t="s">
        <v>185</v>
      </c>
      <c r="D9" s="72">
        <f>I9+M9+Q9+U9+Y9+AC9+AG9+AK9+AO9+AS9+AW9+BA9+BE9</f>
        <v>174</v>
      </c>
      <c r="E9" s="13">
        <f>J9+N9+R9+V9+Z9+AD9+AH9+AL9+AP9+AT9+AX9+BB9+BF9</f>
        <v>22</v>
      </c>
      <c r="F9" s="13">
        <f>COUNTA(H9,L9,P9,T9,X9,AB9,AF9,AJ9,AN9,AR9,AV9,AZ9,BD9)</f>
        <v>2</v>
      </c>
      <c r="G9" s="4"/>
      <c r="H9" s="4"/>
      <c r="I9" s="4"/>
      <c r="J9" s="4"/>
      <c r="K9" s="5"/>
      <c r="L9" s="6"/>
      <c r="M9" s="6"/>
      <c r="N9" s="6"/>
      <c r="O9" s="5"/>
      <c r="P9" s="6"/>
      <c r="Q9" s="6"/>
      <c r="R9" s="6"/>
      <c r="S9" s="5">
        <f>VLOOKUP(C9,'4'!$B$10:$H$161,3,FALSE)</f>
        <v>3.9629629629629633E-2</v>
      </c>
      <c r="T9" s="6">
        <f>VLOOKUP(C9,'4'!$B$10:$H$161,4,FALSE)</f>
        <v>23</v>
      </c>
      <c r="U9" s="6">
        <f>VLOOKUP(T9,Баллы!$A$2:$B$101,2)+V9/2</f>
        <v>73</v>
      </c>
      <c r="V9" s="6">
        <f>VLOOKUP(C9,'4'!$B$10:$H$161,6,FALSE)</f>
        <v>10</v>
      </c>
      <c r="W9" s="8"/>
      <c r="X9" s="4"/>
      <c r="Y9" s="4"/>
      <c r="Z9" s="4"/>
      <c r="AA9" s="8"/>
      <c r="AB9" s="4"/>
      <c r="AC9" s="4"/>
      <c r="AD9" s="4"/>
      <c r="AE9" s="87"/>
      <c r="AF9" s="6"/>
      <c r="AG9" s="4"/>
      <c r="AH9" s="4"/>
      <c r="AI9" s="5"/>
      <c r="AJ9" s="6"/>
      <c r="AK9" s="6"/>
      <c r="AL9" s="6"/>
      <c r="AM9" s="5">
        <f>VLOOKUP(C9,'9'!$B$5:$H$89,3,FALSE)</f>
        <v>4.8865740740740737E-2</v>
      </c>
      <c r="AN9" s="6">
        <f>VLOOKUP(C9,'9'!$B$5:$H$89,4,FALSE)</f>
        <v>3</v>
      </c>
      <c r="AO9" s="6">
        <f>VLOOKUP(AN9,Баллы!$A$2:$B$101,2)+AP9/2</f>
        <v>101</v>
      </c>
      <c r="AP9" s="6">
        <f>VLOOKUP(C9,'9'!$B$5:$H$89,6,FALSE)</f>
        <v>12</v>
      </c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ht="15.75" customHeight="1" x14ac:dyDescent="0.3">
      <c r="A10" s="11">
        <f>IF(D10=0," ",RANK(D10,$D$3:$D$36,0))</f>
        <v>8</v>
      </c>
      <c r="B10" s="9">
        <v>8</v>
      </c>
      <c r="C10" s="12" t="s">
        <v>808</v>
      </c>
      <c r="D10" s="72">
        <f>I10+M10+Q10+U10+Y10+AC10+AG10+AK10+AO10+AS10+AW10+BA10+BE10</f>
        <v>106</v>
      </c>
      <c r="E10" s="13">
        <f>J10+N10+R10+V10+Z10+AD10+AH10+AL10+AP10+AT10+AX10+BB10+BF10</f>
        <v>12</v>
      </c>
      <c r="F10" s="13">
        <f>COUNTA(H10,L10,P10,T10,X10,AB10,AF10,AJ10,AN10,AR10,AV10,AZ10,BD10)</f>
        <v>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87"/>
      <c r="AF10" s="6"/>
      <c r="AG10" s="4"/>
      <c r="AH10" s="4"/>
      <c r="AI10" s="5"/>
      <c r="AJ10" s="6"/>
      <c r="AK10" s="6"/>
      <c r="AL10" s="6"/>
      <c r="AM10" s="5">
        <f>VLOOKUP(C10,'9'!$B$5:$H$89,3,FALSE)</f>
        <v>4.2002314814814812E-2</v>
      </c>
      <c r="AN10" s="6">
        <f>VLOOKUP(C10,'9'!$B$5:$H$89,4,FALSE)</f>
        <v>1</v>
      </c>
      <c r="AO10" s="6">
        <f>VLOOKUP(AN10,Баллы!$A$2:$B$101,2)+AP10/2</f>
        <v>106</v>
      </c>
      <c r="AP10" s="6">
        <f>VLOOKUP(C10,'9'!$B$5:$H$89,6,FALSE)</f>
        <v>12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 spans="1:58" x14ac:dyDescent="0.3">
      <c r="A11" s="11">
        <f>IF(D11=0," ",RANK(D11,$D$3:$D$36,0))</f>
        <v>9</v>
      </c>
      <c r="B11" s="9">
        <v>9</v>
      </c>
      <c r="C11" s="159" t="s">
        <v>1876</v>
      </c>
      <c r="D11" s="72">
        <f>I11+M11+Q11+U11+Y11+AC11+AG11+AK11+AO11+AS11+AW11+BA11+BE11</f>
        <v>103.5</v>
      </c>
      <c r="E11" s="13">
        <f>J11+N11+R11+V11+Z11+AD11+AH11+AL11+AP11+AT11+AX11+BB11+BF11</f>
        <v>7</v>
      </c>
      <c r="F11" s="13">
        <f>COUNTA(H11,L11,P11,T11,X11,AB11,AF11,AJ11,AN11,AR11,AV11,AZ11,BD11)</f>
        <v>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87"/>
      <c r="AF11" s="6"/>
      <c r="AG11" s="4"/>
      <c r="AH11" s="4"/>
      <c r="AI11" s="5" t="str">
        <f>VLOOKUP(C11,'8'!$B$10:$H$397,3,FALSE)</f>
        <v>00:35:53</v>
      </c>
      <c r="AJ11" s="6">
        <f>VLOOKUP(C11,'8'!$B$10:$H$397,4,FALSE)</f>
        <v>1</v>
      </c>
      <c r="AK11" s="6">
        <f>VLOOKUP(AJ11,Баллы!$A$2:$B$101,2)+AL11/2</f>
        <v>103.5</v>
      </c>
      <c r="AL11" s="6">
        <f>VLOOKUP(C11,'8'!$B$10:$H$397,6,FALSE)</f>
        <v>7</v>
      </c>
      <c r="AM11" s="5"/>
      <c r="AN11" s="6"/>
      <c r="AO11" s="6"/>
      <c r="AP11" s="6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 spans="1:58" x14ac:dyDescent="0.3">
      <c r="A12" s="11">
        <f>IF(D12=0," ",RANK(D12,$D$3:$D$36,0))</f>
        <v>10</v>
      </c>
      <c r="B12" s="9">
        <v>10</v>
      </c>
      <c r="C12" s="12" t="s">
        <v>809</v>
      </c>
      <c r="D12" s="72">
        <f>I12+M12+Q12+U12+Y12+AC12+AG12+AK12+AO12+AS12+AW12+BA12+BE12</f>
        <v>103</v>
      </c>
      <c r="E12" s="13">
        <f>J12+N12+R12+V12+Z12+AD12+AH12+AL12+AP12+AT12+AX12+BB12+BF12</f>
        <v>12</v>
      </c>
      <c r="F12" s="13">
        <f>COUNTA(H12,L12,P12,T12,X12,AB12,AF12,AJ12,AN12,AR12,AV12,AZ12,BD12)</f>
        <v>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87"/>
      <c r="AF12" s="6"/>
      <c r="AG12" s="4"/>
      <c r="AH12" s="4"/>
      <c r="AI12" s="5"/>
      <c r="AJ12" s="6"/>
      <c r="AK12" s="6"/>
      <c r="AL12" s="6"/>
      <c r="AM12" s="5">
        <f>VLOOKUP(C12,'9'!$B$5:$H$89,3,FALSE)</f>
        <v>4.704861111111111E-2</v>
      </c>
      <c r="AN12" s="6">
        <f>VLOOKUP(C12,'9'!$B$5:$H$89,4,FALSE)</f>
        <v>2</v>
      </c>
      <c r="AO12" s="6">
        <f>VLOOKUP(AN12,Баллы!$A$2:$B$101,2)+AP12/2</f>
        <v>103</v>
      </c>
      <c r="AP12" s="6">
        <f>VLOOKUP(C12,'9'!$B$5:$H$89,6,FALSE)</f>
        <v>12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 spans="1:58" x14ac:dyDescent="0.3">
      <c r="A13" s="11">
        <f>IF(D13=0," ",RANK(D13,$D$3:$D$36,0))</f>
        <v>11</v>
      </c>
      <c r="B13" s="9">
        <v>11</v>
      </c>
      <c r="C13" s="12" t="s">
        <v>563</v>
      </c>
      <c r="D13" s="72">
        <f>I13+M13+Q13+U13+Y13+AC13+AG13+AK13+AO13+AS13+AW13+BA13+BE13</f>
        <v>102.5</v>
      </c>
      <c r="E13" s="13">
        <f>J13+N13+R13+V13+Z13+AD13+AH13+AL13+AP13+AT13+AX13+BB13+BF13</f>
        <v>5</v>
      </c>
      <c r="F13" s="13">
        <f>COUNTA(H13,L13,P13,T13,X13,AB13,AF13,AJ13,AN13,AR13,AV13,AZ13,BD13)</f>
        <v>1</v>
      </c>
      <c r="G13" s="4"/>
      <c r="H13" s="4"/>
      <c r="I13" s="4"/>
      <c r="J13" s="4"/>
      <c r="K13" s="5">
        <f>VLOOKUP(C13,'2'!$C$10:$H$78,3,FALSE)</f>
        <v>2.78125E-2</v>
      </c>
      <c r="L13" s="6">
        <f>VLOOKUP(C13,'2'!$C$10:$H$78,4,FALSE)</f>
        <v>1</v>
      </c>
      <c r="M13" s="6">
        <f>VLOOKUP(L13,Баллы!$A$2:$B$101,2)+N13/2</f>
        <v>102.5</v>
      </c>
      <c r="N13" s="6">
        <f>VLOOKUP(C13,'2'!$C$10:$H$78,5,FALSE)</f>
        <v>5</v>
      </c>
      <c r="O13" s="5"/>
      <c r="P13" s="6"/>
      <c r="Q13" s="6"/>
      <c r="R13" s="6"/>
      <c r="S13" s="5"/>
      <c r="T13" s="6"/>
      <c r="U13" s="6"/>
      <c r="V13" s="6"/>
      <c r="W13" s="8"/>
      <c r="X13" s="4"/>
      <c r="Y13" s="4"/>
      <c r="Z13" s="4"/>
      <c r="AA13" s="8"/>
      <c r="AB13" s="4"/>
      <c r="AC13" s="4"/>
      <c r="AD13" s="4"/>
      <c r="AE13" s="87"/>
      <c r="AF13" s="6"/>
      <c r="AG13" s="4"/>
      <c r="AH13" s="4"/>
      <c r="AI13" s="5"/>
      <c r="AJ13" s="6"/>
      <c r="AK13" s="6"/>
      <c r="AL13" s="6"/>
      <c r="AM13" s="5"/>
      <c r="AN13" s="6"/>
      <c r="AO13" s="6"/>
      <c r="AP13" s="6"/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5"/>
      <c r="BD13" s="6"/>
      <c r="BE13" s="6"/>
      <c r="BF13" s="6"/>
    </row>
    <row r="14" spans="1:58" x14ac:dyDescent="0.3">
      <c r="A14" s="11">
        <f>IF(D14=0," ",RANK(D14,$D$3:$D$36,0))</f>
        <v>12</v>
      </c>
      <c r="B14" s="9">
        <v>12</v>
      </c>
      <c r="C14" s="12" t="s">
        <v>623</v>
      </c>
      <c r="D14" s="72">
        <f>I14+M14+Q14+U14+Y14+AC14+AG14+AK14+AO14+AS14+AW14+BA14+BE14</f>
        <v>102</v>
      </c>
      <c r="E14" s="13">
        <f>J14+N14+R14+V14+Z14+AD14+AH14+AL14+AP14+AT14+AX14+BB14+BF14</f>
        <v>10</v>
      </c>
      <c r="F14" s="13">
        <f>COUNTA(H14,L14,P14,T14,X14,AB14,AF14,AJ14,AN14,AR14,AV14,AZ14,BD14)</f>
        <v>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8">
        <f>VLOOKUP(C14,'5'!$B$10:$H$52,3,FALSE)</f>
        <v>3.7685185185185183E-2</v>
      </c>
      <c r="X14" s="4">
        <f>VLOOKUP(C14,'5'!$B$10:$H$52,4,FALSE)</f>
        <v>2</v>
      </c>
      <c r="Y14" s="4">
        <f>VLOOKUP(X14,Баллы!$A$2:$B$101,2)+Z14/2</f>
        <v>102</v>
      </c>
      <c r="Z14" s="4">
        <f>VLOOKUP(C14,'5'!$B$10:$H$52,6,FALSE)</f>
        <v>10</v>
      </c>
      <c r="AA14" s="8"/>
      <c r="AB14" s="4"/>
      <c r="AC14" s="4"/>
      <c r="AD14" s="4"/>
      <c r="AE14" s="87"/>
      <c r="AF14" s="6"/>
      <c r="AG14" s="4"/>
      <c r="AH14" s="4"/>
      <c r="AI14" s="5"/>
      <c r="AJ14" s="6"/>
      <c r="AK14" s="6"/>
      <c r="AL14" s="6"/>
      <c r="AM14" s="5"/>
      <c r="AN14" s="6"/>
      <c r="AO14" s="6"/>
      <c r="AP14" s="6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</row>
    <row r="15" spans="1:58" x14ac:dyDescent="0.3">
      <c r="A15" s="11">
        <f>IF(D15=0," ",RANK(D15,$D$3:$D$36,0))</f>
        <v>13</v>
      </c>
      <c r="B15" s="9">
        <v>13</v>
      </c>
      <c r="C15" s="159" t="s">
        <v>1870</v>
      </c>
      <c r="D15" s="72">
        <f>I15+M15+Q15+U15+Y15+AC15+AG15+AK15+AO15+AS15+AW15+BA15+BE15</f>
        <v>101.75</v>
      </c>
      <c r="E15" s="13">
        <f>J15+N15+R15+V15+Z15+AD15+AH15+AL15+AP15+AT15+AX15+BB15+BF15</f>
        <v>3.5</v>
      </c>
      <c r="F15" s="13">
        <f>COUNTA(H15,L15,P15,T15,X15,AB15,AF15,AJ15,AN15,AR15,AV15,AZ15,BD15)</f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87" t="str">
        <f>VLOOKUP(C15,'7'!$B$10:$H$126,3,FALSE)</f>
        <v>00:14:42</v>
      </c>
      <c r="AF15" s="6">
        <f>VLOOKUP(C15,'7'!$B$10:$H$126,4,FALSE)</f>
        <v>1</v>
      </c>
      <c r="AG15" s="4">
        <f>VLOOKUP(AF15,Баллы!$A$2:$B$101,2)+AH15/2</f>
        <v>101.75</v>
      </c>
      <c r="AH15" s="4">
        <f>VLOOKUP(C15,'7'!$B$10:$H$126,6,FALSE)</f>
        <v>3.5</v>
      </c>
      <c r="AI15" s="5"/>
      <c r="AJ15" s="6"/>
      <c r="AK15" s="6"/>
      <c r="AL15" s="6"/>
      <c r="AM15" s="5"/>
      <c r="AN15" s="6"/>
      <c r="AO15" s="6"/>
      <c r="AP15" s="6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</row>
    <row r="16" spans="1:58" x14ac:dyDescent="0.3">
      <c r="A16" s="11">
        <f>IF(D16=0," ",RANK(D16,$D$3:$D$36,0))</f>
        <v>14</v>
      </c>
      <c r="B16" s="35">
        <v>14</v>
      </c>
      <c r="C16" s="24" t="s">
        <v>120</v>
      </c>
      <c r="D16" s="72">
        <f>I16+M16+Q16+U16+Y16+AC16+AG16+AK16+AO16+AS16+AW16+BA16+BE16</f>
        <v>101.5</v>
      </c>
      <c r="E16" s="13">
        <f>J16+N16+R16+V16+Z16+AD16+AH16+AL16+AP16+AT16+AX16+BB16+BF16</f>
        <v>3</v>
      </c>
      <c r="F16" s="13">
        <f>COUNTA(H16,L16,P16,T16,X16,AB16,AF16,AJ16,AN16,AR16,AV16,AZ16,BD16)</f>
        <v>1</v>
      </c>
      <c r="G16" s="5">
        <f>VLOOKUP(C16,'1'!B10:H110,3,FALSE)</f>
        <v>7.789351851851852E-3</v>
      </c>
      <c r="H16" s="6">
        <f>VLOOKUP(C16,'1'!B10:H110,4,FALSE)</f>
        <v>1</v>
      </c>
      <c r="I16" s="6">
        <f>VLOOKUP(H16,Баллы!$A$2:$B$101,2)+J16/2</f>
        <v>101.5</v>
      </c>
      <c r="J16" s="6">
        <f>VLOOKUP(C16,'1'!B10:H110,6,FALSE)</f>
        <v>3</v>
      </c>
      <c r="K16" s="5"/>
      <c r="L16" s="6"/>
      <c r="M16" s="6"/>
      <c r="N16" s="6"/>
      <c r="O16" s="5"/>
      <c r="P16" s="6"/>
      <c r="Q16" s="6"/>
      <c r="R16" s="6"/>
      <c r="S16" s="5"/>
      <c r="T16" s="6"/>
      <c r="U16" s="6"/>
      <c r="V16" s="6"/>
      <c r="W16" s="8"/>
      <c r="X16" s="4"/>
      <c r="Y16" s="4"/>
      <c r="Z16" s="4"/>
      <c r="AA16" s="8"/>
      <c r="AB16" s="4"/>
      <c r="AC16" s="4"/>
      <c r="AD16" s="4"/>
      <c r="AE16" s="87"/>
      <c r="AF16" s="6"/>
      <c r="AG16" s="4"/>
      <c r="AH16" s="4"/>
      <c r="AI16" s="5"/>
      <c r="AJ16" s="6"/>
      <c r="AK16" s="6"/>
      <c r="AL16" s="6"/>
      <c r="AM16" s="5"/>
      <c r="AN16" s="6"/>
      <c r="AO16" s="6"/>
      <c r="AP16" s="6"/>
      <c r="AQ16" s="5"/>
      <c r="AR16" s="6"/>
      <c r="AS16" s="6"/>
      <c r="AT16" s="6"/>
      <c r="AU16" s="5"/>
      <c r="AV16" s="6"/>
      <c r="AW16" s="6"/>
      <c r="AX16" s="6"/>
      <c r="AY16" s="5"/>
      <c r="AZ16" s="6"/>
      <c r="BA16" s="6"/>
      <c r="BB16" s="6"/>
      <c r="BC16" s="5"/>
      <c r="BD16" s="6"/>
      <c r="BE16" s="6"/>
      <c r="BF16" s="6"/>
    </row>
    <row r="17" spans="1:58" x14ac:dyDescent="0.3">
      <c r="A17" s="11">
        <f>IF(D17=0," ",RANK(D17,$D$3:$D$36,0))</f>
        <v>14</v>
      </c>
      <c r="B17" s="9">
        <v>14</v>
      </c>
      <c r="C17" s="12" t="s">
        <v>779</v>
      </c>
      <c r="D17" s="72">
        <f>I17+M17+Q17+U17+Y17+AC17+AG17+AK17+AO17+AS17+AW17+BA17+BE17</f>
        <v>101.5</v>
      </c>
      <c r="E17" s="13">
        <f>J17+N17+R17+V17+Z17+AD17+AH17+AL17+AP17+AT17+AX17+BB17+BF17</f>
        <v>3</v>
      </c>
      <c r="F17" s="13">
        <f>COUNTA(H17,L17,P17,T17,X17,AB17,AF17,AJ17,AN17,AR17,AV17,AZ17,BD17)</f>
        <v>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8">
        <f>VLOOKUP(C17,'6'!$B$10:$H$215,3,FALSE)</f>
        <v>6.7013888888888887E-3</v>
      </c>
      <c r="AB17" s="4">
        <f>VLOOKUP(C17,'6'!$B$10:$H$215,4,FALSE)</f>
        <v>1</v>
      </c>
      <c r="AC17" s="4">
        <f>VLOOKUP(AB17,Баллы!$A$2:$B$101,2)+AD17/2</f>
        <v>101.5</v>
      </c>
      <c r="AD17" s="4">
        <f>VLOOKUP(C17,'6'!$B$10:$H$215,6,FALSE)</f>
        <v>3</v>
      </c>
      <c r="AE17" s="87"/>
      <c r="AF17" s="6"/>
      <c r="AG17" s="4"/>
      <c r="AH17" s="4"/>
      <c r="AI17" s="5"/>
      <c r="AJ17" s="6"/>
      <c r="AK17" s="6"/>
      <c r="AL17" s="6"/>
      <c r="AM17" s="5"/>
      <c r="AN17" s="6"/>
      <c r="AO17" s="6"/>
      <c r="AP17" s="6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</row>
    <row r="18" spans="1:58" x14ac:dyDescent="0.3">
      <c r="A18" s="11">
        <f>IF(D18=0," ",RANK(D18,$D$3:$D$36,0))</f>
        <v>16</v>
      </c>
      <c r="B18" s="9">
        <v>16</v>
      </c>
      <c r="C18" s="12" t="s">
        <v>810</v>
      </c>
      <c r="D18" s="72">
        <f>I18+M18+Q18+U18+Y18+AC18+AG18+AK18+AO18+AS18+AW18+BA18+BE18</f>
        <v>101</v>
      </c>
      <c r="E18" s="13">
        <f>J18+N18+R18+V18+Z18+AD18+AH18+AL18+AP18+AT18+AX18+BB18+BF18</f>
        <v>12</v>
      </c>
      <c r="F18" s="13">
        <f>COUNTA(H18,L18,P18,T18,X18,AB18,AF18,AJ18,AN18,AR18,AV18,AZ18,BD18)</f>
        <v>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87"/>
      <c r="AF18" s="6"/>
      <c r="AG18" s="4"/>
      <c r="AH18" s="4"/>
      <c r="AI18" s="5"/>
      <c r="AJ18" s="6"/>
      <c r="AK18" s="6"/>
      <c r="AL18" s="6"/>
      <c r="AM18" s="5">
        <f>VLOOKUP(C18,'9'!$B$5:$H$89,3,FALSE)</f>
        <v>4.971064814814815E-2</v>
      </c>
      <c r="AN18" s="6">
        <f>VLOOKUP(C18,'9'!$B$5:$H$89,4,FALSE)</f>
        <v>3</v>
      </c>
      <c r="AO18" s="6">
        <f>VLOOKUP(AN18,Баллы!$A$2:$B$101,2)+AP18/2</f>
        <v>101</v>
      </c>
      <c r="AP18" s="6">
        <f>VLOOKUP(C18,'9'!$B$5:$H$89,6,FALSE)</f>
        <v>12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</row>
    <row r="19" spans="1:58" x14ac:dyDescent="0.3">
      <c r="A19" s="11">
        <f>IF(D19=0," ",RANK(D19,$D$3:$D$36,0))</f>
        <v>17</v>
      </c>
      <c r="B19" s="9">
        <v>17</v>
      </c>
      <c r="C19" s="159" t="s">
        <v>1877</v>
      </c>
      <c r="D19" s="72">
        <f>I19+M19+Q19+U19+Y19+AC19+AG19+AK19+AO19+AS19+AW19+BA19+BE19</f>
        <v>100.5</v>
      </c>
      <c r="E19" s="13">
        <f>J19+N19+R19+V19+Z19+AD19+AH19+AL19+AP19+AT19+AX19+BB19+BF19</f>
        <v>7</v>
      </c>
      <c r="F19" s="13">
        <f>COUNTA(H19,L19,P19,T19,X19,AB19,AF19,AJ19,AN19,AR19,AV19,AZ19,BD19)</f>
        <v>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87"/>
      <c r="AF19" s="6"/>
      <c r="AG19" s="4"/>
      <c r="AH19" s="4"/>
      <c r="AI19" s="5" t="str">
        <f>VLOOKUP(C19,'8'!$B$10:$H$397,3,FALSE)</f>
        <v>00:38:20</v>
      </c>
      <c r="AJ19" s="6">
        <f>VLOOKUP(C19,'8'!$B$10:$H$397,4,FALSE)</f>
        <v>2</v>
      </c>
      <c r="AK19" s="6">
        <f>VLOOKUP(AJ19,Баллы!$A$2:$B$101,2)+AL19/2</f>
        <v>100.5</v>
      </c>
      <c r="AL19" s="6">
        <f>VLOOKUP(C19,'8'!$B$10:$H$397,6,FALSE)</f>
        <v>7</v>
      </c>
      <c r="AM19" s="5"/>
      <c r="AN19" s="6"/>
      <c r="AO19" s="6"/>
      <c r="AP19" s="6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</row>
    <row r="20" spans="1:58" x14ac:dyDescent="0.3">
      <c r="A20" s="11">
        <f>IF(D20=0," ",RANK(D20,$D$3:$D$36,0))</f>
        <v>18</v>
      </c>
      <c r="B20" s="9">
        <v>18</v>
      </c>
      <c r="C20" s="12" t="s">
        <v>811</v>
      </c>
      <c r="D20" s="72">
        <f>I20+M20+Q20+U20+Y20+AC20+AG20+AK20+AO20+AS20+AW20+BA20+BE20</f>
        <v>99</v>
      </c>
      <c r="E20" s="13">
        <f>J20+N20+R20+V20+Z20+AD20+AH20+AL20+AP20+AT20+AX20+BB20+BF20</f>
        <v>12</v>
      </c>
      <c r="F20" s="13">
        <f>COUNTA(H20,L20,P20,T20,X20,AB20,AF20,AJ20,AN20,AR20,AV20,AZ20,BD20)</f>
        <v>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87"/>
      <c r="AF20" s="6"/>
      <c r="AG20" s="4"/>
      <c r="AH20" s="4"/>
      <c r="AI20" s="5"/>
      <c r="AJ20" s="6"/>
      <c r="AK20" s="6"/>
      <c r="AL20" s="6"/>
      <c r="AM20" s="5">
        <f>VLOOKUP(C20,'9'!$B$5:$H$89,3,FALSE)</f>
        <v>5.5381944444444442E-2</v>
      </c>
      <c r="AN20" s="6">
        <f>VLOOKUP(C20,'9'!$B$5:$H$89,4,FALSE)</f>
        <v>4</v>
      </c>
      <c r="AO20" s="6">
        <f>VLOOKUP(AN20,Баллы!$A$2:$B$101,2)+AP20/2</f>
        <v>99</v>
      </c>
      <c r="AP20" s="6">
        <f>VLOOKUP(C20,'9'!$B$5:$H$89,6,FALSE)</f>
        <v>12</v>
      </c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</row>
    <row r="21" spans="1:58" x14ac:dyDescent="0.3">
      <c r="A21" s="11">
        <f>IF(D21=0," ",RANK(D21,$D$3:$D$36,0))</f>
        <v>18</v>
      </c>
      <c r="B21" s="9">
        <v>18</v>
      </c>
      <c r="C21" s="12" t="s">
        <v>815</v>
      </c>
      <c r="D21" s="72">
        <f>I21+M21+Q21+U21+Y21+AC21+AG21+AK21+AO21+AS21+AW21+BA21+BE21</f>
        <v>99</v>
      </c>
      <c r="E21" s="13">
        <f>J21+N21+R21+V21+Z21+AD21+AH21+AL21+AP21+AT21+AX21+BB21+BF21</f>
        <v>12</v>
      </c>
      <c r="F21" s="13">
        <f>COUNTA(H21,L21,P21,T21,X21,AB21,AF21,AJ21,AN21,AR21,AV21,AZ21,BD21)</f>
        <v>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87"/>
      <c r="AF21" s="6"/>
      <c r="AG21" s="4"/>
      <c r="AH21" s="4"/>
      <c r="AI21" s="5"/>
      <c r="AJ21" s="6"/>
      <c r="AK21" s="6"/>
      <c r="AL21" s="6"/>
      <c r="AM21" s="5">
        <f>VLOOKUP(C21,'9'!$B$5:$H$89,3,FALSE)</f>
        <v>5.7557870370370377E-2</v>
      </c>
      <c r="AN21" s="6">
        <f>VLOOKUP(C21,'9'!$B$5:$H$89,4,FALSE)</f>
        <v>4</v>
      </c>
      <c r="AO21" s="6">
        <f>VLOOKUP(AN21,Баллы!$A$2:$B$101,2)+AP21/2</f>
        <v>99</v>
      </c>
      <c r="AP21" s="6">
        <f>VLOOKUP(C21,'9'!$B$5:$H$89,6,FALSE)</f>
        <v>12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</row>
    <row r="22" spans="1:58" x14ac:dyDescent="0.3">
      <c r="A22" s="11">
        <f>IF(D22=0," ",RANK(D22,$D$3:$D$36,0))</f>
        <v>20</v>
      </c>
      <c r="B22" s="9">
        <v>20</v>
      </c>
      <c r="C22" s="12" t="s">
        <v>781</v>
      </c>
      <c r="D22" s="72">
        <f>I22+M22+Q22+U22+Y22+AC22+AG22+AK22+AO22+AS22+AW22+BA22+BE22</f>
        <v>98.5</v>
      </c>
      <c r="E22" s="13">
        <f>J22+N22+R22+V22+Z22+AD22+AH22+AL22+AP22+AT22+AX22+BB22+BF22</f>
        <v>3</v>
      </c>
      <c r="F22" s="13">
        <f>COUNTA(H22,L22,P22,T22,X22,AB22,AF22,AJ22,AN22,AR22,AV22,AZ22,BD22)</f>
        <v>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8">
        <f>VLOOKUP(C22,'6'!$B$10:$H$215,3,FALSE)</f>
        <v>6.8055555555555569E-3</v>
      </c>
      <c r="AB22" s="4">
        <f>VLOOKUP(C22,'6'!$B$10:$H$215,4,FALSE)</f>
        <v>2</v>
      </c>
      <c r="AC22" s="4">
        <f>VLOOKUP(AB22,Баллы!$A$2:$B$101,2)+AD22/2</f>
        <v>98.5</v>
      </c>
      <c r="AD22" s="4">
        <f>VLOOKUP(C22,'6'!$B$10:$H$215,6,FALSE)</f>
        <v>3</v>
      </c>
      <c r="AE22" s="87"/>
      <c r="AF22" s="6"/>
      <c r="AG22" s="4"/>
      <c r="AH22" s="4"/>
      <c r="AI22" s="5"/>
      <c r="AJ22" s="6"/>
      <c r="AK22" s="6"/>
      <c r="AL22" s="6"/>
      <c r="AM22" s="5"/>
      <c r="AN22" s="6"/>
      <c r="AO22" s="6"/>
      <c r="AP22" s="6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</row>
    <row r="23" spans="1:58" x14ac:dyDescent="0.3">
      <c r="A23" s="11">
        <f>IF(D23=0," ",RANK(D23,$D$3:$D$36,0))</f>
        <v>21</v>
      </c>
      <c r="B23" s="9">
        <v>21</v>
      </c>
      <c r="C23" s="159" t="s">
        <v>1871</v>
      </c>
      <c r="D23" s="72">
        <f>I23+M23+Q23+U23+Y23+AC23+AG23+AK23+AO23+AS23+AW23+BA23+BE23</f>
        <v>94.75</v>
      </c>
      <c r="E23" s="13">
        <f>J23+N23+R23+V23+Z23+AD23+AH23+AL23+AP23+AT23+AX23+BB23+BF23</f>
        <v>3.5</v>
      </c>
      <c r="F23" s="13">
        <f>COUNTA(H23,L23,P23,T23,X23,AB23,AF23,AJ23,AN23,AR23,AV23,AZ23,BD23)</f>
        <v>1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87" t="str">
        <f>VLOOKUP(C23,'7'!$B$10:$H$126,3,FALSE)</f>
        <v>00:15:49</v>
      </c>
      <c r="AF23" s="6">
        <f>VLOOKUP(C23,'7'!$B$10:$H$126,4,FALSE)</f>
        <v>4</v>
      </c>
      <c r="AG23" s="4">
        <f>VLOOKUP(AF23,Баллы!$A$2:$B$101,2)+AH23/2</f>
        <v>94.75</v>
      </c>
      <c r="AH23" s="4">
        <f>VLOOKUP(C23,'7'!$B$10:$H$126,6,FALSE)</f>
        <v>3.5</v>
      </c>
      <c r="AI23" s="5"/>
      <c r="AJ23" s="6"/>
      <c r="AK23" s="6"/>
      <c r="AL23" s="6"/>
      <c r="AM23" s="5"/>
      <c r="AN23" s="6"/>
      <c r="AO23" s="6"/>
      <c r="AP23" s="6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</row>
    <row r="24" spans="1:58" x14ac:dyDescent="0.3">
      <c r="A24" s="11">
        <f>IF(D24=0," ",RANK(D24,$D$3:$D$36,0))</f>
        <v>22</v>
      </c>
      <c r="B24" s="9">
        <v>22</v>
      </c>
      <c r="C24" s="30" t="s">
        <v>75</v>
      </c>
      <c r="D24" s="72">
        <f>I24+M24+Q24+U24+Y24+AC24+AG24+AK24+AO24+AS24+AW24+BA24+BE24</f>
        <v>94.5</v>
      </c>
      <c r="E24" s="13">
        <f>J24+N24+R24+V24+Z24+AD24+AH24+AL24+AP24+AT24+AX24+BB24+BF24</f>
        <v>3</v>
      </c>
      <c r="F24" s="13">
        <f>COUNTA(H24,L24,P24,T24,X24,AB24,AF24,AJ24,AN24,AR24,AV24,AZ24,BD24)</f>
        <v>1</v>
      </c>
      <c r="G24" s="5">
        <f>VLOOKUP(C24,'1'!B13:H113,3,FALSE)</f>
        <v>9.3171296296296283E-3</v>
      </c>
      <c r="H24" s="6">
        <f>VLOOKUP(C24,'1'!B13:H113,4,FALSE)</f>
        <v>4</v>
      </c>
      <c r="I24" s="6">
        <f>VLOOKUP(H24,Баллы!$A$2:$B$101,2)+J24/2</f>
        <v>94.5</v>
      </c>
      <c r="J24" s="6">
        <f>VLOOKUP(C24,'1'!B13:H113,6,FALSE)</f>
        <v>3</v>
      </c>
      <c r="K24" s="5"/>
      <c r="L24" s="6"/>
      <c r="M24" s="6"/>
      <c r="N24" s="6"/>
      <c r="O24" s="5"/>
      <c r="P24" s="6"/>
      <c r="Q24" s="6"/>
      <c r="R24" s="6"/>
      <c r="S24" s="5"/>
      <c r="T24" s="6"/>
      <c r="U24" s="6"/>
      <c r="V24" s="6"/>
      <c r="W24" s="8"/>
      <c r="X24" s="4"/>
      <c r="Y24" s="4"/>
      <c r="Z24" s="4"/>
      <c r="AA24" s="8"/>
      <c r="AB24" s="4"/>
      <c r="AC24" s="4"/>
      <c r="AD24" s="4"/>
      <c r="AE24" s="87"/>
      <c r="AF24" s="6"/>
      <c r="AG24" s="4"/>
      <c r="AH24" s="4"/>
      <c r="AI24" s="5"/>
      <c r="AJ24" s="6"/>
      <c r="AK24" s="6"/>
      <c r="AL24" s="6"/>
      <c r="AM24" s="5"/>
      <c r="AN24" s="6"/>
      <c r="AO24" s="6"/>
      <c r="AP24" s="6"/>
      <c r="AQ24" s="5"/>
      <c r="AR24" s="6"/>
      <c r="AS24" s="6"/>
      <c r="AT24" s="6"/>
      <c r="AU24" s="5"/>
      <c r="AV24" s="6"/>
      <c r="AW24" s="6"/>
      <c r="AX24" s="6"/>
      <c r="AY24" s="5"/>
      <c r="AZ24" s="6"/>
      <c r="BA24" s="6"/>
      <c r="BB24" s="6"/>
      <c r="BC24" s="5"/>
      <c r="BD24" s="6"/>
      <c r="BE24" s="6"/>
      <c r="BF24" s="6"/>
    </row>
    <row r="25" spans="1:58" x14ac:dyDescent="0.3">
      <c r="A25" s="11">
        <f>IF(D25=0," ",RANK(D25,$D$3:$D$36,0))</f>
        <v>23</v>
      </c>
      <c r="B25" s="9">
        <v>23</v>
      </c>
      <c r="C25" s="12" t="s">
        <v>434</v>
      </c>
      <c r="D25" s="72">
        <f>I25+M25+Q25+U25+Y25+AC25+AG25+AK25+AO25+AS25+AW25+BA25+BE25</f>
        <v>93.25</v>
      </c>
      <c r="E25" s="13">
        <f>J25+N25+R25+V25+Z25+AD25+AH25+AL25+AP25+AT25+AX25+BB25+BF25</f>
        <v>26.5</v>
      </c>
      <c r="F25" s="13">
        <f>COUNTA(H25,L25,P25,T25,X25,AB25,AF25,AJ25,AN25,AR25,AV25,AZ25,BD25)</f>
        <v>1</v>
      </c>
      <c r="G25" s="4"/>
      <c r="H25" s="4"/>
      <c r="I25" s="4"/>
      <c r="J25" s="4"/>
      <c r="K25" s="5"/>
      <c r="L25" s="6"/>
      <c r="M25" s="6"/>
      <c r="N25" s="6"/>
      <c r="O25" s="5">
        <f>VLOOKUP(C25,'3'!$B$10:$G$298,3,FALSE)</f>
        <v>9.9583333333333343E-2</v>
      </c>
      <c r="P25" s="6">
        <f>VLOOKUP(C25,'3'!$B$10:$G$298,4,FALSE)</f>
        <v>11</v>
      </c>
      <c r="Q25" s="6">
        <f>VLOOKUP(P25,Баллы!$A$2:$B$101,2)+R25/2</f>
        <v>93.25</v>
      </c>
      <c r="R25" s="6">
        <f>VLOOKUP(C25,'3'!$B$10:$G$298,5,FALSE)</f>
        <v>26.5</v>
      </c>
      <c r="S25" s="5"/>
      <c r="T25" s="6"/>
      <c r="U25" s="6"/>
      <c r="V25" s="6"/>
      <c r="W25" s="8"/>
      <c r="X25" s="4"/>
      <c r="Y25" s="4"/>
      <c r="Z25" s="4"/>
      <c r="AA25" s="8"/>
      <c r="AB25" s="4"/>
      <c r="AC25" s="4"/>
      <c r="AD25" s="4"/>
      <c r="AE25" s="87"/>
      <c r="AF25" s="6"/>
      <c r="AG25" s="4"/>
      <c r="AH25" s="4"/>
      <c r="AI25" s="5"/>
      <c r="AJ25" s="6"/>
      <c r="AK25" s="6"/>
      <c r="AL25" s="6"/>
      <c r="AM25" s="5"/>
      <c r="AN25" s="6"/>
      <c r="AO25" s="6"/>
      <c r="AP25" s="6"/>
      <c r="AQ25" s="5"/>
      <c r="AR25" s="6"/>
      <c r="AS25" s="6"/>
      <c r="AT25" s="6"/>
      <c r="AU25" s="5"/>
      <c r="AV25" s="6"/>
      <c r="AW25" s="6"/>
      <c r="AX25" s="6"/>
      <c r="AY25" s="5"/>
      <c r="AZ25" s="6"/>
      <c r="BA25" s="6"/>
      <c r="BB25" s="6"/>
      <c r="BC25" s="5"/>
      <c r="BD25" s="6"/>
      <c r="BE25" s="6"/>
      <c r="BF25" s="6"/>
    </row>
    <row r="26" spans="1:58" x14ac:dyDescent="0.3">
      <c r="A26" s="11">
        <f>IF(D26=0," ",RANK(D26,$D$3:$D$36,0))</f>
        <v>24</v>
      </c>
      <c r="B26" s="9">
        <v>24</v>
      </c>
      <c r="C26" s="159" t="s">
        <v>1878</v>
      </c>
      <c r="D26" s="72">
        <f>I26+M26+Q26+U26+Y26+AC26+AG26+AK26+AO26+AS26+AW26+BA26+BE26</f>
        <v>92.5</v>
      </c>
      <c r="E26" s="13">
        <f>J26+N26+R26+V26+Z26+AD26+AH26+AL26+AP26+AT26+AX26+BB26+BF26</f>
        <v>7</v>
      </c>
      <c r="F26" s="13">
        <f>COUNTA(H26,L26,P26,T26,X26,AB26,AF26,AJ26,AN26,AR26,AV26,AZ26,BD26)</f>
        <v>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87"/>
      <c r="AF26" s="6"/>
      <c r="AG26" s="4"/>
      <c r="AH26" s="4"/>
      <c r="AI26" s="5" t="str">
        <f>VLOOKUP(C26,'8'!$B$10:$H$397,3,FALSE)</f>
        <v>00:44:21</v>
      </c>
      <c r="AJ26" s="6">
        <f>VLOOKUP(C26,'8'!$B$10:$H$397,4,FALSE)</f>
        <v>6</v>
      </c>
      <c r="AK26" s="6">
        <f>VLOOKUP(AJ26,Баллы!$A$2:$B$101,2)+AL26/2</f>
        <v>92.5</v>
      </c>
      <c r="AL26" s="6">
        <f>VLOOKUP(C26,'8'!$B$10:$H$397,6,FALSE)</f>
        <v>7</v>
      </c>
      <c r="AM26" s="5"/>
      <c r="AN26" s="6"/>
      <c r="AO26" s="6"/>
      <c r="AP26" s="6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</row>
    <row r="27" spans="1:58" x14ac:dyDescent="0.3">
      <c r="A27" s="11">
        <f>IF(D27=0," ",RANK(D27,$D$3:$D$36,0))</f>
        <v>25</v>
      </c>
      <c r="B27" s="9">
        <v>25</v>
      </c>
      <c r="C27" s="12" t="s">
        <v>70</v>
      </c>
      <c r="D27" s="72">
        <f>I27+M27+Q27+U27+Y27+AC27+AG27+AK27+AO27+AS27+AW27+BA27+BE27</f>
        <v>90.5</v>
      </c>
      <c r="E27" s="13">
        <f>J27+N27+R27+V27+Z27+AD27+AH27+AL27+AP27+AT27+AX27+BB27+BF27</f>
        <v>3</v>
      </c>
      <c r="F27" s="13">
        <f>COUNTA(H27,L27,P27,T27,X27,AB27,AF27,AJ27,AN27,AR27,AV27,AZ27,BD27)</f>
        <v>1</v>
      </c>
      <c r="G27" s="5">
        <f>VLOOKUP(C27,'1'!B15:H115,3,FALSE)</f>
        <v>1.0972222222222223E-2</v>
      </c>
      <c r="H27" s="6">
        <f>VLOOKUP(C27,'1'!B15:H115,4,FALSE)</f>
        <v>6</v>
      </c>
      <c r="I27" s="6">
        <f>VLOOKUP(H27,Баллы!$A$2:$B$101,2)+J27/2</f>
        <v>90.5</v>
      </c>
      <c r="J27" s="6">
        <f>VLOOKUP(C27,'1'!B15:H115,6,FALSE)</f>
        <v>3</v>
      </c>
      <c r="K27" s="5"/>
      <c r="L27" s="6"/>
      <c r="M27" s="6"/>
      <c r="N27" s="6"/>
      <c r="O27" s="5"/>
      <c r="P27" s="6"/>
      <c r="Q27" s="6"/>
      <c r="R27" s="6"/>
      <c r="S27" s="5"/>
      <c r="T27" s="6"/>
      <c r="U27" s="6"/>
      <c r="V27" s="6"/>
      <c r="W27" s="8"/>
      <c r="X27" s="4"/>
      <c r="Y27" s="4"/>
      <c r="Z27" s="4"/>
      <c r="AA27" s="8"/>
      <c r="AB27" s="4"/>
      <c r="AC27" s="4"/>
      <c r="AD27" s="4"/>
      <c r="AE27" s="87"/>
      <c r="AF27" s="6"/>
      <c r="AG27" s="4"/>
      <c r="AH27" s="4"/>
      <c r="AI27" s="5"/>
      <c r="AJ27" s="6"/>
      <c r="AK27" s="6"/>
      <c r="AL27" s="6"/>
      <c r="AM27" s="5"/>
      <c r="AN27" s="6"/>
      <c r="AO27" s="6"/>
      <c r="AP27" s="6"/>
      <c r="AQ27" s="5"/>
      <c r="AR27" s="6"/>
      <c r="AS27" s="6"/>
      <c r="AT27" s="6"/>
      <c r="AU27" s="5"/>
      <c r="AV27" s="6"/>
      <c r="AW27" s="6"/>
      <c r="AX27" s="6"/>
      <c r="AY27" s="5"/>
      <c r="AZ27" s="6"/>
      <c r="BA27" s="6"/>
      <c r="BB27" s="6"/>
      <c r="BC27" s="5"/>
      <c r="BD27" s="6"/>
      <c r="BE27" s="6"/>
      <c r="BF27" s="6"/>
    </row>
    <row r="28" spans="1:58" x14ac:dyDescent="0.3">
      <c r="A28" s="11">
        <f>IF(D28=0," ",RANK(D28,$D$3:$D$36,0))</f>
        <v>26</v>
      </c>
      <c r="B28" s="9">
        <v>26</v>
      </c>
      <c r="C28" s="12" t="s">
        <v>173</v>
      </c>
      <c r="D28" s="72">
        <f>I28+M28+Q28+U28+Y28+AC28+AG28+AK28+AO28+AS28+AW28+BA28+BE28</f>
        <v>90</v>
      </c>
      <c r="E28" s="13">
        <f>J28+N28+R28+V28+Z28+AD28+AH28+AL28+AP28+AT28+AX28+BB28+BF28</f>
        <v>10</v>
      </c>
      <c r="F28" s="13">
        <f>COUNTA(H28,L28,P28,T28,X28,AB28,AF28,AJ28,AN28,AR28,AV28,AZ28,BD28)</f>
        <v>1</v>
      </c>
      <c r="G28" s="4"/>
      <c r="H28" s="4"/>
      <c r="I28" s="4"/>
      <c r="J28" s="4"/>
      <c r="K28" s="5"/>
      <c r="L28" s="6"/>
      <c r="M28" s="6"/>
      <c r="N28" s="6"/>
      <c r="O28" s="5"/>
      <c r="P28" s="6"/>
      <c r="Q28" s="6"/>
      <c r="R28" s="6"/>
      <c r="S28" s="5">
        <f>VLOOKUP(C28,'4'!$B$10:$H$161,3,FALSE)</f>
        <v>3.0011574074074076E-2</v>
      </c>
      <c r="T28" s="6">
        <f>VLOOKUP(C28,'4'!$B$10:$H$161,4,FALSE)</f>
        <v>8</v>
      </c>
      <c r="U28" s="6">
        <f>VLOOKUP(T28,Баллы!$A$2:$B$101,2)+V28/2</f>
        <v>90</v>
      </c>
      <c r="V28" s="6">
        <f>VLOOKUP(C28,'4'!$B$10:$H$161,6,FALSE)</f>
        <v>10</v>
      </c>
      <c r="W28" s="8"/>
      <c r="X28" s="4"/>
      <c r="Y28" s="4"/>
      <c r="Z28" s="4"/>
      <c r="AA28" s="8"/>
      <c r="AB28" s="4"/>
      <c r="AC28" s="4"/>
      <c r="AD28" s="4"/>
      <c r="AE28" s="87"/>
      <c r="AF28" s="6"/>
      <c r="AG28" s="4"/>
      <c r="AH28" s="4"/>
      <c r="AI28" s="5"/>
      <c r="AJ28" s="6"/>
      <c r="AK28" s="6"/>
      <c r="AL28" s="6"/>
      <c r="AM28" s="5"/>
      <c r="AN28" s="6"/>
      <c r="AO28" s="6"/>
      <c r="AP28" s="6"/>
      <c r="AQ28" s="5"/>
      <c r="AR28" s="6"/>
      <c r="AS28" s="6"/>
      <c r="AT28" s="6"/>
      <c r="AU28" s="5"/>
      <c r="AV28" s="6"/>
      <c r="AW28" s="6"/>
      <c r="AX28" s="6"/>
      <c r="AY28" s="5"/>
      <c r="AZ28" s="6"/>
      <c r="BA28" s="6"/>
      <c r="BB28" s="6"/>
      <c r="BC28" s="5"/>
      <c r="BD28" s="6"/>
      <c r="BE28" s="6"/>
      <c r="BF28" s="6"/>
    </row>
    <row r="29" spans="1:58" x14ac:dyDescent="0.3">
      <c r="A29" s="11">
        <f>IF(D29=0," ",RANK(D29,$D$3:$D$36,0))</f>
        <v>27</v>
      </c>
      <c r="B29" s="9">
        <v>27</v>
      </c>
      <c r="C29" s="12" t="s">
        <v>123</v>
      </c>
      <c r="D29" s="72">
        <f>I29+M29+Q29+U29+Y29+AC29+AG29+AK29+AO29+AS29+AW29+BA29+BE29</f>
        <v>88.5</v>
      </c>
      <c r="E29" s="13">
        <f>J29+N29+R29+V29+Z29+AD29+AH29+AL29+AP29+AT29+AX29+BB29+BF29</f>
        <v>3</v>
      </c>
      <c r="F29" s="13">
        <f>COUNTA(H29,L29,P29,T29,X29,AB29,AF29,AJ29,AN29,AR29,AV29,AZ29,BD29)</f>
        <v>1</v>
      </c>
      <c r="G29" s="5">
        <f>VLOOKUP(C29,'1'!B16:H116,3,FALSE)</f>
        <v>1.1180555555555556E-2</v>
      </c>
      <c r="H29" s="6">
        <f>VLOOKUP(C29,'1'!B16:H116,4,FALSE)</f>
        <v>7</v>
      </c>
      <c r="I29" s="6">
        <f>VLOOKUP(H29,Баллы!$A$2:$B$101,2)+J29/2</f>
        <v>88.5</v>
      </c>
      <c r="J29" s="6">
        <f>VLOOKUP(C29,'1'!B16:H116,6,FALSE)</f>
        <v>3</v>
      </c>
      <c r="K29" s="5"/>
      <c r="L29" s="6"/>
      <c r="M29" s="6"/>
      <c r="N29" s="6"/>
      <c r="O29" s="5"/>
      <c r="P29" s="6"/>
      <c r="Q29" s="6"/>
      <c r="R29" s="6"/>
      <c r="S29" s="5"/>
      <c r="T29" s="6"/>
      <c r="U29" s="6"/>
      <c r="V29" s="6"/>
      <c r="W29" s="8"/>
      <c r="X29" s="4"/>
      <c r="Y29" s="4"/>
      <c r="Z29" s="4"/>
      <c r="AA29" s="8"/>
      <c r="AB29" s="4"/>
      <c r="AC29" s="4"/>
      <c r="AD29" s="4"/>
      <c r="AE29" s="87"/>
      <c r="AF29" s="6"/>
      <c r="AG29" s="4"/>
      <c r="AH29" s="4"/>
      <c r="AI29" s="5"/>
      <c r="AJ29" s="6"/>
      <c r="AK29" s="6"/>
      <c r="AL29" s="6"/>
      <c r="AM29" s="5"/>
      <c r="AN29" s="6"/>
      <c r="AO29" s="6"/>
      <c r="AP29" s="6"/>
      <c r="AQ29" s="5"/>
      <c r="AR29" s="6"/>
      <c r="AS29" s="6"/>
      <c r="AT29" s="6"/>
      <c r="AU29" s="5"/>
      <c r="AV29" s="6"/>
      <c r="AW29" s="6"/>
      <c r="AX29" s="6"/>
      <c r="AY29" s="5"/>
      <c r="AZ29" s="6"/>
      <c r="BA29" s="6"/>
      <c r="BB29" s="6"/>
      <c r="BC29" s="5"/>
      <c r="BD29" s="6"/>
      <c r="BE29" s="6"/>
      <c r="BF29" s="6"/>
    </row>
    <row r="30" spans="1:58" x14ac:dyDescent="0.3">
      <c r="A30" s="11">
        <f>IF(D30=0," ",RANK(D30,$D$3:$D$36,0))</f>
        <v>28</v>
      </c>
      <c r="B30" s="9">
        <v>28</v>
      </c>
      <c r="C30" s="159" t="s">
        <v>1875</v>
      </c>
      <c r="D30" s="72">
        <f>I30+M30+Q30+U30+Y30+AC30+AG30+AK30+AO30+AS30+AW30+BA30+BE30</f>
        <v>86.75</v>
      </c>
      <c r="E30" s="13">
        <f>J30+N30+R30+V30+Z30+AD30+AH30+AL30+AP30+AT30+AX30+BB30+BF30</f>
        <v>3.5</v>
      </c>
      <c r="F30" s="13">
        <f>COUNTA(H30,L30,P30,T30,X30,AB30,AF30,AJ30,AN30,AR30,AV30,AZ30,BD30)</f>
        <v>1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87" t="str">
        <f>VLOOKUP(C30,'7'!$B$10:$H$126,3,FALSE)</f>
        <v>00:19:15</v>
      </c>
      <c r="AF30" s="6">
        <f>VLOOKUP(C30,'7'!$B$10:$H$126,4,FALSE)</f>
        <v>8</v>
      </c>
      <c r="AG30" s="4">
        <f>VLOOKUP(AF30,Баллы!$A$2:$B$101,2)+AH30/2</f>
        <v>86.75</v>
      </c>
      <c r="AH30" s="4">
        <f>VLOOKUP(C30,'7'!$B$10:$H$126,6,FALSE)</f>
        <v>3.5</v>
      </c>
      <c r="AI30" s="5"/>
      <c r="AJ30" s="6"/>
      <c r="AK30" s="6"/>
      <c r="AL30" s="6"/>
      <c r="AM30" s="5"/>
      <c r="AN30" s="6"/>
      <c r="AO30" s="6"/>
      <c r="AP30" s="6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</row>
    <row r="31" spans="1:58" x14ac:dyDescent="0.3">
      <c r="A31" s="11">
        <f>IF(D31=0," ",RANK(D31,$D$3:$D$36,0))</f>
        <v>29</v>
      </c>
      <c r="B31" s="9">
        <v>29</v>
      </c>
      <c r="C31" s="159" t="s">
        <v>1879</v>
      </c>
      <c r="D31" s="72">
        <f>I31+M31+Q31+U31+Y31+AC31+AG31+AK31+AO31+AS31+AW31+BA31+BE31</f>
        <v>84.5</v>
      </c>
      <c r="E31" s="13">
        <f>J31+N31+R31+V31+Z31+AD31+AH31+AL31+AP31+AT31+AX31+BB31+BF31</f>
        <v>7</v>
      </c>
      <c r="F31" s="13">
        <f>COUNTA(H31,L31,P31,T31,X31,AB31,AF31,AJ31,AN31,AR31,AV31,AZ31,BD31)</f>
        <v>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87"/>
      <c r="AF31" s="6"/>
      <c r="AG31" s="4"/>
      <c r="AH31" s="4"/>
      <c r="AI31" s="5" t="str">
        <f>VLOOKUP(C31,'8'!$B$10:$H$397,3,FALSE)</f>
        <v>00:48:14</v>
      </c>
      <c r="AJ31" s="6">
        <f>VLOOKUP(C31,'8'!$B$10:$H$397,4,FALSE)</f>
        <v>10</v>
      </c>
      <c r="AK31" s="6">
        <f>VLOOKUP(AJ31,Баллы!$A$2:$B$101,2)+AL31/2</f>
        <v>84.5</v>
      </c>
      <c r="AL31" s="6">
        <f>VLOOKUP(C31,'8'!$B$10:$H$397,6,FALSE)</f>
        <v>7</v>
      </c>
      <c r="AM31" s="5"/>
      <c r="AN31" s="6"/>
      <c r="AO31" s="6"/>
      <c r="AP31" s="6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</row>
    <row r="32" spans="1:58" x14ac:dyDescent="0.3">
      <c r="A32" s="11">
        <f>IF(D32=0," ",RANK(D32,$D$3:$D$36,0))</f>
        <v>30</v>
      </c>
      <c r="B32" s="9">
        <v>30</v>
      </c>
      <c r="C32" s="159" t="s">
        <v>1880</v>
      </c>
      <c r="D32" s="72">
        <f>I32+M32+Q32+U32+Y32+AC32+AG32+AK32+AO32+AS32+AW32+BA32+BE32</f>
        <v>83.5</v>
      </c>
      <c r="E32" s="13">
        <f>J32+N32+R32+V32+Z32+AD32+AH32+AL32+AP32+AT32+AX32+BB32+BF32</f>
        <v>7</v>
      </c>
      <c r="F32" s="13">
        <f>COUNTA(H32,L32,P32,T32,X32,AB32,AF32,AJ32,AN32,AR32,AV32,AZ32,BD32)</f>
        <v>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87"/>
      <c r="AF32" s="6"/>
      <c r="AG32" s="4"/>
      <c r="AH32" s="4"/>
      <c r="AI32" s="5" t="str">
        <f>VLOOKUP(C32,'8'!$B$10:$H$397,3,FALSE)</f>
        <v>00:48:41</v>
      </c>
      <c r="AJ32" s="6">
        <f>VLOOKUP(C32,'8'!$B$10:$H$397,4,FALSE)</f>
        <v>11</v>
      </c>
      <c r="AK32" s="6">
        <f>VLOOKUP(AJ32,Баллы!$A$2:$B$101,2)+AL32/2</f>
        <v>83.5</v>
      </c>
      <c r="AL32" s="6">
        <f>VLOOKUP(C32,'8'!$B$10:$H$397,6,FALSE)</f>
        <v>7</v>
      </c>
      <c r="AM32" s="5"/>
      <c r="AN32" s="6"/>
      <c r="AO32" s="6"/>
      <c r="AP32" s="6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</row>
    <row r="33" spans="1:58" x14ac:dyDescent="0.3">
      <c r="A33" s="11">
        <f>IF(D33=0," ",RANK(D33,$D$3:$D$36,0))</f>
        <v>31</v>
      </c>
      <c r="B33" s="9">
        <v>31</v>
      </c>
      <c r="C33" s="159" t="s">
        <v>1881</v>
      </c>
      <c r="D33" s="72">
        <f>I33+M33+Q33+U33+Y33+AC33+AG33+AK33+AO33+AS33+AW33+BA33+BE33</f>
        <v>82.5</v>
      </c>
      <c r="E33" s="13">
        <f>J33+N33+R33+V33+Z33+AD33+AH33+AL33+AP33+AT33+AX33+BB33+BF33</f>
        <v>7</v>
      </c>
      <c r="F33" s="13">
        <f>COUNTA(H33,L33,P33,T33,X33,AB33,AF33,AJ33,AN33,AR33,AV33,AZ33,BD33)</f>
        <v>1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87"/>
      <c r="AF33" s="6"/>
      <c r="AG33" s="4"/>
      <c r="AH33" s="4"/>
      <c r="AI33" s="5" t="str">
        <f>VLOOKUP(C33,'8'!$B$10:$H$397,3,FALSE)</f>
        <v>00:50:04</v>
      </c>
      <c r="AJ33" s="6">
        <f>VLOOKUP(C33,'8'!$B$10:$H$397,4,FALSE)</f>
        <v>12</v>
      </c>
      <c r="AK33" s="6">
        <f>VLOOKUP(AJ33,Баллы!$A$2:$B$101,2)+AL33/2</f>
        <v>82.5</v>
      </c>
      <c r="AL33" s="6">
        <f>VLOOKUP(C33,'8'!$B$10:$H$397,6,FALSE)</f>
        <v>7</v>
      </c>
      <c r="AM33" s="5"/>
      <c r="AN33" s="6"/>
      <c r="AO33" s="6"/>
      <c r="AP33" s="6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</row>
    <row r="34" spans="1:58" x14ac:dyDescent="0.3">
      <c r="A34" s="11">
        <f>IF(D34=0," ",RANK(D34,$D$3:$D$36,0))</f>
        <v>32</v>
      </c>
      <c r="B34" s="9">
        <v>32</v>
      </c>
      <c r="C34" s="159" t="s">
        <v>1882</v>
      </c>
      <c r="D34" s="72">
        <f>I34+M34+Q34+U34+Y34+AC34+AG34+AK34+AO34+AS34+AW34+BA34+BE34</f>
        <v>81.5</v>
      </c>
      <c r="E34" s="13">
        <f>J34+N34+R34+V34+Z34+AD34+AH34+AL34+AP34+AT34+AX34+BB34+BF34</f>
        <v>7</v>
      </c>
      <c r="F34" s="13">
        <f>COUNTA(H34,L34,P34,T34,X34,AB34,AF34,AJ34,AN34,AR34,AV34,AZ34,BD34)</f>
        <v>1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87"/>
      <c r="AF34" s="6"/>
      <c r="AG34" s="4"/>
      <c r="AH34" s="4"/>
      <c r="AI34" s="5" t="str">
        <f>VLOOKUP(C34,'8'!$B$10:$H$397,3,FALSE)</f>
        <v>00:55:02</v>
      </c>
      <c r="AJ34" s="6">
        <f>VLOOKUP(C34,'8'!$B$10:$H$397,4,FALSE)</f>
        <v>13</v>
      </c>
      <c r="AK34" s="6">
        <f>VLOOKUP(AJ34,Баллы!$A$2:$B$101,2)+AL34/2</f>
        <v>81.5</v>
      </c>
      <c r="AL34" s="6">
        <f>VLOOKUP(C34,'8'!$B$10:$H$397,6,FALSE)</f>
        <v>7</v>
      </c>
      <c r="AM34" s="5"/>
      <c r="AN34" s="6"/>
      <c r="AO34" s="6"/>
      <c r="AP34" s="6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</row>
    <row r="35" spans="1:58" x14ac:dyDescent="0.3">
      <c r="A35" s="11">
        <f>IF(D35=0," ",RANK(D35,$D$3:$D$36,0))</f>
        <v>33</v>
      </c>
      <c r="B35" s="9">
        <v>33</v>
      </c>
      <c r="C35" s="159" t="s">
        <v>1883</v>
      </c>
      <c r="D35" s="72">
        <f>I35+M35+Q35+U35+Y35+AC35+AG35+AK35+AO35+AS35+AW35+BA35+BE35</f>
        <v>80.5</v>
      </c>
      <c r="E35" s="13">
        <f>J35+N35+R35+V35+Z35+AD35+AH35+AL35+AP35+AT35+AX35+BB35+BF35</f>
        <v>7</v>
      </c>
      <c r="F35" s="13">
        <f>COUNTA(H35,L35,P35,T35,X35,AB35,AF35,AJ35,AN35,AR35,AV35,AZ35,BD35)</f>
        <v>1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87"/>
      <c r="AF35" s="6"/>
      <c r="AG35" s="4"/>
      <c r="AH35" s="4"/>
      <c r="AI35" s="5" t="str">
        <f>VLOOKUP(C35,'8'!$B$10:$H$397,3,FALSE)</f>
        <v>01:07:42</v>
      </c>
      <c r="AJ35" s="6">
        <f>VLOOKUP(C35,'8'!$B$10:$H$397,4,FALSE)</f>
        <v>14</v>
      </c>
      <c r="AK35" s="6">
        <f>VLOOKUP(AJ35,Баллы!$A$2:$B$101,2)+AL35/2</f>
        <v>80.5</v>
      </c>
      <c r="AL35" s="6">
        <f>VLOOKUP(C35,'8'!$B$10:$H$397,6,FALSE)</f>
        <v>7</v>
      </c>
      <c r="AM35" s="5"/>
      <c r="AN35" s="6"/>
      <c r="AO35" s="6"/>
      <c r="AP35" s="6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</row>
    <row r="36" spans="1:58" x14ac:dyDescent="0.3">
      <c r="A36" s="11">
        <f>IF(D36=0," ",RANK(D36,$D$3:$D$36,0))</f>
        <v>34</v>
      </c>
      <c r="B36" s="9">
        <v>34</v>
      </c>
      <c r="C36" s="29" t="s">
        <v>403</v>
      </c>
      <c r="D36" s="72">
        <f>I36+M36+Q36+U36+Y36+AC36+AG36+AK36+AO36+AS36+AW36+BA36+BE36</f>
        <v>67.75</v>
      </c>
      <c r="E36" s="13">
        <f>J36+N36+R36+V36+Z36+AD36+AH36+AL36+AP36+AT36+AX36+BB36+BF36</f>
        <v>9.5</v>
      </c>
      <c r="F36" s="13">
        <f>COUNTA(H36,L36,P36,T36,X36,AB36,AF36,AJ36,AN36,AR36,AV36,AZ36,BD36)</f>
        <v>1</v>
      </c>
      <c r="G36" s="4"/>
      <c r="H36" s="4"/>
      <c r="I36" s="4"/>
      <c r="J36" s="4"/>
      <c r="K36" s="5"/>
      <c r="L36" s="6"/>
      <c r="M36" s="6"/>
      <c r="N36" s="6"/>
      <c r="O36" s="5">
        <f>VLOOKUP(C36,'3'!$B$10:$G$298,3,FALSE)</f>
        <v>4.2893518518518518E-2</v>
      </c>
      <c r="P36" s="6">
        <f>VLOOKUP(C36,'3'!$B$10:$G$298,4,FALSE)</f>
        <v>28</v>
      </c>
      <c r="Q36" s="6">
        <f>VLOOKUP(P36,Баллы!$A$2:$B$101,2)+R36/2</f>
        <v>67.75</v>
      </c>
      <c r="R36" s="6">
        <f>VLOOKUP(C36,'3'!$B$10:$G$298,5,FALSE)</f>
        <v>9.5</v>
      </c>
      <c r="S36" s="5"/>
      <c r="T36" s="6"/>
      <c r="U36" s="6"/>
      <c r="V36" s="6"/>
      <c r="W36" s="8"/>
      <c r="X36" s="4"/>
      <c r="Y36" s="4"/>
      <c r="Z36" s="4"/>
      <c r="AA36" s="8"/>
      <c r="AB36" s="4"/>
      <c r="AC36" s="4"/>
      <c r="AD36" s="4"/>
      <c r="AE36" s="87"/>
      <c r="AF36" s="6"/>
      <c r="AG36" s="4"/>
      <c r="AH36" s="4"/>
      <c r="AI36" s="5"/>
      <c r="AJ36" s="6"/>
      <c r="AK36" s="6"/>
      <c r="AL36" s="6"/>
      <c r="AM36" s="5"/>
      <c r="AN36" s="6"/>
      <c r="AO36" s="6"/>
      <c r="AP36" s="6"/>
      <c r="AQ36" s="4"/>
      <c r="AR36" s="4"/>
      <c r="AS36" s="4"/>
      <c r="AT36" s="4"/>
      <c r="AU36" s="4"/>
      <c r="AV36" s="4"/>
      <c r="AW36" s="4"/>
      <c r="AX36" s="4"/>
      <c r="AY36" s="5"/>
      <c r="AZ36" s="6"/>
      <c r="BA36" s="6"/>
      <c r="BB36" s="6"/>
      <c r="BC36" s="5"/>
      <c r="BD36" s="6"/>
      <c r="BE36" s="6"/>
      <c r="BF36" s="6"/>
    </row>
  </sheetData>
  <autoFilter ref="A2:BF36"/>
  <sortState ref="A3:BF36">
    <sortCondition ref="B3:B36"/>
  </sortState>
  <mergeCells count="19">
    <mergeCell ref="O1:R1"/>
    <mergeCell ref="S1:V1"/>
    <mergeCell ref="W1:Z1"/>
    <mergeCell ref="BC1:BF1"/>
    <mergeCell ref="AY1:BB1"/>
    <mergeCell ref="AQ1:AT1"/>
    <mergeCell ref="AU1:AX1"/>
    <mergeCell ref="AA1:AD1"/>
    <mergeCell ref="AE1:AH1"/>
    <mergeCell ref="AI1:AL1"/>
    <mergeCell ref="AM1:AP1"/>
    <mergeCell ref="G1:J1"/>
    <mergeCell ref="K1:N1"/>
    <mergeCell ref="A1:A2"/>
    <mergeCell ref="C1:C2"/>
    <mergeCell ref="D1:D2"/>
    <mergeCell ref="E1:E2"/>
    <mergeCell ref="F1:F2"/>
    <mergeCell ref="B1:B2"/>
  </mergeCells>
  <conditionalFormatting sqref="C15:C1048576 C1:C2">
    <cfRule type="duplicateValues" dxfId="47" priority="25"/>
  </conditionalFormatting>
  <conditionalFormatting sqref="B17 B1:B2 B24:B1048576">
    <cfRule type="duplicateValues" dxfId="46" priority="8"/>
  </conditionalFormatting>
  <conditionalFormatting sqref="C15:C1048576">
    <cfRule type="duplicateValues" dxfId="45" priority="6"/>
  </conditionalFormatting>
  <conditionalFormatting sqref="C1:C1048576">
    <cfRule type="duplicateValues" dxfId="44" priority="2"/>
    <cfRule type="duplicateValues" dxfId="43" priority="3"/>
    <cfRule type="duplicateValues" dxfId="42" priority="4"/>
  </conditionalFormatting>
  <conditionalFormatting sqref="B17">
    <cfRule type="duplicateValues" dxfId="4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F20"/>
  <sheetViews>
    <sheetView zoomScaleNormal="100" workbookViewId="0">
      <selection sqref="A1:BF20"/>
    </sheetView>
  </sheetViews>
  <sheetFormatPr defaultColWidth="8.88671875" defaultRowHeight="14.4" x14ac:dyDescent="0.3"/>
  <cols>
    <col min="1" max="1" width="10.6640625" style="1" customWidth="1"/>
    <col min="2" max="2" width="9" style="10" customWidth="1"/>
    <col min="3" max="3" width="22.109375" style="1" customWidth="1"/>
    <col min="4" max="4" width="12" style="1" customWidth="1"/>
    <col min="5" max="5" width="13.109375" style="1" customWidth="1"/>
    <col min="6" max="6" width="12.6640625" style="1" customWidth="1"/>
    <col min="7" max="7" width="8.88671875" style="1"/>
    <col min="8" max="8" width="12.6640625" style="1" customWidth="1"/>
    <col min="9" max="11" width="8.88671875" style="1"/>
    <col min="12" max="12" width="12.5546875" style="1" customWidth="1"/>
    <col min="13" max="15" width="8.88671875" style="1"/>
    <col min="16" max="16" width="12.88671875" style="1" customWidth="1"/>
    <col min="17" max="19" width="8.88671875" style="1"/>
    <col min="20" max="20" width="12.6640625" style="1" customWidth="1"/>
    <col min="21" max="23" width="8.88671875" style="1"/>
    <col min="24" max="24" width="12.6640625" style="1" customWidth="1"/>
    <col min="25" max="25" width="8.88671875" style="1" customWidth="1"/>
    <col min="26" max="27" width="8.88671875" style="1"/>
    <col min="28" max="28" width="15.6640625" style="1" customWidth="1"/>
    <col min="29" max="31" width="8.88671875" style="1"/>
    <col min="32" max="32" width="12.88671875" style="1" customWidth="1"/>
    <col min="33" max="33" width="8.88671875" style="1"/>
    <col min="34" max="34" width="9" style="1" customWidth="1"/>
    <col min="35" max="35" width="8.88671875" style="1"/>
    <col min="36" max="36" width="13" style="1" customWidth="1"/>
    <col min="37" max="39" width="8.88671875" style="1"/>
    <col min="40" max="40" width="13.109375" style="1" customWidth="1"/>
    <col min="41" max="43" width="8.88671875" style="1"/>
    <col min="44" max="44" width="12.88671875" style="1" customWidth="1"/>
    <col min="45" max="47" width="8.88671875" style="1"/>
    <col min="48" max="48" width="13.109375" style="1" customWidth="1"/>
    <col min="49" max="51" width="8.88671875" style="1"/>
    <col min="52" max="52" width="14.6640625" style="1" customWidth="1"/>
    <col min="53" max="55" width="8.88671875" style="1"/>
    <col min="56" max="56" width="13.109375" style="1" customWidth="1"/>
    <col min="57" max="16384" width="8.88671875" style="1"/>
  </cols>
  <sheetData>
    <row r="1" spans="1:58" ht="15" customHeight="1" x14ac:dyDescent="0.3">
      <c r="A1" s="93" t="s">
        <v>21</v>
      </c>
      <c r="B1" s="93" t="s">
        <v>11</v>
      </c>
      <c r="C1" s="93" t="s">
        <v>17</v>
      </c>
      <c r="D1" s="93" t="s">
        <v>12</v>
      </c>
      <c r="E1" s="93" t="s">
        <v>14</v>
      </c>
      <c r="F1" s="93" t="s">
        <v>13</v>
      </c>
      <c r="G1" s="88" t="s">
        <v>76</v>
      </c>
      <c r="H1" s="88"/>
      <c r="I1" s="88"/>
      <c r="J1" s="88"/>
      <c r="K1" s="88" t="s">
        <v>77</v>
      </c>
      <c r="L1" s="88"/>
      <c r="M1" s="88"/>
      <c r="N1" s="88"/>
      <c r="O1" s="89" t="s">
        <v>53</v>
      </c>
      <c r="P1" s="88"/>
      <c r="Q1" s="88"/>
      <c r="R1" s="88"/>
      <c r="S1" s="90" t="s">
        <v>78</v>
      </c>
      <c r="T1" s="91"/>
      <c r="U1" s="91"/>
      <c r="V1" s="92"/>
      <c r="W1" s="90" t="s">
        <v>79</v>
      </c>
      <c r="X1" s="91"/>
      <c r="Y1" s="91"/>
      <c r="Z1" s="92"/>
      <c r="AA1" s="90" t="s">
        <v>80</v>
      </c>
      <c r="AB1" s="91"/>
      <c r="AC1" s="91"/>
      <c r="AD1" s="92"/>
      <c r="AE1" s="90" t="s">
        <v>81</v>
      </c>
      <c r="AF1" s="91"/>
      <c r="AG1" s="91"/>
      <c r="AH1" s="92"/>
      <c r="AI1" s="90" t="s">
        <v>82</v>
      </c>
      <c r="AJ1" s="91"/>
      <c r="AK1" s="91"/>
      <c r="AL1" s="92"/>
      <c r="AM1" s="90" t="s">
        <v>83</v>
      </c>
      <c r="AN1" s="91"/>
      <c r="AO1" s="91"/>
      <c r="AP1" s="92"/>
      <c r="AQ1" s="88" t="s">
        <v>84</v>
      </c>
      <c r="AR1" s="88"/>
      <c r="AS1" s="88"/>
      <c r="AT1" s="88"/>
      <c r="AU1" s="88" t="s">
        <v>85</v>
      </c>
      <c r="AV1" s="88"/>
      <c r="AW1" s="88"/>
      <c r="AX1" s="88"/>
      <c r="AY1" s="88" t="s">
        <v>86</v>
      </c>
      <c r="AZ1" s="88"/>
      <c r="BA1" s="88"/>
      <c r="BB1" s="88"/>
      <c r="BC1" s="88" t="s">
        <v>87</v>
      </c>
      <c r="BD1" s="88"/>
      <c r="BE1" s="88"/>
      <c r="BF1" s="88"/>
    </row>
    <row r="2" spans="1:58" ht="45" customHeight="1" x14ac:dyDescent="0.3">
      <c r="A2" s="94"/>
      <c r="B2" s="94"/>
      <c r="C2" s="94"/>
      <c r="D2" s="94"/>
      <c r="E2" s="94"/>
      <c r="F2" s="95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19" t="s">
        <v>7</v>
      </c>
      <c r="AB2" s="18" t="s">
        <v>8</v>
      </c>
      <c r="AC2" s="18" t="s">
        <v>9</v>
      </c>
      <c r="AD2" s="19" t="s">
        <v>15</v>
      </c>
      <c r="AE2" s="19" t="s">
        <v>7</v>
      </c>
      <c r="AF2" s="18" t="s">
        <v>8</v>
      </c>
      <c r="AG2" s="18" t="s">
        <v>9</v>
      </c>
      <c r="AH2" s="19" t="s">
        <v>15</v>
      </c>
      <c r="AI2" s="19" t="s">
        <v>7</v>
      </c>
      <c r="AJ2" s="18" t="s">
        <v>8</v>
      </c>
      <c r="AK2" s="18" t="s">
        <v>9</v>
      </c>
      <c r="AL2" s="19" t="s">
        <v>15</v>
      </c>
      <c r="AM2" s="41" t="s">
        <v>7</v>
      </c>
      <c r="AN2" s="42" t="s">
        <v>8</v>
      </c>
      <c r="AO2" s="42" t="s">
        <v>9</v>
      </c>
      <c r="AP2" s="41" t="s">
        <v>15</v>
      </c>
      <c r="AQ2" s="19" t="s">
        <v>7</v>
      </c>
      <c r="AR2" s="18" t="s">
        <v>8</v>
      </c>
      <c r="AS2" s="18" t="s">
        <v>9</v>
      </c>
      <c r="AT2" s="19" t="s">
        <v>15</v>
      </c>
      <c r="AU2" s="19" t="s">
        <v>7</v>
      </c>
      <c r="AV2" s="18" t="s">
        <v>8</v>
      </c>
      <c r="AW2" s="18" t="s">
        <v>9</v>
      </c>
      <c r="AX2" s="19" t="s">
        <v>15</v>
      </c>
      <c r="AY2" s="45" t="s">
        <v>7</v>
      </c>
      <c r="AZ2" s="46" t="s">
        <v>8</v>
      </c>
      <c r="BA2" s="46" t="s">
        <v>9</v>
      </c>
      <c r="BB2" s="45" t="s">
        <v>15</v>
      </c>
      <c r="BC2" s="48" t="s">
        <v>7</v>
      </c>
      <c r="BD2" s="47" t="s">
        <v>8</v>
      </c>
      <c r="BE2" s="47" t="s">
        <v>9</v>
      </c>
      <c r="BF2" s="48" t="s">
        <v>15</v>
      </c>
    </row>
    <row r="3" spans="1:58" x14ac:dyDescent="0.3">
      <c r="A3" s="11">
        <f>IF(D3=0," ",RANK(D3,$D$3:$D$63,0))</f>
        <v>1</v>
      </c>
      <c r="B3" s="9">
        <v>1</v>
      </c>
      <c r="C3" s="12" t="s">
        <v>57</v>
      </c>
      <c r="D3" s="72">
        <f>I3+M3+Q3+U3+Y3+AC3+AG3+AK3+AO3+AS3+AW3+BA3+BE3</f>
        <v>303.75</v>
      </c>
      <c r="E3" s="13">
        <f>J3+N3+R3+V3+Z3+AD3+AH3+AL3+AP3+AT3+AX3+BB3+BF3</f>
        <v>13.5</v>
      </c>
      <c r="F3" s="13">
        <f>COUNTA(H3,L3,P3,T3,X3,AB3,AF3,AJ3,AN3,AR3,AV3,AZ3,BD3)</f>
        <v>3</v>
      </c>
      <c r="G3" s="5">
        <f>VLOOKUP(C3,'1'!B10:H110,3,FALSE)</f>
        <v>9.5833333333333343E-3</v>
      </c>
      <c r="H3" s="6">
        <f>VLOOKUP(C3,'1'!B10:H110,4,FALSE)</f>
        <v>1</v>
      </c>
      <c r="I3" s="6">
        <f>VLOOKUP(H3,Баллы!$A$2:$B$101,2)+J3/2</f>
        <v>101.5</v>
      </c>
      <c r="J3" s="6">
        <f>VLOOKUP(C3,'1'!B10:H110,6,FALSE)</f>
        <v>3</v>
      </c>
      <c r="K3" s="5"/>
      <c r="L3" s="6"/>
      <c r="M3" s="6"/>
      <c r="N3" s="6"/>
      <c r="O3" s="5"/>
      <c r="P3" s="6"/>
      <c r="Q3" s="6"/>
      <c r="R3" s="6"/>
      <c r="S3" s="5"/>
      <c r="T3" s="6"/>
      <c r="U3" s="6"/>
      <c r="V3" s="6"/>
      <c r="W3" s="4"/>
      <c r="X3" s="4"/>
      <c r="Y3" s="4"/>
      <c r="Z3" s="4"/>
      <c r="AA3" s="8"/>
      <c r="AB3" s="4"/>
      <c r="AC3" s="4"/>
      <c r="AD3" s="4"/>
      <c r="AE3" s="87" t="str">
        <f>VLOOKUP(C3,'7'!$B$10:$H$126,3,FALSE)</f>
        <v>00:18:00</v>
      </c>
      <c r="AF3" s="6">
        <f>VLOOKUP(C3,'7'!$B$10:$H$126,4,FALSE)</f>
        <v>2</v>
      </c>
      <c r="AG3" s="4">
        <f>VLOOKUP(AF3,Баллы!$A$2:$B$101,2)+AH3/2</f>
        <v>98.75</v>
      </c>
      <c r="AH3" s="4">
        <f>VLOOKUP(C3,'7'!$B$10:$H$126,6,FALSE)</f>
        <v>3.5</v>
      </c>
      <c r="AI3" s="5" t="str">
        <f>VLOOKUP(C3,'8'!$B$10:$H$397,3,FALSE)</f>
        <v>00:43:47</v>
      </c>
      <c r="AJ3" s="6">
        <f>VLOOKUP(C3,'8'!$B$10:$H$397,4,FALSE)</f>
        <v>1</v>
      </c>
      <c r="AK3" s="6">
        <f>VLOOKUP(AJ3,Баллы!$A$2:$B$101,2)+AL3/2</f>
        <v>103.5</v>
      </c>
      <c r="AL3" s="6">
        <f>VLOOKUP(C3,'8'!$B$10:$H$397,6,FALSE)</f>
        <v>7</v>
      </c>
      <c r="AM3" s="5"/>
      <c r="AN3" s="6"/>
      <c r="AO3" s="6"/>
      <c r="AP3" s="6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f>IF(D4=0," ",RANK(D4,$D$3:$D$63,0))</f>
        <v>2</v>
      </c>
      <c r="B4" s="9">
        <v>2</v>
      </c>
      <c r="C4" s="12" t="s">
        <v>58</v>
      </c>
      <c r="D4" s="72">
        <f>I4+M4+Q4+U4+Y4+AC4+AG4+AK4+AO4+AS4+AW4+BA4+BE4</f>
        <v>293.75</v>
      </c>
      <c r="E4" s="13">
        <f>J4+N4+R4+V4+Z4+AD4+AH4+AL4+AP4+AT4+AX4+BB4+BF4</f>
        <v>13.5</v>
      </c>
      <c r="F4" s="13">
        <f>COUNTA(H4,L4,P4,T4,X4,AB4,AF4,AJ4,AN4,AR4,AV4,AZ4,BD4)</f>
        <v>3</v>
      </c>
      <c r="G4" s="5">
        <f>VLOOKUP(C4,'1'!B12:H112,3,FALSE)</f>
        <v>1.019675925925926E-2</v>
      </c>
      <c r="H4" s="6">
        <f>VLOOKUP(C4,'1'!B12:H112,4,FALSE)</f>
        <v>3</v>
      </c>
      <c r="I4" s="6">
        <f>VLOOKUP(H4,Баллы!$A$2:$B$101,2)+J4/2</f>
        <v>96.5</v>
      </c>
      <c r="J4" s="6">
        <f>VLOOKUP(C4,'1'!B12:H112,6,FALSE)</f>
        <v>3</v>
      </c>
      <c r="K4" s="5"/>
      <c r="L4" s="6"/>
      <c r="M4" s="6"/>
      <c r="N4" s="6"/>
      <c r="O4" s="5"/>
      <c r="P4" s="6"/>
      <c r="Q4" s="6"/>
      <c r="R4" s="6"/>
      <c r="S4" s="5"/>
      <c r="T4" s="6"/>
      <c r="U4" s="6"/>
      <c r="V4" s="6"/>
      <c r="W4" s="4"/>
      <c r="X4" s="4"/>
      <c r="Y4" s="4"/>
      <c r="Z4" s="4"/>
      <c r="AA4" s="8"/>
      <c r="AB4" s="4"/>
      <c r="AC4" s="4"/>
      <c r="AD4" s="4"/>
      <c r="AE4" s="87" t="str">
        <f>VLOOKUP(C4,'7'!$B$10:$H$126,3,FALSE)</f>
        <v>00:18:10</v>
      </c>
      <c r="AF4" s="6">
        <f>VLOOKUP(C4,'7'!$B$10:$H$126,4,FALSE)</f>
        <v>3</v>
      </c>
      <c r="AG4" s="4">
        <f>VLOOKUP(AF4,Баллы!$A$2:$B$101,2)+AH4/2</f>
        <v>96.75</v>
      </c>
      <c r="AH4" s="4">
        <f>VLOOKUP(C4,'7'!$B$10:$H$126,6,FALSE)</f>
        <v>3.5</v>
      </c>
      <c r="AI4" s="5" t="str">
        <f>VLOOKUP(C4,'8'!$B$10:$H$397,3,FALSE)</f>
        <v>00:44:21</v>
      </c>
      <c r="AJ4" s="6">
        <f>VLOOKUP(C4,'8'!$B$10:$H$397,4,FALSE)</f>
        <v>2</v>
      </c>
      <c r="AK4" s="6">
        <f>VLOOKUP(AJ4,Баллы!$A$2:$B$101,2)+AL4/2</f>
        <v>100.5</v>
      </c>
      <c r="AL4" s="6">
        <f>VLOOKUP(C4,'8'!$B$10:$H$397,6,FALSE)</f>
        <v>7</v>
      </c>
      <c r="AM4" s="5"/>
      <c r="AN4" s="6"/>
      <c r="AO4" s="6"/>
      <c r="AP4" s="6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f>IF(D5=0," ",RANK(D5,$D$3:$D$63,0))</f>
        <v>3</v>
      </c>
      <c r="B5" s="9">
        <v>3</v>
      </c>
      <c r="C5" s="146" t="s">
        <v>1866</v>
      </c>
      <c r="D5" s="72">
        <f>I5+M5+Q5+U5+Y5+AC5+AG5+AK5+AO5+AS5+AW5+BA5+BE5</f>
        <v>187.25</v>
      </c>
      <c r="E5" s="13">
        <f>J5+N5+R5+V5+Z5+AD5+AH5+AL5+AP5+AT5+AX5+BB5+BF5</f>
        <v>10.5</v>
      </c>
      <c r="F5" s="13">
        <f>COUNTA(H5,L5,P5,T5,X5,AB5,AF5,AJ5,AN5,AR5,AV5,AZ5,BD5)</f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87" t="str">
        <f>VLOOKUP(C5,'7'!$B$10:$H$126,3,FALSE)</f>
        <v>00:32:23</v>
      </c>
      <c r="AF5" s="6">
        <f>VLOOKUP(C5,'7'!$B$10:$H$126,4,FALSE)</f>
        <v>4</v>
      </c>
      <c r="AG5" s="4">
        <f>VLOOKUP(AF5,Баллы!$A$2:$B$101,2)+AH5/2</f>
        <v>94.75</v>
      </c>
      <c r="AH5" s="4">
        <f>VLOOKUP(C5,'7'!$B$10:$H$126,6,FALSE)</f>
        <v>3.5</v>
      </c>
      <c r="AI5" s="5" t="str">
        <f>VLOOKUP(C5,'8'!$B$10:$H$397,3,FALSE)</f>
        <v>01:38:58</v>
      </c>
      <c r="AJ5" s="6">
        <f>VLOOKUP(C5,'8'!$B$10:$H$397,4,FALSE)</f>
        <v>6</v>
      </c>
      <c r="AK5" s="6">
        <f>VLOOKUP(AJ5,Баллы!$A$2:$B$101,2)+AL5/2</f>
        <v>92.5</v>
      </c>
      <c r="AL5" s="6">
        <f>VLOOKUP(C5,'8'!$B$10:$H$397,6,FALSE)</f>
        <v>7</v>
      </c>
      <c r="AM5" s="5"/>
      <c r="AN5" s="6"/>
      <c r="AO5" s="6"/>
      <c r="AP5" s="6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 x14ac:dyDescent="0.3">
      <c r="A6" s="11">
        <f>IF(D6=0," ",RANK(D6,$D$3:$D$63,0))</f>
        <v>4</v>
      </c>
      <c r="B6" s="9">
        <v>4</v>
      </c>
      <c r="C6" s="12" t="s">
        <v>820</v>
      </c>
      <c r="D6" s="72">
        <f>I6+M6+Q6+U6+Y6+AC6+AG6+AK6+AO6+AS6+AW6+BA6+BE6</f>
        <v>105.5</v>
      </c>
      <c r="E6" s="13">
        <f>J6+N6+R6+V6+Z6+AD6+AH6+AL6+AP6+AT6+AX6+BB6+BF6</f>
        <v>17</v>
      </c>
      <c r="F6" s="13">
        <f>COUNTA(H6,L6,P6,T6,X6,AB6,AF6,AJ6,AN6,AR6,AV6,AZ6,BD6)</f>
        <v>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87"/>
      <c r="AF6" s="6"/>
      <c r="AG6" s="4"/>
      <c r="AH6" s="4"/>
      <c r="AI6" s="5"/>
      <c r="AJ6" s="6"/>
      <c r="AK6" s="6"/>
      <c r="AL6" s="6"/>
      <c r="AM6" s="5">
        <f>VLOOKUP(C6,'9'!$B$5:$H$89,3,FALSE)</f>
        <v>7.1932870370370369E-2</v>
      </c>
      <c r="AN6" s="6">
        <f>VLOOKUP(C6,'9'!$B$5:$H$89,4,FALSE)</f>
        <v>2</v>
      </c>
      <c r="AO6" s="6">
        <f>VLOOKUP(AN6,Баллы!$A$2:$B$101,2)+AP6/2</f>
        <v>105.5</v>
      </c>
      <c r="AP6" s="6">
        <f>VLOOKUP(C6,'9'!$B$5:$H$89,6,FALSE)</f>
        <v>17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</row>
    <row r="7" spans="1:58" x14ac:dyDescent="0.3">
      <c r="A7" s="11">
        <f>IF(D7=0," ",RANK(D7,$D$3:$D$63,0))</f>
        <v>5</v>
      </c>
      <c r="B7" s="9">
        <v>5</v>
      </c>
      <c r="C7" s="12" t="s">
        <v>793</v>
      </c>
      <c r="D7" s="72">
        <f>I7+M7+Q7+U7+Y7+AC7+AG7+AK7+AO7+AS7+AW7+BA7+BE7</f>
        <v>103</v>
      </c>
      <c r="E7" s="13">
        <f>J7+N7+R7+V7+Z7+AD7+AH7+AL7+AP7+AT7+AX7+BB7+BF7</f>
        <v>6</v>
      </c>
      <c r="F7" s="13">
        <f>COUNTA(H7,L7,P7,T7,X7,AB7,AF7,AJ7,AN7,AR7,AV7,AZ7,BD7)</f>
        <v>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87"/>
      <c r="AF7" s="6"/>
      <c r="AG7" s="4"/>
      <c r="AH7" s="4"/>
      <c r="AI7" s="5"/>
      <c r="AJ7" s="6"/>
      <c r="AK7" s="6"/>
      <c r="AL7" s="6"/>
      <c r="AM7" s="5">
        <f>VLOOKUP(C7,'9'!$B$5:$H$89,3,FALSE)</f>
        <v>3.0879629629629632E-2</v>
      </c>
      <c r="AN7" s="6">
        <f>VLOOKUP(C7,'9'!$B$5:$H$89,4,FALSE)</f>
        <v>1</v>
      </c>
      <c r="AO7" s="6">
        <f>VLOOKUP(AN7,Баллы!$A$2:$B$101,2)+AP7/2</f>
        <v>103</v>
      </c>
      <c r="AP7" s="6">
        <f>VLOOKUP(C7,'9'!$B$5:$H$89,6,FALSE)</f>
        <v>6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</row>
    <row r="8" spans="1:58" x14ac:dyDescent="0.3">
      <c r="A8" s="11">
        <f>IF(D8=0," ",RANK(D8,$D$3:$D$63,0))</f>
        <v>6</v>
      </c>
      <c r="B8" s="9">
        <v>6</v>
      </c>
      <c r="C8" s="12" t="s">
        <v>144</v>
      </c>
      <c r="D8" s="72">
        <f>I8+M8+Q8+U8+Y8+AC8+AG8+AK8+AO8+AS8+AW8+BA8+BE8</f>
        <v>102</v>
      </c>
      <c r="E8" s="13">
        <f>J8+N8+R8+V8+Z8+AD8+AH8+AL8+AP8+AT8+AX8+BB8+BF8</f>
        <v>10</v>
      </c>
      <c r="F8" s="13">
        <f>COUNTA(H8,L8,P8,T8,X8,AB8,AF8,AJ8,AN8,AR8,AV8,AZ8,BD8)</f>
        <v>1</v>
      </c>
      <c r="G8" s="4"/>
      <c r="H8" s="4"/>
      <c r="I8" s="4"/>
      <c r="J8" s="4"/>
      <c r="K8" s="5"/>
      <c r="L8" s="6"/>
      <c r="M8" s="6"/>
      <c r="N8" s="6"/>
      <c r="O8" s="5"/>
      <c r="P8" s="6"/>
      <c r="Q8" s="6"/>
      <c r="R8" s="6"/>
      <c r="S8" s="5">
        <f>VLOOKUP(C8,'4'!$B$10:$H$161,3,FALSE)</f>
        <v>3.2662037037037038E-2</v>
      </c>
      <c r="T8" s="6">
        <f>VLOOKUP(C8,'4'!$B$10:$H$161,4,FALSE)</f>
        <v>2</v>
      </c>
      <c r="U8" s="6">
        <f>VLOOKUP(T8,Баллы!$A$2:$B$101,2)+V8/2</f>
        <v>102</v>
      </c>
      <c r="V8" s="6">
        <f>VLOOKUP(C8,'4'!$B$10:$H$161,6,FALSE)</f>
        <v>10</v>
      </c>
      <c r="W8" s="4"/>
      <c r="X8" s="4"/>
      <c r="Y8" s="4"/>
      <c r="Z8" s="4"/>
      <c r="AA8" s="8"/>
      <c r="AB8" s="4"/>
      <c r="AC8" s="4"/>
      <c r="AD8" s="4"/>
      <c r="AE8" s="87"/>
      <c r="AF8" s="6"/>
      <c r="AG8" s="4"/>
      <c r="AH8" s="4"/>
      <c r="AI8" s="5"/>
      <c r="AJ8" s="6"/>
      <c r="AK8" s="6"/>
      <c r="AL8" s="6"/>
      <c r="AM8" s="5"/>
      <c r="AN8" s="6"/>
      <c r="AO8" s="6"/>
      <c r="AP8" s="6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>
        <f>IF(D9=0," ",RANK(D9,$D$3:$D$63,0))</f>
        <v>7</v>
      </c>
      <c r="B9" s="9">
        <v>7</v>
      </c>
      <c r="C9" s="12" t="s">
        <v>1865</v>
      </c>
      <c r="D9" s="72">
        <f>I9+M9+Q9+U9+Y9+AC9+AG9+AK9+AO9+AS9+AW9+BA9+BE9</f>
        <v>101.75</v>
      </c>
      <c r="E9" s="13">
        <f>J9+N9+R9+V9+Z9+AD9+AH9+AL9+AP9+AT9+AX9+BB9+BF9</f>
        <v>3.5</v>
      </c>
      <c r="F9" s="13">
        <f>COUNTA(H9,L9,P9,T9,X9,AB9,AF9,AJ9,AN9,AR9,AV9,AZ9,BD9)</f>
        <v>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87" t="str">
        <f>VLOOKUP(C9,'7'!$B$10:$H$126,3,FALSE)</f>
        <v>00:17:59</v>
      </c>
      <c r="AF9" s="6">
        <f>VLOOKUP(C9,'7'!$B$10:$H$126,4,FALSE)</f>
        <v>1</v>
      </c>
      <c r="AG9" s="4">
        <f>VLOOKUP(AF9,Баллы!$A$2:$B$101,2)+AH9/2</f>
        <v>101.75</v>
      </c>
      <c r="AH9" s="4">
        <f>VLOOKUP(C9,'7'!$B$10:$H$126,6,FALSE)</f>
        <v>3.5</v>
      </c>
      <c r="AI9" s="5"/>
      <c r="AJ9" s="6"/>
      <c r="AK9" s="6"/>
      <c r="AL9" s="6"/>
      <c r="AM9" s="5"/>
      <c r="AN9" s="6"/>
      <c r="AO9" s="6"/>
      <c r="AP9" s="6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 spans="1:58" x14ac:dyDescent="0.3">
      <c r="A10" s="11">
        <f>IF(D10=0," ",RANK(D10,$D$3:$D$63,0))</f>
        <v>8</v>
      </c>
      <c r="B10" s="35">
        <v>8</v>
      </c>
      <c r="C10" s="12" t="s">
        <v>765</v>
      </c>
      <c r="D10" s="72">
        <f>I10+M10+Q10+U10+Y10+AC10+AG10+AK10+AO10+AS10+AW10+BA10+BE10</f>
        <v>101.5</v>
      </c>
      <c r="E10" s="13">
        <f>J10+N10+R10+V10+Z10+AD10+AH10+AL10+AP10+AT10+AX10+BB10+BF10</f>
        <v>3</v>
      </c>
      <c r="F10" s="13">
        <f>COUNTA(H10,L10,P10,T10,X10,AB10,AF10,AJ10,AN10,AR10,AV10,AZ10,BD10)</f>
        <v>1</v>
      </c>
      <c r="G10" s="4"/>
      <c r="H10" s="4"/>
      <c r="I10" s="4"/>
      <c r="J10" s="4"/>
      <c r="K10" s="5"/>
      <c r="L10" s="6"/>
      <c r="M10" s="6"/>
      <c r="N10" s="6"/>
      <c r="O10" s="5"/>
      <c r="P10" s="6"/>
      <c r="Q10" s="6"/>
      <c r="R10" s="6"/>
      <c r="S10" s="5"/>
      <c r="T10" s="6"/>
      <c r="U10" s="6"/>
      <c r="V10" s="6"/>
      <c r="W10" s="5"/>
      <c r="X10" s="6"/>
      <c r="Y10" s="6"/>
      <c r="Z10" s="6"/>
      <c r="AA10" s="8">
        <f>VLOOKUP(C10,'6'!$B$10:$H$215,3,FALSE)</f>
        <v>9.386574074074075E-3</v>
      </c>
      <c r="AB10" s="4">
        <f>VLOOKUP(C10,'6'!$B$10:$H$215,4,FALSE)</f>
        <v>1</v>
      </c>
      <c r="AC10" s="6">
        <f>VLOOKUP(AB10,Баллы!$A$2:$B$101,2)+AD10/2</f>
        <v>101.5</v>
      </c>
      <c r="AD10" s="4">
        <f>VLOOKUP(C10,'6'!$B$10:$H$215,6,FALSE)</f>
        <v>3</v>
      </c>
      <c r="AE10" s="87"/>
      <c r="AF10" s="6"/>
      <c r="AG10" s="4"/>
      <c r="AH10" s="4"/>
      <c r="AI10" s="5"/>
      <c r="AJ10" s="6"/>
      <c r="AK10" s="6"/>
      <c r="AL10" s="6"/>
      <c r="AM10" s="5"/>
      <c r="AN10" s="6"/>
      <c r="AO10" s="6"/>
      <c r="AP10" s="6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</row>
    <row r="11" spans="1:58" x14ac:dyDescent="0.3">
      <c r="A11" s="11">
        <f>IF(D11=0," ",RANK(D11,$D$3:$D$63,0))</f>
        <v>9</v>
      </c>
      <c r="B11" s="9">
        <v>9</v>
      </c>
      <c r="C11" s="12" t="s">
        <v>794</v>
      </c>
      <c r="D11" s="72">
        <f>I11+M11+Q11+U11+Y11+AC11+AG11+AK11+AO11+AS11+AW11+BA11+BE11</f>
        <v>100</v>
      </c>
      <c r="E11" s="13">
        <f>J11+N11+R11+V11+Z11+AD11+AH11+AL11+AP11+AT11+AX11+BB11+BF11</f>
        <v>6</v>
      </c>
      <c r="F11" s="13">
        <f>COUNTA(H11,L11,P11,T11,X11,AB11,AF11,AJ11,AN11,AR11,AV11,AZ11,BD11)</f>
        <v>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87"/>
      <c r="AF11" s="6"/>
      <c r="AG11" s="4"/>
      <c r="AH11" s="4"/>
      <c r="AI11" s="5"/>
      <c r="AJ11" s="6"/>
      <c r="AK11" s="6"/>
      <c r="AL11" s="6"/>
      <c r="AM11" s="5">
        <f>VLOOKUP(C11,'9'!$B$5:$H$89,3,FALSE)</f>
        <v>3.1273148148148147E-2</v>
      </c>
      <c r="AN11" s="6">
        <f>VLOOKUP(C11,'9'!$B$5:$H$89,4,FALSE)</f>
        <v>2</v>
      </c>
      <c r="AO11" s="6">
        <f>VLOOKUP(AN11,Баллы!$A$2:$B$101,2)+AP11/2</f>
        <v>100</v>
      </c>
      <c r="AP11" s="6">
        <f>VLOOKUP(C11,'9'!$B$5:$H$89,6,FALSE)</f>
        <v>6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 spans="1:58" x14ac:dyDescent="0.3">
      <c r="A12" s="11">
        <f>IF(D12=0," ",RANK(D12,$D$3:$D$63,0))</f>
        <v>10</v>
      </c>
      <c r="B12" s="9">
        <v>10</v>
      </c>
      <c r="C12" s="146" t="s">
        <v>1867</v>
      </c>
      <c r="D12" s="72">
        <f>I12+M12+Q12+U12+Y12+AC12+AG12+AK12+AO12+AS12+AW12+BA12+BE12</f>
        <v>98.5</v>
      </c>
      <c r="E12" s="13">
        <f>J12+N12+R12+V12+Z12+AD12+AH12+AL12+AP12+AT12+AX12+BB12+BF12</f>
        <v>7</v>
      </c>
      <c r="F12" s="13">
        <f>COUNTA(H12,L12,P12,T12,X12,AB12,AF12,AJ12,AN12,AR12,AV12,AZ12,BD12)</f>
        <v>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87"/>
      <c r="AF12" s="6"/>
      <c r="AG12" s="4"/>
      <c r="AH12" s="4"/>
      <c r="AI12" s="5" t="str">
        <f>VLOOKUP(C12,'8'!$B$10:$H$397,3,FALSE)</f>
        <v>00:48:22</v>
      </c>
      <c r="AJ12" s="6">
        <f>VLOOKUP(C12,'8'!$B$10:$H$397,4,FALSE)</f>
        <v>3</v>
      </c>
      <c r="AK12" s="6">
        <f>VLOOKUP(AJ12,Баллы!$A$2:$B$101,2)+AL12/2</f>
        <v>98.5</v>
      </c>
      <c r="AL12" s="6">
        <f>VLOOKUP(C12,'8'!$B$10:$H$397,6,FALSE)</f>
        <v>7</v>
      </c>
      <c r="AM12" s="5"/>
      <c r="AN12" s="6"/>
      <c r="AO12" s="6"/>
      <c r="AP12" s="6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 spans="1:58" x14ac:dyDescent="0.3">
      <c r="A13" s="11">
        <f>IF(D13=0," ",RANK(D13,$D$3:$D$63,0))</f>
        <v>10</v>
      </c>
      <c r="B13" s="9">
        <v>11</v>
      </c>
      <c r="C13" s="12" t="s">
        <v>117</v>
      </c>
      <c r="D13" s="72">
        <f>I13+M13+Q13+U13+Y13+AC13+AG13+AK13+AO13+AS13+AW13+BA13+BE13</f>
        <v>98.5</v>
      </c>
      <c r="E13" s="13">
        <f>J13+N13+R13+V13+Z13+AD13+AH13+AL13+AP13+AT13+AX13+BB13+BF13</f>
        <v>3</v>
      </c>
      <c r="F13" s="13">
        <f>COUNTA(H13,L13,P13,T13,X13,AB13,AF13,AJ13,AN13,AR13,AV13,AZ13,BD13)</f>
        <v>1</v>
      </c>
      <c r="G13" s="5">
        <f>VLOOKUP(C13,'1'!B11:H111,3,FALSE)</f>
        <v>9.9768518518518531E-3</v>
      </c>
      <c r="H13" s="6">
        <f>VLOOKUP(C13,'1'!B11:H111,4,FALSE)</f>
        <v>2</v>
      </c>
      <c r="I13" s="6">
        <f>VLOOKUP(H13,Баллы!$A$2:$B$101,2)+J13/2</f>
        <v>98.5</v>
      </c>
      <c r="J13" s="6">
        <f>VLOOKUP(C13,'1'!B11:H111,6,FALSE)</f>
        <v>3</v>
      </c>
      <c r="K13" s="5"/>
      <c r="L13" s="6"/>
      <c r="M13" s="6"/>
      <c r="N13" s="6"/>
      <c r="O13" s="5"/>
      <c r="P13" s="6"/>
      <c r="Q13" s="6"/>
      <c r="R13" s="6"/>
      <c r="S13" s="5"/>
      <c r="T13" s="6"/>
      <c r="U13" s="6"/>
      <c r="V13" s="6"/>
      <c r="W13" s="4"/>
      <c r="X13" s="4"/>
      <c r="Y13" s="4"/>
      <c r="Z13" s="4"/>
      <c r="AA13" s="8"/>
      <c r="AB13" s="4"/>
      <c r="AC13" s="4"/>
      <c r="AD13" s="4"/>
      <c r="AE13" s="87"/>
      <c r="AF13" s="6"/>
      <c r="AG13" s="4"/>
      <c r="AH13" s="4"/>
      <c r="AI13" s="5"/>
      <c r="AJ13" s="6"/>
      <c r="AK13" s="6"/>
      <c r="AL13" s="6"/>
      <c r="AM13" s="5"/>
      <c r="AN13" s="6"/>
      <c r="AO13" s="6"/>
      <c r="AP13" s="6"/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5"/>
      <c r="BD13" s="6"/>
      <c r="BE13" s="6"/>
      <c r="BF13" s="6"/>
    </row>
    <row r="14" spans="1:58" x14ac:dyDescent="0.3">
      <c r="A14" s="11">
        <f>IF(D14=0," ",RANK(D14,$D$3:$D$63,0))</f>
        <v>10</v>
      </c>
      <c r="B14" s="9">
        <v>11</v>
      </c>
      <c r="C14" s="12" t="s">
        <v>766</v>
      </c>
      <c r="D14" s="72">
        <f>I14+M14+Q14+U14+Y14+AC14+AG14+AK14+AO14+AS14+AW14+BA14+BE14</f>
        <v>98.5</v>
      </c>
      <c r="E14" s="13">
        <f>J14+N14+R14+V14+Z14+AD14+AH14+AL14+AP14+AT14+AX14+BB14+BF14</f>
        <v>3</v>
      </c>
      <c r="F14" s="13">
        <f>COUNTA(H14,L14,P14,T14,X14,AB14,AF14,AJ14,AN14,AR14,AV14,AZ14,BD14)</f>
        <v>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8">
        <f>VLOOKUP(C14,'6'!$B$10:$H$215,3,FALSE)</f>
        <v>1.1307870370370371E-2</v>
      </c>
      <c r="AB14" s="4">
        <f>VLOOKUP(C14,'6'!$B$10:$H$215,4,FALSE)</f>
        <v>2</v>
      </c>
      <c r="AC14" s="4">
        <f>VLOOKUP(AB14,Баллы!$A$2:$B$101,2)+AD14/2</f>
        <v>98.5</v>
      </c>
      <c r="AD14" s="4">
        <f>VLOOKUP(C14,'6'!$B$10:$H$215,6,FALSE)</f>
        <v>3</v>
      </c>
      <c r="AE14" s="87"/>
      <c r="AF14" s="6"/>
      <c r="AG14" s="4"/>
      <c r="AH14" s="4"/>
      <c r="AI14" s="5"/>
      <c r="AJ14" s="6"/>
      <c r="AK14" s="6"/>
      <c r="AL14" s="6"/>
      <c r="AM14" s="5"/>
      <c r="AN14" s="6"/>
      <c r="AO14" s="6"/>
      <c r="AP14" s="6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5"/>
      <c r="BD14" s="6"/>
      <c r="BE14" s="6"/>
      <c r="BF14" s="6"/>
    </row>
    <row r="15" spans="1:58" x14ac:dyDescent="0.3">
      <c r="A15" s="11">
        <f>IF(D15=0," ",RANK(D15,$D$3:$D$63,0))</f>
        <v>13</v>
      </c>
      <c r="B15" s="9">
        <v>13</v>
      </c>
      <c r="C15" s="146" t="s">
        <v>1868</v>
      </c>
      <c r="D15" s="72">
        <f>I15+M15+Q15+U15+Y15+AC15+AG15+AK15+AO15+AS15+AW15+BA15+BE15</f>
        <v>96.5</v>
      </c>
      <c r="E15" s="13">
        <f>J15+N15+R15+V15+Z15+AD15+AH15+AL15+AP15+AT15+AX15+BB15+BF15</f>
        <v>7</v>
      </c>
      <c r="F15" s="13">
        <f>COUNTA(H15,L15,P15,T15,X15,AB15,AF15,AJ15,AN15,AR15,AV15,AZ15,BD15)</f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87"/>
      <c r="AF15" s="6"/>
      <c r="AG15" s="4"/>
      <c r="AH15" s="4"/>
      <c r="AI15" s="5" t="str">
        <f>VLOOKUP(C15,'8'!$B$10:$H$397,3,FALSE)</f>
        <v>00:57:21</v>
      </c>
      <c r="AJ15" s="6">
        <f>VLOOKUP(C15,'8'!$B$10:$H$397,4,FALSE)</f>
        <v>4</v>
      </c>
      <c r="AK15" s="6">
        <f>VLOOKUP(AJ15,Баллы!$A$2:$B$101,2)+AL15/2</f>
        <v>96.5</v>
      </c>
      <c r="AL15" s="6">
        <f>VLOOKUP(C15,'8'!$B$10:$H$397,6,FALSE)</f>
        <v>7</v>
      </c>
      <c r="AM15" s="5"/>
      <c r="AN15" s="6"/>
      <c r="AO15" s="6"/>
      <c r="AP15" s="6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</row>
    <row r="16" spans="1:58" x14ac:dyDescent="0.3">
      <c r="A16" s="11">
        <f>IF(D16=0," ",RANK(D16,$D$3:$D$63,0))</f>
        <v>14</v>
      </c>
      <c r="B16" s="9">
        <v>14</v>
      </c>
      <c r="C16" s="146" t="s">
        <v>1869</v>
      </c>
      <c r="D16" s="72">
        <f>I16+M16+Q16+U16+Y16+AC16+AG16+AK16+AO16+AS16+AW16+BA16+BE16</f>
        <v>94.5</v>
      </c>
      <c r="E16" s="13">
        <f>J16+N16+R16+V16+Z16+AD16+AH16+AL16+AP16+AT16+AX16+BB16+BF16</f>
        <v>7</v>
      </c>
      <c r="F16" s="13">
        <f>COUNTA(H16,L16,P16,T16,X16,AB16,AF16,AJ16,AN16,AR16,AV16,AZ16,BD16)</f>
        <v>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87"/>
      <c r="AF16" s="6"/>
      <c r="AG16" s="4"/>
      <c r="AH16" s="4"/>
      <c r="AI16" s="5" t="str">
        <f>VLOOKUP(C16,'8'!$B$10:$H$397,3,FALSE)</f>
        <v>01:11:44</v>
      </c>
      <c r="AJ16" s="6">
        <f>VLOOKUP(C16,'8'!$B$10:$H$397,4,FALSE)</f>
        <v>5</v>
      </c>
      <c r="AK16" s="6">
        <f>VLOOKUP(AJ16,Баллы!$A$2:$B$101,2)+AL16/2</f>
        <v>94.5</v>
      </c>
      <c r="AL16" s="6">
        <f>VLOOKUP(C16,'8'!$B$10:$H$397,6,FALSE)</f>
        <v>7</v>
      </c>
      <c r="AM16" s="5"/>
      <c r="AN16" s="6"/>
      <c r="AO16" s="6"/>
      <c r="AP16" s="6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</row>
    <row r="17" spans="1:58" x14ac:dyDescent="0.3">
      <c r="A17" s="11">
        <f>IF(D17=0," ",RANK(D17,$D$3:$D$63,0))</f>
        <v>14</v>
      </c>
      <c r="B17" s="9">
        <v>15</v>
      </c>
      <c r="C17" s="12" t="s">
        <v>59</v>
      </c>
      <c r="D17" s="72">
        <f>I17+M17+Q17+U17+Y17+AC17+AG17+AK17+AO17+AS17+AW17+BA17+BE17</f>
        <v>94.5</v>
      </c>
      <c r="E17" s="13">
        <f>J17+N17+R17+V17+Z17+AD17+AH17+AL17+AP17+AT17+AX17+BB17+BF17</f>
        <v>3</v>
      </c>
      <c r="F17" s="13">
        <f>COUNTA(H17,L17,P17,T17,X17,AB17,AF17,AJ17,AN17,AR17,AV17,AZ17,BD17)</f>
        <v>1</v>
      </c>
      <c r="G17" s="5">
        <f>VLOOKUP(C17,'1'!B13:H113,3,FALSE)</f>
        <v>1.0983796296296297E-2</v>
      </c>
      <c r="H17" s="6">
        <f>VLOOKUP(C17,'1'!B13:H113,4,FALSE)</f>
        <v>4</v>
      </c>
      <c r="I17" s="6">
        <f>VLOOKUP(H17,Баллы!$A$2:$B$101,2)+J17/2</f>
        <v>94.5</v>
      </c>
      <c r="J17" s="6">
        <f>VLOOKUP(C17,'1'!B13:H113,6,FALSE)</f>
        <v>3</v>
      </c>
      <c r="K17" s="5"/>
      <c r="L17" s="6"/>
      <c r="M17" s="6"/>
      <c r="N17" s="6"/>
      <c r="O17" s="5"/>
      <c r="P17" s="6"/>
      <c r="Q17" s="6"/>
      <c r="R17" s="6"/>
      <c r="S17" s="5"/>
      <c r="T17" s="6"/>
      <c r="U17" s="6"/>
      <c r="V17" s="6"/>
      <c r="W17" s="4"/>
      <c r="X17" s="4"/>
      <c r="Y17" s="4"/>
      <c r="Z17" s="4"/>
      <c r="AA17" s="8"/>
      <c r="AB17" s="4"/>
      <c r="AC17" s="4"/>
      <c r="AD17" s="4"/>
      <c r="AE17" s="87"/>
      <c r="AF17" s="6"/>
      <c r="AG17" s="4"/>
      <c r="AH17" s="4"/>
      <c r="AI17" s="5"/>
      <c r="AJ17" s="6"/>
      <c r="AK17" s="6"/>
      <c r="AL17" s="6"/>
      <c r="AM17" s="5"/>
      <c r="AN17" s="6"/>
      <c r="AO17" s="6"/>
      <c r="AP17" s="6"/>
      <c r="AQ17" s="5"/>
      <c r="AR17" s="6"/>
      <c r="AS17" s="6"/>
      <c r="AT17" s="6"/>
      <c r="AU17" s="5"/>
      <c r="AV17" s="6"/>
      <c r="AW17" s="6"/>
      <c r="AX17" s="6"/>
      <c r="AY17" s="5"/>
      <c r="AZ17" s="6"/>
      <c r="BA17" s="6"/>
      <c r="BB17" s="6"/>
      <c r="BC17" s="5"/>
      <c r="BD17" s="6"/>
      <c r="BE17" s="6"/>
      <c r="BF17" s="6"/>
    </row>
    <row r="18" spans="1:58" x14ac:dyDescent="0.3">
      <c r="A18" s="11">
        <f>IF(D18=0," ",RANK(D18,$D$3:$D$63,0))</f>
        <v>16</v>
      </c>
      <c r="B18" s="9">
        <v>16</v>
      </c>
      <c r="C18" s="12" t="s">
        <v>118</v>
      </c>
      <c r="D18" s="72">
        <f>I18+M18+Q18+U18+Y18+AC18+AG18+AK18+AO18+AS18+AW18+BA18+BE18</f>
        <v>92.5</v>
      </c>
      <c r="E18" s="13">
        <f>J18+N18+R18+V18+Z18+AD18+AH18+AL18+AP18+AT18+AX18+BB18+BF18</f>
        <v>3</v>
      </c>
      <c r="F18" s="13">
        <f>COUNTA(H18,L18,P18,T18,X18,AB18,AF18,AJ18,AN18,AR18,AV18,AZ18,BD18)</f>
        <v>1</v>
      </c>
      <c r="G18" s="5">
        <f>VLOOKUP(C18,'1'!B14:H114,3,FALSE)</f>
        <v>1.1006944444444444E-2</v>
      </c>
      <c r="H18" s="6">
        <f>VLOOKUP(C18,'1'!B14:H114,4,FALSE)</f>
        <v>5</v>
      </c>
      <c r="I18" s="6">
        <f>VLOOKUP(H18,Баллы!$A$2:$B$101,2)+J18/2</f>
        <v>92.5</v>
      </c>
      <c r="J18" s="6">
        <f>VLOOKUP(C18,'1'!B14:H114,6,FALSE)</f>
        <v>3</v>
      </c>
      <c r="K18" s="5"/>
      <c r="L18" s="6"/>
      <c r="M18" s="6"/>
      <c r="N18" s="6"/>
      <c r="O18" s="5"/>
      <c r="P18" s="6"/>
      <c r="Q18" s="6"/>
      <c r="R18" s="6"/>
      <c r="S18" s="5"/>
      <c r="T18" s="6"/>
      <c r="U18" s="6"/>
      <c r="V18" s="6"/>
      <c r="W18" s="4"/>
      <c r="X18" s="4"/>
      <c r="Y18" s="4"/>
      <c r="Z18" s="4"/>
      <c r="AA18" s="8"/>
      <c r="AB18" s="4"/>
      <c r="AC18" s="4"/>
      <c r="AD18" s="4"/>
      <c r="AE18" s="87"/>
      <c r="AF18" s="6"/>
      <c r="AG18" s="4"/>
      <c r="AH18" s="4"/>
      <c r="AI18" s="5"/>
      <c r="AJ18" s="6"/>
      <c r="AK18" s="6"/>
      <c r="AL18" s="6"/>
      <c r="AM18" s="5"/>
      <c r="AN18" s="6"/>
      <c r="AO18" s="6"/>
      <c r="AP18" s="6"/>
      <c r="AQ18" s="5"/>
      <c r="AR18" s="6"/>
      <c r="AS18" s="6"/>
      <c r="AT18" s="6"/>
      <c r="AU18" s="5"/>
      <c r="AV18" s="6"/>
      <c r="AW18" s="6"/>
      <c r="AX18" s="6"/>
      <c r="AY18" s="5"/>
      <c r="AZ18" s="6"/>
      <c r="BA18" s="6"/>
      <c r="BB18" s="6"/>
      <c r="BC18" s="5"/>
      <c r="BD18" s="6"/>
      <c r="BE18" s="6"/>
      <c r="BF18" s="6"/>
    </row>
    <row r="19" spans="1:58" x14ac:dyDescent="0.3">
      <c r="A19" s="11">
        <f>IF(D19=0," ",RANK(D19,$D$3:$D$63,0))</f>
        <v>17</v>
      </c>
      <c r="B19" s="9">
        <v>17</v>
      </c>
      <c r="C19" s="12" t="s">
        <v>119</v>
      </c>
      <c r="D19" s="72">
        <f>I19+M19+Q19+U19+Y19+AC19+AG19+AK19+AO19+AS19+AW19+BA19+BE19</f>
        <v>90.5</v>
      </c>
      <c r="E19" s="13">
        <f>J19+N19+R19+V19+Z19+AD19+AH19+AL19+AP19+AT19+AX19+BB19+BF19</f>
        <v>3</v>
      </c>
      <c r="F19" s="13">
        <f>COUNTA(H19,L19,P19,T19,X19,AB19,AF19,AJ19,AN19,AR19,AV19,AZ19,BD19)</f>
        <v>1</v>
      </c>
      <c r="G19" s="5">
        <f>VLOOKUP(C19,'1'!B15:H115,3,FALSE)</f>
        <v>1.3136574074074077E-2</v>
      </c>
      <c r="H19" s="6">
        <f>VLOOKUP(C19,'1'!B15:H115,4,FALSE)</f>
        <v>6</v>
      </c>
      <c r="I19" s="6">
        <f>VLOOKUP(H19,Баллы!$A$2:$B$101,2)+J19/2</f>
        <v>90.5</v>
      </c>
      <c r="J19" s="6">
        <f>VLOOKUP(C19,'1'!B15:H115,6,FALSE)</f>
        <v>3</v>
      </c>
      <c r="K19" s="5"/>
      <c r="L19" s="6"/>
      <c r="M19" s="6"/>
      <c r="N19" s="6"/>
      <c r="O19" s="5"/>
      <c r="P19" s="6"/>
      <c r="Q19" s="6"/>
      <c r="R19" s="6"/>
      <c r="S19" s="5"/>
      <c r="T19" s="6"/>
      <c r="U19" s="6"/>
      <c r="V19" s="6"/>
      <c r="W19" s="4"/>
      <c r="X19" s="4"/>
      <c r="Y19" s="4"/>
      <c r="Z19" s="4"/>
      <c r="AA19" s="8"/>
      <c r="AB19" s="4"/>
      <c r="AC19" s="4"/>
      <c r="AD19" s="4"/>
      <c r="AE19" s="87"/>
      <c r="AF19" s="6"/>
      <c r="AG19" s="4"/>
      <c r="AH19" s="4"/>
      <c r="AI19" s="5"/>
      <c r="AJ19" s="6"/>
      <c r="AK19" s="6"/>
      <c r="AL19" s="6"/>
      <c r="AM19" s="5"/>
      <c r="AN19" s="6"/>
      <c r="AO19" s="6"/>
      <c r="AP19" s="6"/>
      <c r="AQ19" s="5"/>
      <c r="AR19" s="6"/>
      <c r="AS19" s="6"/>
      <c r="AT19" s="6"/>
      <c r="AU19" s="5"/>
      <c r="AV19" s="6"/>
      <c r="AW19" s="6"/>
      <c r="AX19" s="6"/>
      <c r="AY19" s="5"/>
      <c r="AZ19" s="6"/>
      <c r="BA19" s="6"/>
      <c r="BB19" s="6"/>
      <c r="BC19" s="5"/>
      <c r="BD19" s="6"/>
      <c r="BE19" s="6"/>
      <c r="BF19" s="6"/>
    </row>
    <row r="20" spans="1:58" x14ac:dyDescent="0.3">
      <c r="A20" s="11">
        <f>IF(D20=0," ",RANK(D20,$D$3:$D$63,0))</f>
        <v>18</v>
      </c>
      <c r="B20" s="9">
        <v>18</v>
      </c>
      <c r="C20" s="12" t="s">
        <v>150</v>
      </c>
      <c r="D20" s="72">
        <f>I20+M20+Q20+U20+Y20+AC20+AG20+AK20+AO20+AS20+AW20+BA20+BE20</f>
        <v>88</v>
      </c>
      <c r="E20" s="13">
        <f>J20+N20+R20+V20+Z20+AD20+AH20+AL20+AP20+AT20+AX20+BB20+BF20</f>
        <v>10</v>
      </c>
      <c r="F20" s="13">
        <f>COUNTA(H20,L20,P20,T20,X20,AB20,AF20,AJ20,AN20,AR20,AV20,AZ20,BD20)</f>
        <v>1</v>
      </c>
      <c r="G20" s="4"/>
      <c r="H20" s="4"/>
      <c r="I20" s="4"/>
      <c r="J20" s="4"/>
      <c r="K20" s="5"/>
      <c r="L20" s="6"/>
      <c r="M20" s="6"/>
      <c r="N20" s="6"/>
      <c r="O20" s="5"/>
      <c r="P20" s="6"/>
      <c r="Q20" s="6"/>
      <c r="R20" s="6"/>
      <c r="S20" s="5">
        <f>VLOOKUP(C20,'4'!$B$10:$H$161,3,FALSE)</f>
        <v>4.2430555555555555E-2</v>
      </c>
      <c r="T20" s="6">
        <f>VLOOKUP(C20,'4'!$B$10:$H$161,4,FALSE)</f>
        <v>9</v>
      </c>
      <c r="U20" s="6">
        <f>VLOOKUP(T20,Баллы!$A$2:$B$101,2)+V20/2</f>
        <v>88</v>
      </c>
      <c r="V20" s="6">
        <f>VLOOKUP(C20,'4'!$B$10:$H$161,6,FALSE)</f>
        <v>10</v>
      </c>
      <c r="W20" s="4"/>
      <c r="X20" s="4"/>
      <c r="Y20" s="4"/>
      <c r="Z20" s="4"/>
      <c r="AA20" s="8"/>
      <c r="AB20" s="4"/>
      <c r="AC20" s="4"/>
      <c r="AD20" s="4"/>
      <c r="AE20" s="87"/>
      <c r="AF20" s="6"/>
      <c r="AG20" s="4"/>
      <c r="AH20" s="4"/>
      <c r="AI20" s="5"/>
      <c r="AJ20" s="6"/>
      <c r="AK20" s="6"/>
      <c r="AL20" s="6"/>
      <c r="AM20" s="5"/>
      <c r="AN20" s="6"/>
      <c r="AO20" s="6"/>
      <c r="AP20" s="6"/>
      <c r="AQ20" s="4"/>
      <c r="AR20" s="4"/>
      <c r="AS20" s="4"/>
      <c r="AT20" s="4"/>
      <c r="AU20" s="4"/>
      <c r="AV20" s="4"/>
      <c r="AW20" s="4"/>
      <c r="AX20" s="4"/>
      <c r="AY20" s="5"/>
      <c r="AZ20" s="6"/>
      <c r="BA20" s="6"/>
      <c r="BB20" s="6"/>
      <c r="BC20" s="5"/>
      <c r="BD20" s="6"/>
      <c r="BE20" s="6"/>
      <c r="BF20" s="6"/>
    </row>
  </sheetData>
  <autoFilter ref="A2:BF20"/>
  <sortState ref="A3:BF20">
    <sortCondition ref="B3:B20"/>
  </sortState>
  <mergeCells count="19">
    <mergeCell ref="O1:R1"/>
    <mergeCell ref="S1:V1"/>
    <mergeCell ref="W1:Z1"/>
    <mergeCell ref="BC1:BF1"/>
    <mergeCell ref="AY1:BB1"/>
    <mergeCell ref="AQ1:AT1"/>
    <mergeCell ref="AU1:AX1"/>
    <mergeCell ref="AA1:AD1"/>
    <mergeCell ref="AE1:AH1"/>
    <mergeCell ref="AI1:AL1"/>
    <mergeCell ref="AM1:AP1"/>
    <mergeCell ref="G1:J1"/>
    <mergeCell ref="K1:N1"/>
    <mergeCell ref="A1:A2"/>
    <mergeCell ref="C1:C2"/>
    <mergeCell ref="D1:D2"/>
    <mergeCell ref="E1:E2"/>
    <mergeCell ref="F1:F2"/>
    <mergeCell ref="B1:B2"/>
  </mergeCells>
  <conditionalFormatting sqref="C21:C1048576 C1:C2">
    <cfRule type="duplicateValues" dxfId="40" priority="7"/>
  </conditionalFormatting>
  <conditionalFormatting sqref="C1:C2 C21:C1048576">
    <cfRule type="duplicateValues" dxfId="39" priority="2"/>
    <cfRule type="duplicateValues" dxfId="38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D101"/>
  <sheetViews>
    <sheetView workbookViewId="0">
      <selection activeCell="B102" sqref="B102"/>
    </sheetView>
  </sheetViews>
  <sheetFormatPr defaultColWidth="8.88671875" defaultRowHeight="14.4" x14ac:dyDescent="0.3"/>
  <cols>
    <col min="1" max="2" width="8.88671875" style="1"/>
    <col min="3" max="3" width="9.109375" customWidth="1"/>
    <col min="4" max="4" width="13.109375" customWidth="1"/>
    <col min="5" max="16384" width="8.88671875" style="1"/>
  </cols>
  <sheetData>
    <row r="1" spans="1:2" s="2" customFormat="1" x14ac:dyDescent="0.25">
      <c r="A1" s="14" t="s">
        <v>10</v>
      </c>
      <c r="B1" s="15" t="s">
        <v>9</v>
      </c>
    </row>
    <row r="2" spans="1:2" x14ac:dyDescent="0.3">
      <c r="A2" s="16">
        <v>1</v>
      </c>
      <c r="B2" s="17">
        <v>100</v>
      </c>
    </row>
    <row r="3" spans="1:2" x14ac:dyDescent="0.3">
      <c r="A3" s="16">
        <v>2</v>
      </c>
      <c r="B3" s="17">
        <v>97</v>
      </c>
    </row>
    <row r="4" spans="1:2" x14ac:dyDescent="0.3">
      <c r="A4" s="16">
        <v>3</v>
      </c>
      <c r="B4" s="17">
        <v>95</v>
      </c>
    </row>
    <row r="5" spans="1:2" x14ac:dyDescent="0.3">
      <c r="A5" s="16">
        <v>4</v>
      </c>
      <c r="B5" s="17">
        <v>93</v>
      </c>
    </row>
    <row r="6" spans="1:2" x14ac:dyDescent="0.3">
      <c r="A6" s="16">
        <v>5</v>
      </c>
      <c r="B6" s="17">
        <v>91</v>
      </c>
    </row>
    <row r="7" spans="1:2" x14ac:dyDescent="0.3">
      <c r="A7" s="16">
        <v>6</v>
      </c>
      <c r="B7" s="17">
        <v>89</v>
      </c>
    </row>
    <row r="8" spans="1:2" x14ac:dyDescent="0.3">
      <c r="A8" s="16">
        <v>7</v>
      </c>
      <c r="B8" s="17">
        <v>87</v>
      </c>
    </row>
    <row r="9" spans="1:2" x14ac:dyDescent="0.3">
      <c r="A9" s="16">
        <v>8</v>
      </c>
      <c r="B9" s="17">
        <v>85</v>
      </c>
    </row>
    <row r="10" spans="1:2" x14ac:dyDescent="0.3">
      <c r="A10" s="16">
        <v>9</v>
      </c>
      <c r="B10" s="17">
        <v>83</v>
      </c>
    </row>
    <row r="11" spans="1:2" x14ac:dyDescent="0.3">
      <c r="A11" s="16">
        <v>10</v>
      </c>
      <c r="B11" s="17">
        <v>81</v>
      </c>
    </row>
    <row r="12" spans="1:2" x14ac:dyDescent="0.3">
      <c r="A12" s="16">
        <v>11</v>
      </c>
      <c r="B12" s="17">
        <v>80</v>
      </c>
    </row>
    <row r="13" spans="1:2" x14ac:dyDescent="0.3">
      <c r="A13" s="16">
        <v>12</v>
      </c>
      <c r="B13" s="17">
        <v>79</v>
      </c>
    </row>
    <row r="14" spans="1:2" x14ac:dyDescent="0.3">
      <c r="A14" s="16">
        <v>13</v>
      </c>
      <c r="B14" s="17">
        <v>78</v>
      </c>
    </row>
    <row r="15" spans="1:2" x14ac:dyDescent="0.3">
      <c r="A15" s="16">
        <v>14</v>
      </c>
      <c r="B15" s="17">
        <v>77</v>
      </c>
    </row>
    <row r="16" spans="1:2" x14ac:dyDescent="0.3">
      <c r="A16" s="16">
        <v>15</v>
      </c>
      <c r="B16" s="17">
        <v>76</v>
      </c>
    </row>
    <row r="17" spans="1:2" x14ac:dyDescent="0.3">
      <c r="A17" s="16">
        <v>16</v>
      </c>
      <c r="B17" s="17">
        <v>75</v>
      </c>
    </row>
    <row r="18" spans="1:2" x14ac:dyDescent="0.3">
      <c r="A18" s="16">
        <v>17</v>
      </c>
      <c r="B18" s="17">
        <v>74</v>
      </c>
    </row>
    <row r="19" spans="1:2" x14ac:dyDescent="0.3">
      <c r="A19" s="16">
        <v>18</v>
      </c>
      <c r="B19" s="17">
        <v>73</v>
      </c>
    </row>
    <row r="20" spans="1:2" x14ac:dyDescent="0.3">
      <c r="A20" s="16">
        <v>19</v>
      </c>
      <c r="B20" s="17">
        <v>72</v>
      </c>
    </row>
    <row r="21" spans="1:2" x14ac:dyDescent="0.3">
      <c r="A21" s="16">
        <v>20</v>
      </c>
      <c r="B21" s="17">
        <v>71</v>
      </c>
    </row>
    <row r="22" spans="1:2" x14ac:dyDescent="0.3">
      <c r="A22" s="16">
        <v>21</v>
      </c>
      <c r="B22" s="17">
        <v>70</v>
      </c>
    </row>
    <row r="23" spans="1:2" x14ac:dyDescent="0.3">
      <c r="A23" s="16">
        <v>22</v>
      </c>
      <c r="B23" s="17">
        <v>69</v>
      </c>
    </row>
    <row r="24" spans="1:2" x14ac:dyDescent="0.3">
      <c r="A24" s="16">
        <v>23</v>
      </c>
      <c r="B24" s="17">
        <v>68</v>
      </c>
    </row>
    <row r="25" spans="1:2" x14ac:dyDescent="0.3">
      <c r="A25" s="16">
        <v>24</v>
      </c>
      <c r="B25" s="17">
        <v>67</v>
      </c>
    </row>
    <row r="26" spans="1:2" x14ac:dyDescent="0.3">
      <c r="A26" s="16">
        <v>25</v>
      </c>
      <c r="B26" s="17">
        <v>66</v>
      </c>
    </row>
    <row r="27" spans="1:2" x14ac:dyDescent="0.3">
      <c r="A27" s="16">
        <v>26</v>
      </c>
      <c r="B27" s="17">
        <v>65</v>
      </c>
    </row>
    <row r="28" spans="1:2" x14ac:dyDescent="0.3">
      <c r="A28" s="16">
        <v>27</v>
      </c>
      <c r="B28" s="17">
        <v>64</v>
      </c>
    </row>
    <row r="29" spans="1:2" x14ac:dyDescent="0.3">
      <c r="A29" s="16">
        <v>28</v>
      </c>
      <c r="B29" s="17">
        <v>63</v>
      </c>
    </row>
    <row r="30" spans="1:2" x14ac:dyDescent="0.3">
      <c r="A30" s="16">
        <v>29</v>
      </c>
      <c r="B30" s="17">
        <v>62</v>
      </c>
    </row>
    <row r="31" spans="1:2" x14ac:dyDescent="0.3">
      <c r="A31" s="16">
        <v>30</v>
      </c>
      <c r="B31" s="17">
        <v>61</v>
      </c>
    </row>
    <row r="32" spans="1:2" x14ac:dyDescent="0.3">
      <c r="A32" s="16">
        <v>31</v>
      </c>
      <c r="B32" s="17">
        <v>60</v>
      </c>
    </row>
    <row r="33" spans="1:2" x14ac:dyDescent="0.3">
      <c r="A33" s="16">
        <v>32</v>
      </c>
      <c r="B33" s="17">
        <v>59</v>
      </c>
    </row>
    <row r="34" spans="1:2" x14ac:dyDescent="0.3">
      <c r="A34" s="16">
        <v>33</v>
      </c>
      <c r="B34" s="17">
        <v>58</v>
      </c>
    </row>
    <row r="35" spans="1:2" x14ac:dyDescent="0.3">
      <c r="A35" s="16">
        <v>34</v>
      </c>
      <c r="B35" s="17">
        <v>57</v>
      </c>
    </row>
    <row r="36" spans="1:2" x14ac:dyDescent="0.3">
      <c r="A36" s="16">
        <v>35</v>
      </c>
      <c r="B36" s="17">
        <v>56</v>
      </c>
    </row>
    <row r="37" spans="1:2" x14ac:dyDescent="0.3">
      <c r="A37" s="16">
        <v>36</v>
      </c>
      <c r="B37" s="17">
        <v>55</v>
      </c>
    </row>
    <row r="38" spans="1:2" x14ac:dyDescent="0.3">
      <c r="A38" s="16">
        <v>37</v>
      </c>
      <c r="B38" s="17">
        <v>54</v>
      </c>
    </row>
    <row r="39" spans="1:2" x14ac:dyDescent="0.3">
      <c r="A39" s="16">
        <v>38</v>
      </c>
      <c r="B39" s="17">
        <v>53</v>
      </c>
    </row>
    <row r="40" spans="1:2" x14ac:dyDescent="0.3">
      <c r="A40" s="16">
        <v>39</v>
      </c>
      <c r="B40" s="17">
        <v>52</v>
      </c>
    </row>
    <row r="41" spans="1:2" x14ac:dyDescent="0.3">
      <c r="A41" s="16">
        <v>40</v>
      </c>
      <c r="B41" s="17">
        <v>51</v>
      </c>
    </row>
    <row r="42" spans="1:2" x14ac:dyDescent="0.3">
      <c r="A42" s="16">
        <v>41</v>
      </c>
      <c r="B42" s="17">
        <v>50</v>
      </c>
    </row>
    <row r="43" spans="1:2" x14ac:dyDescent="0.3">
      <c r="A43" s="16">
        <v>42</v>
      </c>
      <c r="B43" s="17">
        <v>49</v>
      </c>
    </row>
    <row r="44" spans="1:2" x14ac:dyDescent="0.3">
      <c r="A44" s="16">
        <v>43</v>
      </c>
      <c r="B44" s="17">
        <v>48</v>
      </c>
    </row>
    <row r="45" spans="1:2" x14ac:dyDescent="0.3">
      <c r="A45" s="16">
        <v>44</v>
      </c>
      <c r="B45" s="17">
        <v>47</v>
      </c>
    </row>
    <row r="46" spans="1:2" x14ac:dyDescent="0.3">
      <c r="A46" s="16">
        <v>45</v>
      </c>
      <c r="B46" s="17">
        <v>46</v>
      </c>
    </row>
    <row r="47" spans="1:2" x14ac:dyDescent="0.3">
      <c r="A47" s="16">
        <v>46</v>
      </c>
      <c r="B47" s="17">
        <v>45</v>
      </c>
    </row>
    <row r="48" spans="1:2" x14ac:dyDescent="0.3">
      <c r="A48" s="16">
        <v>47</v>
      </c>
      <c r="B48" s="17">
        <v>44</v>
      </c>
    </row>
    <row r="49" spans="1:2" x14ac:dyDescent="0.3">
      <c r="A49" s="16">
        <v>48</v>
      </c>
      <c r="B49" s="17">
        <v>43</v>
      </c>
    </row>
    <row r="50" spans="1:2" x14ac:dyDescent="0.3">
      <c r="A50" s="16">
        <v>49</v>
      </c>
      <c r="B50" s="17">
        <v>42</v>
      </c>
    </row>
    <row r="51" spans="1:2" x14ac:dyDescent="0.3">
      <c r="A51" s="16">
        <v>50</v>
      </c>
      <c r="B51" s="17">
        <v>41</v>
      </c>
    </row>
    <row r="52" spans="1:2" x14ac:dyDescent="0.3">
      <c r="A52" s="16">
        <v>51</v>
      </c>
      <c r="B52" s="17">
        <v>40</v>
      </c>
    </row>
    <row r="53" spans="1:2" x14ac:dyDescent="0.3">
      <c r="A53" s="16">
        <v>52</v>
      </c>
      <c r="B53" s="17">
        <v>39</v>
      </c>
    </row>
    <row r="54" spans="1:2" x14ac:dyDescent="0.3">
      <c r="A54" s="16">
        <v>53</v>
      </c>
      <c r="B54" s="17">
        <v>38</v>
      </c>
    </row>
    <row r="55" spans="1:2" x14ac:dyDescent="0.3">
      <c r="A55" s="16">
        <v>54</v>
      </c>
      <c r="B55" s="17">
        <v>37</v>
      </c>
    </row>
    <row r="56" spans="1:2" x14ac:dyDescent="0.3">
      <c r="A56" s="16">
        <v>55</v>
      </c>
      <c r="B56" s="17">
        <v>36</v>
      </c>
    </row>
    <row r="57" spans="1:2" x14ac:dyDescent="0.3">
      <c r="A57" s="16">
        <v>56</v>
      </c>
      <c r="B57" s="17">
        <v>35</v>
      </c>
    </row>
    <row r="58" spans="1:2" x14ac:dyDescent="0.3">
      <c r="A58" s="16">
        <v>57</v>
      </c>
      <c r="B58" s="17">
        <v>34</v>
      </c>
    </row>
    <row r="59" spans="1:2" x14ac:dyDescent="0.3">
      <c r="A59" s="16">
        <v>58</v>
      </c>
      <c r="B59" s="17">
        <v>33</v>
      </c>
    </row>
    <row r="60" spans="1:2" x14ac:dyDescent="0.3">
      <c r="A60" s="16">
        <v>59</v>
      </c>
      <c r="B60" s="17">
        <v>32</v>
      </c>
    </row>
    <row r="61" spans="1:2" x14ac:dyDescent="0.3">
      <c r="A61" s="16">
        <v>60</v>
      </c>
      <c r="B61" s="17">
        <v>31</v>
      </c>
    </row>
    <row r="62" spans="1:2" x14ac:dyDescent="0.3">
      <c r="A62" s="16">
        <v>61</v>
      </c>
      <c r="B62" s="17">
        <v>30</v>
      </c>
    </row>
    <row r="63" spans="1:2" x14ac:dyDescent="0.3">
      <c r="A63" s="16">
        <v>62</v>
      </c>
      <c r="B63" s="17">
        <v>29</v>
      </c>
    </row>
    <row r="64" spans="1:2" x14ac:dyDescent="0.3">
      <c r="A64" s="16">
        <v>63</v>
      </c>
      <c r="B64" s="17">
        <v>28</v>
      </c>
    </row>
    <row r="65" spans="1:2" x14ac:dyDescent="0.3">
      <c r="A65" s="16">
        <v>64</v>
      </c>
      <c r="B65" s="17">
        <v>27</v>
      </c>
    </row>
    <row r="66" spans="1:2" x14ac:dyDescent="0.3">
      <c r="A66" s="16">
        <v>65</v>
      </c>
      <c r="B66" s="17">
        <v>26</v>
      </c>
    </row>
    <row r="67" spans="1:2" x14ac:dyDescent="0.3">
      <c r="A67" s="16">
        <v>66</v>
      </c>
      <c r="B67" s="17">
        <v>25</v>
      </c>
    </row>
    <row r="68" spans="1:2" x14ac:dyDescent="0.3">
      <c r="A68" s="16">
        <v>67</v>
      </c>
      <c r="B68" s="17">
        <v>24</v>
      </c>
    </row>
    <row r="69" spans="1:2" x14ac:dyDescent="0.3">
      <c r="A69" s="16">
        <v>68</v>
      </c>
      <c r="B69" s="17">
        <v>23</v>
      </c>
    </row>
    <row r="70" spans="1:2" x14ac:dyDescent="0.3">
      <c r="A70" s="16">
        <v>69</v>
      </c>
      <c r="B70" s="17">
        <v>22</v>
      </c>
    </row>
    <row r="71" spans="1:2" x14ac:dyDescent="0.3">
      <c r="A71" s="16">
        <v>70</v>
      </c>
      <c r="B71" s="17">
        <v>21</v>
      </c>
    </row>
    <row r="72" spans="1:2" x14ac:dyDescent="0.3">
      <c r="A72" s="16">
        <v>71</v>
      </c>
      <c r="B72" s="17">
        <v>20</v>
      </c>
    </row>
    <row r="73" spans="1:2" x14ac:dyDescent="0.3">
      <c r="A73" s="16">
        <v>72</v>
      </c>
      <c r="B73" s="17">
        <v>19</v>
      </c>
    </row>
    <row r="74" spans="1:2" x14ac:dyDescent="0.3">
      <c r="A74" s="16">
        <v>73</v>
      </c>
      <c r="B74" s="17">
        <v>18</v>
      </c>
    </row>
    <row r="75" spans="1:2" x14ac:dyDescent="0.3">
      <c r="A75" s="16">
        <v>74</v>
      </c>
      <c r="B75" s="17">
        <v>17</v>
      </c>
    </row>
    <row r="76" spans="1:2" x14ac:dyDescent="0.3">
      <c r="A76" s="16">
        <v>75</v>
      </c>
      <c r="B76" s="17">
        <v>16</v>
      </c>
    </row>
    <row r="77" spans="1:2" x14ac:dyDescent="0.3">
      <c r="A77" s="16">
        <v>76</v>
      </c>
      <c r="B77" s="17">
        <v>15</v>
      </c>
    </row>
    <row r="78" spans="1:2" x14ac:dyDescent="0.3">
      <c r="A78" s="16">
        <v>77</v>
      </c>
      <c r="B78" s="17">
        <v>14</v>
      </c>
    </row>
    <row r="79" spans="1:2" x14ac:dyDescent="0.3">
      <c r="A79" s="16">
        <v>78</v>
      </c>
      <c r="B79" s="17">
        <v>13</v>
      </c>
    </row>
    <row r="80" spans="1:2" x14ac:dyDescent="0.3">
      <c r="A80" s="16">
        <v>79</v>
      </c>
      <c r="B80" s="17">
        <v>12</v>
      </c>
    </row>
    <row r="81" spans="1:2" x14ac:dyDescent="0.3">
      <c r="A81" s="16">
        <v>80</v>
      </c>
      <c r="B81" s="17">
        <v>11</v>
      </c>
    </row>
    <row r="82" spans="1:2" x14ac:dyDescent="0.3">
      <c r="A82" s="16">
        <v>81</v>
      </c>
      <c r="B82" s="17">
        <v>10</v>
      </c>
    </row>
    <row r="83" spans="1:2" x14ac:dyDescent="0.3">
      <c r="A83" s="16">
        <v>82</v>
      </c>
      <c r="B83" s="17">
        <v>9</v>
      </c>
    </row>
    <row r="84" spans="1:2" x14ac:dyDescent="0.3">
      <c r="A84" s="16">
        <v>83</v>
      </c>
      <c r="B84" s="17">
        <v>8</v>
      </c>
    </row>
    <row r="85" spans="1:2" x14ac:dyDescent="0.3">
      <c r="A85" s="16">
        <v>84</v>
      </c>
      <c r="B85" s="17">
        <v>7</v>
      </c>
    </row>
    <row r="86" spans="1:2" x14ac:dyDescent="0.3">
      <c r="A86" s="16">
        <v>85</v>
      </c>
      <c r="B86" s="17">
        <v>6</v>
      </c>
    </row>
    <row r="87" spans="1:2" x14ac:dyDescent="0.3">
      <c r="A87" s="16">
        <v>86</v>
      </c>
      <c r="B87" s="17">
        <v>5</v>
      </c>
    </row>
    <row r="88" spans="1:2" x14ac:dyDescent="0.3">
      <c r="A88" s="16">
        <v>87</v>
      </c>
      <c r="B88" s="17">
        <v>4</v>
      </c>
    </row>
    <row r="89" spans="1:2" x14ac:dyDescent="0.3">
      <c r="A89" s="16">
        <v>88</v>
      </c>
      <c r="B89" s="17">
        <v>3</v>
      </c>
    </row>
    <row r="90" spans="1:2" x14ac:dyDescent="0.3">
      <c r="A90" s="16">
        <v>89</v>
      </c>
      <c r="B90" s="17">
        <v>2</v>
      </c>
    </row>
    <row r="91" spans="1:2" x14ac:dyDescent="0.3">
      <c r="A91" s="16">
        <v>90</v>
      </c>
      <c r="B91" s="17">
        <v>1</v>
      </c>
    </row>
    <row r="92" spans="1:2" x14ac:dyDescent="0.3">
      <c r="A92" s="16">
        <v>91</v>
      </c>
      <c r="B92" s="17">
        <v>1</v>
      </c>
    </row>
    <row r="93" spans="1:2" x14ac:dyDescent="0.3">
      <c r="A93" s="16">
        <v>92</v>
      </c>
      <c r="B93" s="17">
        <v>1</v>
      </c>
    </row>
    <row r="94" spans="1:2" x14ac:dyDescent="0.3">
      <c r="A94" s="16">
        <v>93</v>
      </c>
      <c r="B94" s="17">
        <v>1</v>
      </c>
    </row>
    <row r="95" spans="1:2" x14ac:dyDescent="0.3">
      <c r="A95" s="16">
        <v>94</v>
      </c>
      <c r="B95" s="17">
        <v>1</v>
      </c>
    </row>
    <row r="96" spans="1:2" x14ac:dyDescent="0.3">
      <c r="A96" s="16">
        <v>95</v>
      </c>
      <c r="B96" s="17">
        <v>1</v>
      </c>
    </row>
    <row r="97" spans="1:2" x14ac:dyDescent="0.3">
      <c r="A97" s="16">
        <v>96</v>
      </c>
      <c r="B97" s="17">
        <v>1</v>
      </c>
    </row>
    <row r="98" spans="1:2" x14ac:dyDescent="0.3">
      <c r="A98" s="16">
        <v>97</v>
      </c>
      <c r="B98" s="17">
        <v>1</v>
      </c>
    </row>
    <row r="99" spans="1:2" x14ac:dyDescent="0.3">
      <c r="A99" s="16">
        <v>98</v>
      </c>
      <c r="B99" s="17">
        <v>1</v>
      </c>
    </row>
    <row r="100" spans="1:2" x14ac:dyDescent="0.3">
      <c r="A100" s="16">
        <v>99</v>
      </c>
      <c r="B100" s="17">
        <v>1</v>
      </c>
    </row>
    <row r="101" spans="1:2" x14ac:dyDescent="0.3">
      <c r="A101" s="16">
        <v>100</v>
      </c>
      <c r="B101" s="1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Y 4 l U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1 j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4 l U y i K R 7 g O A A A A E Q A A A B M A H A B G b 3 J t d W x h c y 9 T Z W N 0 a W 9 u M S 5 t I K I Y A C i g F A A A A A A A A A A A A A A A A A A A A A A A A A A A A C t O T S 7 J z M 9 T C I b Q h t Y A U E s B A i 0 A F A A C A A g A N Y 4 l U / H / x O + m A A A A + Q A A A B I A A A A A A A A A A A A A A A A A A A A A A E N v b m Z p Z y 9 Q Y W N r Y W d l L n h t b F B L A Q I t A B Q A A g A I A D W O J V M P y u m r p A A A A O k A A A A T A A A A A A A A A A A A A A A A A P I A A A B b Q 2 9 u d G V u d F 9 U e X B l c 1 0 u e G 1 s U E s B A i 0 A F A A C A A g A N Y 4 l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0 r o c R 5 4 R J O o p B 0 9 6 k R d A A A A A A I A A A A A A B B m A A A A A Q A A I A A A A J N b M 9 P y z D 1 h O F t 2 6 5 o Z 6 o H P + z Q K v y O 9 f Z T v i L 3 I q a w J A A A A A A 6 A A A A A A g A A I A A A A L x H h 8 y x K C J I Y Q O 1 o z l z r L J a E M U T 9 2 5 X b D B c h 5 R b D v k D U A A A A K z t L E 1 R 8 j 1 k 8 v y b T G a h I y n N K O 3 9 z W i f r m d R 9 6 H X j q y 6 Z C p D O e G q 6 N Z r O V X N E B y j e 5 G + x S R 1 c V S V q B 7 G m X D C y m b j Y H a K c x P 9 M W w Y 2 k Y x q k + 0 Q A A A A O u a O / R v t o w q n 5 D t F E a W i S d l z R / d 1 v L s G C 6 g y z e c q n T z u p J R n 6 + y G H L G L X q m X X v q G I 9 e o u 1 Z I u q + T l M 2 N I E 9 4 n I = < / D a t a M a s h u p > 
</file>

<file path=customXml/itemProps1.xml><?xml version="1.0" encoding="utf-8"?>
<ds:datastoreItem xmlns:ds="http://schemas.openxmlformats.org/officeDocument/2006/customXml" ds:itemID="{1A1BC7A8-C7C7-44B2-8CAB-B7870885F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М</vt:lpstr>
      <vt:lpstr>Ж</vt:lpstr>
      <vt:lpstr>М40</vt:lpstr>
      <vt:lpstr>Ж40</vt:lpstr>
      <vt:lpstr>М50</vt:lpstr>
      <vt:lpstr>Ж50</vt:lpstr>
      <vt:lpstr>Юниоры, до 17</vt:lpstr>
      <vt:lpstr>Юниорки, до 17</vt:lpstr>
      <vt:lpstr>Баллы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Екатерина Николаева</cp:lastModifiedBy>
  <cp:lastPrinted>2022-10-17T19:18:21Z</cp:lastPrinted>
  <dcterms:created xsi:type="dcterms:W3CDTF">2021-04-24T19:59:26Z</dcterms:created>
  <dcterms:modified xsi:type="dcterms:W3CDTF">2023-10-30T06:37:27Z</dcterms:modified>
</cp:coreProperties>
</file>