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vspys\Documents\GitHub\o-52\trail\2023\"/>
    </mc:Choice>
  </mc:AlternateContent>
  <bookViews>
    <workbookView xWindow="0" yWindow="0" windowWidth="11520" windowHeight="5772" tabRatio="691" activeTab="9"/>
  </bookViews>
  <sheets>
    <sheet name="М" sheetId="2" r:id="rId1"/>
    <sheet name="Ж" sheetId="3" r:id="rId2"/>
    <sheet name="М40" sheetId="4" r:id="rId3"/>
    <sheet name="Ж40" sheetId="5" r:id="rId4"/>
    <sheet name="М50" sheetId="6" r:id="rId5"/>
    <sheet name="Ж50" sheetId="7" r:id="rId6"/>
    <sheet name="Юниоры, до 17" sheetId="8" r:id="rId7"/>
    <sheet name="Юниорки, до 17" sheetId="9" r:id="rId8"/>
    <sheet name="Баллы" sheetId="10" r:id="rId9"/>
    <sheet name="1" sheetId="44" r:id="rId10"/>
  </sheets>
  <definedNames>
    <definedName name="_xlnm._FilterDatabase" localSheetId="9" hidden="1">'1'!$A$9:$H$105</definedName>
    <definedName name="_xlnm._FilterDatabase" localSheetId="1" hidden="1">Ж!$A$2:$BF$12</definedName>
    <definedName name="_xlnm._FilterDatabase" localSheetId="3" hidden="1">Ж40!$A$2:$BF$12</definedName>
    <definedName name="_xlnm._FilterDatabase" localSheetId="5" hidden="1">Ж50!$A$2:$BF$20</definedName>
    <definedName name="_xlnm._FilterDatabase" localSheetId="0" hidden="1">М!$A$2:$BF$22</definedName>
    <definedName name="_xlnm._FilterDatabase" localSheetId="2" hidden="1">М40!$A$2:$BF$12</definedName>
    <definedName name="_xlnm._FilterDatabase" localSheetId="4" hidden="1">М50!$A$2:$BF$12</definedName>
    <definedName name="_xlnm._FilterDatabase" localSheetId="7" hidden="1">'Юниорки, до 17'!$A$2:$BF$12</definedName>
    <definedName name="_xlnm._FilterDatabase" localSheetId="6" hidden="1">'Юниоры, до 17'!$A$2:$BF$12</definedName>
  </definedNames>
  <calcPr calcId="152511"/>
</workbook>
</file>

<file path=xl/calcChain.xml><?xml version="1.0" encoding="utf-8"?>
<calcChain xmlns="http://schemas.openxmlformats.org/spreadsheetml/2006/main">
  <c r="G9" i="2" l="1"/>
  <c r="H9" i="2"/>
  <c r="J9" i="2"/>
  <c r="G10" i="2"/>
  <c r="H10" i="2"/>
  <c r="J10" i="2"/>
  <c r="I10" i="2" s="1"/>
  <c r="G12" i="2"/>
  <c r="H12" i="2"/>
  <c r="J12" i="2"/>
  <c r="I12" i="2" s="1"/>
  <c r="G13" i="2"/>
  <c r="H13" i="2"/>
  <c r="J13" i="2"/>
  <c r="I13" i="2" s="1"/>
  <c r="G14" i="2"/>
  <c r="H14" i="2"/>
  <c r="J14" i="2"/>
  <c r="G15" i="2"/>
  <c r="H15" i="2"/>
  <c r="J15" i="2"/>
  <c r="I15" i="2" s="1"/>
  <c r="G16" i="2"/>
  <c r="H16" i="2"/>
  <c r="J16" i="2"/>
  <c r="I16" i="2" s="1"/>
  <c r="G17" i="2"/>
  <c r="H17" i="2"/>
  <c r="J17" i="2"/>
  <c r="I17" i="2" s="1"/>
  <c r="G3" i="2"/>
  <c r="H3" i="2"/>
  <c r="J3" i="2"/>
  <c r="G4" i="2"/>
  <c r="H4" i="2"/>
  <c r="J4" i="2"/>
  <c r="I4" i="2" s="1"/>
  <c r="G5" i="2"/>
  <c r="H5" i="2"/>
  <c r="J5" i="2"/>
  <c r="I5" i="2" s="1"/>
  <c r="G6" i="2"/>
  <c r="H6" i="2"/>
  <c r="J6" i="2"/>
  <c r="I6" i="2" s="1"/>
  <c r="G8" i="2"/>
  <c r="H8" i="2"/>
  <c r="J8" i="2"/>
  <c r="G11" i="2"/>
  <c r="H11" i="2"/>
  <c r="J11" i="2"/>
  <c r="I11" i="2" s="1"/>
  <c r="G5" i="3"/>
  <c r="H5" i="3"/>
  <c r="J5" i="3"/>
  <c r="G6" i="3"/>
  <c r="H6" i="3"/>
  <c r="J6" i="3"/>
  <c r="I6" i="3" s="1"/>
  <c r="G3" i="3"/>
  <c r="H3" i="3"/>
  <c r="J3" i="3"/>
  <c r="G7" i="4"/>
  <c r="H7" i="4"/>
  <c r="J7" i="4"/>
  <c r="I7" i="4" s="1"/>
  <c r="G8" i="4"/>
  <c r="H8" i="4"/>
  <c r="J8" i="4"/>
  <c r="G9" i="4"/>
  <c r="H9" i="4"/>
  <c r="J9" i="4"/>
  <c r="I9" i="4" s="1"/>
  <c r="G10" i="4"/>
  <c r="H10" i="4"/>
  <c r="J10" i="4"/>
  <c r="G3" i="4"/>
  <c r="H3" i="4"/>
  <c r="J3" i="4"/>
  <c r="I3" i="4" s="1"/>
  <c r="G5" i="4"/>
  <c r="H5" i="4"/>
  <c r="J5" i="4"/>
  <c r="G6" i="4"/>
  <c r="H6" i="4"/>
  <c r="J6" i="4"/>
  <c r="I6" i="4" s="1"/>
  <c r="G6" i="5"/>
  <c r="H6" i="5"/>
  <c r="J6" i="5"/>
  <c r="G7" i="5"/>
  <c r="H7" i="5"/>
  <c r="J7" i="5"/>
  <c r="I7" i="5" s="1"/>
  <c r="G8" i="5"/>
  <c r="H8" i="5"/>
  <c r="J8" i="5"/>
  <c r="G3" i="5"/>
  <c r="H3" i="5"/>
  <c r="J3" i="5"/>
  <c r="I3" i="5" s="1"/>
  <c r="G4" i="5"/>
  <c r="H4" i="5"/>
  <c r="J4" i="5"/>
  <c r="G6" i="6"/>
  <c r="H6" i="6"/>
  <c r="J6" i="6"/>
  <c r="G3" i="6"/>
  <c r="H3" i="6"/>
  <c r="J3" i="6"/>
  <c r="G5" i="6"/>
  <c r="H5" i="6"/>
  <c r="J5" i="6"/>
  <c r="I5" i="6" s="1"/>
  <c r="G4" i="8"/>
  <c r="H4" i="8"/>
  <c r="J4" i="8"/>
  <c r="G5" i="8"/>
  <c r="H5" i="8"/>
  <c r="J5" i="8"/>
  <c r="I5" i="8" s="1"/>
  <c r="G6" i="8"/>
  <c r="H6" i="8"/>
  <c r="J6" i="8"/>
  <c r="G7" i="8"/>
  <c r="H7" i="8"/>
  <c r="J7" i="8"/>
  <c r="I7" i="8" s="1"/>
  <c r="G8" i="8"/>
  <c r="H8" i="8"/>
  <c r="J8" i="8"/>
  <c r="G9" i="8"/>
  <c r="H9" i="8"/>
  <c r="J9" i="8"/>
  <c r="I9" i="8" s="1"/>
  <c r="J7" i="2"/>
  <c r="H7" i="2"/>
  <c r="G7" i="2"/>
  <c r="J4" i="3"/>
  <c r="H4" i="3"/>
  <c r="G4" i="3"/>
  <c r="J4" i="4"/>
  <c r="H4" i="4"/>
  <c r="G4" i="4"/>
  <c r="J5" i="5"/>
  <c r="H5" i="5"/>
  <c r="G5" i="5"/>
  <c r="J4" i="6"/>
  <c r="H4" i="6"/>
  <c r="G4" i="6"/>
  <c r="J3" i="7"/>
  <c r="H3" i="7"/>
  <c r="G3" i="7"/>
  <c r="J3" i="8"/>
  <c r="H3" i="8"/>
  <c r="G3" i="8"/>
  <c r="G4" i="9"/>
  <c r="H4" i="9"/>
  <c r="J4" i="9"/>
  <c r="G5" i="9"/>
  <c r="H5" i="9"/>
  <c r="J5" i="9"/>
  <c r="G6" i="9"/>
  <c r="H6" i="9"/>
  <c r="J6" i="9"/>
  <c r="I6" i="9" s="1"/>
  <c r="G7" i="9"/>
  <c r="H7" i="9"/>
  <c r="J7" i="9"/>
  <c r="G8" i="9"/>
  <c r="H8" i="9"/>
  <c r="J8" i="9"/>
  <c r="I8" i="9" s="1"/>
  <c r="J3" i="9"/>
  <c r="H3" i="9"/>
  <c r="G3" i="9"/>
  <c r="I7" i="9" l="1"/>
  <c r="I8" i="8"/>
  <c r="I4" i="8"/>
  <c r="I4" i="5"/>
  <c r="I6" i="5"/>
  <c r="I10" i="4"/>
  <c r="I3" i="3"/>
  <c r="I8" i="2"/>
  <c r="I3" i="2"/>
  <c r="I14" i="2"/>
  <c r="I9" i="2"/>
  <c r="I3" i="7"/>
  <c r="I4" i="3"/>
  <c r="I5" i="9"/>
  <c r="I6" i="8"/>
  <c r="I3" i="6"/>
  <c r="I5" i="4"/>
  <c r="I8" i="4"/>
  <c r="I5" i="3"/>
  <c r="I4" i="9"/>
  <c r="I3" i="9"/>
  <c r="I4" i="6"/>
  <c r="I7" i="2"/>
  <c r="I3" i="8"/>
  <c r="I8" i="5"/>
  <c r="I5" i="5"/>
  <c r="I6" i="6"/>
  <c r="I4" i="4"/>
  <c r="H88" i="44" l="1"/>
  <c r="H87" i="44"/>
  <c r="H86" i="44"/>
  <c r="H85" i="44"/>
  <c r="H84" i="44"/>
  <c r="H83" i="44"/>
  <c r="H82" i="44"/>
  <c r="H75" i="44"/>
  <c r="H76" i="44"/>
  <c r="H77" i="44"/>
  <c r="H74" i="44"/>
  <c r="H73" i="44"/>
  <c r="H72" i="44"/>
  <c r="H66" i="44"/>
  <c r="H65" i="44"/>
  <c r="H64" i="44"/>
  <c r="H49" i="44"/>
  <c r="H50" i="44"/>
  <c r="H51" i="44"/>
  <c r="H52" i="44"/>
  <c r="H53" i="44"/>
  <c r="H54" i="44"/>
  <c r="H55" i="44"/>
  <c r="H56" i="44"/>
  <c r="H57" i="44"/>
  <c r="H48" i="44"/>
  <c r="H47" i="44"/>
  <c r="H37" i="44"/>
  <c r="H38" i="44"/>
  <c r="H39" i="44"/>
  <c r="H40" i="44"/>
  <c r="H36" i="44"/>
  <c r="H35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3" i="44"/>
  <c r="H24" i="44"/>
  <c r="H25" i="44"/>
  <c r="H10" i="44"/>
  <c r="D9" i="2"/>
  <c r="E9" i="2"/>
  <c r="F9" i="2"/>
  <c r="D10" i="2"/>
  <c r="E10" i="2"/>
  <c r="F10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3" i="2"/>
  <c r="E3" i="2"/>
  <c r="F3" i="2"/>
  <c r="D4" i="2"/>
  <c r="E4" i="2"/>
  <c r="F4" i="2"/>
  <c r="D5" i="2"/>
  <c r="E5" i="2"/>
  <c r="F5" i="2"/>
  <c r="D6" i="2"/>
  <c r="E6" i="2"/>
  <c r="F6" i="2"/>
  <c r="D8" i="2"/>
  <c r="E8" i="2"/>
  <c r="F8" i="2"/>
  <c r="D11" i="2"/>
  <c r="E11" i="2"/>
  <c r="F11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5" i="3"/>
  <c r="E5" i="3"/>
  <c r="F5" i="3"/>
  <c r="D6" i="3"/>
  <c r="E6" i="3"/>
  <c r="F6" i="3"/>
  <c r="D3" i="3"/>
  <c r="E3" i="3"/>
  <c r="F3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7" i="4"/>
  <c r="E7" i="4"/>
  <c r="F7" i="4"/>
  <c r="D8" i="4"/>
  <c r="E8" i="4"/>
  <c r="F8" i="4"/>
  <c r="D9" i="4"/>
  <c r="E9" i="4"/>
  <c r="F9" i="4"/>
  <c r="D10" i="4"/>
  <c r="E10" i="4"/>
  <c r="F10" i="4"/>
  <c r="D3" i="4"/>
  <c r="E3" i="4"/>
  <c r="F3" i="4"/>
  <c r="D5" i="4"/>
  <c r="E5" i="4"/>
  <c r="F5" i="4"/>
  <c r="D6" i="4"/>
  <c r="E6" i="4"/>
  <c r="F6" i="4"/>
  <c r="D11" i="4"/>
  <c r="E11" i="4"/>
  <c r="F11" i="4"/>
  <c r="D12" i="4"/>
  <c r="E12" i="4"/>
  <c r="F12" i="4"/>
  <c r="D6" i="5"/>
  <c r="E6" i="5"/>
  <c r="F6" i="5"/>
  <c r="D7" i="5"/>
  <c r="E7" i="5"/>
  <c r="F7" i="5"/>
  <c r="D8" i="5"/>
  <c r="E8" i="5"/>
  <c r="F8" i="5"/>
  <c r="D3" i="5"/>
  <c r="E3" i="5"/>
  <c r="F3" i="5"/>
  <c r="D4" i="5"/>
  <c r="E4" i="5"/>
  <c r="F4" i="5"/>
  <c r="D9" i="5"/>
  <c r="E9" i="5"/>
  <c r="F9" i="5"/>
  <c r="D10" i="5"/>
  <c r="E10" i="5"/>
  <c r="F10" i="5"/>
  <c r="D11" i="5"/>
  <c r="E11" i="5"/>
  <c r="F11" i="5"/>
  <c r="D12" i="5"/>
  <c r="E12" i="5"/>
  <c r="F12" i="5"/>
  <c r="D6" i="6"/>
  <c r="E6" i="6"/>
  <c r="F6" i="6"/>
  <c r="D3" i="6"/>
  <c r="E3" i="6"/>
  <c r="F3" i="6"/>
  <c r="D5" i="6"/>
  <c r="E5" i="6"/>
  <c r="F5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4" i="8"/>
  <c r="E4" i="8"/>
  <c r="F4" i="8"/>
  <c r="D5" i="8"/>
  <c r="E5" i="8"/>
  <c r="F5" i="8"/>
  <c r="D6" i="8"/>
  <c r="E6" i="8"/>
  <c r="F6" i="8"/>
  <c r="D7" i="8"/>
  <c r="E7" i="8"/>
  <c r="F7" i="8"/>
  <c r="D8" i="8"/>
  <c r="E8" i="8"/>
  <c r="F8" i="8"/>
  <c r="D9" i="8"/>
  <c r="E9" i="8"/>
  <c r="F9" i="8"/>
  <c r="D10" i="8"/>
  <c r="E10" i="8"/>
  <c r="F10" i="8"/>
  <c r="D11" i="8"/>
  <c r="E11" i="8"/>
  <c r="F11" i="8"/>
  <c r="D12" i="8"/>
  <c r="E12" i="8"/>
  <c r="F12" i="8"/>
  <c r="D3" i="8"/>
  <c r="E3" i="8"/>
  <c r="F4" i="9"/>
  <c r="F5" i="9"/>
  <c r="F6" i="9"/>
  <c r="F7" i="9"/>
  <c r="F8" i="9"/>
  <c r="F9" i="9"/>
  <c r="F10" i="9"/>
  <c r="F11" i="9"/>
  <c r="F12" i="9"/>
  <c r="F3" i="9"/>
  <c r="E4" i="9"/>
  <c r="E5" i="9"/>
  <c r="E6" i="9"/>
  <c r="E7" i="9"/>
  <c r="E8" i="9"/>
  <c r="E9" i="9"/>
  <c r="E10" i="9"/>
  <c r="E11" i="9"/>
  <c r="E12" i="9"/>
  <c r="E3" i="9"/>
  <c r="D4" i="9"/>
  <c r="D5" i="9"/>
  <c r="D6" i="9"/>
  <c r="D7" i="9"/>
  <c r="D8" i="9"/>
  <c r="D9" i="9"/>
  <c r="D10" i="9"/>
  <c r="D11" i="9"/>
  <c r="D12" i="9"/>
  <c r="D3" i="9"/>
  <c r="F3" i="8" l="1"/>
  <c r="F4" i="3" l="1"/>
  <c r="E4" i="3"/>
  <c r="E5" i="5"/>
  <c r="F5" i="5"/>
  <c r="E3" i="7"/>
  <c r="F3" i="7"/>
  <c r="D4" i="3" l="1"/>
  <c r="D4" i="6"/>
  <c r="D5" i="5"/>
  <c r="D3" i="7"/>
  <c r="F7" i="2"/>
  <c r="E7" i="2"/>
  <c r="E4" i="4"/>
  <c r="E4" i="6"/>
  <c r="D4" i="4" l="1"/>
  <c r="F4" i="4"/>
  <c r="F4" i="6"/>
  <c r="A5" i="7"/>
  <c r="A7" i="5"/>
  <c r="A5" i="5"/>
  <c r="A3" i="5"/>
  <c r="A8" i="5"/>
  <c r="A11" i="5"/>
  <c r="A9" i="5"/>
  <c r="A12" i="5"/>
  <c r="A4" i="5"/>
  <c r="A10" i="5"/>
  <c r="A6" i="5"/>
  <c r="A6" i="7"/>
  <c r="A13" i="7"/>
  <c r="A3" i="7"/>
  <c r="A12" i="7"/>
  <c r="A10" i="7"/>
  <c r="A4" i="7"/>
  <c r="A19" i="7"/>
  <c r="A17" i="7"/>
  <c r="A18" i="7"/>
  <c r="A20" i="7"/>
  <c r="A7" i="7"/>
  <c r="A15" i="7"/>
  <c r="A9" i="7"/>
  <c r="A8" i="7"/>
  <c r="A16" i="7"/>
  <c r="A11" i="7"/>
  <c r="A14" i="7"/>
  <c r="A9" i="9"/>
  <c r="A11" i="9"/>
  <c r="A5" i="9"/>
  <c r="A8" i="9"/>
  <c r="A3" i="9"/>
  <c r="A12" i="9"/>
  <c r="A6" i="9"/>
  <c r="A7" i="9"/>
  <c r="A10" i="9"/>
  <c r="D7" i="2"/>
  <c r="A4" i="9"/>
  <c r="A5" i="4" l="1"/>
  <c r="A11" i="3"/>
  <c r="A8" i="3"/>
  <c r="A7" i="3"/>
  <c r="A12" i="3"/>
  <c r="A6" i="3"/>
  <c r="A10" i="3"/>
  <c r="A9" i="3"/>
  <c r="A3" i="3"/>
  <c r="A5" i="3"/>
  <c r="A4" i="3"/>
  <c r="A6" i="4"/>
  <c r="A4" i="4"/>
  <c r="A9" i="4"/>
  <c r="A10" i="4"/>
  <c r="A3" i="4"/>
  <c r="A11" i="4"/>
  <c r="A8" i="4"/>
  <c r="A7" i="4"/>
  <c r="A12" i="4"/>
  <c r="A8" i="6"/>
  <c r="A4" i="6"/>
  <c r="A11" i="6"/>
  <c r="A12" i="6"/>
  <c r="A9" i="6"/>
  <c r="A5" i="6"/>
  <c r="A3" i="6"/>
  <c r="A7" i="6"/>
  <c r="A10" i="6"/>
  <c r="A6" i="6"/>
  <c r="A13" i="2" l="1"/>
  <c r="A7" i="2"/>
  <c r="A4" i="2"/>
  <c r="A14" i="2"/>
  <c r="A21" i="2"/>
  <c r="A11" i="2"/>
  <c r="A16" i="2"/>
  <c r="A22" i="2"/>
  <c r="A8" i="2"/>
  <c r="A6" i="2"/>
  <c r="A18" i="2"/>
  <c r="A12" i="2"/>
  <c r="A15" i="2"/>
  <c r="A17" i="2"/>
  <c r="A5" i="2"/>
  <c r="A10" i="2"/>
  <c r="A19" i="2"/>
  <c r="A20" i="2"/>
  <c r="A9" i="2"/>
  <c r="A3" i="2"/>
  <c r="A3" i="8"/>
  <c r="A9" i="8"/>
  <c r="A6" i="8"/>
  <c r="A12" i="8"/>
  <c r="A8" i="8"/>
  <c r="A5" i="8"/>
  <c r="A10" i="8"/>
  <c r="A4" i="8"/>
  <c r="A11" i="8"/>
  <c r="A7" i="8"/>
</calcChain>
</file>

<file path=xl/sharedStrings.xml><?xml version="1.0" encoding="utf-8"?>
<sst xmlns="http://schemas.openxmlformats.org/spreadsheetml/2006/main" count="836" uniqueCount="133">
  <si>
    <t>Железняков Дмитрий</t>
  </si>
  <si>
    <t>Мужчины 18-39 лет</t>
  </si>
  <si>
    <t>Женщины 18-39 лет</t>
  </si>
  <si>
    <t>Мужчины 40-49 лет</t>
  </si>
  <si>
    <t>Женщины 40-49 лет</t>
  </si>
  <si>
    <t>Мужчины старше 50 лет</t>
  </si>
  <si>
    <t>Женщины старше 50 лет</t>
  </si>
  <si>
    <t>Время</t>
  </si>
  <si>
    <t>Абсолютный зачет</t>
  </si>
  <si>
    <t>Баллы</t>
  </si>
  <si>
    <t>Место</t>
  </si>
  <si>
    <t>Место по итогу</t>
  </si>
  <si>
    <t>Общее количество баллов</t>
  </si>
  <si>
    <t>Количество пройденных этапов</t>
  </si>
  <si>
    <t>Общее количество пройденных км</t>
  </si>
  <si>
    <t>Км</t>
  </si>
  <si>
    <t>Юниоры, до 17 лет</t>
  </si>
  <si>
    <t>Юниорки, до 17 лет</t>
  </si>
  <si>
    <t>№п/п</t>
  </si>
  <si>
    <t>Фамилия, имя</t>
  </si>
  <si>
    <t>р ГР</t>
  </si>
  <si>
    <t>Место по результату</t>
  </si>
  <si>
    <t>Жиленков Степан</t>
  </si>
  <si>
    <t>Шлепнев Олег</t>
  </si>
  <si>
    <t>D</t>
  </si>
  <si>
    <t>M</t>
  </si>
  <si>
    <t>Еремин Павел</t>
  </si>
  <si>
    <t>Лиханов Дмитрий</t>
  </si>
  <si>
    <t>FunR</t>
  </si>
  <si>
    <t>Леонтьева Марина</t>
  </si>
  <si>
    <t>UM</t>
  </si>
  <si>
    <t>Мартынова Дарья</t>
  </si>
  <si>
    <t>Мартынов Артем</t>
  </si>
  <si>
    <t>Песков Виталий</t>
  </si>
  <si>
    <t>Рогожин Антон</t>
  </si>
  <si>
    <t>Писарев Дмитрий</t>
  </si>
  <si>
    <t>ПРОТ</t>
  </si>
  <si>
    <t>ОКОЛ РЕЗУЛЬТАТОВ</t>
  </si>
  <si>
    <t>Боголепов Дмитрий</t>
  </si>
  <si>
    <t>Рахматуллин Альберт</t>
  </si>
  <si>
    <t>Тумаков Иван</t>
  </si>
  <si>
    <t>Зверевский Никита</t>
  </si>
  <si>
    <t>Алеев Валерий</t>
  </si>
  <si>
    <t>Мамыкин Андрей</t>
  </si>
  <si>
    <t>Шестаков Павел</t>
  </si>
  <si>
    <t>Сусоров Алексей</t>
  </si>
  <si>
    <t>T11 M18</t>
  </si>
  <si>
    <t>T11 M40</t>
  </si>
  <si>
    <t>T11 M50</t>
  </si>
  <si>
    <t>T11 D18</t>
  </si>
  <si>
    <t>T11 D50</t>
  </si>
  <si>
    <t>T11 D40</t>
  </si>
  <si>
    <t>UD</t>
  </si>
  <si>
    <t>DREAM TRAIL LYSKOVO 26 июня</t>
  </si>
  <si>
    <t>Ханов Роман</t>
  </si>
  <si>
    <t>Кирилова Светлана</t>
  </si>
  <si>
    <t>Ханова Лидия</t>
  </si>
  <si>
    <t>Добрынская Елизавета</t>
  </si>
  <si>
    <t>Воротилова Ангелина</t>
  </si>
  <si>
    <t>Черемухина Ксения</t>
  </si>
  <si>
    <t>Тарабуров Павел</t>
  </si>
  <si>
    <t>Соколов Сергей</t>
  </si>
  <si>
    <t>Манова Юлия</t>
  </si>
  <si>
    <t>Шошов Александр</t>
  </si>
  <si>
    <t>Куликов Роман (1994)</t>
  </si>
  <si>
    <t>Кичуткин Сергей</t>
  </si>
  <si>
    <t>Fun D</t>
  </si>
  <si>
    <t>Баро Елена</t>
  </si>
  <si>
    <t>Умрилова Мария</t>
  </si>
  <si>
    <t>Fun M</t>
  </si>
  <si>
    <t>Логинов Никита</t>
  </si>
  <si>
    <t>Газетов Андрей</t>
  </si>
  <si>
    <t>Чураев Евгений</t>
  </si>
  <si>
    <t>Чураева Александра</t>
  </si>
  <si>
    <t>T11</t>
  </si>
  <si>
    <t>Швецов Александр</t>
  </si>
  <si>
    <t>ПЕРВОМАЙСКИЙ ТРЕЙЛ 30 апреля</t>
  </si>
  <si>
    <t>VLADYKINO TRAIL 18 июня</t>
  </si>
  <si>
    <t>TAVLA TRAIL 9 июля</t>
  </si>
  <si>
    <t>ЛЕСНОЙ РЕЛАКС 30 июля</t>
  </si>
  <si>
    <t>FOUNTASTIC ROCKSTLE ULTRA TRAIL 2 сентября</t>
  </si>
  <si>
    <t>ОКСКАЯ ТРОПА (ночь) 23 сентября</t>
  </si>
  <si>
    <t>ОКСКАЯ ТРОПА (день) 24 сентября</t>
  </si>
  <si>
    <t>ДУБОВЫЙ МОРДВИН 21 октября</t>
  </si>
  <si>
    <t>БЕЖИМ ВМЕСТЕ 5 ноября</t>
  </si>
  <si>
    <t>ДАЧНЫЙ ЛАБИРИНТ 26 ноября</t>
  </si>
  <si>
    <t>ROCK'N'POLEX POGANEC FROSTRAIL 2 декабря</t>
  </si>
  <si>
    <t>ДЕНЬ В ГОРОДЕ 10 декабря</t>
  </si>
  <si>
    <t>ПЕРВ</t>
  </si>
  <si>
    <t>ОМАЙСКИЙ ТРЕЙЛ</t>
  </si>
  <si>
    <t>30.0</t>
  </si>
  <si>
    <t>4.2023, р.п.Шатки, Журавли</t>
  </si>
  <si>
    <t>Результа</t>
  </si>
  <si>
    <t>Ме</t>
  </si>
  <si>
    <t>стоГруппа Прим</t>
  </si>
  <si>
    <t>DNS</t>
  </si>
  <si>
    <t>Морозов Александр</t>
  </si>
  <si>
    <t>Ботячков Алексей</t>
  </si>
  <si>
    <t>Брусков Геннадий</t>
  </si>
  <si>
    <t>Козлов Антон</t>
  </si>
  <si>
    <t>Дугин Владимир</t>
  </si>
  <si>
    <t>Соколова Екатерина</t>
  </si>
  <si>
    <t>Родимова Алла</t>
  </si>
  <si>
    <t>Бурдина Татьяна</t>
  </si>
  <si>
    <t>Сикленкова Анна Алексеев</t>
  </si>
  <si>
    <t>T25</t>
  </si>
  <si>
    <t>Шаров Сергей</t>
  </si>
  <si>
    <t>T25 M18</t>
  </si>
  <si>
    <t>Терехин Дмитрий</t>
  </si>
  <si>
    <t>Бакин Александр</t>
  </si>
  <si>
    <t>T25 M40</t>
  </si>
  <si>
    <t>T25 M50</t>
  </si>
  <si>
    <t>Конаков Антон</t>
  </si>
  <si>
    <t>Вавилкина Татьяна</t>
  </si>
  <si>
    <t>T25 D40</t>
  </si>
  <si>
    <t>Ляпина Елизавета</t>
  </si>
  <si>
    <t>T25 D18</t>
  </si>
  <si>
    <t>Ситникова Варвара</t>
  </si>
  <si>
    <t>Соловьева Елена</t>
  </si>
  <si>
    <t>Калабина Софья</t>
  </si>
  <si>
    <t>Курюкин Егор</t>
  </si>
  <si>
    <t>Гусев Роман</t>
  </si>
  <si>
    <t>Щепалин Александр</t>
  </si>
  <si>
    <t>Докучаев Александр</t>
  </si>
  <si>
    <t>Соколовский Александр</t>
  </si>
  <si>
    <t>Мудров Михаил Викторович</t>
  </si>
  <si>
    <t>Малышева Анна</t>
  </si>
  <si>
    <t>Видяева Екатерина</t>
  </si>
  <si>
    <t>Глав</t>
  </si>
  <si>
    <t>ный судья</t>
  </si>
  <si>
    <t>ный секретарь</t>
  </si>
  <si>
    <t>.А.</t>
  </si>
  <si>
    <t>Седов Петр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</si>
</sst>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h:mm:ss;@"/>
  </numFmts>
  <fonts count="15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u/>
      <sz val="11"/>
      <color rgb="FF000000"/>
      <name val="Calibri"/>
      <family val="2"/>
      <charset val="204"/>
      <scheme val="minor"/>
    </font>
    <font>
      <sz val="10"/>
      <color rgb="FF000000"/>
      <name val="Times New Roman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333366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D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12" fillId="0" borderId="0"/>
    <xf numFmtId="0" fontId="2" fillId="0" borderId="0"/>
  </cellStyleXfs>
  <cellXfs count="65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1" xfId="0" applyFont="1" applyBorder="1"/>
    <xf numFmtId="21" fontId="7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0" xfId="0" applyFont="1"/>
    <xf numFmtId="21" fontId="7" fillId="0" borderId="1" xfId="0" applyNumberFormat="1" applyFont="1" applyBorder="1"/>
    <xf numFmtId="0" fontId="8" fillId="2" borderId="1" xfId="0" applyFont="1" applyFill="1" applyBorder="1"/>
    <xf numFmtId="0" fontId="8" fillId="0" borderId="0" xfId="0" applyFont="1" applyFill="1"/>
    <xf numFmtId="0" fontId="8" fillId="7" borderId="1" xfId="0" applyFont="1" applyFill="1" applyBorder="1"/>
    <xf numFmtId="0" fontId="7" fillId="4" borderId="1" xfId="0" applyFont="1" applyFill="1" applyBorder="1"/>
    <xf numFmtId="0" fontId="8" fillId="3" borderId="1" xfId="0" applyFont="1" applyFill="1" applyBorder="1"/>
    <xf numFmtId="0" fontId="8" fillId="8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8" borderId="1" xfId="0" applyFont="1" applyFill="1" applyBorder="1"/>
    <xf numFmtId="0" fontId="7" fillId="6" borderId="1" xfId="0" applyFont="1" applyFill="1" applyBorder="1"/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21" fontId="7" fillId="0" borderId="0" xfId="0" applyNumberFormat="1" applyFont="1"/>
    <xf numFmtId="164" fontId="7" fillId="0" borderId="1" xfId="0" applyNumberFormat="1" applyFont="1" applyBorder="1"/>
    <xf numFmtId="0" fontId="7" fillId="4" borderId="1" xfId="0" applyFont="1" applyFill="1" applyBorder="1" applyAlignment="1"/>
    <xf numFmtId="0" fontId="4" fillId="4" borderId="1" xfId="3" applyFont="1" applyFill="1" applyBorder="1" applyAlignment="1">
      <alignment vertical="top" wrapText="1"/>
    </xf>
    <xf numFmtId="0" fontId="7" fillId="4" borderId="1" xfId="3" applyFont="1" applyFill="1" applyBorder="1" applyAlignment="1">
      <alignment vertical="top" wrapText="1"/>
    </xf>
    <xf numFmtId="0" fontId="3" fillId="4" borderId="1" xfId="0" applyFont="1" applyFill="1" applyBorder="1" applyAlignment="1"/>
    <xf numFmtId="0" fontId="7" fillId="0" borderId="0" xfId="0" applyFont="1" applyAlignment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4" borderId="1" xfId="0" applyFont="1" applyFill="1" applyBorder="1" applyAlignment="1">
      <alignment vertical="center" wrapText="1"/>
    </xf>
    <xf numFmtId="0" fontId="2" fillId="4" borderId="1" xfId="4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3" fillId="2" borderId="1" xfId="0" applyFont="1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left" vertical="top" wrapText="1"/>
    </xf>
    <xf numFmtId="21" fontId="8" fillId="5" borderId="1" xfId="0" applyNumberFormat="1" applyFont="1" applyFill="1" applyBorder="1" applyAlignment="1">
      <alignment horizontal="center" vertical="center"/>
    </xf>
    <xf numFmtId="0" fontId="1" fillId="4" borderId="1" xfId="3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21" fontId="7" fillId="0" borderId="1" xfId="1" applyNumberFormat="1" applyFont="1" applyFill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21" fontId="7" fillId="0" borderId="1" xfId="0" applyNumberFormat="1" applyFont="1" applyFill="1" applyBorder="1"/>
    <xf numFmtId="0" fontId="7" fillId="0" borderId="1" xfId="0" applyFont="1" applyFill="1" applyBorder="1"/>
    <xf numFmtId="164" fontId="7" fillId="0" borderId="1" xfId="0" applyNumberFormat="1" applyFont="1" applyFill="1" applyBorder="1"/>
    <xf numFmtId="0" fontId="7" fillId="4" borderId="0" xfId="3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/>
  </cellXfs>
  <cellStyles count="5">
    <cellStyle name="Обычный" xfId="0" builtinId="0"/>
    <cellStyle name="Обычный 2" xfId="2"/>
    <cellStyle name="Обычный 3" xfId="3"/>
    <cellStyle name="Обычный 4" xfId="4"/>
    <cellStyle name="Финансовый" xfId="1" builtinId="3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F22"/>
  <sheetViews>
    <sheetView workbookViewId="0">
      <selection activeCell="L23" sqref="L23"/>
    </sheetView>
  </sheetViews>
  <sheetFormatPr defaultColWidth="8.88671875" defaultRowHeight="14.4" x14ac:dyDescent="0.3"/>
  <cols>
    <col min="1" max="1" width="10.6640625" style="10" customWidth="1"/>
    <col min="2" max="2" width="9" style="10" customWidth="1"/>
    <col min="3" max="3" width="24.6640625" style="27" customWidth="1"/>
    <col min="4" max="4" width="11.5546875" style="7" customWidth="1"/>
    <col min="5" max="5" width="13" style="7" customWidth="1"/>
    <col min="6" max="6" width="12.88671875" style="7" customWidth="1"/>
    <col min="7" max="7" width="8.44140625" style="3" customWidth="1"/>
    <col min="8" max="8" width="12.5546875" style="3" customWidth="1"/>
    <col min="9" max="9" width="9.44140625" style="3" customWidth="1"/>
    <col min="10" max="10" width="7.33203125" style="3" customWidth="1"/>
    <col min="11" max="11" width="8.5546875" style="1" customWidth="1"/>
    <col min="12" max="12" width="12.6640625" style="1" customWidth="1"/>
    <col min="13" max="13" width="9" style="1" customWidth="1"/>
    <col min="14" max="14" width="7.33203125" style="1" customWidth="1"/>
    <col min="15" max="15" width="8.5546875" style="1" customWidth="1"/>
    <col min="16" max="16" width="12.6640625" style="1" customWidth="1"/>
    <col min="17" max="17" width="9" style="1" customWidth="1"/>
    <col min="18" max="18" width="7.33203125" style="1" customWidth="1"/>
    <col min="19" max="19" width="9.109375" style="1" customWidth="1"/>
    <col min="20" max="20" width="12.6640625" style="1" customWidth="1"/>
    <col min="21" max="21" width="9" style="1" customWidth="1"/>
    <col min="22" max="22" width="7.33203125" style="1" customWidth="1"/>
    <col min="23" max="23" width="8.5546875" style="1" customWidth="1"/>
    <col min="24" max="24" width="12.6640625" style="1" customWidth="1"/>
    <col min="25" max="25" width="9" style="1" customWidth="1"/>
    <col min="26" max="26" width="7.33203125" style="1" customWidth="1"/>
    <col min="27" max="27" width="8.5546875" style="1" customWidth="1"/>
    <col min="28" max="28" width="16.33203125" style="1" customWidth="1"/>
    <col min="29" max="29" width="9" style="1" customWidth="1"/>
    <col min="30" max="30" width="8.21875" style="1" customWidth="1"/>
    <col min="31" max="31" width="8.5546875" style="1" customWidth="1"/>
    <col min="32" max="32" width="12.6640625" style="1" customWidth="1"/>
    <col min="33" max="33" width="9" style="1" customWidth="1"/>
    <col min="34" max="34" width="7.33203125" style="1" customWidth="1"/>
    <col min="35" max="35" width="8.5546875" style="21" customWidth="1"/>
    <col min="36" max="36" width="12.6640625" style="1" customWidth="1"/>
    <col min="37" max="37" width="9" style="1" customWidth="1"/>
    <col min="38" max="38" width="7.33203125" style="1" customWidth="1"/>
    <col min="39" max="39" width="8.5546875" style="1" customWidth="1"/>
    <col min="40" max="40" width="12.6640625" style="1" customWidth="1"/>
    <col min="41" max="41" width="9" style="1" customWidth="1"/>
    <col min="42" max="42" width="7.33203125" style="1" customWidth="1"/>
    <col min="43" max="43" width="8.5546875" style="1" customWidth="1"/>
    <col min="44" max="44" width="12.6640625" style="1" customWidth="1"/>
    <col min="45" max="45" width="9" style="1" customWidth="1"/>
    <col min="46" max="46" width="7.33203125" style="1" customWidth="1"/>
    <col min="47" max="47" width="8.5546875" style="1" customWidth="1"/>
    <col min="48" max="48" width="12.6640625" style="1" customWidth="1"/>
    <col min="49" max="49" width="9" style="1" customWidth="1"/>
    <col min="50" max="50" width="7.33203125" style="1" customWidth="1"/>
    <col min="51" max="51" width="8.88671875" style="1"/>
    <col min="52" max="52" width="14.5546875" style="1" customWidth="1"/>
    <col min="53" max="55" width="8.88671875" style="1"/>
    <col min="56" max="56" width="12.6640625" style="1" customWidth="1"/>
    <col min="57" max="16384" width="8.88671875" style="1"/>
  </cols>
  <sheetData>
    <row r="1" spans="1:58" s="2" customFormat="1" ht="14.4" customHeight="1" x14ac:dyDescent="0.25">
      <c r="A1" s="62" t="s">
        <v>21</v>
      </c>
      <c r="B1" s="62" t="s">
        <v>11</v>
      </c>
      <c r="C1" s="57" t="s">
        <v>1</v>
      </c>
      <c r="D1" s="62" t="s">
        <v>12</v>
      </c>
      <c r="E1" s="62" t="s">
        <v>14</v>
      </c>
      <c r="F1" s="62" t="s">
        <v>13</v>
      </c>
      <c r="G1" s="57" t="s">
        <v>76</v>
      </c>
      <c r="H1" s="57"/>
      <c r="I1" s="57"/>
      <c r="J1" s="57"/>
      <c r="K1" s="57" t="s">
        <v>77</v>
      </c>
      <c r="L1" s="57"/>
      <c r="M1" s="57"/>
      <c r="N1" s="57"/>
      <c r="O1" s="58" t="s">
        <v>53</v>
      </c>
      <c r="P1" s="57"/>
      <c r="Q1" s="57"/>
      <c r="R1" s="57"/>
      <c r="S1" s="59" t="s">
        <v>78</v>
      </c>
      <c r="T1" s="60"/>
      <c r="U1" s="60"/>
      <c r="V1" s="61"/>
      <c r="W1" s="59" t="s">
        <v>79</v>
      </c>
      <c r="X1" s="60"/>
      <c r="Y1" s="60"/>
      <c r="Z1" s="61"/>
      <c r="AA1" s="59" t="s">
        <v>80</v>
      </c>
      <c r="AB1" s="60"/>
      <c r="AC1" s="60"/>
      <c r="AD1" s="61"/>
      <c r="AE1" s="59" t="s">
        <v>81</v>
      </c>
      <c r="AF1" s="60"/>
      <c r="AG1" s="60"/>
      <c r="AH1" s="61"/>
      <c r="AI1" s="59" t="s">
        <v>82</v>
      </c>
      <c r="AJ1" s="60"/>
      <c r="AK1" s="60"/>
      <c r="AL1" s="61"/>
      <c r="AM1" s="59" t="s">
        <v>83</v>
      </c>
      <c r="AN1" s="60"/>
      <c r="AO1" s="60"/>
      <c r="AP1" s="61"/>
      <c r="AQ1" s="57" t="s">
        <v>84</v>
      </c>
      <c r="AR1" s="57"/>
      <c r="AS1" s="57"/>
      <c r="AT1" s="57"/>
      <c r="AU1" s="57" t="s">
        <v>85</v>
      </c>
      <c r="AV1" s="57"/>
      <c r="AW1" s="57"/>
      <c r="AX1" s="57"/>
      <c r="AY1" s="57" t="s">
        <v>86</v>
      </c>
      <c r="AZ1" s="57"/>
      <c r="BA1" s="57"/>
      <c r="BB1" s="57"/>
      <c r="BC1" s="57" t="s">
        <v>87</v>
      </c>
      <c r="BD1" s="57"/>
      <c r="BE1" s="57"/>
      <c r="BF1" s="57"/>
    </row>
    <row r="2" spans="1:58" s="2" customFormat="1" ht="47.4" customHeight="1" x14ac:dyDescent="0.25">
      <c r="A2" s="63"/>
      <c r="B2" s="63"/>
      <c r="C2" s="57"/>
      <c r="D2" s="63"/>
      <c r="E2" s="63"/>
      <c r="F2" s="64"/>
      <c r="G2" s="20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2" t="s">
        <v>7</v>
      </c>
      <c r="AB2" s="33" t="s">
        <v>8</v>
      </c>
      <c r="AC2" s="33" t="s">
        <v>9</v>
      </c>
      <c r="AD2" s="32" t="s">
        <v>15</v>
      </c>
      <c r="AE2" s="37" t="s">
        <v>7</v>
      </c>
      <c r="AF2" s="38" t="s">
        <v>8</v>
      </c>
      <c r="AG2" s="38" t="s">
        <v>9</v>
      </c>
      <c r="AH2" s="37" t="s">
        <v>15</v>
      </c>
      <c r="AI2" s="40" t="s">
        <v>7</v>
      </c>
      <c r="AJ2" s="38" t="s">
        <v>8</v>
      </c>
      <c r="AK2" s="38" t="s">
        <v>9</v>
      </c>
      <c r="AL2" s="37" t="s">
        <v>15</v>
      </c>
      <c r="AM2" s="42" t="s">
        <v>7</v>
      </c>
      <c r="AN2" s="43" t="s">
        <v>8</v>
      </c>
      <c r="AO2" s="43" t="s">
        <v>9</v>
      </c>
      <c r="AP2" s="42" t="s">
        <v>15</v>
      </c>
      <c r="AQ2" s="45" t="s">
        <v>7</v>
      </c>
      <c r="AR2" s="44" t="s">
        <v>8</v>
      </c>
      <c r="AS2" s="44" t="s">
        <v>9</v>
      </c>
      <c r="AT2" s="45" t="s">
        <v>15</v>
      </c>
      <c r="AU2" s="45" t="s">
        <v>7</v>
      </c>
      <c r="AV2" s="44" t="s">
        <v>8</v>
      </c>
      <c r="AW2" s="44" t="s">
        <v>9</v>
      </c>
      <c r="AX2" s="45" t="s">
        <v>15</v>
      </c>
      <c r="AY2" s="46" t="s">
        <v>7</v>
      </c>
      <c r="AZ2" s="47" t="s">
        <v>8</v>
      </c>
      <c r="BA2" s="47" t="s">
        <v>9</v>
      </c>
      <c r="BB2" s="46" t="s">
        <v>15</v>
      </c>
      <c r="BC2" s="49" t="s">
        <v>7</v>
      </c>
      <c r="BD2" s="48" t="s">
        <v>8</v>
      </c>
      <c r="BE2" s="48" t="s">
        <v>9</v>
      </c>
      <c r="BF2" s="49" t="s">
        <v>15</v>
      </c>
    </row>
    <row r="3" spans="1:58" x14ac:dyDescent="0.3">
      <c r="A3" s="11">
        <f t="shared" ref="A3:A22" si="0">IF(D3=0," ",RANK(D3,$D$3:$D$22,0))</f>
        <v>1</v>
      </c>
      <c r="B3" s="9">
        <v>1</v>
      </c>
      <c r="C3" s="24" t="s">
        <v>106</v>
      </c>
      <c r="D3" s="13">
        <f t="shared" ref="D3:D17" si="1">I3+M3+Q3+U3+Y3+AC3+AG3+AK3+AO3+AS3+AW3+BA3+BE3</f>
        <v>112.5</v>
      </c>
      <c r="E3" s="13">
        <f t="shared" ref="E3:E17" si="2">J3+N3+R3+V3+Z3+AD3+AH3+AL3+AP3+AT3+AX3+BB3+BF3</f>
        <v>25</v>
      </c>
      <c r="F3" s="13">
        <f t="shared" ref="F3:F17" si="3">COUNTA(H3,L3,P3,T3,X3,AB3,AF3,AJ3,AN3,AR3,AV3,AZ3,BD3)</f>
        <v>1</v>
      </c>
      <c r="G3" s="5">
        <f>VLOOKUP(C3,'1'!B19:H119,3,FALSE)</f>
        <v>8.1782407407407401E-2</v>
      </c>
      <c r="H3" s="6">
        <f>VLOOKUP(C3,'1'!B19:H119,4,FALSE)</f>
        <v>1</v>
      </c>
      <c r="I3" s="6">
        <f>VLOOKUP(H3,Баллы!$A$2:$B$101,2)+J3/2</f>
        <v>112.5</v>
      </c>
      <c r="J3" s="6">
        <f>VLOOKUP(C3,'1'!B19:H119,6,FALSE)</f>
        <v>25</v>
      </c>
      <c r="K3" s="5"/>
      <c r="L3" s="6"/>
      <c r="M3" s="6"/>
      <c r="N3" s="6"/>
      <c r="O3" s="5"/>
      <c r="P3" s="6"/>
      <c r="Q3" s="6"/>
      <c r="R3" s="6"/>
      <c r="S3" s="5"/>
      <c r="T3" s="6"/>
      <c r="U3" s="6"/>
      <c r="V3" s="6"/>
      <c r="W3" s="5"/>
      <c r="X3" s="6"/>
      <c r="Y3" s="6"/>
      <c r="Z3" s="6"/>
      <c r="AA3" s="5"/>
      <c r="AB3" s="6"/>
      <c r="AC3" s="6"/>
      <c r="AD3" s="6"/>
      <c r="AE3" s="8"/>
      <c r="AF3" s="4"/>
      <c r="AG3" s="4"/>
      <c r="AH3" s="4"/>
      <c r="AI3" s="8"/>
      <c r="AJ3" s="4"/>
      <c r="AK3" s="4"/>
      <c r="AL3" s="4"/>
      <c r="AM3" s="8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f t="shared" si="0"/>
        <v>2</v>
      </c>
      <c r="B4" s="9">
        <v>2</v>
      </c>
      <c r="C4" s="12" t="s">
        <v>108</v>
      </c>
      <c r="D4" s="13">
        <f t="shared" si="1"/>
        <v>109.5</v>
      </c>
      <c r="E4" s="13">
        <f t="shared" si="2"/>
        <v>25</v>
      </c>
      <c r="F4" s="13">
        <f t="shared" si="3"/>
        <v>1</v>
      </c>
      <c r="G4" s="5">
        <f>VLOOKUP(C4,'1'!B20:H120,3,FALSE)</f>
        <v>8.5000000000000006E-2</v>
      </c>
      <c r="H4" s="6">
        <f>VLOOKUP(C4,'1'!B20:H120,4,FALSE)</f>
        <v>2</v>
      </c>
      <c r="I4" s="6">
        <f>VLOOKUP(H4,Баллы!$A$2:$B$101,2)+J4/2</f>
        <v>109.5</v>
      </c>
      <c r="J4" s="6">
        <f>VLOOKUP(C4,'1'!B20:H120,6,FALSE)</f>
        <v>25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8"/>
      <c r="AJ4" s="4"/>
      <c r="AK4" s="4"/>
      <c r="AL4" s="4"/>
      <c r="AM4" s="4"/>
      <c r="AN4" s="4"/>
      <c r="AO4" s="4"/>
      <c r="AP4" s="4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f t="shared" si="0"/>
        <v>3</v>
      </c>
      <c r="B5" s="9">
        <v>3</v>
      </c>
      <c r="C5" s="23" t="s">
        <v>132</v>
      </c>
      <c r="D5" s="13">
        <f t="shared" si="1"/>
        <v>107.5</v>
      </c>
      <c r="E5" s="13">
        <f t="shared" si="2"/>
        <v>25</v>
      </c>
      <c r="F5" s="13">
        <f t="shared" si="3"/>
        <v>1</v>
      </c>
      <c r="G5" s="5">
        <f>VLOOKUP(C5,'1'!B21:H121,3,FALSE)</f>
        <v>8.7361111111111112E-2</v>
      </c>
      <c r="H5" s="6">
        <f>VLOOKUP(C5,'1'!B21:H121,4,FALSE)</f>
        <v>3</v>
      </c>
      <c r="I5" s="6">
        <f>VLOOKUP(H5,Баллы!$A$2:$B$101,2)+J5/2</f>
        <v>107.5</v>
      </c>
      <c r="J5" s="6">
        <f>VLOOKUP(C5,'1'!B21:H121,6,FALSE)</f>
        <v>25</v>
      </c>
      <c r="K5" s="5"/>
      <c r="L5" s="6"/>
      <c r="M5" s="6"/>
      <c r="N5" s="6"/>
      <c r="O5" s="22"/>
      <c r="P5" s="4"/>
      <c r="Q5" s="4"/>
      <c r="R5" s="4"/>
      <c r="S5" s="5"/>
      <c r="T5" s="6"/>
      <c r="U5" s="6"/>
      <c r="V5" s="6"/>
      <c r="W5" s="5"/>
      <c r="X5" s="6"/>
      <c r="Y5" s="6"/>
      <c r="Z5" s="6"/>
      <c r="AA5" s="5"/>
      <c r="AB5" s="6"/>
      <c r="AC5" s="6"/>
      <c r="AD5" s="6"/>
      <c r="AE5" s="8"/>
      <c r="AF5" s="4"/>
      <c r="AG5" s="4"/>
      <c r="AH5" s="4"/>
      <c r="AI5" s="8"/>
      <c r="AJ5" s="4"/>
      <c r="AK5" s="4"/>
      <c r="AL5" s="4"/>
      <c r="AM5" s="8"/>
      <c r="AN5" s="4"/>
      <c r="AO5" s="4"/>
      <c r="AP5" s="4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ht="14.4" customHeight="1" x14ac:dyDescent="0.3">
      <c r="A6" s="11">
        <f t="shared" si="0"/>
        <v>4</v>
      </c>
      <c r="B6" s="9">
        <v>4</v>
      </c>
      <c r="C6" s="12" t="s">
        <v>72</v>
      </c>
      <c r="D6" s="13">
        <f t="shared" si="1"/>
        <v>105.5</v>
      </c>
      <c r="E6" s="13">
        <f t="shared" si="2"/>
        <v>25</v>
      </c>
      <c r="F6" s="13">
        <f t="shared" si="3"/>
        <v>1</v>
      </c>
      <c r="G6" s="5">
        <f>VLOOKUP(C6,'1'!B22:H122,3,FALSE)</f>
        <v>8.9872685185185194E-2</v>
      </c>
      <c r="H6" s="6">
        <f>VLOOKUP(C6,'1'!B22:H122,4,FALSE)</f>
        <v>4</v>
      </c>
      <c r="I6" s="6">
        <f>VLOOKUP(H6,Баллы!$A$2:$B$101,2)+J6/2</f>
        <v>105.5</v>
      </c>
      <c r="J6" s="6">
        <f>VLOOKUP(C6,'1'!B22:H122,6,FALSE)</f>
        <v>25</v>
      </c>
      <c r="K6" s="4"/>
      <c r="L6" s="4"/>
      <c r="M6" s="4"/>
      <c r="N6" s="4"/>
      <c r="O6" s="4"/>
      <c r="P6" s="4"/>
      <c r="Q6" s="4"/>
      <c r="R6" s="4"/>
      <c r="S6" s="5"/>
      <c r="T6" s="6"/>
      <c r="U6" s="6"/>
      <c r="V6" s="6"/>
      <c r="W6" s="5"/>
      <c r="X6" s="6"/>
      <c r="Y6" s="6"/>
      <c r="Z6" s="6"/>
      <c r="AA6" s="5"/>
      <c r="AB6" s="6"/>
      <c r="AC6" s="6"/>
      <c r="AD6" s="6"/>
      <c r="AE6" s="8"/>
      <c r="AF6" s="4"/>
      <c r="AG6" s="4"/>
      <c r="AH6" s="4"/>
      <c r="AI6" s="8"/>
      <c r="AJ6" s="4"/>
      <c r="AK6" s="4"/>
      <c r="AL6" s="4"/>
      <c r="AM6" s="8"/>
      <c r="AN6" s="4"/>
      <c r="AO6" s="4"/>
      <c r="AP6" s="4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f t="shared" si="0"/>
        <v>4</v>
      </c>
      <c r="B7" s="9">
        <v>5</v>
      </c>
      <c r="C7" s="12" t="s">
        <v>65</v>
      </c>
      <c r="D7" s="13">
        <f t="shared" si="1"/>
        <v>105.5</v>
      </c>
      <c r="E7" s="13">
        <f t="shared" si="2"/>
        <v>11</v>
      </c>
      <c r="F7" s="13">
        <f t="shared" si="3"/>
        <v>1</v>
      </c>
      <c r="G7" s="5">
        <f>VLOOKUP(C7,'1'!B10:H110,3,FALSE)</f>
        <v>3.005787037037037E-2</v>
      </c>
      <c r="H7" s="6">
        <f>VLOOKUP(C7,'1'!B10:H110,4,FALSE)</f>
        <v>1</v>
      </c>
      <c r="I7" s="6">
        <f>VLOOKUP(H7,Баллы!$A$2:$B$101,2)+J7/2</f>
        <v>105.5</v>
      </c>
      <c r="J7" s="6">
        <f>VLOOKUP(C7,'1'!B10:H110,6,FALSE)</f>
        <v>11</v>
      </c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  <c r="AA7" s="5"/>
      <c r="AB7" s="6"/>
      <c r="AC7" s="6"/>
      <c r="AD7" s="6"/>
      <c r="AE7" s="8"/>
      <c r="AF7" s="4"/>
      <c r="AG7" s="4"/>
      <c r="AH7" s="4"/>
      <c r="AI7" s="8"/>
      <c r="AJ7" s="4"/>
      <c r="AK7" s="4"/>
      <c r="AL7" s="4"/>
      <c r="AM7" s="8"/>
      <c r="AN7" s="4"/>
      <c r="AO7" s="4"/>
      <c r="AP7" s="4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x14ac:dyDescent="0.3">
      <c r="A8" s="11">
        <f t="shared" si="0"/>
        <v>6</v>
      </c>
      <c r="B8" s="9">
        <v>6</v>
      </c>
      <c r="C8" s="12" t="s">
        <v>44</v>
      </c>
      <c r="D8" s="13">
        <f t="shared" si="1"/>
        <v>103.5</v>
      </c>
      <c r="E8" s="13">
        <f t="shared" si="2"/>
        <v>25</v>
      </c>
      <c r="F8" s="13">
        <f t="shared" si="3"/>
        <v>1</v>
      </c>
      <c r="G8" s="5">
        <f>VLOOKUP(C8,'1'!B23:H123,3,FALSE)</f>
        <v>9.6932870370370364E-2</v>
      </c>
      <c r="H8" s="6">
        <f>VLOOKUP(C8,'1'!B23:H123,4,FALSE)</f>
        <v>5</v>
      </c>
      <c r="I8" s="6">
        <f>VLOOKUP(H8,Баллы!$A$2:$B$101,2)+J8/2</f>
        <v>103.5</v>
      </c>
      <c r="J8" s="6">
        <f>VLOOKUP(C8,'1'!B23:H123,6,FALSE)</f>
        <v>25</v>
      </c>
      <c r="K8" s="4"/>
      <c r="L8" s="4"/>
      <c r="M8" s="4"/>
      <c r="N8" s="4"/>
      <c r="O8" s="4"/>
      <c r="P8" s="4"/>
      <c r="Q8" s="4"/>
      <c r="R8" s="4"/>
      <c r="S8" s="5"/>
      <c r="T8" s="6"/>
      <c r="U8" s="6"/>
      <c r="V8" s="6"/>
      <c r="W8" s="5"/>
      <c r="X8" s="6"/>
      <c r="Y8" s="6"/>
      <c r="Z8" s="6"/>
      <c r="AA8" s="5"/>
      <c r="AB8" s="6"/>
      <c r="AC8" s="6"/>
      <c r="AD8" s="6"/>
      <c r="AE8" s="8"/>
      <c r="AF8" s="4"/>
      <c r="AG8" s="4"/>
      <c r="AH8" s="4"/>
      <c r="AI8" s="8"/>
      <c r="AJ8" s="4"/>
      <c r="AK8" s="4"/>
      <c r="AL8" s="4"/>
      <c r="AM8" s="8"/>
      <c r="AN8" s="4"/>
      <c r="AO8" s="4"/>
      <c r="AP8" s="4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x14ac:dyDescent="0.3">
      <c r="A9" s="11">
        <f t="shared" si="0"/>
        <v>7</v>
      </c>
      <c r="B9" s="9">
        <v>7</v>
      </c>
      <c r="C9" s="23" t="s">
        <v>33</v>
      </c>
      <c r="D9" s="13">
        <f t="shared" si="1"/>
        <v>102.5</v>
      </c>
      <c r="E9" s="13">
        <f t="shared" si="2"/>
        <v>11</v>
      </c>
      <c r="F9" s="13">
        <f t="shared" si="3"/>
        <v>1</v>
      </c>
      <c r="G9" s="5">
        <f>VLOOKUP(C9,'1'!B11:H111,3,FALSE)</f>
        <v>3.2025462962962964E-2</v>
      </c>
      <c r="H9" s="6">
        <f>VLOOKUP(C9,'1'!B11:H111,4,FALSE)</f>
        <v>2</v>
      </c>
      <c r="I9" s="6">
        <f>VLOOKUP(H9,Баллы!$A$2:$B$101,2)+J9/2</f>
        <v>102.5</v>
      </c>
      <c r="J9" s="6">
        <f>VLOOKUP(C9,'1'!B11:H111,6,FALSE)</f>
        <v>11</v>
      </c>
      <c r="K9" s="51"/>
      <c r="L9" s="52"/>
      <c r="M9" s="52"/>
      <c r="N9" s="52"/>
      <c r="O9" s="51"/>
      <c r="P9" s="52"/>
      <c r="Q9" s="52"/>
      <c r="R9" s="52"/>
      <c r="S9" s="51"/>
      <c r="T9" s="52"/>
      <c r="U9" s="52"/>
      <c r="V9" s="52"/>
      <c r="W9" s="51"/>
      <c r="X9" s="52"/>
      <c r="Y9" s="52"/>
      <c r="Z9" s="52"/>
      <c r="AA9" s="51"/>
      <c r="AB9" s="52"/>
      <c r="AC9" s="52"/>
      <c r="AD9" s="52"/>
      <c r="AE9" s="53"/>
      <c r="AF9" s="54"/>
      <c r="AG9" s="54"/>
      <c r="AH9" s="54"/>
      <c r="AI9" s="53"/>
      <c r="AJ9" s="54"/>
      <c r="AK9" s="54"/>
      <c r="AL9" s="54"/>
      <c r="AM9" s="53"/>
      <c r="AN9" s="54"/>
      <c r="AO9" s="54"/>
      <c r="AP9" s="54"/>
      <c r="AQ9" s="51"/>
      <c r="AR9" s="52"/>
      <c r="AS9" s="52"/>
      <c r="AT9" s="52"/>
      <c r="AU9" s="51"/>
      <c r="AV9" s="52"/>
      <c r="AW9" s="52"/>
      <c r="AX9" s="52"/>
      <c r="AY9" s="51"/>
      <c r="AZ9" s="52"/>
      <c r="BA9" s="52"/>
      <c r="BB9" s="52"/>
      <c r="BC9" s="51"/>
      <c r="BD9" s="52"/>
      <c r="BE9" s="52"/>
      <c r="BF9" s="52"/>
    </row>
    <row r="10" spans="1:58" x14ac:dyDescent="0.3">
      <c r="A10" s="11">
        <f t="shared" si="0"/>
        <v>8</v>
      </c>
      <c r="B10" s="9">
        <v>8</v>
      </c>
      <c r="C10" s="23" t="s">
        <v>35</v>
      </c>
      <c r="D10" s="13">
        <f t="shared" si="1"/>
        <v>100.5</v>
      </c>
      <c r="E10" s="13">
        <f t="shared" si="2"/>
        <v>11</v>
      </c>
      <c r="F10" s="13">
        <f t="shared" si="3"/>
        <v>1</v>
      </c>
      <c r="G10" s="5">
        <f>VLOOKUP(C10,'1'!B12:H112,3,FALSE)</f>
        <v>3.4166666666666672E-2</v>
      </c>
      <c r="H10" s="6">
        <f>VLOOKUP(C10,'1'!B12:H112,4,FALSE)</f>
        <v>3</v>
      </c>
      <c r="I10" s="6">
        <f>VLOOKUP(H10,Баллы!$A$2:$B$101,2)+J10/2</f>
        <v>100.5</v>
      </c>
      <c r="J10" s="6">
        <f>VLOOKUP(C10,'1'!B12:H112,6,FALSE)</f>
        <v>11</v>
      </c>
      <c r="K10" s="51"/>
      <c r="L10" s="52"/>
      <c r="M10" s="52"/>
      <c r="N10" s="52"/>
      <c r="O10" s="51"/>
      <c r="P10" s="52"/>
      <c r="Q10" s="52"/>
      <c r="R10" s="52"/>
      <c r="S10" s="51"/>
      <c r="T10" s="52"/>
      <c r="U10" s="52"/>
      <c r="V10" s="52"/>
      <c r="W10" s="51"/>
      <c r="X10" s="52"/>
      <c r="Y10" s="52"/>
      <c r="Z10" s="52"/>
      <c r="AA10" s="51"/>
      <c r="AB10" s="52"/>
      <c r="AC10" s="52"/>
      <c r="AD10" s="52"/>
      <c r="AE10" s="53"/>
      <c r="AF10" s="54"/>
      <c r="AG10" s="54"/>
      <c r="AH10" s="54"/>
      <c r="AI10" s="53"/>
      <c r="AJ10" s="54"/>
      <c r="AK10" s="54"/>
      <c r="AL10" s="54"/>
      <c r="AM10" s="53"/>
      <c r="AN10" s="54"/>
      <c r="AO10" s="54"/>
      <c r="AP10" s="54"/>
      <c r="AQ10" s="51"/>
      <c r="AR10" s="52"/>
      <c r="AS10" s="52"/>
      <c r="AT10" s="52"/>
      <c r="AU10" s="51"/>
      <c r="AV10" s="52"/>
      <c r="AW10" s="52"/>
      <c r="AX10" s="52"/>
      <c r="AY10" s="51"/>
      <c r="AZ10" s="52"/>
      <c r="BA10" s="52"/>
      <c r="BB10" s="52"/>
      <c r="BC10" s="51"/>
      <c r="BD10" s="52"/>
      <c r="BE10" s="52"/>
      <c r="BF10" s="52"/>
    </row>
    <row r="11" spans="1:58" ht="14.4" customHeight="1" x14ac:dyDescent="0.3">
      <c r="A11" s="11">
        <f t="shared" si="0"/>
        <v>9</v>
      </c>
      <c r="B11" s="9">
        <v>9</v>
      </c>
      <c r="C11" s="12" t="s">
        <v>64</v>
      </c>
      <c r="D11" s="13">
        <f t="shared" si="1"/>
        <v>99.5</v>
      </c>
      <c r="E11" s="13">
        <f t="shared" si="2"/>
        <v>25</v>
      </c>
      <c r="F11" s="13">
        <f t="shared" si="3"/>
        <v>1</v>
      </c>
      <c r="G11" s="5">
        <f>VLOOKUP(C11,'1'!B24:H124,3,FALSE)</f>
        <v>0.11043981481481481</v>
      </c>
      <c r="H11" s="6">
        <f>VLOOKUP(C11,'1'!B24:H124,4,FALSE)</f>
        <v>7</v>
      </c>
      <c r="I11" s="6">
        <f>VLOOKUP(H11,Баллы!$A$2:$B$101,2)+J11/2</f>
        <v>99.5</v>
      </c>
      <c r="J11" s="6">
        <f>VLOOKUP(C11,'1'!B24:H124,6,FALSE)</f>
        <v>25</v>
      </c>
      <c r="K11" s="4"/>
      <c r="L11" s="4"/>
      <c r="M11" s="4"/>
      <c r="N11" s="4"/>
      <c r="O11" s="4"/>
      <c r="P11" s="4"/>
      <c r="Q11" s="4"/>
      <c r="R11" s="4"/>
      <c r="S11" s="5"/>
      <c r="T11" s="6"/>
      <c r="U11" s="6"/>
      <c r="V11" s="6"/>
      <c r="W11" s="5"/>
      <c r="X11" s="6"/>
      <c r="Y11" s="6"/>
      <c r="Z11" s="6"/>
      <c r="AA11" s="5"/>
      <c r="AB11" s="6"/>
      <c r="AC11" s="6"/>
      <c r="AD11" s="6"/>
      <c r="AE11" s="8"/>
      <c r="AF11" s="4"/>
      <c r="AG11" s="4"/>
      <c r="AH11" s="4"/>
      <c r="AI11" s="8"/>
      <c r="AJ11" s="4"/>
      <c r="AK11" s="4"/>
      <c r="AL11" s="4"/>
      <c r="AM11" s="8"/>
      <c r="AN11" s="4"/>
      <c r="AO11" s="4"/>
      <c r="AP11" s="4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>
        <f t="shared" si="0"/>
        <v>10</v>
      </c>
      <c r="B12" s="9">
        <v>10</v>
      </c>
      <c r="C12" s="23" t="s">
        <v>40</v>
      </c>
      <c r="D12" s="13">
        <f t="shared" si="1"/>
        <v>96.5</v>
      </c>
      <c r="E12" s="13">
        <f t="shared" si="2"/>
        <v>11</v>
      </c>
      <c r="F12" s="13">
        <f t="shared" si="3"/>
        <v>1</v>
      </c>
      <c r="G12" s="5">
        <f>VLOOKUP(C12,'1'!B13:H113,3,FALSE)</f>
        <v>3.6840277777777777E-2</v>
      </c>
      <c r="H12" s="6">
        <f>VLOOKUP(C12,'1'!B13:H113,4,FALSE)</f>
        <v>5</v>
      </c>
      <c r="I12" s="6">
        <f>VLOOKUP(H12,Баллы!$A$2:$B$101,2)+J12/2</f>
        <v>96.5</v>
      </c>
      <c r="J12" s="6">
        <f>VLOOKUP(C12,'1'!B13:H113,6,FALSE)</f>
        <v>11</v>
      </c>
      <c r="K12" s="5"/>
      <c r="L12" s="6"/>
      <c r="M12" s="6"/>
      <c r="N12" s="6"/>
      <c r="O12" s="5"/>
      <c r="P12" s="6"/>
      <c r="Q12" s="6"/>
      <c r="R12" s="6"/>
      <c r="S12" s="5"/>
      <c r="T12" s="6"/>
      <c r="U12" s="6"/>
      <c r="V12" s="6"/>
      <c r="W12" s="5"/>
      <c r="X12" s="6"/>
      <c r="Y12" s="6"/>
      <c r="Z12" s="6"/>
      <c r="AA12" s="5"/>
      <c r="AB12" s="6"/>
      <c r="AC12" s="6"/>
      <c r="AD12" s="6"/>
      <c r="AE12" s="8"/>
      <c r="AF12" s="4"/>
      <c r="AG12" s="4"/>
      <c r="AH12" s="4"/>
      <c r="AI12" s="8"/>
      <c r="AJ12" s="4"/>
      <c r="AK12" s="4"/>
      <c r="AL12" s="4"/>
      <c r="AM12" s="8"/>
      <c r="AN12" s="4"/>
      <c r="AO12" s="4"/>
      <c r="AP12" s="4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</row>
    <row r="13" spans="1:58" x14ac:dyDescent="0.3">
      <c r="A13" s="11">
        <f t="shared" si="0"/>
        <v>11</v>
      </c>
      <c r="B13" s="9">
        <v>11</v>
      </c>
      <c r="C13" s="23" t="s">
        <v>39</v>
      </c>
      <c r="D13" s="13">
        <f t="shared" si="1"/>
        <v>92.5</v>
      </c>
      <c r="E13" s="13">
        <f t="shared" si="2"/>
        <v>11</v>
      </c>
      <c r="F13" s="13">
        <f t="shared" si="3"/>
        <v>1</v>
      </c>
      <c r="G13" s="5">
        <f>VLOOKUP(C13,'1'!B14:H114,3,FALSE)</f>
        <v>3.7280092592592594E-2</v>
      </c>
      <c r="H13" s="6">
        <f>VLOOKUP(C13,'1'!B14:H114,4,FALSE)</f>
        <v>7</v>
      </c>
      <c r="I13" s="6">
        <f>VLOOKUP(H13,Баллы!$A$2:$B$101,2)+J13/2</f>
        <v>92.5</v>
      </c>
      <c r="J13" s="6">
        <f>VLOOKUP(C13,'1'!B14:H114,6,FALSE)</f>
        <v>11</v>
      </c>
      <c r="K13" s="5"/>
      <c r="L13" s="6"/>
      <c r="M13" s="6"/>
      <c r="N13" s="6"/>
      <c r="O13" s="5"/>
      <c r="P13" s="6"/>
      <c r="Q13" s="6"/>
      <c r="R13" s="6"/>
      <c r="S13" s="5"/>
      <c r="T13" s="6"/>
      <c r="U13" s="6"/>
      <c r="V13" s="6"/>
      <c r="W13" s="5"/>
      <c r="X13" s="6"/>
      <c r="Y13" s="6"/>
      <c r="Z13" s="6"/>
      <c r="AA13" s="5"/>
      <c r="AB13" s="6"/>
      <c r="AC13" s="6"/>
      <c r="AD13" s="6"/>
      <c r="AE13" s="8"/>
      <c r="AF13" s="4"/>
      <c r="AG13" s="4"/>
      <c r="AH13" s="4"/>
      <c r="AI13" s="8"/>
      <c r="AJ13" s="4"/>
      <c r="AK13" s="4"/>
      <c r="AL13" s="4"/>
      <c r="AM13" s="8"/>
      <c r="AN13" s="4"/>
      <c r="AO13" s="4"/>
      <c r="AP13" s="4"/>
      <c r="AQ13" s="5"/>
      <c r="AR13" s="6"/>
      <c r="AS13" s="6"/>
      <c r="AT13" s="6"/>
      <c r="AU13" s="5"/>
      <c r="AV13" s="6"/>
      <c r="AW13" s="6"/>
      <c r="AX13" s="6"/>
      <c r="AY13" s="5"/>
      <c r="AZ13" s="6"/>
      <c r="BA13" s="6"/>
      <c r="BB13" s="6"/>
      <c r="BC13" s="5"/>
      <c r="BD13" s="6"/>
      <c r="BE13" s="6"/>
      <c r="BF13" s="6"/>
    </row>
    <row r="14" spans="1:58" ht="14.25" customHeight="1" x14ac:dyDescent="0.3">
      <c r="A14" s="11">
        <f t="shared" si="0"/>
        <v>12</v>
      </c>
      <c r="B14" s="9">
        <v>12</v>
      </c>
      <c r="C14" s="23" t="s">
        <v>63</v>
      </c>
      <c r="D14" s="13">
        <f t="shared" si="1"/>
        <v>90.5</v>
      </c>
      <c r="E14" s="13">
        <f t="shared" si="2"/>
        <v>11</v>
      </c>
      <c r="F14" s="13">
        <f t="shared" si="3"/>
        <v>1</v>
      </c>
      <c r="G14" s="5">
        <f>VLOOKUP(C14,'1'!B15:H115,3,FALSE)</f>
        <v>3.9305555555555559E-2</v>
      </c>
      <c r="H14" s="6">
        <f>VLOOKUP(C14,'1'!B15:H115,4,FALSE)</f>
        <v>8</v>
      </c>
      <c r="I14" s="6">
        <f>VLOOKUP(H14,Баллы!$A$2:$B$101,2)+J14/2</f>
        <v>90.5</v>
      </c>
      <c r="J14" s="6">
        <f>VLOOKUP(C14,'1'!B15:H115,6,FALSE)</f>
        <v>11</v>
      </c>
      <c r="K14" s="5"/>
      <c r="L14" s="6"/>
      <c r="M14" s="6"/>
      <c r="N14" s="6"/>
      <c r="O14" s="5"/>
      <c r="P14" s="6"/>
      <c r="Q14" s="6"/>
      <c r="R14" s="6"/>
      <c r="S14" s="5"/>
      <c r="T14" s="6"/>
      <c r="U14" s="6"/>
      <c r="V14" s="6"/>
      <c r="W14" s="5"/>
      <c r="X14" s="6"/>
      <c r="Y14" s="6"/>
      <c r="Z14" s="6"/>
      <c r="AA14" s="5"/>
      <c r="AB14" s="6"/>
      <c r="AC14" s="6"/>
      <c r="AD14" s="6"/>
      <c r="AE14" s="8"/>
      <c r="AF14" s="4"/>
      <c r="AG14" s="4"/>
      <c r="AH14" s="4"/>
      <c r="AI14" s="8"/>
      <c r="AJ14" s="4"/>
      <c r="AK14" s="4"/>
      <c r="AL14" s="4"/>
      <c r="AM14" s="8"/>
      <c r="AN14" s="4"/>
      <c r="AO14" s="4"/>
      <c r="AP14" s="4"/>
      <c r="AQ14" s="5"/>
      <c r="AR14" s="6"/>
      <c r="AS14" s="6"/>
      <c r="AT14" s="6"/>
      <c r="AU14" s="5"/>
      <c r="AV14" s="6"/>
      <c r="AW14" s="6"/>
      <c r="AX14" s="6"/>
      <c r="AY14" s="5"/>
      <c r="AZ14" s="6"/>
      <c r="BA14" s="6"/>
      <c r="BB14" s="6"/>
      <c r="BC14" s="5"/>
      <c r="BD14" s="6"/>
      <c r="BE14" s="6"/>
      <c r="BF14" s="6"/>
    </row>
    <row r="15" spans="1:58" x14ac:dyDescent="0.3">
      <c r="A15" s="11">
        <f t="shared" si="0"/>
        <v>13</v>
      </c>
      <c r="B15" s="9">
        <v>13</v>
      </c>
      <c r="C15" s="23" t="s">
        <v>38</v>
      </c>
      <c r="D15" s="13">
        <f t="shared" si="1"/>
        <v>88.5</v>
      </c>
      <c r="E15" s="13">
        <f t="shared" si="2"/>
        <v>11</v>
      </c>
      <c r="F15" s="13">
        <f t="shared" si="3"/>
        <v>1</v>
      </c>
      <c r="G15" s="5">
        <f>VLOOKUP(C15,'1'!B16:H116,3,FALSE)</f>
        <v>4.1643518518518517E-2</v>
      </c>
      <c r="H15" s="6">
        <f>VLOOKUP(C15,'1'!B16:H116,4,FALSE)</f>
        <v>9</v>
      </c>
      <c r="I15" s="6">
        <f>VLOOKUP(H15,Баллы!$A$2:$B$101,2)+J15/2</f>
        <v>88.5</v>
      </c>
      <c r="J15" s="6">
        <f>VLOOKUP(C15,'1'!B16:H116,6,FALSE)</f>
        <v>11</v>
      </c>
      <c r="K15" s="5"/>
      <c r="L15" s="6"/>
      <c r="M15" s="6"/>
      <c r="N15" s="6"/>
      <c r="O15" s="5"/>
      <c r="P15" s="6"/>
      <c r="Q15" s="6"/>
      <c r="R15" s="6"/>
      <c r="S15" s="5"/>
      <c r="T15" s="6"/>
      <c r="U15" s="6"/>
      <c r="V15" s="6"/>
      <c r="W15" s="5"/>
      <c r="X15" s="6"/>
      <c r="Y15" s="6"/>
      <c r="Z15" s="6"/>
      <c r="AA15" s="5"/>
      <c r="AB15" s="6"/>
      <c r="AC15" s="6"/>
      <c r="AD15" s="6"/>
      <c r="AE15" s="8"/>
      <c r="AF15" s="4"/>
      <c r="AG15" s="4"/>
      <c r="AH15" s="4"/>
      <c r="AI15" s="8"/>
      <c r="AJ15" s="4"/>
      <c r="AK15" s="4"/>
      <c r="AL15" s="4"/>
      <c r="AM15" s="8"/>
      <c r="AN15" s="4"/>
      <c r="AO15" s="4"/>
      <c r="AP15" s="4"/>
      <c r="AQ15" s="5"/>
      <c r="AR15" s="6"/>
      <c r="AS15" s="6"/>
      <c r="AT15" s="6"/>
      <c r="AU15" s="5"/>
      <c r="AV15" s="6"/>
      <c r="AW15" s="6"/>
      <c r="AX15" s="6"/>
      <c r="AY15" s="5"/>
      <c r="AZ15" s="6"/>
      <c r="BA15" s="6"/>
      <c r="BB15" s="6"/>
      <c r="BC15" s="5"/>
      <c r="BD15" s="6"/>
      <c r="BE15" s="6"/>
      <c r="BF15" s="6"/>
    </row>
    <row r="16" spans="1:58" ht="14.4" customHeight="1" x14ac:dyDescent="0.3">
      <c r="A16" s="11">
        <f t="shared" si="0"/>
        <v>14</v>
      </c>
      <c r="B16" s="9">
        <v>14</v>
      </c>
      <c r="C16" s="12" t="s">
        <v>41</v>
      </c>
      <c r="D16" s="13">
        <f t="shared" si="1"/>
        <v>85.5</v>
      </c>
      <c r="E16" s="13">
        <f t="shared" si="2"/>
        <v>11</v>
      </c>
      <c r="F16" s="13">
        <f t="shared" si="3"/>
        <v>1</v>
      </c>
      <c r="G16" s="5">
        <f>VLOOKUP(C16,'1'!B17:H117,3,FALSE)</f>
        <v>4.2546296296296297E-2</v>
      </c>
      <c r="H16" s="6">
        <f>VLOOKUP(C16,'1'!B17:H117,4,FALSE)</f>
        <v>11</v>
      </c>
      <c r="I16" s="6">
        <f>VLOOKUP(H16,Баллы!$A$2:$B$101,2)+J16/2</f>
        <v>85.5</v>
      </c>
      <c r="J16" s="6">
        <f>VLOOKUP(C16,'1'!B17:H117,6,FALSE)</f>
        <v>11</v>
      </c>
      <c r="K16" s="4"/>
      <c r="L16" s="4"/>
      <c r="M16" s="4"/>
      <c r="N16" s="4"/>
      <c r="O16" s="4"/>
      <c r="P16" s="4"/>
      <c r="Q16" s="4"/>
      <c r="R16" s="4"/>
      <c r="S16" s="5"/>
      <c r="T16" s="6"/>
      <c r="U16" s="6"/>
      <c r="V16" s="6"/>
      <c r="W16" s="5"/>
      <c r="X16" s="6"/>
      <c r="Y16" s="6"/>
      <c r="Z16" s="6"/>
      <c r="AA16" s="5"/>
      <c r="AB16" s="6"/>
      <c r="AC16" s="6"/>
      <c r="AD16" s="6"/>
      <c r="AE16" s="8"/>
      <c r="AF16" s="4"/>
      <c r="AG16" s="4"/>
      <c r="AH16" s="4"/>
      <c r="AI16" s="8"/>
      <c r="AJ16" s="4"/>
      <c r="AK16" s="4"/>
      <c r="AL16" s="4"/>
      <c r="AM16" s="8"/>
      <c r="AN16" s="4"/>
      <c r="AO16" s="4"/>
      <c r="AP16" s="4"/>
      <c r="AQ16" s="5"/>
      <c r="AR16" s="6"/>
      <c r="AS16" s="6"/>
      <c r="AT16" s="6"/>
      <c r="AU16" s="5"/>
      <c r="AV16" s="6"/>
      <c r="AW16" s="6"/>
      <c r="AX16" s="6"/>
      <c r="AY16" s="5"/>
      <c r="AZ16" s="6"/>
      <c r="BA16" s="6"/>
      <c r="BB16" s="6"/>
      <c r="BC16" s="5"/>
      <c r="BD16" s="6"/>
      <c r="BE16" s="6"/>
      <c r="BF16" s="6"/>
    </row>
    <row r="17" spans="1:58" ht="14.4" customHeight="1" x14ac:dyDescent="0.3">
      <c r="A17" s="11">
        <f t="shared" si="0"/>
        <v>15</v>
      </c>
      <c r="B17" s="9">
        <v>15</v>
      </c>
      <c r="C17" s="23" t="s">
        <v>26</v>
      </c>
      <c r="D17" s="13">
        <f t="shared" si="1"/>
        <v>80.5</v>
      </c>
      <c r="E17" s="13">
        <f t="shared" si="2"/>
        <v>11</v>
      </c>
      <c r="F17" s="13">
        <f t="shared" si="3"/>
        <v>1</v>
      </c>
      <c r="G17" s="5">
        <f>VLOOKUP(C17,'1'!B18:H118,3,FALSE)</f>
        <v>5.1180555555555556E-2</v>
      </c>
      <c r="H17" s="6">
        <f>VLOOKUP(C17,'1'!B18:H118,4,FALSE)</f>
        <v>16</v>
      </c>
      <c r="I17" s="6">
        <f>VLOOKUP(H17,Баллы!$A$2:$B$101,2)+J17/2</f>
        <v>80.5</v>
      </c>
      <c r="J17" s="6">
        <f>VLOOKUP(C17,'1'!B18:H118,6,FALSE)</f>
        <v>11</v>
      </c>
      <c r="K17" s="5"/>
      <c r="L17" s="6"/>
      <c r="M17" s="6"/>
      <c r="N17" s="6"/>
      <c r="O17" s="22"/>
      <c r="P17" s="4"/>
      <c r="Q17" s="4"/>
      <c r="R17" s="4"/>
      <c r="S17" s="5"/>
      <c r="T17" s="6"/>
      <c r="U17" s="6"/>
      <c r="V17" s="6"/>
      <c r="W17" s="5"/>
      <c r="X17" s="6"/>
      <c r="Y17" s="6"/>
      <c r="Z17" s="6"/>
      <c r="AA17" s="5"/>
      <c r="AB17" s="6"/>
      <c r="AC17" s="6"/>
      <c r="AD17" s="6"/>
      <c r="AE17" s="8"/>
      <c r="AF17" s="4"/>
      <c r="AG17" s="4"/>
      <c r="AH17" s="4"/>
      <c r="AI17" s="8"/>
      <c r="AJ17" s="4"/>
      <c r="AK17" s="4"/>
      <c r="AL17" s="4"/>
      <c r="AM17" s="8"/>
      <c r="AN17" s="4"/>
      <c r="AO17" s="4"/>
      <c r="AP17" s="4"/>
      <c r="AQ17" s="5"/>
      <c r="AR17" s="6"/>
      <c r="AS17" s="6"/>
      <c r="AT17" s="6"/>
      <c r="AU17" s="5"/>
      <c r="AV17" s="6"/>
      <c r="AW17" s="6"/>
      <c r="AX17" s="6"/>
      <c r="AY17" s="5"/>
      <c r="AZ17" s="6"/>
      <c r="BA17" s="6"/>
      <c r="BB17" s="6"/>
      <c r="BC17" s="5"/>
      <c r="BD17" s="6"/>
      <c r="BE17" s="6"/>
      <c r="BF17" s="6"/>
    </row>
    <row r="18" spans="1:58" x14ac:dyDescent="0.3">
      <c r="A18" s="11" t="str">
        <f t="shared" si="0"/>
        <v xml:space="preserve"> </v>
      </c>
      <c r="B18" s="9">
        <v>16</v>
      </c>
      <c r="C18" s="41"/>
      <c r="D18" s="13">
        <f t="shared" ref="D18:D22" si="4">I18+M18+Q18+U18+Y18+AC18+AG18+AK18+AO18+AS18+AW18+BA18+BE18</f>
        <v>0</v>
      </c>
      <c r="E18" s="13">
        <f t="shared" ref="E18:E22" si="5">J18+N18+R18+V18+Z18+AD18+AH18+AL18+AP18+AT18+AX18+BB18+BF18</f>
        <v>0</v>
      </c>
      <c r="F18" s="13">
        <f t="shared" ref="F18:F22" si="6">COUNTA(H18,L18,P18,T18,X18,AB18,AF18,AJ18,AN18,AR18,AV18,AZ18,BD18)</f>
        <v>0</v>
      </c>
      <c r="G18" s="6"/>
      <c r="H18" s="6"/>
      <c r="I18" s="6"/>
      <c r="J18" s="6"/>
      <c r="K18" s="5"/>
      <c r="L18" s="6"/>
      <c r="M18" s="6"/>
      <c r="N18" s="6"/>
      <c r="O18" s="22"/>
      <c r="P18" s="4"/>
      <c r="Q18" s="4"/>
      <c r="R18" s="4"/>
      <c r="S18" s="5"/>
      <c r="T18" s="6"/>
      <c r="U18" s="6"/>
      <c r="V18" s="6"/>
      <c r="W18" s="5"/>
      <c r="X18" s="6"/>
      <c r="Y18" s="6"/>
      <c r="Z18" s="6"/>
      <c r="AA18" s="5"/>
      <c r="AB18" s="6"/>
      <c r="AC18" s="6"/>
      <c r="AD18" s="6"/>
      <c r="AE18" s="8"/>
      <c r="AF18" s="4"/>
      <c r="AG18" s="4"/>
      <c r="AH18" s="4"/>
      <c r="AI18" s="8"/>
      <c r="AJ18" s="4"/>
      <c r="AK18" s="4"/>
      <c r="AL18" s="4"/>
      <c r="AM18" s="8"/>
      <c r="AN18" s="4"/>
      <c r="AO18" s="4"/>
      <c r="AP18" s="4"/>
      <c r="AQ18" s="5"/>
      <c r="AR18" s="6"/>
      <c r="AS18" s="6"/>
      <c r="AT18" s="6"/>
      <c r="AU18" s="5"/>
      <c r="AV18" s="6"/>
      <c r="AW18" s="6"/>
      <c r="AX18" s="6"/>
      <c r="AY18" s="5"/>
      <c r="AZ18" s="6"/>
      <c r="BA18" s="6"/>
      <c r="BB18" s="6"/>
      <c r="BC18" s="5"/>
      <c r="BD18" s="6"/>
      <c r="BE18" s="6"/>
      <c r="BF18" s="6"/>
    </row>
    <row r="19" spans="1:58" x14ac:dyDescent="0.3">
      <c r="A19" s="11" t="str">
        <f t="shared" si="0"/>
        <v xml:space="preserve"> </v>
      </c>
      <c r="B19" s="9">
        <v>17</v>
      </c>
      <c r="C19" s="12"/>
      <c r="D19" s="13">
        <f t="shared" si="4"/>
        <v>0</v>
      </c>
      <c r="E19" s="13">
        <f t="shared" si="5"/>
        <v>0</v>
      </c>
      <c r="F19" s="13">
        <f t="shared" si="6"/>
        <v>0</v>
      </c>
      <c r="G19" s="6"/>
      <c r="H19" s="6"/>
      <c r="I19" s="6"/>
      <c r="J19" s="6"/>
      <c r="K19" s="5"/>
      <c r="L19" s="6"/>
      <c r="M19" s="6"/>
      <c r="N19" s="6"/>
      <c r="O19" s="4"/>
      <c r="P19" s="4"/>
      <c r="Q19" s="4"/>
      <c r="R19" s="4"/>
      <c r="S19" s="5"/>
      <c r="T19" s="6"/>
      <c r="U19" s="6"/>
      <c r="V19" s="6"/>
      <c r="W19" s="5"/>
      <c r="X19" s="6"/>
      <c r="Y19" s="6"/>
      <c r="Z19" s="6"/>
      <c r="AA19" s="5"/>
      <c r="AB19" s="6"/>
      <c r="AC19" s="6"/>
      <c r="AD19" s="6"/>
      <c r="AE19" s="8"/>
      <c r="AF19" s="4"/>
      <c r="AG19" s="4"/>
      <c r="AH19" s="4"/>
      <c r="AI19" s="8"/>
      <c r="AJ19" s="4"/>
      <c r="AK19" s="4"/>
      <c r="AL19" s="4"/>
      <c r="AM19" s="8"/>
      <c r="AN19" s="4"/>
      <c r="AO19" s="4"/>
      <c r="AP19" s="4"/>
      <c r="AQ19" s="5"/>
      <c r="AR19" s="6"/>
      <c r="AS19" s="6"/>
      <c r="AT19" s="6"/>
      <c r="AU19" s="5"/>
      <c r="AV19" s="6"/>
      <c r="AW19" s="6"/>
      <c r="AX19" s="6"/>
      <c r="AY19" s="5"/>
      <c r="AZ19" s="6"/>
      <c r="BA19" s="6"/>
      <c r="BB19" s="6"/>
      <c r="BC19" s="5"/>
      <c r="BD19" s="6"/>
      <c r="BE19" s="6"/>
      <c r="BF19" s="6"/>
    </row>
    <row r="20" spans="1:58" ht="14.4" customHeight="1" x14ac:dyDescent="0.3">
      <c r="A20" s="11" t="str">
        <f t="shared" si="0"/>
        <v xml:space="preserve"> </v>
      </c>
      <c r="B20" s="9">
        <v>18</v>
      </c>
      <c r="C20" s="23"/>
      <c r="D20" s="13">
        <f t="shared" si="4"/>
        <v>0</v>
      </c>
      <c r="E20" s="13">
        <f t="shared" si="5"/>
        <v>0</v>
      </c>
      <c r="F20" s="13">
        <f t="shared" si="6"/>
        <v>0</v>
      </c>
      <c r="G20" s="5"/>
      <c r="H20" s="6"/>
      <c r="I20" s="6"/>
      <c r="J20" s="6"/>
      <c r="K20" s="5"/>
      <c r="L20" s="6"/>
      <c r="M20" s="6"/>
      <c r="N20" s="6"/>
      <c r="O20" s="5"/>
      <c r="P20" s="6"/>
      <c r="Q20" s="6"/>
      <c r="R20" s="6"/>
      <c r="S20" s="5"/>
      <c r="T20" s="6"/>
      <c r="U20" s="6"/>
      <c r="V20" s="6"/>
      <c r="W20" s="5"/>
      <c r="X20" s="6"/>
      <c r="Y20" s="6"/>
      <c r="Z20" s="6"/>
      <c r="AA20" s="5"/>
      <c r="AB20" s="6"/>
      <c r="AC20" s="6"/>
      <c r="AD20" s="6"/>
      <c r="AE20" s="8"/>
      <c r="AF20" s="4"/>
      <c r="AG20" s="4"/>
      <c r="AH20" s="4"/>
      <c r="AI20" s="8"/>
      <c r="AJ20" s="4"/>
      <c r="AK20" s="4"/>
      <c r="AL20" s="4"/>
      <c r="AM20" s="8"/>
      <c r="AN20" s="4"/>
      <c r="AO20" s="4"/>
      <c r="AP20" s="4"/>
      <c r="AQ20" s="5"/>
      <c r="AR20" s="6"/>
      <c r="AS20" s="6"/>
      <c r="AT20" s="6"/>
      <c r="AU20" s="5"/>
      <c r="AV20" s="6"/>
      <c r="AW20" s="6"/>
      <c r="AX20" s="6"/>
      <c r="AY20" s="5"/>
      <c r="AZ20" s="6"/>
      <c r="BA20" s="6"/>
      <c r="BB20" s="6"/>
      <c r="BC20" s="5"/>
      <c r="BD20" s="6"/>
      <c r="BE20" s="6"/>
      <c r="BF20" s="6"/>
    </row>
    <row r="21" spans="1:58" ht="14.4" customHeight="1" x14ac:dyDescent="0.3">
      <c r="A21" s="11" t="str">
        <f t="shared" si="0"/>
        <v xml:space="preserve"> </v>
      </c>
      <c r="B21" s="9">
        <v>19</v>
      </c>
      <c r="C21" s="39"/>
      <c r="D21" s="13">
        <f t="shared" si="4"/>
        <v>0</v>
      </c>
      <c r="E21" s="13">
        <f t="shared" si="5"/>
        <v>0</v>
      </c>
      <c r="F21" s="13">
        <f t="shared" si="6"/>
        <v>0</v>
      </c>
      <c r="G21" s="6"/>
      <c r="H21" s="6"/>
      <c r="I21" s="6"/>
      <c r="J21" s="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8"/>
      <c r="AF21" s="4"/>
      <c r="AG21" s="4"/>
      <c r="AH21" s="4"/>
      <c r="AI21" s="8"/>
      <c r="AJ21" s="4"/>
      <c r="AK21" s="4"/>
      <c r="AL21" s="4"/>
      <c r="AM21" s="8"/>
      <c r="AN21" s="4"/>
      <c r="AO21" s="4"/>
      <c r="AP21" s="4"/>
      <c r="AQ21" s="5"/>
      <c r="AR21" s="6"/>
      <c r="AS21" s="6"/>
      <c r="AT21" s="6"/>
      <c r="AU21" s="5"/>
      <c r="AV21" s="6"/>
      <c r="AW21" s="6"/>
      <c r="AX21" s="6"/>
      <c r="AY21" s="5"/>
      <c r="AZ21" s="6"/>
      <c r="BA21" s="6"/>
      <c r="BB21" s="6"/>
      <c r="BC21" s="5"/>
      <c r="BD21" s="6"/>
      <c r="BE21" s="6"/>
      <c r="BF21" s="6"/>
    </row>
    <row r="22" spans="1:58" ht="14.4" customHeight="1" x14ac:dyDescent="0.3">
      <c r="A22" s="11" t="str">
        <f t="shared" si="0"/>
        <v xml:space="preserve"> </v>
      </c>
      <c r="B22" s="9">
        <v>20</v>
      </c>
      <c r="C22" s="12"/>
      <c r="D22" s="13">
        <f t="shared" si="4"/>
        <v>0</v>
      </c>
      <c r="E22" s="13">
        <f t="shared" si="5"/>
        <v>0</v>
      </c>
      <c r="F22" s="13">
        <f t="shared" si="6"/>
        <v>0</v>
      </c>
      <c r="G22" s="6"/>
      <c r="H22" s="6"/>
      <c r="I22" s="6"/>
      <c r="J22" s="6"/>
      <c r="K22" s="4"/>
      <c r="L22" s="4"/>
      <c r="M22" s="4"/>
      <c r="N22" s="4"/>
      <c r="O22" s="4"/>
      <c r="P22" s="4"/>
      <c r="Q22" s="4"/>
      <c r="R22" s="4"/>
      <c r="S22" s="5"/>
      <c r="T22" s="6"/>
      <c r="U22" s="6"/>
      <c r="V22" s="6"/>
      <c r="W22" s="5"/>
      <c r="X22" s="6"/>
      <c r="Y22" s="6"/>
      <c r="Z22" s="6"/>
      <c r="AA22" s="5"/>
      <c r="AB22" s="6"/>
      <c r="AC22" s="6"/>
      <c r="AD22" s="6"/>
      <c r="AE22" s="8"/>
      <c r="AF22" s="4"/>
      <c r="AG22" s="4"/>
      <c r="AH22" s="4"/>
      <c r="AI22" s="8"/>
      <c r="AJ22" s="4"/>
      <c r="AK22" s="4"/>
      <c r="AL22" s="4"/>
      <c r="AM22" s="8"/>
      <c r="AN22" s="4"/>
      <c r="AO22" s="4"/>
      <c r="AP22" s="4"/>
      <c r="AQ22" s="5"/>
      <c r="AR22" s="6"/>
      <c r="AS22" s="6"/>
      <c r="AT22" s="6"/>
      <c r="AU22" s="5"/>
      <c r="AV22" s="6"/>
      <c r="AW22" s="6"/>
      <c r="AX22" s="6"/>
      <c r="AY22" s="5"/>
      <c r="AZ22" s="6"/>
      <c r="BA22" s="6"/>
      <c r="BB22" s="6"/>
      <c r="BC22" s="5"/>
      <c r="BD22" s="6"/>
      <c r="BE22" s="6"/>
      <c r="BF22" s="6"/>
    </row>
  </sheetData>
  <autoFilter ref="A2:BF22"/>
  <sortState ref="A3:BF17">
    <sortCondition ref="B3:B17"/>
  </sortState>
  <mergeCells count="19">
    <mergeCell ref="G1:J1"/>
    <mergeCell ref="K1:N1"/>
    <mergeCell ref="A1:A2"/>
    <mergeCell ref="D1:D2"/>
    <mergeCell ref="F1:F2"/>
    <mergeCell ref="E1:E2"/>
    <mergeCell ref="B1:B2"/>
    <mergeCell ref="C1:C2"/>
    <mergeCell ref="BC1:BF1"/>
    <mergeCell ref="AY1:BB1"/>
    <mergeCell ref="O1:R1"/>
    <mergeCell ref="AU1:AX1"/>
    <mergeCell ref="AE1:AH1"/>
    <mergeCell ref="AI1:AL1"/>
    <mergeCell ref="AQ1:AT1"/>
    <mergeCell ref="AM1:AP1"/>
    <mergeCell ref="S1:V1"/>
    <mergeCell ref="W1:Z1"/>
    <mergeCell ref="AA1:AD1"/>
  </mergeCells>
  <phoneticPr fontId="0" type="noConversion"/>
  <conditionalFormatting sqref="C23:C1048576 C1:C2">
    <cfRule type="duplicateValues" dxfId="34" priority="75"/>
  </conditionalFormatting>
  <conditionalFormatting sqref="B23:B1048576 B1:B2">
    <cfRule type="duplicateValues" dxfId="33" priority="65"/>
  </conditionalFormatting>
  <conditionalFormatting sqref="B23:B1048576">
    <cfRule type="duplicateValues" dxfId="32" priority="63"/>
  </conditionalFormatting>
  <conditionalFormatting sqref="C23:C1048576">
    <cfRule type="duplicateValues" dxfId="31" priority="30"/>
  </conditionalFormatting>
  <conditionalFormatting sqref="B1:B1048576">
    <cfRule type="duplicateValues" dxfId="30" priority="1"/>
  </conditionalFormatting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5"/>
  <sheetViews>
    <sheetView tabSelected="1" topLeftCell="A41" workbookViewId="0">
      <selection activeCell="G66" sqref="G66"/>
    </sheetView>
  </sheetViews>
  <sheetFormatPr defaultRowHeight="14.4" x14ac:dyDescent="0.3"/>
  <cols>
    <col min="1" max="1" width="8.88671875" style="1"/>
    <col min="2" max="2" width="24.21875" style="1" customWidth="1"/>
    <col min="3" max="3" width="8.88671875" style="1"/>
    <col min="4" max="4" width="9.88671875" style="1" customWidth="1"/>
    <col min="5" max="16384" width="8.88671875" style="1"/>
  </cols>
  <sheetData>
    <row r="2" spans="1:8" ht="15" customHeight="1" x14ac:dyDescent="0.3">
      <c r="A2" s="34" t="s">
        <v>88</v>
      </c>
      <c r="B2" s="1" t="s">
        <v>89</v>
      </c>
    </row>
    <row r="3" spans="1:8" ht="15" customHeight="1" x14ac:dyDescent="0.3">
      <c r="A3" s="34" t="s">
        <v>90</v>
      </c>
      <c r="B3" s="1" t="s">
        <v>91</v>
      </c>
    </row>
    <row r="4" spans="1:8" ht="15" customHeight="1" x14ac:dyDescent="0.3">
      <c r="A4" s="35"/>
    </row>
    <row r="5" spans="1:8" ht="15" customHeight="1" x14ac:dyDescent="0.3">
      <c r="A5" s="34" t="s">
        <v>36</v>
      </c>
      <c r="B5" s="1" t="s">
        <v>37</v>
      </c>
    </row>
    <row r="7" spans="1:8" x14ac:dyDescent="0.3">
      <c r="A7" s="50" t="s">
        <v>74</v>
      </c>
      <c r="B7" s="1" t="s">
        <v>25</v>
      </c>
    </row>
    <row r="9" spans="1:8" x14ac:dyDescent="0.3">
      <c r="A9" s="28" t="s">
        <v>18</v>
      </c>
      <c r="B9" s="1" t="s">
        <v>19</v>
      </c>
      <c r="C9" s="1" t="s">
        <v>20</v>
      </c>
      <c r="D9" s="1" t="s">
        <v>92</v>
      </c>
      <c r="E9" s="1" t="s">
        <v>93</v>
      </c>
      <c r="F9" s="1" t="s">
        <v>94</v>
      </c>
    </row>
    <row r="10" spans="1:8" x14ac:dyDescent="0.3">
      <c r="A10" s="29">
        <v>1</v>
      </c>
      <c r="B10" s="1" t="s">
        <v>65</v>
      </c>
      <c r="C10" s="1">
        <v>1998</v>
      </c>
      <c r="D10" s="21">
        <v>3.005787037037037E-2</v>
      </c>
      <c r="E10" s="1">
        <v>1</v>
      </c>
      <c r="F10" s="1" t="s">
        <v>46</v>
      </c>
      <c r="G10" s="1">
        <v>11</v>
      </c>
      <c r="H10" s="1">
        <f>2022-C10</f>
        <v>24</v>
      </c>
    </row>
    <row r="11" spans="1:8" x14ac:dyDescent="0.3">
      <c r="A11" s="29">
        <v>2</v>
      </c>
      <c r="B11" s="1" t="s">
        <v>33</v>
      </c>
      <c r="C11" s="1">
        <v>1986</v>
      </c>
      <c r="D11" s="21">
        <v>3.2025462962962964E-2</v>
      </c>
      <c r="E11" s="1">
        <v>2</v>
      </c>
      <c r="F11" s="1" t="s">
        <v>46</v>
      </c>
      <c r="G11" s="1">
        <v>11</v>
      </c>
      <c r="H11" s="1">
        <f t="shared" ref="H11:H25" si="0">2022-C11</f>
        <v>36</v>
      </c>
    </row>
    <row r="12" spans="1:8" x14ac:dyDescent="0.3">
      <c r="A12" s="29">
        <v>3</v>
      </c>
      <c r="B12" s="1" t="s">
        <v>35</v>
      </c>
      <c r="C12" s="1">
        <v>1990</v>
      </c>
      <c r="D12" s="21">
        <v>3.4166666666666672E-2</v>
      </c>
      <c r="E12" s="1">
        <v>3</v>
      </c>
      <c r="F12" s="1" t="s">
        <v>46</v>
      </c>
      <c r="G12" s="1">
        <v>11</v>
      </c>
      <c r="H12" s="1">
        <f t="shared" si="0"/>
        <v>32</v>
      </c>
    </row>
    <row r="13" spans="1:8" x14ac:dyDescent="0.3">
      <c r="A13" s="29">
        <v>4</v>
      </c>
      <c r="B13" s="1" t="s">
        <v>96</v>
      </c>
      <c r="C13" s="1">
        <v>1983</v>
      </c>
      <c r="D13" s="21">
        <v>3.6828703703703704E-2</v>
      </c>
      <c r="E13" s="1">
        <v>4</v>
      </c>
      <c r="F13" s="1" t="s">
        <v>47</v>
      </c>
      <c r="G13" s="1">
        <v>11</v>
      </c>
      <c r="H13" s="1">
        <f t="shared" si="0"/>
        <v>39</v>
      </c>
    </row>
    <row r="14" spans="1:8" x14ac:dyDescent="0.3">
      <c r="A14" s="29">
        <v>5</v>
      </c>
      <c r="B14" s="1" t="s">
        <v>40</v>
      </c>
      <c r="C14" s="1">
        <v>1991</v>
      </c>
      <c r="D14" s="21">
        <v>3.6840277777777777E-2</v>
      </c>
      <c r="E14" s="1">
        <v>5</v>
      </c>
      <c r="F14" s="1" t="s">
        <v>46</v>
      </c>
      <c r="G14" s="1">
        <v>11</v>
      </c>
      <c r="H14" s="1">
        <f t="shared" si="0"/>
        <v>31</v>
      </c>
    </row>
    <row r="15" spans="1:8" x14ac:dyDescent="0.3">
      <c r="A15" s="29">
        <v>6</v>
      </c>
      <c r="B15" s="1" t="s">
        <v>71</v>
      </c>
      <c r="C15" s="1">
        <v>1969</v>
      </c>
      <c r="D15" s="21">
        <v>3.7210648148148152E-2</v>
      </c>
      <c r="E15" s="1">
        <v>6</v>
      </c>
      <c r="F15" s="1" t="s">
        <v>48</v>
      </c>
      <c r="G15" s="1">
        <v>11</v>
      </c>
      <c r="H15" s="1">
        <f t="shared" si="0"/>
        <v>53</v>
      </c>
    </row>
    <row r="16" spans="1:8" x14ac:dyDescent="0.3">
      <c r="A16" s="29">
        <v>7</v>
      </c>
      <c r="B16" s="1" t="s">
        <v>39</v>
      </c>
      <c r="C16" s="1">
        <v>1988</v>
      </c>
      <c r="D16" s="21">
        <v>3.7280092592592594E-2</v>
      </c>
      <c r="E16" s="1">
        <v>7</v>
      </c>
      <c r="F16" s="1" t="s">
        <v>46</v>
      </c>
      <c r="G16" s="1">
        <v>11</v>
      </c>
      <c r="H16" s="1">
        <f t="shared" si="0"/>
        <v>34</v>
      </c>
    </row>
    <row r="17" spans="1:8" x14ac:dyDescent="0.3">
      <c r="A17" s="29">
        <v>8</v>
      </c>
      <c r="B17" s="1" t="s">
        <v>63</v>
      </c>
      <c r="C17" s="1">
        <v>1988</v>
      </c>
      <c r="D17" s="21">
        <v>3.9305555555555559E-2</v>
      </c>
      <c r="E17" s="1">
        <v>8</v>
      </c>
      <c r="F17" s="1" t="s">
        <v>46</v>
      </c>
      <c r="G17" s="1">
        <v>11</v>
      </c>
      <c r="H17" s="1">
        <f t="shared" si="0"/>
        <v>34</v>
      </c>
    </row>
    <row r="18" spans="1:8" x14ac:dyDescent="0.3">
      <c r="A18" s="29">
        <v>9</v>
      </c>
      <c r="B18" s="1" t="s">
        <v>38</v>
      </c>
      <c r="C18" s="1">
        <v>1992</v>
      </c>
      <c r="D18" s="21">
        <v>4.1643518518518517E-2</v>
      </c>
      <c r="E18" s="1">
        <v>9</v>
      </c>
      <c r="F18" s="1" t="s">
        <v>46</v>
      </c>
      <c r="G18" s="1">
        <v>11</v>
      </c>
      <c r="H18" s="1">
        <f t="shared" si="0"/>
        <v>30</v>
      </c>
    </row>
    <row r="19" spans="1:8" x14ac:dyDescent="0.3">
      <c r="A19" s="29">
        <v>10</v>
      </c>
      <c r="B19" s="1" t="s">
        <v>34</v>
      </c>
      <c r="C19" s="1">
        <v>1974</v>
      </c>
      <c r="D19" s="21">
        <v>4.2534722222222217E-2</v>
      </c>
      <c r="E19" s="1">
        <v>10</v>
      </c>
      <c r="F19" s="1" t="s">
        <v>47</v>
      </c>
      <c r="G19" s="1">
        <v>11</v>
      </c>
      <c r="H19" s="1">
        <f t="shared" si="0"/>
        <v>48</v>
      </c>
    </row>
    <row r="20" spans="1:8" x14ac:dyDescent="0.3">
      <c r="A20" s="29">
        <v>11</v>
      </c>
      <c r="B20" s="1" t="s">
        <v>41</v>
      </c>
      <c r="C20" s="1">
        <v>1997</v>
      </c>
      <c r="D20" s="21">
        <v>4.2546296296296297E-2</v>
      </c>
      <c r="E20" s="1">
        <v>11</v>
      </c>
      <c r="F20" s="1" t="s">
        <v>46</v>
      </c>
      <c r="G20" s="1">
        <v>11</v>
      </c>
      <c r="H20" s="1">
        <f t="shared" si="0"/>
        <v>25</v>
      </c>
    </row>
    <row r="21" spans="1:8" x14ac:dyDescent="0.3">
      <c r="A21" s="29">
        <v>12</v>
      </c>
      <c r="B21" s="1" t="s">
        <v>60</v>
      </c>
      <c r="C21" s="1">
        <v>1971</v>
      </c>
      <c r="D21" s="21">
        <v>4.553240740740741E-2</v>
      </c>
      <c r="E21" s="1">
        <v>12</v>
      </c>
      <c r="F21" s="1" t="s">
        <v>48</v>
      </c>
      <c r="G21" s="1">
        <v>11</v>
      </c>
      <c r="H21" s="1">
        <f t="shared" si="0"/>
        <v>51</v>
      </c>
    </row>
    <row r="22" spans="1:8" x14ac:dyDescent="0.3">
      <c r="A22" s="29">
        <v>13</v>
      </c>
      <c r="B22" s="1" t="s">
        <v>54</v>
      </c>
      <c r="C22" s="1">
        <v>1976</v>
      </c>
      <c r="D22" s="21">
        <v>4.8055555555555553E-2</v>
      </c>
      <c r="E22" s="1">
        <v>13</v>
      </c>
      <c r="F22" s="1" t="s">
        <v>47</v>
      </c>
      <c r="G22" s="1">
        <v>11</v>
      </c>
      <c r="H22" s="1">
        <f t="shared" si="0"/>
        <v>46</v>
      </c>
    </row>
    <row r="23" spans="1:8" x14ac:dyDescent="0.3">
      <c r="A23" s="29">
        <v>14</v>
      </c>
      <c r="B23" s="1" t="s">
        <v>97</v>
      </c>
      <c r="C23" s="1">
        <v>1978</v>
      </c>
      <c r="D23" s="21">
        <v>4.8206018518518523E-2</v>
      </c>
      <c r="E23" s="1">
        <v>14</v>
      </c>
      <c r="F23" s="1" t="s">
        <v>47</v>
      </c>
      <c r="G23" s="1">
        <v>11</v>
      </c>
      <c r="H23" s="1">
        <f t="shared" si="0"/>
        <v>44</v>
      </c>
    </row>
    <row r="24" spans="1:8" x14ac:dyDescent="0.3">
      <c r="A24" s="29">
        <v>15</v>
      </c>
      <c r="B24" s="1" t="s">
        <v>0</v>
      </c>
      <c r="C24" s="1">
        <v>1979</v>
      </c>
      <c r="D24" s="21">
        <v>5.0972222222222224E-2</v>
      </c>
      <c r="E24" s="1">
        <v>15</v>
      </c>
      <c r="F24" s="1" t="s">
        <v>47</v>
      </c>
      <c r="G24" s="1">
        <v>11</v>
      </c>
      <c r="H24" s="1">
        <f t="shared" si="0"/>
        <v>43</v>
      </c>
    </row>
    <row r="25" spans="1:8" x14ac:dyDescent="0.3">
      <c r="A25" s="29">
        <v>16</v>
      </c>
      <c r="B25" s="1" t="s">
        <v>26</v>
      </c>
      <c r="C25" s="1">
        <v>1988</v>
      </c>
      <c r="D25" s="21">
        <v>5.1180555555555556E-2</v>
      </c>
      <c r="E25" s="1">
        <v>16</v>
      </c>
      <c r="F25" s="1" t="s">
        <v>46</v>
      </c>
      <c r="G25" s="1">
        <v>11</v>
      </c>
      <c r="H25" s="1">
        <f t="shared" si="0"/>
        <v>34</v>
      </c>
    </row>
    <row r="26" spans="1:8" x14ac:dyDescent="0.3">
      <c r="A26" s="29">
        <v>17</v>
      </c>
      <c r="B26" s="1" t="s">
        <v>61</v>
      </c>
      <c r="C26" s="1">
        <v>1982</v>
      </c>
      <c r="D26" s="1" t="s">
        <v>95</v>
      </c>
      <c r="F26" s="1" t="s">
        <v>47</v>
      </c>
    </row>
    <row r="27" spans="1:8" x14ac:dyDescent="0.3">
      <c r="A27" s="29">
        <v>18</v>
      </c>
      <c r="B27" s="1" t="s">
        <v>43</v>
      </c>
      <c r="C27" s="1">
        <v>1986</v>
      </c>
      <c r="D27" s="1" t="s">
        <v>95</v>
      </c>
      <c r="F27" s="1" t="s">
        <v>46</v>
      </c>
    </row>
    <row r="28" spans="1:8" x14ac:dyDescent="0.3">
      <c r="A28" s="29">
        <v>19</v>
      </c>
      <c r="B28" s="1" t="s">
        <v>98</v>
      </c>
      <c r="C28" s="1">
        <v>1988</v>
      </c>
      <c r="D28" s="1" t="s">
        <v>95</v>
      </c>
      <c r="F28" s="1" t="s">
        <v>46</v>
      </c>
    </row>
    <row r="29" spans="1:8" x14ac:dyDescent="0.3">
      <c r="A29" s="29">
        <v>20</v>
      </c>
      <c r="B29" s="1" t="s">
        <v>99</v>
      </c>
      <c r="C29" s="1">
        <v>1995</v>
      </c>
      <c r="D29" s="1" t="s">
        <v>95</v>
      </c>
      <c r="F29" s="1" t="s">
        <v>46</v>
      </c>
    </row>
    <row r="30" spans="1:8" x14ac:dyDescent="0.3">
      <c r="A30" s="29">
        <v>21</v>
      </c>
      <c r="B30" s="1" t="s">
        <v>100</v>
      </c>
      <c r="C30" s="1">
        <v>1980</v>
      </c>
      <c r="D30" s="1" t="s">
        <v>95</v>
      </c>
      <c r="F30" s="1" t="s">
        <v>47</v>
      </c>
    </row>
    <row r="32" spans="1:8" x14ac:dyDescent="0.3">
      <c r="A32" s="50" t="s">
        <v>74</v>
      </c>
      <c r="B32" s="1" t="s">
        <v>24</v>
      </c>
    </row>
    <row r="34" spans="1:8" x14ac:dyDescent="0.3">
      <c r="A34" s="28" t="s">
        <v>18</v>
      </c>
      <c r="B34" s="1" t="s">
        <v>19</v>
      </c>
      <c r="C34" s="1" t="s">
        <v>20</v>
      </c>
      <c r="D34" s="1" t="s">
        <v>92</v>
      </c>
      <c r="E34" s="1" t="s">
        <v>93</v>
      </c>
      <c r="F34" s="1" t="s">
        <v>94</v>
      </c>
    </row>
    <row r="35" spans="1:8" x14ac:dyDescent="0.3">
      <c r="A35" s="29">
        <v>1</v>
      </c>
      <c r="B35" s="1" t="s">
        <v>73</v>
      </c>
      <c r="C35" s="1">
        <v>1986</v>
      </c>
      <c r="D35" s="21">
        <v>4.2511574074074077E-2</v>
      </c>
      <c r="E35" s="1">
        <v>1</v>
      </c>
      <c r="F35" s="1" t="s">
        <v>49</v>
      </c>
      <c r="G35" s="1">
        <v>11</v>
      </c>
      <c r="H35" s="1">
        <f>2022-C35</f>
        <v>36</v>
      </c>
    </row>
    <row r="36" spans="1:8" x14ac:dyDescent="0.3">
      <c r="A36" s="29">
        <v>2</v>
      </c>
      <c r="B36" s="1" t="s">
        <v>101</v>
      </c>
      <c r="C36" s="1">
        <v>1986</v>
      </c>
      <c r="D36" s="21">
        <v>4.3564814814814813E-2</v>
      </c>
      <c r="E36" s="1">
        <v>2</v>
      </c>
      <c r="F36" s="1" t="s">
        <v>49</v>
      </c>
      <c r="G36" s="1">
        <v>11</v>
      </c>
      <c r="H36" s="1">
        <f>2022-C36</f>
        <v>36</v>
      </c>
    </row>
    <row r="37" spans="1:8" x14ac:dyDescent="0.3">
      <c r="A37" s="29">
        <v>3</v>
      </c>
      <c r="B37" s="1" t="s">
        <v>102</v>
      </c>
      <c r="C37" s="1">
        <v>1972</v>
      </c>
      <c r="D37" s="21">
        <v>4.4016203703703703E-2</v>
      </c>
      <c r="E37" s="1">
        <v>3</v>
      </c>
      <c r="F37" s="1" t="s">
        <v>50</v>
      </c>
      <c r="G37" s="1">
        <v>11</v>
      </c>
      <c r="H37" s="1">
        <f t="shared" ref="H37:H40" si="1">2022-C37</f>
        <v>50</v>
      </c>
    </row>
    <row r="38" spans="1:8" x14ac:dyDescent="0.3">
      <c r="A38" s="29">
        <v>4</v>
      </c>
      <c r="B38" s="1" t="s">
        <v>103</v>
      </c>
      <c r="C38" s="1">
        <v>1976</v>
      </c>
      <c r="D38" s="21">
        <v>6.2048611111111117E-2</v>
      </c>
      <c r="E38" s="1">
        <v>4</v>
      </c>
      <c r="F38" s="1" t="s">
        <v>51</v>
      </c>
      <c r="G38" s="1">
        <v>11</v>
      </c>
      <c r="H38" s="1">
        <f t="shared" si="1"/>
        <v>46</v>
      </c>
    </row>
    <row r="39" spans="1:8" x14ac:dyDescent="0.3">
      <c r="A39" s="29">
        <v>5</v>
      </c>
      <c r="B39" s="1" t="s">
        <v>67</v>
      </c>
      <c r="C39" s="1">
        <v>1982</v>
      </c>
      <c r="D39" s="21">
        <v>8.4768518518518521E-2</v>
      </c>
      <c r="E39" s="1">
        <v>5</v>
      </c>
      <c r="F39" s="1" t="s">
        <v>51</v>
      </c>
      <c r="G39" s="1">
        <v>11</v>
      </c>
      <c r="H39" s="1">
        <f t="shared" si="1"/>
        <v>40</v>
      </c>
    </row>
    <row r="40" spans="1:8" x14ac:dyDescent="0.3">
      <c r="A40" s="29">
        <v>6</v>
      </c>
      <c r="B40" s="1" t="s">
        <v>68</v>
      </c>
      <c r="C40" s="1">
        <v>1990</v>
      </c>
      <c r="D40" s="21">
        <v>8.4780092592592601E-2</v>
      </c>
      <c r="E40" s="1">
        <v>6</v>
      </c>
      <c r="F40" s="1" t="s">
        <v>49</v>
      </c>
      <c r="G40" s="1">
        <v>11</v>
      </c>
      <c r="H40" s="1">
        <f t="shared" si="1"/>
        <v>32</v>
      </c>
    </row>
    <row r="41" spans="1:8" x14ac:dyDescent="0.3">
      <c r="A41" s="29">
        <v>7</v>
      </c>
      <c r="B41" s="1" t="s">
        <v>104</v>
      </c>
      <c r="C41" s="1">
        <v>2000</v>
      </c>
      <c r="D41" s="1" t="s">
        <v>95</v>
      </c>
      <c r="F41" s="1" t="s">
        <v>49</v>
      </c>
    </row>
    <row r="42" spans="1:8" x14ac:dyDescent="0.3">
      <c r="A42" s="29">
        <v>8</v>
      </c>
      <c r="B42" s="1" t="s">
        <v>29</v>
      </c>
      <c r="C42" s="1">
        <v>1987</v>
      </c>
      <c r="D42" s="1" t="s">
        <v>95</v>
      </c>
      <c r="F42" s="1" t="s">
        <v>49</v>
      </c>
    </row>
    <row r="44" spans="1:8" x14ac:dyDescent="0.3">
      <c r="A44" s="50" t="s">
        <v>105</v>
      </c>
      <c r="B44" s="1" t="s">
        <v>25</v>
      </c>
    </row>
    <row r="46" spans="1:8" x14ac:dyDescent="0.3">
      <c r="A46" s="28" t="s">
        <v>18</v>
      </c>
      <c r="B46" s="1" t="s">
        <v>19</v>
      </c>
      <c r="C46" s="1" t="s">
        <v>20</v>
      </c>
      <c r="D46" s="1" t="s">
        <v>92</v>
      </c>
      <c r="E46" s="1" t="s">
        <v>93</v>
      </c>
      <c r="F46" s="1" t="s">
        <v>94</v>
      </c>
    </row>
    <row r="47" spans="1:8" x14ac:dyDescent="0.3">
      <c r="A47" s="29">
        <v>1</v>
      </c>
      <c r="B47" s="1" t="s">
        <v>106</v>
      </c>
      <c r="C47" s="1">
        <v>2003</v>
      </c>
      <c r="D47" s="21">
        <v>8.1782407407407401E-2</v>
      </c>
      <c r="E47" s="1">
        <v>1</v>
      </c>
      <c r="F47" s="1" t="s">
        <v>107</v>
      </c>
      <c r="G47" s="1">
        <v>25</v>
      </c>
      <c r="H47" s="1">
        <f>2022-C47</f>
        <v>19</v>
      </c>
    </row>
    <row r="48" spans="1:8" x14ac:dyDescent="0.3">
      <c r="A48" s="29">
        <v>2</v>
      </c>
      <c r="B48" s="1" t="s">
        <v>108</v>
      </c>
      <c r="C48" s="1">
        <v>1994</v>
      </c>
      <c r="D48" s="21">
        <v>8.5000000000000006E-2</v>
      </c>
      <c r="E48" s="1">
        <v>2</v>
      </c>
      <c r="F48" s="1" t="s">
        <v>107</v>
      </c>
      <c r="G48" s="1">
        <v>25</v>
      </c>
      <c r="H48" s="1">
        <f>2022-C48</f>
        <v>28</v>
      </c>
    </row>
    <row r="49" spans="1:8" x14ac:dyDescent="0.3">
      <c r="A49" s="29">
        <v>3</v>
      </c>
      <c r="B49" s="1" t="s">
        <v>132</v>
      </c>
      <c r="C49" s="1">
        <v>1990</v>
      </c>
      <c r="D49" s="21">
        <v>8.7361111111111112E-2</v>
      </c>
      <c r="E49" s="1">
        <v>3</v>
      </c>
      <c r="F49" s="1" t="s">
        <v>107</v>
      </c>
      <c r="G49" s="1">
        <v>25</v>
      </c>
      <c r="H49" s="1">
        <f t="shared" ref="H49:H57" si="2">2022-C49</f>
        <v>32</v>
      </c>
    </row>
    <row r="50" spans="1:8" x14ac:dyDescent="0.3">
      <c r="A50" s="29">
        <v>4</v>
      </c>
      <c r="B50" s="1" t="s">
        <v>72</v>
      </c>
      <c r="C50" s="1">
        <v>1985</v>
      </c>
      <c r="D50" s="21">
        <v>8.9872685185185194E-2</v>
      </c>
      <c r="E50" s="1">
        <v>4</v>
      </c>
      <c r="F50" s="1" t="s">
        <v>107</v>
      </c>
      <c r="G50" s="1">
        <v>25</v>
      </c>
      <c r="H50" s="1">
        <f t="shared" si="2"/>
        <v>37</v>
      </c>
    </row>
    <row r="51" spans="1:8" x14ac:dyDescent="0.3">
      <c r="A51" s="29">
        <v>5</v>
      </c>
      <c r="B51" s="1" t="s">
        <v>44</v>
      </c>
      <c r="C51" s="1">
        <v>1986</v>
      </c>
      <c r="D51" s="21">
        <v>9.6932870370370364E-2</v>
      </c>
      <c r="E51" s="1">
        <v>5</v>
      </c>
      <c r="F51" s="1" t="s">
        <v>107</v>
      </c>
      <c r="G51" s="1">
        <v>25</v>
      </c>
      <c r="H51" s="1">
        <f t="shared" si="2"/>
        <v>36</v>
      </c>
    </row>
    <row r="52" spans="1:8" x14ac:dyDescent="0.3">
      <c r="A52" s="29">
        <v>6</v>
      </c>
      <c r="B52" s="1" t="s">
        <v>109</v>
      </c>
      <c r="C52" s="1">
        <v>1980</v>
      </c>
      <c r="D52" s="21">
        <v>0.10540509259259261</v>
      </c>
      <c r="E52" s="1">
        <v>6</v>
      </c>
      <c r="F52" s="1" t="s">
        <v>110</v>
      </c>
      <c r="G52" s="1">
        <v>25</v>
      </c>
      <c r="H52" s="1">
        <f t="shared" si="2"/>
        <v>42</v>
      </c>
    </row>
    <row r="53" spans="1:8" x14ac:dyDescent="0.3">
      <c r="A53" s="29">
        <v>7</v>
      </c>
      <c r="B53" s="1" t="s">
        <v>64</v>
      </c>
      <c r="C53" s="1">
        <v>1994</v>
      </c>
      <c r="D53" s="21">
        <v>0.11043981481481481</v>
      </c>
      <c r="E53" s="1">
        <v>7</v>
      </c>
      <c r="F53" s="1" t="s">
        <v>107</v>
      </c>
      <c r="G53" s="1">
        <v>25</v>
      </c>
      <c r="H53" s="1">
        <f t="shared" si="2"/>
        <v>28</v>
      </c>
    </row>
    <row r="54" spans="1:8" x14ac:dyDescent="0.3">
      <c r="A54" s="29">
        <v>8</v>
      </c>
      <c r="B54" s="1" t="s">
        <v>27</v>
      </c>
      <c r="C54" s="1">
        <v>1975</v>
      </c>
      <c r="D54" s="21">
        <v>0.11487268518518519</v>
      </c>
      <c r="E54" s="1">
        <v>8</v>
      </c>
      <c r="F54" s="1" t="s">
        <v>110</v>
      </c>
      <c r="G54" s="1">
        <v>25</v>
      </c>
      <c r="H54" s="1">
        <f t="shared" si="2"/>
        <v>47</v>
      </c>
    </row>
    <row r="55" spans="1:8" x14ac:dyDescent="0.3">
      <c r="A55" s="29">
        <v>9</v>
      </c>
      <c r="B55" s="1" t="s">
        <v>45</v>
      </c>
      <c r="C55" s="1">
        <v>1972</v>
      </c>
      <c r="D55" s="21">
        <v>0.11488425925925926</v>
      </c>
      <c r="E55" s="1">
        <v>9</v>
      </c>
      <c r="F55" s="1" t="s">
        <v>111</v>
      </c>
      <c r="G55" s="1">
        <v>25</v>
      </c>
      <c r="H55" s="1">
        <f t="shared" si="2"/>
        <v>50</v>
      </c>
    </row>
    <row r="56" spans="1:8" x14ac:dyDescent="0.3">
      <c r="A56" s="29">
        <v>10</v>
      </c>
      <c r="B56" s="1" t="s">
        <v>42</v>
      </c>
      <c r="C56" s="1">
        <v>1976</v>
      </c>
      <c r="D56" s="21">
        <v>0.14837962962962961</v>
      </c>
      <c r="E56" s="1">
        <v>10</v>
      </c>
      <c r="F56" s="1" t="s">
        <v>110</v>
      </c>
      <c r="G56" s="1">
        <v>25</v>
      </c>
      <c r="H56" s="1">
        <f t="shared" si="2"/>
        <v>46</v>
      </c>
    </row>
    <row r="57" spans="1:8" x14ac:dyDescent="0.3">
      <c r="A57" s="29">
        <v>11</v>
      </c>
      <c r="B57" s="1" t="s">
        <v>23</v>
      </c>
      <c r="C57" s="1">
        <v>1966</v>
      </c>
      <c r="D57" s="21">
        <v>0.16063657407407408</v>
      </c>
      <c r="E57" s="1">
        <v>11</v>
      </c>
      <c r="F57" s="1" t="s">
        <v>111</v>
      </c>
      <c r="G57" s="1">
        <v>25</v>
      </c>
      <c r="H57" s="1">
        <f t="shared" si="2"/>
        <v>56</v>
      </c>
    </row>
    <row r="58" spans="1:8" x14ac:dyDescent="0.3">
      <c r="A58" s="29">
        <v>12</v>
      </c>
      <c r="B58" s="1" t="s">
        <v>32</v>
      </c>
      <c r="C58" s="1">
        <v>1990</v>
      </c>
      <c r="D58" s="1" t="s">
        <v>95</v>
      </c>
      <c r="F58" s="1" t="s">
        <v>107</v>
      </c>
    </row>
    <row r="59" spans="1:8" x14ac:dyDescent="0.3">
      <c r="A59" s="29">
        <v>13</v>
      </c>
      <c r="B59" s="1" t="s">
        <v>112</v>
      </c>
      <c r="C59" s="1">
        <v>1990</v>
      </c>
      <c r="D59" s="1" t="s">
        <v>95</v>
      </c>
      <c r="F59" s="1" t="s">
        <v>107</v>
      </c>
    </row>
    <row r="61" spans="1:8" x14ac:dyDescent="0.3">
      <c r="A61" s="50" t="s">
        <v>105</v>
      </c>
      <c r="B61" s="1" t="s">
        <v>24</v>
      </c>
    </row>
    <row r="63" spans="1:8" x14ac:dyDescent="0.3">
      <c r="A63" s="28" t="s">
        <v>18</v>
      </c>
      <c r="B63" s="1" t="s">
        <v>19</v>
      </c>
      <c r="C63" s="1" t="s">
        <v>20</v>
      </c>
      <c r="D63" s="1" t="s">
        <v>92</v>
      </c>
      <c r="E63" s="1" t="s">
        <v>93</v>
      </c>
      <c r="F63" s="1" t="s">
        <v>94</v>
      </c>
    </row>
    <row r="64" spans="1:8" x14ac:dyDescent="0.3">
      <c r="A64" s="29">
        <v>1</v>
      </c>
      <c r="B64" s="1" t="s">
        <v>113</v>
      </c>
      <c r="C64" s="1">
        <v>1975</v>
      </c>
      <c r="D64" s="21">
        <v>0.10413194444444444</v>
      </c>
      <c r="E64" s="1">
        <v>1</v>
      </c>
      <c r="F64" s="1" t="s">
        <v>114</v>
      </c>
      <c r="G64" s="1">
        <v>25</v>
      </c>
      <c r="H64" s="1">
        <f>2022-C64</f>
        <v>47</v>
      </c>
    </row>
    <row r="65" spans="1:8" x14ac:dyDescent="0.3">
      <c r="A65" s="29">
        <v>2</v>
      </c>
      <c r="B65" s="1" t="s">
        <v>115</v>
      </c>
      <c r="C65" s="1">
        <v>2001</v>
      </c>
      <c r="D65" s="21">
        <v>0.11138888888888888</v>
      </c>
      <c r="E65" s="1">
        <v>2</v>
      </c>
      <c r="F65" s="1" t="s">
        <v>116</v>
      </c>
      <c r="G65" s="1">
        <v>25</v>
      </c>
      <c r="H65" s="1">
        <f>2022-C65</f>
        <v>21</v>
      </c>
    </row>
    <row r="66" spans="1:8" x14ac:dyDescent="0.3">
      <c r="A66" s="29">
        <v>3</v>
      </c>
      <c r="B66" s="1" t="s">
        <v>62</v>
      </c>
      <c r="C66" s="1">
        <v>1983</v>
      </c>
      <c r="D66" s="21">
        <v>0.12167824074074074</v>
      </c>
      <c r="E66" s="1">
        <v>3</v>
      </c>
      <c r="F66" s="1" t="s">
        <v>114</v>
      </c>
      <c r="G66" s="1">
        <v>25</v>
      </c>
      <c r="H66" s="1">
        <f t="shared" ref="H66" si="3">2022-C66</f>
        <v>39</v>
      </c>
    </row>
    <row r="67" spans="1:8" x14ac:dyDescent="0.3">
      <c r="A67" s="29">
        <v>4</v>
      </c>
      <c r="B67" s="1" t="s">
        <v>31</v>
      </c>
      <c r="C67" s="1">
        <v>1988</v>
      </c>
      <c r="D67" s="1" t="s">
        <v>95</v>
      </c>
      <c r="F67" s="1" t="s">
        <v>116</v>
      </c>
    </row>
    <row r="69" spans="1:8" x14ac:dyDescent="0.3">
      <c r="A69" s="50" t="s">
        <v>52</v>
      </c>
    </row>
    <row r="71" spans="1:8" x14ac:dyDescent="0.3">
      <c r="A71" s="28" t="s">
        <v>18</v>
      </c>
      <c r="B71" s="1" t="s">
        <v>19</v>
      </c>
      <c r="C71" s="1" t="s">
        <v>20</v>
      </c>
      <c r="D71" s="1" t="s">
        <v>92</v>
      </c>
      <c r="E71" s="1" t="s">
        <v>93</v>
      </c>
      <c r="F71" s="1" t="s">
        <v>94</v>
      </c>
    </row>
    <row r="72" spans="1:8" x14ac:dyDescent="0.3">
      <c r="A72" s="29">
        <v>1</v>
      </c>
      <c r="B72" s="1" t="s">
        <v>57</v>
      </c>
      <c r="C72" s="1">
        <v>2008</v>
      </c>
      <c r="D72" s="21">
        <v>9.5833333333333343E-3</v>
      </c>
      <c r="E72" s="1">
        <v>1</v>
      </c>
      <c r="F72" s="1" t="s">
        <v>52</v>
      </c>
      <c r="G72" s="1">
        <v>3</v>
      </c>
      <c r="H72" s="1">
        <f>2022-C72</f>
        <v>14</v>
      </c>
    </row>
    <row r="73" spans="1:8" x14ac:dyDescent="0.3">
      <c r="A73" s="29">
        <v>2</v>
      </c>
      <c r="B73" s="1" t="s">
        <v>117</v>
      </c>
      <c r="C73" s="1">
        <v>2009</v>
      </c>
      <c r="D73" s="21">
        <v>9.9768518518518531E-3</v>
      </c>
      <c r="E73" s="1">
        <v>2</v>
      </c>
      <c r="F73" s="1" t="s">
        <v>52</v>
      </c>
      <c r="G73" s="1">
        <v>3</v>
      </c>
      <c r="H73" s="1">
        <f>2022-C73</f>
        <v>13</v>
      </c>
    </row>
    <row r="74" spans="1:8" x14ac:dyDescent="0.3">
      <c r="A74" s="29">
        <v>3</v>
      </c>
      <c r="B74" s="1" t="s">
        <v>58</v>
      </c>
      <c r="C74" s="1">
        <v>2008</v>
      </c>
      <c r="D74" s="21">
        <v>1.019675925925926E-2</v>
      </c>
      <c r="E74" s="1">
        <v>3</v>
      </c>
      <c r="F74" s="1" t="s">
        <v>52</v>
      </c>
      <c r="G74" s="1">
        <v>3</v>
      </c>
      <c r="H74" s="1">
        <f t="shared" ref="H74" si="4">2022-C74</f>
        <v>14</v>
      </c>
    </row>
    <row r="75" spans="1:8" x14ac:dyDescent="0.3">
      <c r="A75" s="29">
        <v>4</v>
      </c>
      <c r="B75" s="1" t="s">
        <v>59</v>
      </c>
      <c r="C75" s="1">
        <v>2006</v>
      </c>
      <c r="D75" s="21">
        <v>1.0983796296296297E-2</v>
      </c>
      <c r="E75" s="1">
        <v>4</v>
      </c>
      <c r="F75" s="1" t="s">
        <v>52</v>
      </c>
      <c r="G75" s="1">
        <v>3</v>
      </c>
      <c r="H75" s="1">
        <f>2022-C75</f>
        <v>16</v>
      </c>
    </row>
    <row r="76" spans="1:8" x14ac:dyDescent="0.3">
      <c r="A76" s="29">
        <v>5</v>
      </c>
      <c r="B76" s="1" t="s">
        <v>118</v>
      </c>
      <c r="C76" s="1">
        <v>2009</v>
      </c>
      <c r="D76" s="21">
        <v>1.1006944444444444E-2</v>
      </c>
      <c r="E76" s="1">
        <v>5</v>
      </c>
      <c r="F76" s="1" t="s">
        <v>52</v>
      </c>
      <c r="G76" s="1">
        <v>3</v>
      </c>
      <c r="H76" s="1">
        <f>2022-C76</f>
        <v>13</v>
      </c>
    </row>
    <row r="77" spans="1:8" x14ac:dyDescent="0.3">
      <c r="A77" s="29">
        <v>6</v>
      </c>
      <c r="B77" s="1" t="s">
        <v>119</v>
      </c>
      <c r="C77" s="1">
        <v>2008</v>
      </c>
      <c r="D77" s="21">
        <v>1.3136574074074077E-2</v>
      </c>
      <c r="E77" s="1">
        <v>6</v>
      </c>
      <c r="F77" s="1" t="s">
        <v>52</v>
      </c>
      <c r="G77" s="1">
        <v>3</v>
      </c>
      <c r="H77" s="1">
        <f t="shared" ref="H77" si="5">2022-C77</f>
        <v>14</v>
      </c>
    </row>
    <row r="79" spans="1:8" x14ac:dyDescent="0.3">
      <c r="A79" s="50" t="s">
        <v>30</v>
      </c>
    </row>
    <row r="81" spans="1:8" x14ac:dyDescent="0.3">
      <c r="A81" s="28" t="s">
        <v>18</v>
      </c>
      <c r="B81" s="1" t="s">
        <v>19</v>
      </c>
      <c r="C81" s="1" t="s">
        <v>20</v>
      </c>
      <c r="D81" s="1" t="s">
        <v>92</v>
      </c>
      <c r="E81" s="1" t="s">
        <v>93</v>
      </c>
      <c r="F81" s="1" t="s">
        <v>94</v>
      </c>
    </row>
    <row r="82" spans="1:8" x14ac:dyDescent="0.3">
      <c r="A82" s="29">
        <v>1</v>
      </c>
      <c r="B82" s="1" t="s">
        <v>120</v>
      </c>
      <c r="C82" s="1">
        <v>2006</v>
      </c>
      <c r="D82" s="21">
        <v>7.789351851851852E-3</v>
      </c>
      <c r="E82" s="1">
        <v>1</v>
      </c>
      <c r="F82" s="1" t="s">
        <v>30</v>
      </c>
      <c r="G82" s="1">
        <v>3</v>
      </c>
      <c r="H82" s="1">
        <f>2022-C82</f>
        <v>16</v>
      </c>
    </row>
    <row r="83" spans="1:8" x14ac:dyDescent="0.3">
      <c r="A83" s="29">
        <v>2</v>
      </c>
      <c r="B83" s="1" t="s">
        <v>22</v>
      </c>
      <c r="C83" s="1">
        <v>2007</v>
      </c>
      <c r="D83" s="21">
        <v>7.9745370370370369E-3</v>
      </c>
      <c r="E83" s="1">
        <v>2</v>
      </c>
      <c r="F83" s="1" t="s">
        <v>30</v>
      </c>
      <c r="G83" s="1">
        <v>3</v>
      </c>
      <c r="H83" s="1">
        <f>2022-C83</f>
        <v>15</v>
      </c>
    </row>
    <row r="84" spans="1:8" x14ac:dyDescent="0.3">
      <c r="A84" s="29">
        <v>3</v>
      </c>
      <c r="B84" s="1" t="s">
        <v>121</v>
      </c>
      <c r="C84" s="1">
        <v>2008</v>
      </c>
      <c r="D84" s="21">
        <v>8.5300925925925926E-3</v>
      </c>
      <c r="E84" s="1">
        <v>3</v>
      </c>
      <c r="F84" s="1" t="s">
        <v>30</v>
      </c>
      <c r="G84" s="1">
        <v>3</v>
      </c>
      <c r="H84" s="1">
        <f t="shared" ref="H84" si="6">2022-C84</f>
        <v>14</v>
      </c>
    </row>
    <row r="85" spans="1:8" x14ac:dyDescent="0.3">
      <c r="A85" s="29">
        <v>4</v>
      </c>
      <c r="B85" s="1" t="s">
        <v>75</v>
      </c>
      <c r="C85" s="1">
        <v>2007</v>
      </c>
      <c r="D85" s="21">
        <v>9.3171296296296283E-3</v>
      </c>
      <c r="E85" s="1">
        <v>4</v>
      </c>
      <c r="F85" s="1" t="s">
        <v>30</v>
      </c>
      <c r="G85" s="1">
        <v>3</v>
      </c>
      <c r="H85" s="1">
        <f>2022-C85</f>
        <v>15</v>
      </c>
    </row>
    <row r="86" spans="1:8" x14ac:dyDescent="0.3">
      <c r="A86" s="29">
        <v>5</v>
      </c>
      <c r="B86" s="1" t="s">
        <v>122</v>
      </c>
      <c r="C86" s="1">
        <v>2008</v>
      </c>
      <c r="D86" s="21">
        <v>9.3287037037037036E-3</v>
      </c>
      <c r="E86" s="1">
        <v>5</v>
      </c>
      <c r="F86" s="1" t="s">
        <v>30</v>
      </c>
      <c r="G86" s="1">
        <v>3</v>
      </c>
      <c r="H86" s="1">
        <f>2022-C86</f>
        <v>14</v>
      </c>
    </row>
    <row r="87" spans="1:8" x14ac:dyDescent="0.3">
      <c r="A87" s="29">
        <v>6</v>
      </c>
      <c r="B87" s="1" t="s">
        <v>70</v>
      </c>
      <c r="C87" s="1">
        <v>2006</v>
      </c>
      <c r="D87" s="21">
        <v>1.0972222222222223E-2</v>
      </c>
      <c r="E87" s="1">
        <v>6</v>
      </c>
      <c r="F87" s="1" t="s">
        <v>30</v>
      </c>
      <c r="G87" s="1">
        <v>3</v>
      </c>
      <c r="H87" s="1">
        <f t="shared" ref="H87" si="7">2022-C87</f>
        <v>16</v>
      </c>
    </row>
    <row r="88" spans="1:8" x14ac:dyDescent="0.3">
      <c r="A88" s="29">
        <v>7</v>
      </c>
      <c r="B88" s="1" t="s">
        <v>123</v>
      </c>
      <c r="C88" s="1">
        <v>2009</v>
      </c>
      <c r="D88" s="21">
        <v>1.1180555555555556E-2</v>
      </c>
      <c r="E88" s="1">
        <v>7</v>
      </c>
      <c r="F88" s="1" t="s">
        <v>30</v>
      </c>
      <c r="G88" s="1">
        <v>3</v>
      </c>
      <c r="H88" s="1">
        <f>2022-C88</f>
        <v>13</v>
      </c>
    </row>
    <row r="90" spans="1:8" x14ac:dyDescent="0.3">
      <c r="A90" s="50" t="s">
        <v>28</v>
      </c>
      <c r="B90" s="1" t="s">
        <v>25</v>
      </c>
    </row>
    <row r="92" spans="1:8" x14ac:dyDescent="0.3">
      <c r="A92" s="28" t="s">
        <v>18</v>
      </c>
      <c r="B92" s="1" t="s">
        <v>19</v>
      </c>
      <c r="C92" s="1" t="s">
        <v>20</v>
      </c>
      <c r="D92" s="1" t="s">
        <v>92</v>
      </c>
      <c r="E92" s="1" t="s">
        <v>93</v>
      </c>
      <c r="F92" s="1" t="s">
        <v>94</v>
      </c>
    </row>
    <row r="93" spans="1:8" x14ac:dyDescent="0.3">
      <c r="A93" s="29">
        <v>1</v>
      </c>
      <c r="B93" s="1" t="s">
        <v>124</v>
      </c>
      <c r="C93" s="1">
        <v>1992</v>
      </c>
      <c r="D93" s="21">
        <v>9.7222222222222224E-3</v>
      </c>
      <c r="E93" s="1">
        <v>1</v>
      </c>
      <c r="F93" s="1" t="s">
        <v>69</v>
      </c>
    </row>
    <row r="94" spans="1:8" x14ac:dyDescent="0.3">
      <c r="A94" s="29">
        <v>2</v>
      </c>
      <c r="B94" s="1" t="s">
        <v>125</v>
      </c>
      <c r="C94" s="1">
        <v>1982</v>
      </c>
      <c r="D94" s="1" t="s">
        <v>95</v>
      </c>
      <c r="F94" s="1" t="s">
        <v>69</v>
      </c>
    </row>
    <row r="96" spans="1:8" x14ac:dyDescent="0.3">
      <c r="A96" s="50" t="s">
        <v>28</v>
      </c>
      <c r="B96" s="1" t="s">
        <v>24</v>
      </c>
    </row>
    <row r="98" spans="1:6" x14ac:dyDescent="0.3">
      <c r="A98" s="28" t="s">
        <v>18</v>
      </c>
      <c r="B98" s="1" t="s">
        <v>19</v>
      </c>
      <c r="C98" s="1" t="s">
        <v>20</v>
      </c>
      <c r="D98" s="1" t="s">
        <v>92</v>
      </c>
      <c r="E98" s="1" t="s">
        <v>93</v>
      </c>
      <c r="F98" s="1" t="s">
        <v>94</v>
      </c>
    </row>
    <row r="99" spans="1:6" x14ac:dyDescent="0.3">
      <c r="A99" s="29">
        <v>1</v>
      </c>
      <c r="B99" s="1" t="s">
        <v>56</v>
      </c>
      <c r="C99" s="1">
        <v>1982</v>
      </c>
      <c r="D99" s="21">
        <v>1.699074074074074E-2</v>
      </c>
      <c r="E99" s="1">
        <v>1</v>
      </c>
      <c r="F99" s="1" t="s">
        <v>66</v>
      </c>
    </row>
    <row r="100" spans="1:6" x14ac:dyDescent="0.3">
      <c r="A100" s="29">
        <v>2</v>
      </c>
      <c r="B100" s="1" t="s">
        <v>55</v>
      </c>
      <c r="C100" s="1">
        <v>1983</v>
      </c>
      <c r="D100" s="21">
        <v>1.7002314814814814E-2</v>
      </c>
      <c r="E100" s="1">
        <v>2</v>
      </c>
      <c r="F100" s="1" t="s">
        <v>66</v>
      </c>
    </row>
    <row r="101" spans="1:6" x14ac:dyDescent="0.3">
      <c r="A101" s="29">
        <v>3</v>
      </c>
      <c r="B101" s="1" t="s">
        <v>126</v>
      </c>
      <c r="C101" s="1">
        <v>1981</v>
      </c>
      <c r="D101" s="21">
        <v>1.758101851851852E-2</v>
      </c>
      <c r="E101" s="1">
        <v>3</v>
      </c>
      <c r="F101" s="1" t="s">
        <v>66</v>
      </c>
    </row>
    <row r="102" spans="1:6" x14ac:dyDescent="0.3">
      <c r="A102" s="29">
        <v>4</v>
      </c>
      <c r="B102" s="1" t="s">
        <v>127</v>
      </c>
      <c r="C102" s="1">
        <v>1996</v>
      </c>
      <c r="D102" s="1" t="s">
        <v>95</v>
      </c>
      <c r="F102" s="1" t="s">
        <v>66</v>
      </c>
    </row>
    <row r="104" spans="1:6" x14ac:dyDescent="0.3">
      <c r="A104" s="29" t="s">
        <v>128</v>
      </c>
      <c r="B104" s="1" t="s">
        <v>129</v>
      </c>
    </row>
    <row r="105" spans="1:6" x14ac:dyDescent="0.3">
      <c r="A105" s="29" t="s">
        <v>128</v>
      </c>
      <c r="B105" s="1" t="s">
        <v>130</v>
      </c>
      <c r="C105" s="1" t="s">
        <v>131</v>
      </c>
    </row>
  </sheetData>
  <autoFilter ref="A9:H105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F19"/>
  <sheetViews>
    <sheetView workbookViewId="0">
      <selection activeCell="E13" sqref="E13"/>
    </sheetView>
  </sheetViews>
  <sheetFormatPr defaultColWidth="8.88671875" defaultRowHeight="14.4" x14ac:dyDescent="0.3"/>
  <cols>
    <col min="1" max="1" width="10.33203125" style="1" customWidth="1"/>
    <col min="2" max="2" width="9" style="10" customWidth="1"/>
    <col min="3" max="3" width="25.33203125" style="3" customWidth="1"/>
    <col min="4" max="4" width="11.88671875" style="3" customWidth="1"/>
    <col min="5" max="6" width="12.5546875" style="3" customWidth="1"/>
    <col min="7" max="7" width="8.5546875" style="1" customWidth="1"/>
    <col min="8" max="8" width="12.5546875" style="1" customWidth="1"/>
    <col min="9" max="9" width="9.5546875" style="1" customWidth="1"/>
    <col min="10" max="10" width="9.44140625" style="1" customWidth="1"/>
    <col min="11" max="11" width="8.88671875" style="1"/>
    <col min="12" max="12" width="12.6640625" style="1" customWidth="1"/>
    <col min="13" max="15" width="8.88671875" style="1"/>
    <col min="16" max="16" width="12.88671875" style="1" customWidth="1"/>
    <col min="17" max="19" width="8.88671875" style="1"/>
    <col min="20" max="20" width="13" style="1" customWidth="1"/>
    <col min="21" max="23" width="8.88671875" style="1"/>
    <col min="24" max="24" width="12.6640625" style="1" customWidth="1"/>
    <col min="25" max="27" width="8.88671875" style="1"/>
    <col min="28" max="28" width="15.6640625" style="1" customWidth="1"/>
    <col min="29" max="31" width="8.88671875" style="1"/>
    <col min="32" max="32" width="12.5546875" style="1" customWidth="1"/>
    <col min="33" max="34" width="8.88671875" style="1"/>
    <col min="35" max="35" width="8.88671875" style="21"/>
    <col min="36" max="36" width="12.6640625" style="1" customWidth="1"/>
    <col min="37" max="39" width="8.88671875" style="1"/>
    <col min="40" max="40" width="12.88671875" style="1" customWidth="1"/>
    <col min="41" max="41" width="8.88671875" style="1"/>
    <col min="42" max="42" width="8.88671875" style="1" customWidth="1"/>
    <col min="43" max="43" width="8.88671875" style="1"/>
    <col min="44" max="44" width="13" style="1" customWidth="1"/>
    <col min="45" max="47" width="8.88671875" style="1"/>
    <col min="48" max="48" width="12.6640625" style="1" customWidth="1"/>
    <col min="49" max="51" width="8.88671875" style="1"/>
    <col min="52" max="52" width="14.33203125" style="1" customWidth="1"/>
    <col min="53" max="55" width="8.88671875" style="1"/>
    <col min="56" max="56" width="12.6640625" style="1" customWidth="1"/>
    <col min="57" max="16384" width="8.88671875" style="1"/>
  </cols>
  <sheetData>
    <row r="1" spans="1:58" ht="14.4" customHeight="1" x14ac:dyDescent="0.3">
      <c r="A1" s="62" t="s">
        <v>21</v>
      </c>
      <c r="B1" s="62" t="s">
        <v>11</v>
      </c>
      <c r="C1" s="57" t="s">
        <v>2</v>
      </c>
      <c r="D1" s="62" t="s">
        <v>12</v>
      </c>
      <c r="E1" s="62" t="s">
        <v>14</v>
      </c>
      <c r="F1" s="62" t="s">
        <v>13</v>
      </c>
      <c r="G1" s="57" t="s">
        <v>76</v>
      </c>
      <c r="H1" s="57"/>
      <c r="I1" s="57"/>
      <c r="J1" s="57"/>
      <c r="K1" s="57" t="s">
        <v>77</v>
      </c>
      <c r="L1" s="57"/>
      <c r="M1" s="57"/>
      <c r="N1" s="57"/>
      <c r="O1" s="58" t="s">
        <v>53</v>
      </c>
      <c r="P1" s="57"/>
      <c r="Q1" s="57"/>
      <c r="R1" s="57"/>
      <c r="S1" s="59" t="s">
        <v>78</v>
      </c>
      <c r="T1" s="60"/>
      <c r="U1" s="60"/>
      <c r="V1" s="61"/>
      <c r="W1" s="59" t="s">
        <v>79</v>
      </c>
      <c r="X1" s="60"/>
      <c r="Y1" s="60"/>
      <c r="Z1" s="61"/>
      <c r="AA1" s="59" t="s">
        <v>80</v>
      </c>
      <c r="AB1" s="60"/>
      <c r="AC1" s="60"/>
      <c r="AD1" s="61"/>
      <c r="AE1" s="59" t="s">
        <v>81</v>
      </c>
      <c r="AF1" s="60"/>
      <c r="AG1" s="60"/>
      <c r="AH1" s="61"/>
      <c r="AI1" s="59" t="s">
        <v>82</v>
      </c>
      <c r="AJ1" s="60"/>
      <c r="AK1" s="60"/>
      <c r="AL1" s="61"/>
      <c r="AM1" s="59" t="s">
        <v>83</v>
      </c>
      <c r="AN1" s="60"/>
      <c r="AO1" s="60"/>
      <c r="AP1" s="61"/>
      <c r="AQ1" s="57" t="s">
        <v>84</v>
      </c>
      <c r="AR1" s="57"/>
      <c r="AS1" s="57"/>
      <c r="AT1" s="57"/>
      <c r="AU1" s="57" t="s">
        <v>85</v>
      </c>
      <c r="AV1" s="57"/>
      <c r="AW1" s="57"/>
      <c r="AX1" s="57"/>
      <c r="AY1" s="57" t="s">
        <v>86</v>
      </c>
      <c r="AZ1" s="57"/>
      <c r="BA1" s="57"/>
      <c r="BB1" s="57"/>
      <c r="BC1" s="57" t="s">
        <v>87</v>
      </c>
      <c r="BD1" s="57"/>
      <c r="BE1" s="57"/>
      <c r="BF1" s="57"/>
    </row>
    <row r="2" spans="1:58" ht="45" customHeight="1" x14ac:dyDescent="0.3">
      <c r="A2" s="63"/>
      <c r="B2" s="63"/>
      <c r="C2" s="57"/>
      <c r="D2" s="63"/>
      <c r="E2" s="63"/>
      <c r="F2" s="64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2" t="s">
        <v>7</v>
      </c>
      <c r="AB2" s="33" t="s">
        <v>8</v>
      </c>
      <c r="AC2" s="33" t="s">
        <v>9</v>
      </c>
      <c r="AD2" s="32" t="s">
        <v>15</v>
      </c>
      <c r="AE2" s="37" t="s">
        <v>7</v>
      </c>
      <c r="AF2" s="38" t="s">
        <v>8</v>
      </c>
      <c r="AG2" s="38" t="s">
        <v>9</v>
      </c>
      <c r="AH2" s="37" t="s">
        <v>15</v>
      </c>
      <c r="AI2" s="40" t="s">
        <v>7</v>
      </c>
      <c r="AJ2" s="38" t="s">
        <v>8</v>
      </c>
      <c r="AK2" s="38" t="s">
        <v>9</v>
      </c>
      <c r="AL2" s="37" t="s">
        <v>15</v>
      </c>
      <c r="AM2" s="42" t="s">
        <v>7</v>
      </c>
      <c r="AN2" s="43" t="s">
        <v>8</v>
      </c>
      <c r="AO2" s="43" t="s">
        <v>9</v>
      </c>
      <c r="AP2" s="42" t="s">
        <v>15</v>
      </c>
      <c r="AQ2" s="45" t="s">
        <v>7</v>
      </c>
      <c r="AR2" s="44" t="s">
        <v>8</v>
      </c>
      <c r="AS2" s="44" t="s">
        <v>9</v>
      </c>
      <c r="AT2" s="45" t="s">
        <v>15</v>
      </c>
      <c r="AU2" s="45" t="s">
        <v>7</v>
      </c>
      <c r="AV2" s="44" t="s">
        <v>8</v>
      </c>
      <c r="AW2" s="44" t="s">
        <v>9</v>
      </c>
      <c r="AX2" s="45" t="s">
        <v>15</v>
      </c>
      <c r="AY2" s="46" t="s">
        <v>7</v>
      </c>
      <c r="AZ2" s="47" t="s">
        <v>8</v>
      </c>
      <c r="BA2" s="47" t="s">
        <v>9</v>
      </c>
      <c r="BB2" s="46" t="s">
        <v>15</v>
      </c>
      <c r="BC2" s="49" t="s">
        <v>7</v>
      </c>
      <c r="BD2" s="48" t="s">
        <v>8</v>
      </c>
      <c r="BE2" s="48" t="s">
        <v>9</v>
      </c>
      <c r="BF2" s="49" t="s">
        <v>15</v>
      </c>
    </row>
    <row r="3" spans="1:58" x14ac:dyDescent="0.3">
      <c r="A3" s="11">
        <f t="shared" ref="A3:A12" si="0">IF(D3=0," ",RANK(D3,$D$3:$D$12,0))</f>
        <v>1</v>
      </c>
      <c r="B3" s="9">
        <v>1</v>
      </c>
      <c r="C3" s="12" t="s">
        <v>115</v>
      </c>
      <c r="D3" s="13">
        <f t="shared" ref="D3:E6" si="1">I3+M3+Q3+U3+Y3+AC3+AG3+AK3+AO3+AS3+AW3+BA3+BE3</f>
        <v>109.5</v>
      </c>
      <c r="E3" s="13">
        <f t="shared" si="1"/>
        <v>25</v>
      </c>
      <c r="F3" s="13">
        <f>COUNTA(H3,L3,P3,T3,X3,AB3,AF3,AJ3,AN3,AR3,AV3,AZ3,BD3)</f>
        <v>1</v>
      </c>
      <c r="G3" s="5">
        <f>VLOOKUP(C3,'1'!B13:H113,3,FALSE)</f>
        <v>0.11138888888888888</v>
      </c>
      <c r="H3" s="6">
        <f>VLOOKUP(C3,'1'!B13:H113,4,FALSE)</f>
        <v>2</v>
      </c>
      <c r="I3" s="6">
        <f>VLOOKUP(H3,Баллы!$A$2:$B$101,2)+J3/2</f>
        <v>109.5</v>
      </c>
      <c r="J3" s="6">
        <f>VLOOKUP(C3,'1'!B13:H113,6,FALSE)</f>
        <v>25</v>
      </c>
      <c r="K3" s="5"/>
      <c r="L3" s="6"/>
      <c r="M3" s="6"/>
      <c r="N3" s="6"/>
      <c r="O3" s="4"/>
      <c r="P3" s="4"/>
      <c r="Q3" s="4"/>
      <c r="R3" s="4"/>
      <c r="S3" s="5"/>
      <c r="T3" s="6"/>
      <c r="U3" s="6"/>
      <c r="V3" s="6"/>
      <c r="W3" s="5"/>
      <c r="X3" s="6"/>
      <c r="Y3" s="6"/>
      <c r="Z3" s="6"/>
      <c r="AA3" s="5"/>
      <c r="AB3" s="6"/>
      <c r="AC3" s="6"/>
      <c r="AD3" s="6"/>
      <c r="AE3" s="8"/>
      <c r="AF3" s="4"/>
      <c r="AG3" s="4"/>
      <c r="AH3" s="4"/>
      <c r="AI3" s="8"/>
      <c r="AJ3" s="4"/>
      <c r="AK3" s="4"/>
      <c r="AL3" s="4"/>
      <c r="AM3" s="8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f t="shared" si="0"/>
        <v>2</v>
      </c>
      <c r="B4" s="9">
        <v>2</v>
      </c>
      <c r="C4" s="12" t="s">
        <v>73</v>
      </c>
      <c r="D4" s="13">
        <f t="shared" si="1"/>
        <v>105.5</v>
      </c>
      <c r="E4" s="13">
        <f t="shared" si="1"/>
        <v>11</v>
      </c>
      <c r="F4" s="13">
        <f>COUNTA(H4,L4,P4,T4,X4,AB4,AF4,AJ4,AN4,AR4,AV4,AZ4,BD4)</f>
        <v>1</v>
      </c>
      <c r="G4" s="5">
        <f>VLOOKUP(C4,'1'!B10:H110,3,FALSE)</f>
        <v>4.2511574074074077E-2</v>
      </c>
      <c r="H4" s="6">
        <f>VLOOKUP(C4,'1'!B10:H110,4,FALSE)</f>
        <v>1</v>
      </c>
      <c r="I4" s="6">
        <f>VLOOKUP(H4,Баллы!$A$2:$B$101,2)+J4/2</f>
        <v>105.5</v>
      </c>
      <c r="J4" s="6">
        <f>VLOOKUP(C4,'1'!B10:H110,6,FALSE)</f>
        <v>11</v>
      </c>
      <c r="K4" s="5"/>
      <c r="L4" s="6"/>
      <c r="M4" s="6"/>
      <c r="N4" s="6"/>
      <c r="O4" s="22"/>
      <c r="P4" s="4"/>
      <c r="Q4" s="4"/>
      <c r="R4" s="4"/>
      <c r="S4" s="5"/>
      <c r="T4" s="6"/>
      <c r="U4" s="6"/>
      <c r="V4" s="6"/>
      <c r="W4" s="5"/>
      <c r="X4" s="6"/>
      <c r="Y4" s="6"/>
      <c r="Z4" s="6"/>
      <c r="AA4" s="5"/>
      <c r="AB4" s="6"/>
      <c r="AC4" s="6"/>
      <c r="AD4" s="6"/>
      <c r="AE4" s="8"/>
      <c r="AF4" s="4"/>
      <c r="AG4" s="4"/>
      <c r="AH4" s="4"/>
      <c r="AI4" s="8"/>
      <c r="AJ4" s="4"/>
      <c r="AK4" s="4"/>
      <c r="AL4" s="4"/>
      <c r="AM4" s="8"/>
      <c r="AN4" s="4"/>
      <c r="AO4" s="4"/>
      <c r="AP4" s="4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f t="shared" si="0"/>
        <v>3</v>
      </c>
      <c r="B5" s="9">
        <v>3</v>
      </c>
      <c r="C5" s="26" t="s">
        <v>101</v>
      </c>
      <c r="D5" s="13">
        <f t="shared" si="1"/>
        <v>102.5</v>
      </c>
      <c r="E5" s="13">
        <f t="shared" si="1"/>
        <v>11</v>
      </c>
      <c r="F5" s="13">
        <f>COUNTA(H5,L5,P5,T5,X5,AB5,AF5,AJ5,AN5,AR5,AV5,AZ5,BD5)</f>
        <v>1</v>
      </c>
      <c r="G5" s="5">
        <f>VLOOKUP(C5,'1'!B11:H111,3,FALSE)</f>
        <v>4.3564814814814813E-2</v>
      </c>
      <c r="H5" s="6">
        <f>VLOOKUP(C5,'1'!B11:H111,4,FALSE)</f>
        <v>2</v>
      </c>
      <c r="I5" s="6">
        <f>VLOOKUP(H5,Баллы!$A$2:$B$101,2)+J5/2</f>
        <v>102.5</v>
      </c>
      <c r="J5" s="6">
        <f>VLOOKUP(C5,'1'!B11:H111,6,FALSE)</f>
        <v>11</v>
      </c>
      <c r="K5" s="5"/>
      <c r="L5" s="6"/>
      <c r="M5" s="6"/>
      <c r="N5" s="6"/>
      <c r="O5" s="22"/>
      <c r="P5" s="4"/>
      <c r="Q5" s="4"/>
      <c r="R5" s="4"/>
      <c r="S5" s="5"/>
      <c r="T5" s="6"/>
      <c r="U5" s="6"/>
      <c r="V5" s="6"/>
      <c r="W5" s="5"/>
      <c r="X5" s="6"/>
      <c r="Y5" s="6"/>
      <c r="Z5" s="6"/>
      <c r="AA5" s="5"/>
      <c r="AB5" s="6"/>
      <c r="AC5" s="6"/>
      <c r="AD5" s="6"/>
      <c r="AE5" s="8"/>
      <c r="AF5" s="4"/>
      <c r="AG5" s="4"/>
      <c r="AH5" s="4"/>
      <c r="AI5" s="8"/>
      <c r="AJ5" s="4"/>
      <c r="AK5" s="4"/>
      <c r="AL5" s="4"/>
      <c r="AM5" s="8"/>
      <c r="AN5" s="4"/>
      <c r="AO5" s="4"/>
      <c r="AP5" s="4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x14ac:dyDescent="0.3">
      <c r="A6" s="11">
        <f t="shared" si="0"/>
        <v>4</v>
      </c>
      <c r="B6" s="9">
        <v>4</v>
      </c>
      <c r="C6" s="12" t="s">
        <v>68</v>
      </c>
      <c r="D6" s="13">
        <f t="shared" si="1"/>
        <v>94.5</v>
      </c>
      <c r="E6" s="13">
        <f t="shared" si="1"/>
        <v>11</v>
      </c>
      <c r="F6" s="13">
        <f>COUNTA(H6,L6,P6,T6,X6,AB6,AF6,AJ6,AN6,AR6,AV6,AZ6,BD6)</f>
        <v>1</v>
      </c>
      <c r="G6" s="5">
        <f>VLOOKUP(C6,'1'!B12:H112,3,FALSE)</f>
        <v>8.4780092592592601E-2</v>
      </c>
      <c r="H6" s="6">
        <f>VLOOKUP(C6,'1'!B12:H112,4,FALSE)</f>
        <v>6</v>
      </c>
      <c r="I6" s="6">
        <f>VLOOKUP(H6,Баллы!$A$2:$B$101,2)+J6/2</f>
        <v>94.5</v>
      </c>
      <c r="J6" s="6">
        <f>VLOOKUP(C6,'1'!B12:H112,6,FALSE)</f>
        <v>11</v>
      </c>
      <c r="K6" s="5"/>
      <c r="L6" s="6"/>
      <c r="M6" s="6"/>
      <c r="N6" s="6"/>
      <c r="O6" s="22"/>
      <c r="P6" s="4"/>
      <c r="Q6" s="4"/>
      <c r="R6" s="4"/>
      <c r="S6" s="5"/>
      <c r="T6" s="6"/>
      <c r="U6" s="6"/>
      <c r="V6" s="6"/>
      <c r="W6" s="5"/>
      <c r="X6" s="6"/>
      <c r="Y6" s="6"/>
      <c r="Z6" s="6"/>
      <c r="AA6" s="5"/>
      <c r="AB6" s="6"/>
      <c r="AC6" s="6"/>
      <c r="AD6" s="6"/>
      <c r="AE6" s="8"/>
      <c r="AF6" s="4"/>
      <c r="AG6" s="4"/>
      <c r="AH6" s="4"/>
      <c r="AI6" s="8"/>
      <c r="AJ6" s="4"/>
      <c r="AK6" s="4"/>
      <c r="AL6" s="4"/>
      <c r="AM6" s="8"/>
      <c r="AN6" s="4"/>
      <c r="AO6" s="4"/>
      <c r="AP6" s="4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 t="str">
        <f t="shared" si="0"/>
        <v xml:space="preserve"> </v>
      </c>
      <c r="B7" s="9">
        <v>5</v>
      </c>
      <c r="C7" s="12"/>
      <c r="D7" s="13">
        <f t="shared" ref="D7:D12" si="2">I7+M7+Q7+U7+Y7+AC7+AG7+AK7+AO7+AS7+AW7+BA7+BE7</f>
        <v>0</v>
      </c>
      <c r="E7" s="13">
        <f t="shared" ref="E7:E12" si="3">J7+N7+R7+V7+Z7+AD7+AH7+AL7+AP7+AT7+AX7+BB7+BF7</f>
        <v>0</v>
      </c>
      <c r="F7" s="13">
        <f t="shared" ref="F7:F12" si="4">COUNTA(H7,L7,P7,T7,X7,AB7,AF7,AJ7,AN7,AR7,AV7,AZ7,BD7)</f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/>
      <c r="T7" s="6"/>
      <c r="U7" s="6"/>
      <c r="V7" s="6"/>
      <c r="W7" s="5"/>
      <c r="X7" s="6"/>
      <c r="Y7" s="6"/>
      <c r="Z7" s="6"/>
      <c r="AA7" s="5"/>
      <c r="AB7" s="6"/>
      <c r="AC7" s="6"/>
      <c r="AD7" s="6"/>
      <c r="AE7" s="8"/>
      <c r="AF7" s="4"/>
      <c r="AG7" s="4"/>
      <c r="AH7" s="4"/>
      <c r="AI7" s="8"/>
      <c r="AJ7" s="4"/>
      <c r="AK7" s="4"/>
      <c r="AL7" s="4"/>
      <c r="AM7" s="8"/>
      <c r="AN7" s="4"/>
      <c r="AO7" s="4"/>
      <c r="AP7" s="4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x14ac:dyDescent="0.3">
      <c r="A8" s="11" t="str">
        <f t="shared" si="0"/>
        <v xml:space="preserve"> </v>
      </c>
      <c r="B8" s="9">
        <v>6</v>
      </c>
      <c r="C8" s="12"/>
      <c r="D8" s="13">
        <f t="shared" si="2"/>
        <v>0</v>
      </c>
      <c r="E8" s="13">
        <f t="shared" si="3"/>
        <v>0</v>
      </c>
      <c r="F8" s="13">
        <f t="shared" si="4"/>
        <v>0</v>
      </c>
      <c r="G8" s="4"/>
      <c r="H8" s="4"/>
      <c r="I8" s="4"/>
      <c r="J8" s="4"/>
      <c r="K8" s="5"/>
      <c r="L8" s="6"/>
      <c r="M8" s="6"/>
      <c r="N8" s="6"/>
      <c r="O8" s="4"/>
      <c r="P8" s="4"/>
      <c r="Q8" s="4"/>
      <c r="R8" s="4"/>
      <c r="S8" s="5"/>
      <c r="T8" s="6"/>
      <c r="U8" s="6"/>
      <c r="V8" s="6"/>
      <c r="W8" s="5"/>
      <c r="X8" s="6"/>
      <c r="Y8" s="6"/>
      <c r="Z8" s="6"/>
      <c r="AA8" s="5"/>
      <c r="AB8" s="6"/>
      <c r="AC8" s="6"/>
      <c r="AD8" s="6"/>
      <c r="AE8" s="8"/>
      <c r="AF8" s="4"/>
      <c r="AG8" s="4"/>
      <c r="AH8" s="4"/>
      <c r="AI8" s="8"/>
      <c r="AJ8" s="4"/>
      <c r="AK8" s="4"/>
      <c r="AL8" s="4"/>
      <c r="AM8" s="8"/>
      <c r="AN8" s="4"/>
      <c r="AO8" s="4"/>
      <c r="AP8" s="4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x14ac:dyDescent="0.3">
      <c r="A9" s="11" t="str">
        <f t="shared" si="0"/>
        <v xml:space="preserve"> </v>
      </c>
      <c r="B9" s="9">
        <v>7</v>
      </c>
      <c r="C9" s="12"/>
      <c r="D9" s="13">
        <f t="shared" si="2"/>
        <v>0</v>
      </c>
      <c r="E9" s="13">
        <f t="shared" si="3"/>
        <v>0</v>
      </c>
      <c r="F9" s="13">
        <f t="shared" si="4"/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  <c r="T9" s="6"/>
      <c r="U9" s="6"/>
      <c r="V9" s="6"/>
      <c r="W9" s="5"/>
      <c r="X9" s="6"/>
      <c r="Y9" s="6"/>
      <c r="Z9" s="6"/>
      <c r="AA9" s="5"/>
      <c r="AB9" s="6"/>
      <c r="AC9" s="6"/>
      <c r="AD9" s="6"/>
      <c r="AE9" s="8"/>
      <c r="AF9" s="4"/>
      <c r="AG9" s="4"/>
      <c r="AH9" s="4"/>
      <c r="AI9" s="8"/>
      <c r="AJ9" s="4"/>
      <c r="AK9" s="4"/>
      <c r="AL9" s="4"/>
      <c r="AM9" s="8"/>
      <c r="AN9" s="4"/>
      <c r="AO9" s="4"/>
      <c r="AP9" s="4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x14ac:dyDescent="0.3">
      <c r="A10" s="11" t="str">
        <f t="shared" si="0"/>
        <v xml:space="preserve"> </v>
      </c>
      <c r="B10" s="9">
        <v>8</v>
      </c>
      <c r="C10" s="26"/>
      <c r="D10" s="13">
        <f t="shared" si="2"/>
        <v>0</v>
      </c>
      <c r="E10" s="13">
        <f t="shared" si="3"/>
        <v>0</v>
      </c>
      <c r="F10" s="13">
        <f t="shared" si="4"/>
        <v>0</v>
      </c>
      <c r="G10" s="4"/>
      <c r="H10" s="4"/>
      <c r="I10" s="4"/>
      <c r="J10" s="4"/>
      <c r="K10" s="5"/>
      <c r="L10" s="6"/>
      <c r="M10" s="6"/>
      <c r="N10" s="6"/>
      <c r="O10" s="22"/>
      <c r="P10" s="4"/>
      <c r="Q10" s="4"/>
      <c r="R10" s="4"/>
      <c r="S10" s="5"/>
      <c r="T10" s="6"/>
      <c r="U10" s="6"/>
      <c r="V10" s="6"/>
      <c r="W10" s="5"/>
      <c r="X10" s="6"/>
      <c r="Y10" s="6"/>
      <c r="Z10" s="6"/>
      <c r="AA10" s="5"/>
      <c r="AB10" s="6"/>
      <c r="AC10" s="6"/>
      <c r="AD10" s="6"/>
      <c r="AE10" s="8"/>
      <c r="AF10" s="4"/>
      <c r="AG10" s="4"/>
      <c r="AH10" s="4"/>
      <c r="AI10" s="8"/>
      <c r="AJ10" s="4"/>
      <c r="AK10" s="4"/>
      <c r="AL10" s="4"/>
      <c r="AM10" s="8"/>
      <c r="AN10" s="4"/>
      <c r="AO10" s="4"/>
      <c r="AP10" s="4"/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5"/>
      <c r="BD10" s="6"/>
      <c r="BE10" s="6"/>
      <c r="BF10" s="6"/>
    </row>
    <row r="11" spans="1:58" x14ac:dyDescent="0.3">
      <c r="A11" s="11" t="str">
        <f t="shared" si="0"/>
        <v xml:space="preserve"> </v>
      </c>
      <c r="B11" s="9">
        <v>9</v>
      </c>
      <c r="C11" s="12"/>
      <c r="D11" s="13">
        <f t="shared" si="2"/>
        <v>0</v>
      </c>
      <c r="E11" s="13">
        <f t="shared" si="3"/>
        <v>0</v>
      </c>
      <c r="F11" s="13">
        <f t="shared" si="4"/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5"/>
      <c r="AB11" s="6"/>
      <c r="AC11" s="6"/>
      <c r="AD11" s="6"/>
      <c r="AE11" s="8"/>
      <c r="AF11" s="4"/>
      <c r="AG11" s="4"/>
      <c r="AH11" s="4"/>
      <c r="AI11" s="8"/>
      <c r="AJ11" s="4"/>
      <c r="AK11" s="4"/>
      <c r="AL11" s="4"/>
      <c r="AM11" s="8"/>
      <c r="AN11" s="4"/>
      <c r="AO11" s="4"/>
      <c r="AP11" s="4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 t="str">
        <f t="shared" si="0"/>
        <v xml:space="preserve"> </v>
      </c>
      <c r="B12" s="9">
        <v>10</v>
      </c>
      <c r="C12" s="39"/>
      <c r="D12" s="13">
        <f t="shared" si="2"/>
        <v>0</v>
      </c>
      <c r="E12" s="13">
        <f t="shared" si="3"/>
        <v>0</v>
      </c>
      <c r="F12" s="13">
        <f t="shared" si="4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8"/>
      <c r="AF12" s="4"/>
      <c r="AG12" s="4"/>
      <c r="AH12" s="4"/>
      <c r="AI12" s="8"/>
      <c r="AJ12" s="4"/>
      <c r="AK12" s="4"/>
      <c r="AL12" s="4"/>
      <c r="AM12" s="8"/>
      <c r="AN12" s="4"/>
      <c r="AO12" s="4"/>
      <c r="AP12" s="4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</row>
    <row r="13" spans="1:58" x14ac:dyDescent="0.3">
      <c r="C13" s="1"/>
    </row>
    <row r="14" spans="1:58" x14ac:dyDescent="0.3">
      <c r="C14" s="1"/>
    </row>
    <row r="15" spans="1:58" x14ac:dyDescent="0.3">
      <c r="C15" s="1"/>
    </row>
    <row r="16" spans="1:58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</sheetData>
  <autoFilter ref="A2:BF12"/>
  <sortState ref="A3:BF6">
    <sortCondition ref="B3:B6"/>
  </sortState>
  <mergeCells count="19">
    <mergeCell ref="AI1:AL1"/>
    <mergeCell ref="AM1:AP1"/>
    <mergeCell ref="AQ1:AT1"/>
    <mergeCell ref="BC1:BF1"/>
    <mergeCell ref="AY1:BB1"/>
    <mergeCell ref="A1:A2"/>
    <mergeCell ref="C1:C2"/>
    <mergeCell ref="D1:D2"/>
    <mergeCell ref="E1:E2"/>
    <mergeCell ref="F1:F2"/>
    <mergeCell ref="B1:B2"/>
    <mergeCell ref="G1:J1"/>
    <mergeCell ref="K1:N1"/>
    <mergeCell ref="O1:R1"/>
    <mergeCell ref="S1:V1"/>
    <mergeCell ref="W1:Z1"/>
    <mergeCell ref="AA1:AD1"/>
    <mergeCell ref="AU1:AX1"/>
    <mergeCell ref="AE1:AH1"/>
  </mergeCells>
  <phoneticPr fontId="0" type="noConversion"/>
  <conditionalFormatting sqref="C1:C2 C13:C1048576">
    <cfRule type="duplicateValues" dxfId="29" priority="64"/>
  </conditionalFormatting>
  <conditionalFormatting sqref="C13:C1048576">
    <cfRule type="duplicateValues" dxfId="28" priority="4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F12"/>
  <sheetViews>
    <sheetView workbookViewId="0">
      <selection activeCell="E17" sqref="E17"/>
    </sheetView>
  </sheetViews>
  <sheetFormatPr defaultColWidth="8.88671875" defaultRowHeight="14.4" x14ac:dyDescent="0.3"/>
  <cols>
    <col min="1" max="1" width="10.6640625" style="1" customWidth="1"/>
    <col min="2" max="2" width="9" style="10" customWidth="1"/>
    <col min="3" max="3" width="22.88671875" style="1" customWidth="1"/>
    <col min="4" max="6" width="12.5546875" style="1" customWidth="1"/>
    <col min="7" max="7" width="8.44140625" style="1" customWidth="1"/>
    <col min="8" max="8" width="12.5546875" style="1" customWidth="1"/>
    <col min="9" max="9" width="9.5546875" style="1" customWidth="1"/>
    <col min="10" max="10" width="9.109375" style="1" customWidth="1"/>
    <col min="11" max="11" width="8.88671875" style="1"/>
    <col min="12" max="12" width="12.5546875" style="1" customWidth="1"/>
    <col min="13" max="15" width="8.88671875" style="1"/>
    <col min="16" max="16" width="13" style="1" customWidth="1"/>
    <col min="17" max="19" width="8.88671875" style="1"/>
    <col min="20" max="20" width="12.88671875" style="1" customWidth="1"/>
    <col min="21" max="23" width="8.88671875" style="1"/>
    <col min="24" max="24" width="12.5546875" style="1" customWidth="1"/>
    <col min="25" max="27" width="8.88671875" style="1"/>
    <col min="28" max="28" width="15.6640625" style="1" customWidth="1"/>
    <col min="29" max="31" width="8.88671875" style="1"/>
    <col min="32" max="32" width="12.5546875" style="1" customWidth="1"/>
    <col min="33" max="34" width="8.88671875" style="1"/>
    <col min="35" max="35" width="8.88671875" style="21"/>
    <col min="36" max="36" width="12.6640625" style="1" customWidth="1"/>
    <col min="37" max="39" width="8.88671875" style="1"/>
    <col min="40" max="40" width="12.88671875" style="1" customWidth="1"/>
    <col min="41" max="41" width="8.88671875" style="1"/>
    <col min="42" max="42" width="8.88671875" style="1" customWidth="1"/>
    <col min="43" max="43" width="8.88671875" style="1"/>
    <col min="44" max="44" width="12.5546875" style="1" customWidth="1"/>
    <col min="45" max="47" width="8.88671875" style="1"/>
    <col min="48" max="48" width="13.109375" style="1" customWidth="1"/>
    <col min="49" max="51" width="8.88671875" style="1"/>
    <col min="52" max="52" width="14.5546875" style="1" customWidth="1"/>
    <col min="53" max="55" width="8.88671875" style="1"/>
    <col min="56" max="56" width="12.88671875" style="1" customWidth="1"/>
    <col min="57" max="16384" width="8.88671875" style="1"/>
  </cols>
  <sheetData>
    <row r="1" spans="1:58" ht="15" customHeight="1" x14ac:dyDescent="0.3">
      <c r="A1" s="62" t="s">
        <v>21</v>
      </c>
      <c r="B1" s="62" t="s">
        <v>11</v>
      </c>
      <c r="C1" s="57" t="s">
        <v>3</v>
      </c>
      <c r="D1" s="62" t="s">
        <v>12</v>
      </c>
      <c r="E1" s="62" t="s">
        <v>14</v>
      </c>
      <c r="F1" s="62" t="s">
        <v>13</v>
      </c>
      <c r="G1" s="57" t="s">
        <v>76</v>
      </c>
      <c r="H1" s="57"/>
      <c r="I1" s="57"/>
      <c r="J1" s="57"/>
      <c r="K1" s="57" t="s">
        <v>77</v>
      </c>
      <c r="L1" s="57"/>
      <c r="M1" s="57"/>
      <c r="N1" s="57"/>
      <c r="O1" s="58" t="s">
        <v>53</v>
      </c>
      <c r="P1" s="57"/>
      <c r="Q1" s="57"/>
      <c r="R1" s="57"/>
      <c r="S1" s="59" t="s">
        <v>78</v>
      </c>
      <c r="T1" s="60"/>
      <c r="U1" s="60"/>
      <c r="V1" s="61"/>
      <c r="W1" s="59" t="s">
        <v>79</v>
      </c>
      <c r="X1" s="60"/>
      <c r="Y1" s="60"/>
      <c r="Z1" s="61"/>
      <c r="AA1" s="59" t="s">
        <v>80</v>
      </c>
      <c r="AB1" s="60"/>
      <c r="AC1" s="60"/>
      <c r="AD1" s="61"/>
      <c r="AE1" s="59" t="s">
        <v>81</v>
      </c>
      <c r="AF1" s="60"/>
      <c r="AG1" s="60"/>
      <c r="AH1" s="61"/>
      <c r="AI1" s="59" t="s">
        <v>82</v>
      </c>
      <c r="AJ1" s="60"/>
      <c r="AK1" s="60"/>
      <c r="AL1" s="61"/>
      <c r="AM1" s="59" t="s">
        <v>83</v>
      </c>
      <c r="AN1" s="60"/>
      <c r="AO1" s="60"/>
      <c r="AP1" s="61"/>
      <c r="AQ1" s="57" t="s">
        <v>84</v>
      </c>
      <c r="AR1" s="57"/>
      <c r="AS1" s="57"/>
      <c r="AT1" s="57"/>
      <c r="AU1" s="57" t="s">
        <v>85</v>
      </c>
      <c r="AV1" s="57"/>
      <c r="AW1" s="57"/>
      <c r="AX1" s="57"/>
      <c r="AY1" s="57" t="s">
        <v>86</v>
      </c>
      <c r="AZ1" s="57"/>
      <c r="BA1" s="57"/>
      <c r="BB1" s="57"/>
      <c r="BC1" s="57" t="s">
        <v>87</v>
      </c>
      <c r="BD1" s="57"/>
      <c r="BE1" s="57"/>
      <c r="BF1" s="57"/>
    </row>
    <row r="2" spans="1:58" ht="45" customHeight="1" x14ac:dyDescent="0.3">
      <c r="A2" s="63"/>
      <c r="B2" s="63"/>
      <c r="C2" s="57"/>
      <c r="D2" s="63"/>
      <c r="E2" s="63"/>
      <c r="F2" s="64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2" t="s">
        <v>7</v>
      </c>
      <c r="AB2" s="33" t="s">
        <v>8</v>
      </c>
      <c r="AC2" s="33" t="s">
        <v>9</v>
      </c>
      <c r="AD2" s="32" t="s">
        <v>15</v>
      </c>
      <c r="AE2" s="37" t="s">
        <v>7</v>
      </c>
      <c r="AF2" s="38" t="s">
        <v>8</v>
      </c>
      <c r="AG2" s="38" t="s">
        <v>9</v>
      </c>
      <c r="AH2" s="37" t="s">
        <v>15</v>
      </c>
      <c r="AI2" s="40" t="s">
        <v>7</v>
      </c>
      <c r="AJ2" s="38" t="s">
        <v>8</v>
      </c>
      <c r="AK2" s="38" t="s">
        <v>9</v>
      </c>
      <c r="AL2" s="37" t="s">
        <v>15</v>
      </c>
      <c r="AM2" s="42" t="s">
        <v>7</v>
      </c>
      <c r="AN2" s="43" t="s">
        <v>8</v>
      </c>
      <c r="AO2" s="43" t="s">
        <v>9</v>
      </c>
      <c r="AP2" s="42" t="s">
        <v>15</v>
      </c>
      <c r="AQ2" s="45" t="s">
        <v>7</v>
      </c>
      <c r="AR2" s="44" t="s">
        <v>8</v>
      </c>
      <c r="AS2" s="44" t="s">
        <v>9</v>
      </c>
      <c r="AT2" s="45" t="s">
        <v>15</v>
      </c>
      <c r="AU2" s="45" t="s">
        <v>7</v>
      </c>
      <c r="AV2" s="44" t="s">
        <v>8</v>
      </c>
      <c r="AW2" s="44" t="s">
        <v>9</v>
      </c>
      <c r="AX2" s="45" t="s">
        <v>15</v>
      </c>
      <c r="AY2" s="46" t="s">
        <v>7</v>
      </c>
      <c r="AZ2" s="47" t="s">
        <v>8</v>
      </c>
      <c r="BA2" s="47" t="s">
        <v>9</v>
      </c>
      <c r="BB2" s="46" t="s">
        <v>15</v>
      </c>
      <c r="BC2" s="49" t="s">
        <v>7</v>
      </c>
      <c r="BD2" s="48" t="s">
        <v>8</v>
      </c>
      <c r="BE2" s="48" t="s">
        <v>9</v>
      </c>
      <c r="BF2" s="49" t="s">
        <v>15</v>
      </c>
    </row>
    <row r="3" spans="1:58" x14ac:dyDescent="0.3">
      <c r="A3" s="11">
        <f t="shared" ref="A3:A12" si="0">IF(D3=0," ",RANK(D3,$D$3:$D$12,0))</f>
        <v>1</v>
      </c>
      <c r="B3" s="9">
        <v>1</v>
      </c>
      <c r="C3" s="12" t="s">
        <v>109</v>
      </c>
      <c r="D3" s="13">
        <f t="shared" ref="D3:E10" si="1">I3+M3+Q3+U3+Y3+AC3+AG3+AK3+AO3+AS3+AW3+BA3+BE3</f>
        <v>101.5</v>
      </c>
      <c r="E3" s="13">
        <f t="shared" si="1"/>
        <v>25</v>
      </c>
      <c r="F3" s="13">
        <f t="shared" ref="F3:F10" si="2">COUNTA(H3,L3,P3,T3,X3,AB3,AF3,AJ3,AN3,AR3,AV3,AZ3,BD3)</f>
        <v>1</v>
      </c>
      <c r="G3" s="5">
        <f>VLOOKUP(C3,'1'!B15:H115,3,FALSE)</f>
        <v>0.10540509259259261</v>
      </c>
      <c r="H3" s="6">
        <f>VLOOKUP(C3,'1'!B15:H115,4,FALSE)</f>
        <v>6</v>
      </c>
      <c r="I3" s="6">
        <f>VLOOKUP(H3,Баллы!$A$2:$B$101,2)+J3/2</f>
        <v>101.5</v>
      </c>
      <c r="J3" s="6">
        <f>VLOOKUP(C3,'1'!B15:H115,6,FALSE)</f>
        <v>25</v>
      </c>
      <c r="K3" s="5"/>
      <c r="L3" s="6"/>
      <c r="M3" s="6"/>
      <c r="N3" s="6"/>
      <c r="O3" s="5"/>
      <c r="P3" s="6"/>
      <c r="Q3" s="6"/>
      <c r="R3" s="6"/>
      <c r="S3" s="5"/>
      <c r="T3" s="6"/>
      <c r="U3" s="6"/>
      <c r="V3" s="6"/>
      <c r="W3" s="5"/>
      <c r="X3" s="6"/>
      <c r="Y3" s="6"/>
      <c r="Z3" s="6"/>
      <c r="AA3" s="5"/>
      <c r="AB3" s="6"/>
      <c r="AC3" s="6"/>
      <c r="AD3" s="6"/>
      <c r="AE3" s="8"/>
      <c r="AF3" s="4"/>
      <c r="AG3" s="4"/>
      <c r="AH3" s="4"/>
      <c r="AI3" s="8"/>
      <c r="AJ3" s="4"/>
      <c r="AK3" s="4"/>
      <c r="AL3" s="4"/>
      <c r="AM3" s="8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f t="shared" si="0"/>
        <v>2</v>
      </c>
      <c r="B4" s="9">
        <v>2</v>
      </c>
      <c r="C4" s="12" t="s">
        <v>96</v>
      </c>
      <c r="D4" s="13">
        <f t="shared" si="1"/>
        <v>98.5</v>
      </c>
      <c r="E4" s="13">
        <f t="shared" si="1"/>
        <v>11</v>
      </c>
      <c r="F4" s="13">
        <f t="shared" si="2"/>
        <v>1</v>
      </c>
      <c r="G4" s="5">
        <f>VLOOKUP(C4,'1'!B10:H110,3,FALSE)</f>
        <v>3.6828703703703704E-2</v>
      </c>
      <c r="H4" s="6">
        <f>VLOOKUP(C4,'1'!B10:H110,4,FALSE)</f>
        <v>4</v>
      </c>
      <c r="I4" s="6">
        <f>VLOOKUP(H4,Баллы!$A$2:$B$101,2)+J4/2</f>
        <v>98.5</v>
      </c>
      <c r="J4" s="6">
        <f>VLOOKUP(C4,'1'!B10:H110,6,FALSE)</f>
        <v>11</v>
      </c>
      <c r="K4" s="5"/>
      <c r="L4" s="6"/>
      <c r="M4" s="6"/>
      <c r="N4" s="6"/>
      <c r="O4" s="5"/>
      <c r="P4" s="6"/>
      <c r="Q4" s="6"/>
      <c r="R4" s="6"/>
      <c r="S4" s="5"/>
      <c r="T4" s="6"/>
      <c r="U4" s="6"/>
      <c r="V4" s="6"/>
      <c r="W4" s="5"/>
      <c r="X4" s="6"/>
      <c r="Y4" s="6"/>
      <c r="Z4" s="6"/>
      <c r="AA4" s="5"/>
      <c r="AB4" s="6"/>
      <c r="AC4" s="6"/>
      <c r="AD4" s="6"/>
      <c r="AE4" s="8"/>
      <c r="AF4" s="4"/>
      <c r="AG4" s="4"/>
      <c r="AH4" s="4"/>
      <c r="AI4" s="8"/>
      <c r="AJ4" s="4"/>
      <c r="AK4" s="4"/>
      <c r="AL4" s="4"/>
      <c r="AM4" s="8"/>
      <c r="AN4" s="4"/>
      <c r="AO4" s="4"/>
      <c r="AP4" s="4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f t="shared" si="0"/>
        <v>3</v>
      </c>
      <c r="B5" s="9">
        <v>3</v>
      </c>
      <c r="C5" s="12" t="s">
        <v>27</v>
      </c>
      <c r="D5" s="13">
        <f t="shared" si="1"/>
        <v>97.5</v>
      </c>
      <c r="E5" s="13">
        <f t="shared" si="1"/>
        <v>25</v>
      </c>
      <c r="F5" s="13">
        <f t="shared" si="2"/>
        <v>1</v>
      </c>
      <c r="G5" s="5">
        <f>VLOOKUP(C5,'1'!B16:H116,3,FALSE)</f>
        <v>0.11487268518518519</v>
      </c>
      <c r="H5" s="6">
        <f>VLOOKUP(C5,'1'!B16:H116,4,FALSE)</f>
        <v>8</v>
      </c>
      <c r="I5" s="6">
        <f>VLOOKUP(H5,Баллы!$A$2:$B$101,2)+J5/2</f>
        <v>97.5</v>
      </c>
      <c r="J5" s="6">
        <f>VLOOKUP(C5,'1'!B16:H116,6,FALSE)</f>
        <v>25</v>
      </c>
      <c r="K5" s="5"/>
      <c r="L5" s="6"/>
      <c r="M5" s="6"/>
      <c r="N5" s="6"/>
      <c r="O5" s="5"/>
      <c r="P5" s="6"/>
      <c r="Q5" s="6"/>
      <c r="R5" s="6"/>
      <c r="S5" s="5"/>
      <c r="T5" s="6"/>
      <c r="U5" s="6"/>
      <c r="V5" s="6"/>
      <c r="W5" s="5"/>
      <c r="X5" s="6"/>
      <c r="Y5" s="6"/>
      <c r="Z5" s="6"/>
      <c r="AA5" s="5"/>
      <c r="AB5" s="6"/>
      <c r="AC5" s="6"/>
      <c r="AD5" s="6"/>
      <c r="AE5" s="8"/>
      <c r="AF5" s="4"/>
      <c r="AG5" s="4"/>
      <c r="AH5" s="4"/>
      <c r="AI5" s="8"/>
      <c r="AJ5" s="4"/>
      <c r="AK5" s="4"/>
      <c r="AL5" s="4"/>
      <c r="AM5" s="8"/>
      <c r="AN5" s="4"/>
      <c r="AO5" s="4"/>
      <c r="AP5" s="4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x14ac:dyDescent="0.3">
      <c r="A6" s="11">
        <f t="shared" si="0"/>
        <v>4</v>
      </c>
      <c r="B6" s="9">
        <v>4</v>
      </c>
      <c r="C6" s="26" t="s">
        <v>42</v>
      </c>
      <c r="D6" s="13">
        <f t="shared" si="1"/>
        <v>93.5</v>
      </c>
      <c r="E6" s="13">
        <f t="shared" si="1"/>
        <v>25</v>
      </c>
      <c r="F6" s="13">
        <f t="shared" si="2"/>
        <v>1</v>
      </c>
      <c r="G6" s="5">
        <f>VLOOKUP(C6,'1'!B17:H117,3,FALSE)</f>
        <v>0.14837962962962961</v>
      </c>
      <c r="H6" s="6">
        <f>VLOOKUP(C6,'1'!B17:H117,4,FALSE)</f>
        <v>10</v>
      </c>
      <c r="I6" s="6">
        <f>VLOOKUP(H6,Баллы!$A$2:$B$101,2)+J6/2</f>
        <v>93.5</v>
      </c>
      <c r="J6" s="6">
        <f>VLOOKUP(C6,'1'!B17:H117,6,FALSE)</f>
        <v>25</v>
      </c>
      <c r="K6" s="5"/>
      <c r="L6" s="6"/>
      <c r="M6" s="6"/>
      <c r="N6" s="6"/>
      <c r="O6" s="22"/>
      <c r="P6" s="4"/>
      <c r="Q6" s="4"/>
      <c r="R6" s="4"/>
      <c r="S6" s="5"/>
      <c r="T6" s="6"/>
      <c r="U6" s="6"/>
      <c r="V6" s="6"/>
      <c r="W6" s="5"/>
      <c r="X6" s="6"/>
      <c r="Y6" s="6"/>
      <c r="Z6" s="6"/>
      <c r="AA6" s="5"/>
      <c r="AB6" s="6"/>
      <c r="AC6" s="6"/>
      <c r="AD6" s="6"/>
      <c r="AE6" s="8"/>
      <c r="AF6" s="4"/>
      <c r="AG6" s="4"/>
      <c r="AH6" s="4"/>
      <c r="AI6" s="8"/>
      <c r="AJ6" s="4"/>
      <c r="AK6" s="4"/>
      <c r="AL6" s="4"/>
      <c r="AM6" s="8"/>
      <c r="AN6" s="4"/>
      <c r="AO6" s="4"/>
      <c r="AP6" s="4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f t="shared" si="0"/>
        <v>5</v>
      </c>
      <c r="B7" s="9">
        <v>5</v>
      </c>
      <c r="C7" s="25" t="s">
        <v>34</v>
      </c>
      <c r="D7" s="13">
        <f t="shared" si="1"/>
        <v>86.5</v>
      </c>
      <c r="E7" s="13">
        <f t="shared" si="1"/>
        <v>11</v>
      </c>
      <c r="F7" s="13">
        <f t="shared" si="2"/>
        <v>1</v>
      </c>
      <c r="G7" s="5">
        <f>VLOOKUP(C7,'1'!B11:H111,3,FALSE)</f>
        <v>4.2534722222222217E-2</v>
      </c>
      <c r="H7" s="6">
        <f>VLOOKUP(C7,'1'!B11:H111,4,FALSE)</f>
        <v>10</v>
      </c>
      <c r="I7" s="6">
        <f>VLOOKUP(H7,Баллы!$A$2:$B$101,2)+J7/2</f>
        <v>86.5</v>
      </c>
      <c r="J7" s="6">
        <f>VLOOKUP(C7,'1'!B11:H111,6,FALSE)</f>
        <v>11</v>
      </c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  <c r="AA7" s="5"/>
      <c r="AB7" s="6"/>
      <c r="AC7" s="6"/>
      <c r="AD7" s="6"/>
      <c r="AE7" s="8"/>
      <c r="AF7" s="4"/>
      <c r="AG7" s="4"/>
      <c r="AH7" s="4"/>
      <c r="AI7" s="8"/>
      <c r="AJ7" s="4"/>
      <c r="AK7" s="4"/>
      <c r="AL7" s="4"/>
      <c r="AM7" s="8"/>
      <c r="AN7" s="4"/>
      <c r="AO7" s="4"/>
      <c r="AP7" s="4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x14ac:dyDescent="0.3">
      <c r="A8" s="11">
        <f t="shared" si="0"/>
        <v>6</v>
      </c>
      <c r="B8" s="9">
        <v>6</v>
      </c>
      <c r="C8" s="12" t="s">
        <v>54</v>
      </c>
      <c r="D8" s="13">
        <f t="shared" si="1"/>
        <v>83.5</v>
      </c>
      <c r="E8" s="13">
        <f t="shared" si="1"/>
        <v>11</v>
      </c>
      <c r="F8" s="13">
        <f t="shared" si="2"/>
        <v>1</v>
      </c>
      <c r="G8" s="5">
        <f>VLOOKUP(C8,'1'!B12:H112,3,FALSE)</f>
        <v>4.8055555555555553E-2</v>
      </c>
      <c r="H8" s="6">
        <f>VLOOKUP(C8,'1'!B12:H112,4,FALSE)</f>
        <v>13</v>
      </c>
      <c r="I8" s="6">
        <f>VLOOKUP(H8,Баллы!$A$2:$B$101,2)+J8/2</f>
        <v>83.5</v>
      </c>
      <c r="J8" s="6">
        <f>VLOOKUP(C8,'1'!B12:H112,6,FALSE)</f>
        <v>11</v>
      </c>
      <c r="K8" s="5"/>
      <c r="L8" s="6"/>
      <c r="M8" s="6"/>
      <c r="N8" s="6"/>
      <c r="O8" s="22"/>
      <c r="P8" s="4"/>
      <c r="Q8" s="4"/>
      <c r="R8" s="4"/>
      <c r="S8" s="5"/>
      <c r="T8" s="6"/>
      <c r="U8" s="6"/>
      <c r="V8" s="6"/>
      <c r="W8" s="5"/>
      <c r="X8" s="6"/>
      <c r="Y8" s="6"/>
      <c r="Z8" s="6"/>
      <c r="AA8" s="5"/>
      <c r="AB8" s="6"/>
      <c r="AC8" s="6"/>
      <c r="AD8" s="6"/>
      <c r="AE8" s="8"/>
      <c r="AF8" s="4"/>
      <c r="AG8" s="4"/>
      <c r="AH8" s="4"/>
      <c r="AI8" s="8"/>
      <c r="AJ8" s="4"/>
      <c r="AK8" s="4"/>
      <c r="AL8" s="4"/>
      <c r="AM8" s="8"/>
      <c r="AN8" s="4"/>
      <c r="AO8" s="4"/>
      <c r="AP8" s="4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x14ac:dyDescent="0.3">
      <c r="A9" s="11">
        <f t="shared" si="0"/>
        <v>7</v>
      </c>
      <c r="B9" s="9">
        <v>7</v>
      </c>
      <c r="C9" s="12" t="s">
        <v>97</v>
      </c>
      <c r="D9" s="13">
        <f t="shared" si="1"/>
        <v>82.5</v>
      </c>
      <c r="E9" s="13">
        <f t="shared" si="1"/>
        <v>11</v>
      </c>
      <c r="F9" s="13">
        <f t="shared" si="2"/>
        <v>1</v>
      </c>
      <c r="G9" s="5">
        <f>VLOOKUP(C9,'1'!B13:H113,3,FALSE)</f>
        <v>4.8206018518518523E-2</v>
      </c>
      <c r="H9" s="6">
        <f>VLOOKUP(C9,'1'!B13:H113,4,FALSE)</f>
        <v>14</v>
      </c>
      <c r="I9" s="6">
        <f>VLOOKUP(H9,Баллы!$A$2:$B$101,2)+J9/2</f>
        <v>82.5</v>
      </c>
      <c r="J9" s="6">
        <f>VLOOKUP(C9,'1'!B13:H113,6,FALSE)</f>
        <v>11</v>
      </c>
      <c r="K9" s="4"/>
      <c r="L9" s="4"/>
      <c r="M9" s="4"/>
      <c r="N9" s="4"/>
      <c r="O9" s="4"/>
      <c r="P9" s="4"/>
      <c r="Q9" s="4"/>
      <c r="R9" s="4"/>
      <c r="S9" s="5"/>
      <c r="T9" s="6"/>
      <c r="U9" s="6"/>
      <c r="V9" s="6"/>
      <c r="W9" s="5"/>
      <c r="X9" s="6"/>
      <c r="Y9" s="6"/>
      <c r="Z9" s="6"/>
      <c r="AA9" s="5"/>
      <c r="AB9" s="6"/>
      <c r="AC9" s="6"/>
      <c r="AD9" s="6"/>
      <c r="AE9" s="8"/>
      <c r="AF9" s="4"/>
      <c r="AG9" s="4"/>
      <c r="AH9" s="4"/>
      <c r="AI9" s="8"/>
      <c r="AJ9" s="4"/>
      <c r="AK9" s="4"/>
      <c r="AL9" s="4"/>
      <c r="AM9" s="8"/>
      <c r="AN9" s="4"/>
      <c r="AO9" s="4"/>
      <c r="AP9" s="4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x14ac:dyDescent="0.3">
      <c r="A10" s="11">
        <f t="shared" si="0"/>
        <v>8</v>
      </c>
      <c r="B10" s="9">
        <v>8</v>
      </c>
      <c r="C10" s="12" t="s">
        <v>0</v>
      </c>
      <c r="D10" s="13">
        <f t="shared" si="1"/>
        <v>81.5</v>
      </c>
      <c r="E10" s="13">
        <f t="shared" si="1"/>
        <v>11</v>
      </c>
      <c r="F10" s="13">
        <f t="shared" si="2"/>
        <v>1</v>
      </c>
      <c r="G10" s="5">
        <f>VLOOKUP(C10,'1'!B14:H114,3,FALSE)</f>
        <v>5.0972222222222224E-2</v>
      </c>
      <c r="H10" s="6">
        <f>VLOOKUP(C10,'1'!B14:H114,4,FALSE)</f>
        <v>15</v>
      </c>
      <c r="I10" s="6">
        <f>VLOOKUP(H10,Баллы!$A$2:$B$101,2)+J10/2</f>
        <v>81.5</v>
      </c>
      <c r="J10" s="6">
        <f>VLOOKUP(C10,'1'!B14:H114,6,FALSE)</f>
        <v>11</v>
      </c>
      <c r="K10" s="5"/>
      <c r="L10" s="6"/>
      <c r="M10" s="6"/>
      <c r="N10" s="6"/>
      <c r="O10" s="5"/>
      <c r="P10" s="6"/>
      <c r="Q10" s="6"/>
      <c r="R10" s="6"/>
      <c r="S10" s="5"/>
      <c r="T10" s="6"/>
      <c r="U10" s="6"/>
      <c r="V10" s="6"/>
      <c r="W10" s="5"/>
      <c r="X10" s="6"/>
      <c r="Y10" s="6"/>
      <c r="Z10" s="6"/>
      <c r="AA10" s="5"/>
      <c r="AB10" s="6"/>
      <c r="AC10" s="6"/>
      <c r="AD10" s="6"/>
      <c r="AE10" s="8"/>
      <c r="AF10" s="4"/>
      <c r="AG10" s="4"/>
      <c r="AH10" s="4"/>
      <c r="AI10" s="8"/>
      <c r="AJ10" s="4"/>
      <c r="AK10" s="4"/>
      <c r="AL10" s="4"/>
      <c r="AM10" s="8"/>
      <c r="AN10" s="4"/>
      <c r="AO10" s="4"/>
      <c r="AP10" s="4"/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5"/>
      <c r="BD10" s="6"/>
      <c r="BE10" s="6"/>
      <c r="BF10" s="6"/>
    </row>
    <row r="11" spans="1:58" x14ac:dyDescent="0.3">
      <c r="A11" s="11" t="str">
        <f t="shared" si="0"/>
        <v xml:space="preserve"> </v>
      </c>
      <c r="B11" s="9">
        <v>9</v>
      </c>
      <c r="C11" s="12"/>
      <c r="D11" s="13">
        <f t="shared" ref="D11:D12" si="3">I11+M11+Q11+U11+Y11+AC11+AG11+AK11+AO11+AS11+AW11+BA11+BE11</f>
        <v>0</v>
      </c>
      <c r="E11" s="13">
        <f t="shared" ref="E11:E12" si="4">J11+N11+R11+V11+Z11+AD11+AH11+AL11+AP11+AT11+AX11+BB11+BF11</f>
        <v>0</v>
      </c>
      <c r="F11" s="13">
        <f t="shared" ref="F11:F12" si="5">COUNTA(H11,L11,P11,T11,X11,AB11,AF11,AJ11,AN11,AR11,AV11,AZ11,BD11)</f>
        <v>0</v>
      </c>
      <c r="G11" s="5"/>
      <c r="H11" s="6"/>
      <c r="I11" s="6"/>
      <c r="J11" s="6"/>
      <c r="K11" s="5"/>
      <c r="L11" s="6"/>
      <c r="M11" s="6"/>
      <c r="N11" s="6"/>
      <c r="O11" s="5"/>
      <c r="P11" s="6"/>
      <c r="Q11" s="6"/>
      <c r="R11" s="6"/>
      <c r="S11" s="5"/>
      <c r="T11" s="6"/>
      <c r="U11" s="6"/>
      <c r="V11" s="6"/>
      <c r="W11" s="5"/>
      <c r="X11" s="6"/>
      <c r="Y11" s="6"/>
      <c r="Z11" s="6"/>
      <c r="AA11" s="5"/>
      <c r="AB11" s="6"/>
      <c r="AC11" s="6"/>
      <c r="AD11" s="6"/>
      <c r="AE11" s="8"/>
      <c r="AF11" s="4"/>
      <c r="AG11" s="4"/>
      <c r="AH11" s="4"/>
      <c r="AI11" s="8"/>
      <c r="AJ11" s="4"/>
      <c r="AK11" s="4"/>
      <c r="AL11" s="4"/>
      <c r="AM11" s="8"/>
      <c r="AN11" s="4"/>
      <c r="AO11" s="4"/>
      <c r="AP11" s="4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 t="str">
        <f t="shared" si="0"/>
        <v xml:space="preserve"> </v>
      </c>
      <c r="B12" s="9">
        <v>10</v>
      </c>
      <c r="C12" s="12"/>
      <c r="D12" s="13">
        <f t="shared" si="3"/>
        <v>0</v>
      </c>
      <c r="E12" s="13">
        <f t="shared" si="4"/>
        <v>0</v>
      </c>
      <c r="F12" s="13">
        <f t="shared" si="5"/>
        <v>0</v>
      </c>
      <c r="G12" s="5"/>
      <c r="H12" s="6"/>
      <c r="I12" s="6"/>
      <c r="J12" s="6"/>
      <c r="K12" s="5"/>
      <c r="L12" s="6"/>
      <c r="M12" s="6"/>
      <c r="N12" s="6"/>
      <c r="O12" s="5"/>
      <c r="P12" s="6"/>
      <c r="Q12" s="6"/>
      <c r="R12" s="6"/>
      <c r="S12" s="5"/>
      <c r="T12" s="6"/>
      <c r="U12" s="6"/>
      <c r="V12" s="6"/>
      <c r="W12" s="5"/>
      <c r="X12" s="6"/>
      <c r="Y12" s="6"/>
      <c r="Z12" s="6"/>
      <c r="AA12" s="5"/>
      <c r="AB12" s="6"/>
      <c r="AC12" s="6"/>
      <c r="AD12" s="6"/>
      <c r="AE12" s="8"/>
      <c r="AF12" s="4"/>
      <c r="AG12" s="4"/>
      <c r="AH12" s="4"/>
      <c r="AI12" s="8"/>
      <c r="AJ12" s="4"/>
      <c r="AK12" s="4"/>
      <c r="AL12" s="4"/>
      <c r="AM12" s="8"/>
      <c r="AN12" s="4"/>
      <c r="AO12" s="4"/>
      <c r="AP12" s="4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</row>
  </sheetData>
  <autoFilter ref="A2:BF12"/>
  <sortState ref="A3:BF10">
    <sortCondition ref="B3:B10"/>
  </sortState>
  <mergeCells count="19">
    <mergeCell ref="AI1:AL1"/>
    <mergeCell ref="AM1:AP1"/>
    <mergeCell ref="AQ1:AT1"/>
    <mergeCell ref="BC1:BF1"/>
    <mergeCell ref="AY1:BB1"/>
    <mergeCell ref="A1:A2"/>
    <mergeCell ref="C1:C2"/>
    <mergeCell ref="D1:D2"/>
    <mergeCell ref="E1:E2"/>
    <mergeCell ref="F1:F2"/>
    <mergeCell ref="B1:B2"/>
    <mergeCell ref="G1:J1"/>
    <mergeCell ref="K1:N1"/>
    <mergeCell ref="O1:R1"/>
    <mergeCell ref="S1:V1"/>
    <mergeCell ref="W1:Z1"/>
    <mergeCell ref="AA1:AD1"/>
    <mergeCell ref="AU1:AX1"/>
    <mergeCell ref="AE1:AH1"/>
  </mergeCells>
  <conditionalFormatting sqref="B13:B1048576 B1:B2">
    <cfRule type="duplicateValues" dxfId="27" priority="62"/>
  </conditionalFormatting>
  <conditionalFormatting sqref="C13:C1048576 C1:C2">
    <cfRule type="duplicateValues" dxfId="26" priority="11"/>
  </conditionalFormatting>
  <conditionalFormatting sqref="C13:C1048576">
    <cfRule type="duplicateValues" dxfId="25" priority="5"/>
  </conditionalFormatting>
  <conditionalFormatting sqref="C1:C1048576">
    <cfRule type="duplicateValues" dxfId="24" priority="3"/>
  </conditionalFormatting>
  <conditionalFormatting sqref="B3:B12">
    <cfRule type="duplicateValues" dxfId="23" priority="8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F12"/>
  <sheetViews>
    <sheetView workbookViewId="0">
      <selection activeCell="H17" sqref="H17"/>
    </sheetView>
  </sheetViews>
  <sheetFormatPr defaultColWidth="8.88671875" defaultRowHeight="14.4" x14ac:dyDescent="0.3"/>
  <cols>
    <col min="1" max="1" width="11" style="1" customWidth="1"/>
    <col min="2" max="2" width="9" style="10" customWidth="1"/>
    <col min="3" max="3" width="21" style="1" customWidth="1"/>
    <col min="4" max="6" width="12.5546875" style="1" customWidth="1"/>
    <col min="7" max="7" width="8.88671875" style="1"/>
    <col min="8" max="8" width="12.5546875" style="1" customWidth="1"/>
    <col min="9" max="11" width="8.88671875" style="1"/>
    <col min="12" max="12" width="12.88671875" style="1" customWidth="1"/>
    <col min="13" max="13" width="8.88671875" style="1"/>
    <col min="14" max="14" width="9" style="1" customWidth="1"/>
    <col min="15" max="15" width="8.88671875" style="1"/>
    <col min="16" max="16" width="12.5546875" style="1" customWidth="1"/>
    <col min="17" max="19" width="8.88671875" style="1"/>
    <col min="20" max="20" width="12.88671875" style="1" customWidth="1"/>
    <col min="21" max="23" width="8.88671875" style="1"/>
    <col min="24" max="24" width="12.5546875" style="1" customWidth="1"/>
    <col min="25" max="27" width="8.88671875" style="1"/>
    <col min="28" max="28" width="15.44140625" style="1" customWidth="1"/>
    <col min="29" max="31" width="8.88671875" style="1"/>
    <col min="32" max="32" width="12.88671875" style="1" customWidth="1"/>
    <col min="33" max="34" width="8.88671875" style="1"/>
    <col min="35" max="35" width="8.88671875" style="21"/>
    <col min="36" max="36" width="13" style="1" customWidth="1"/>
    <col min="37" max="39" width="8.88671875" style="1"/>
    <col min="40" max="40" width="12.6640625" style="1" customWidth="1"/>
    <col min="41" max="41" width="8.88671875" style="1"/>
    <col min="42" max="42" width="8.33203125" style="1" bestFit="1" customWidth="1"/>
    <col min="43" max="43" width="8.88671875" style="1"/>
    <col min="44" max="44" width="13.109375" style="1" customWidth="1"/>
    <col min="45" max="47" width="8.88671875" style="1"/>
    <col min="48" max="48" width="13" style="1" customWidth="1"/>
    <col min="49" max="51" width="8.88671875" style="1"/>
    <col min="52" max="52" width="14.33203125" style="1" customWidth="1"/>
    <col min="53" max="55" width="8.88671875" style="1"/>
    <col min="56" max="56" width="12.5546875" style="1" customWidth="1"/>
    <col min="57" max="16384" width="8.88671875" style="1"/>
  </cols>
  <sheetData>
    <row r="1" spans="1:58" ht="15" customHeight="1" x14ac:dyDescent="0.3">
      <c r="A1" s="62" t="s">
        <v>21</v>
      </c>
      <c r="B1" s="62" t="s">
        <v>11</v>
      </c>
      <c r="C1" s="57" t="s">
        <v>4</v>
      </c>
      <c r="D1" s="62" t="s">
        <v>12</v>
      </c>
      <c r="E1" s="62" t="s">
        <v>14</v>
      </c>
      <c r="F1" s="62" t="s">
        <v>13</v>
      </c>
      <c r="G1" s="57" t="s">
        <v>76</v>
      </c>
      <c r="H1" s="57"/>
      <c r="I1" s="57"/>
      <c r="J1" s="57"/>
      <c r="K1" s="57" t="s">
        <v>77</v>
      </c>
      <c r="L1" s="57"/>
      <c r="M1" s="57"/>
      <c r="N1" s="57"/>
      <c r="O1" s="58" t="s">
        <v>53</v>
      </c>
      <c r="P1" s="57"/>
      <c r="Q1" s="57"/>
      <c r="R1" s="57"/>
      <c r="S1" s="59" t="s">
        <v>78</v>
      </c>
      <c r="T1" s="60"/>
      <c r="U1" s="60"/>
      <c r="V1" s="61"/>
      <c r="W1" s="59" t="s">
        <v>79</v>
      </c>
      <c r="X1" s="60"/>
      <c r="Y1" s="60"/>
      <c r="Z1" s="61"/>
      <c r="AA1" s="59" t="s">
        <v>80</v>
      </c>
      <c r="AB1" s="60"/>
      <c r="AC1" s="60"/>
      <c r="AD1" s="61"/>
      <c r="AE1" s="59" t="s">
        <v>81</v>
      </c>
      <c r="AF1" s="60"/>
      <c r="AG1" s="60"/>
      <c r="AH1" s="61"/>
      <c r="AI1" s="59" t="s">
        <v>82</v>
      </c>
      <c r="AJ1" s="60"/>
      <c r="AK1" s="60"/>
      <c r="AL1" s="61"/>
      <c r="AM1" s="59" t="s">
        <v>83</v>
      </c>
      <c r="AN1" s="60"/>
      <c r="AO1" s="60"/>
      <c r="AP1" s="61"/>
      <c r="AQ1" s="57" t="s">
        <v>84</v>
      </c>
      <c r="AR1" s="57"/>
      <c r="AS1" s="57"/>
      <c r="AT1" s="57"/>
      <c r="AU1" s="57" t="s">
        <v>85</v>
      </c>
      <c r="AV1" s="57"/>
      <c r="AW1" s="57"/>
      <c r="AX1" s="57"/>
      <c r="AY1" s="57" t="s">
        <v>86</v>
      </c>
      <c r="AZ1" s="57"/>
      <c r="BA1" s="57"/>
      <c r="BB1" s="57"/>
      <c r="BC1" s="57" t="s">
        <v>87</v>
      </c>
      <c r="BD1" s="57"/>
      <c r="BE1" s="57"/>
      <c r="BF1" s="57"/>
    </row>
    <row r="2" spans="1:58" ht="45" customHeight="1" x14ac:dyDescent="0.3">
      <c r="A2" s="63"/>
      <c r="B2" s="63"/>
      <c r="C2" s="57"/>
      <c r="D2" s="63"/>
      <c r="E2" s="63"/>
      <c r="F2" s="64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2" t="s">
        <v>7</v>
      </c>
      <c r="AB2" s="33" t="s">
        <v>8</v>
      </c>
      <c r="AC2" s="33" t="s">
        <v>9</v>
      </c>
      <c r="AD2" s="32" t="s">
        <v>15</v>
      </c>
      <c r="AE2" s="37" t="s">
        <v>7</v>
      </c>
      <c r="AF2" s="38" t="s">
        <v>8</v>
      </c>
      <c r="AG2" s="38" t="s">
        <v>9</v>
      </c>
      <c r="AH2" s="37" t="s">
        <v>15</v>
      </c>
      <c r="AI2" s="40" t="s">
        <v>7</v>
      </c>
      <c r="AJ2" s="38" t="s">
        <v>8</v>
      </c>
      <c r="AK2" s="38" t="s">
        <v>9</v>
      </c>
      <c r="AL2" s="37" t="s">
        <v>15</v>
      </c>
      <c r="AM2" s="42" t="s">
        <v>7</v>
      </c>
      <c r="AN2" s="43" t="s">
        <v>8</v>
      </c>
      <c r="AO2" s="43" t="s">
        <v>9</v>
      </c>
      <c r="AP2" s="42" t="s">
        <v>15</v>
      </c>
      <c r="AQ2" s="45" t="s">
        <v>7</v>
      </c>
      <c r="AR2" s="44" t="s">
        <v>8</v>
      </c>
      <c r="AS2" s="44" t="s">
        <v>9</v>
      </c>
      <c r="AT2" s="45" t="s">
        <v>15</v>
      </c>
      <c r="AU2" s="45" t="s">
        <v>7</v>
      </c>
      <c r="AV2" s="44" t="s">
        <v>8</v>
      </c>
      <c r="AW2" s="44" t="s">
        <v>9</v>
      </c>
      <c r="AX2" s="45" t="s">
        <v>15</v>
      </c>
      <c r="AY2" s="46" t="s">
        <v>7</v>
      </c>
      <c r="AZ2" s="47" t="s">
        <v>8</v>
      </c>
      <c r="BA2" s="47" t="s">
        <v>9</v>
      </c>
      <c r="BB2" s="46" t="s">
        <v>15</v>
      </c>
      <c r="BC2" s="49" t="s">
        <v>7</v>
      </c>
      <c r="BD2" s="48" t="s">
        <v>8</v>
      </c>
      <c r="BE2" s="48" t="s">
        <v>9</v>
      </c>
      <c r="BF2" s="49" t="s">
        <v>15</v>
      </c>
    </row>
    <row r="3" spans="1:58" x14ac:dyDescent="0.3">
      <c r="A3" s="11">
        <f t="shared" ref="A3:A12" si="0">IF(D3=0," ",RANK(D3,$D$3:$D$12,0))</f>
        <v>1</v>
      </c>
      <c r="B3" s="9">
        <v>1</v>
      </c>
      <c r="C3" s="12" t="s">
        <v>113</v>
      </c>
      <c r="D3" s="13">
        <f t="shared" ref="D3:E8" si="1">I3+M3+Q3+U3+Y3+AC3+AG3+AK3+AO3+AS3+AW3+BA3+BE3</f>
        <v>112.5</v>
      </c>
      <c r="E3" s="13">
        <f t="shared" si="1"/>
        <v>25</v>
      </c>
      <c r="F3" s="13">
        <f t="shared" ref="F3:F8" si="2">COUNTA(H3,L3,P3,T3,X3,AB3,AF3,AJ3,AN3,AR3,AV3,AZ3,BD3)</f>
        <v>1</v>
      </c>
      <c r="G3" s="5">
        <f>VLOOKUP(C3,'1'!B14:H114,3,FALSE)</f>
        <v>0.10413194444444444</v>
      </c>
      <c r="H3" s="6">
        <f>VLOOKUP(C3,'1'!B14:H114,4,FALSE)</f>
        <v>1</v>
      </c>
      <c r="I3" s="6">
        <f>VLOOKUP(H3,Баллы!$A$2:$B$101,2)+J3/2</f>
        <v>112.5</v>
      </c>
      <c r="J3" s="6">
        <f>VLOOKUP(C3,'1'!B14:H114,6,FALSE)</f>
        <v>25</v>
      </c>
      <c r="K3" s="4"/>
      <c r="L3" s="4"/>
      <c r="M3" s="4"/>
      <c r="N3" s="4"/>
      <c r="O3" s="4"/>
      <c r="P3" s="4"/>
      <c r="Q3" s="4"/>
      <c r="R3" s="4"/>
      <c r="S3" s="5"/>
      <c r="T3" s="6"/>
      <c r="U3" s="6"/>
      <c r="V3" s="6"/>
      <c r="W3" s="5"/>
      <c r="X3" s="6"/>
      <c r="Y3" s="6"/>
      <c r="Z3" s="6"/>
      <c r="AA3" s="5"/>
      <c r="AB3" s="6"/>
      <c r="AC3" s="6"/>
      <c r="AD3" s="6"/>
      <c r="AE3" s="8"/>
      <c r="AF3" s="4"/>
      <c r="AG3" s="4"/>
      <c r="AH3" s="4"/>
      <c r="AI3" s="8"/>
      <c r="AJ3" s="4"/>
      <c r="AK3" s="4"/>
      <c r="AL3" s="4"/>
      <c r="AM3" s="8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f t="shared" si="0"/>
        <v>2</v>
      </c>
      <c r="B4" s="9">
        <v>2</v>
      </c>
      <c r="C4" s="12" t="s">
        <v>62</v>
      </c>
      <c r="D4" s="13">
        <f t="shared" si="1"/>
        <v>107.5</v>
      </c>
      <c r="E4" s="13">
        <f t="shared" si="1"/>
        <v>25</v>
      </c>
      <c r="F4" s="13">
        <f t="shared" si="2"/>
        <v>1</v>
      </c>
      <c r="G4" s="5">
        <f>VLOOKUP(C4,'1'!B15:H115,3,FALSE)</f>
        <v>0.12167824074074074</v>
      </c>
      <c r="H4" s="6">
        <f>VLOOKUP(C4,'1'!B15:H115,4,FALSE)</f>
        <v>3</v>
      </c>
      <c r="I4" s="6">
        <f>VLOOKUP(H4,Баллы!$A$2:$B$101,2)+J4/2</f>
        <v>107.5</v>
      </c>
      <c r="J4" s="6">
        <f>VLOOKUP(C4,'1'!B15:H115,6,FALSE)</f>
        <v>25</v>
      </c>
      <c r="K4" s="5"/>
      <c r="L4" s="6"/>
      <c r="M4" s="6"/>
      <c r="N4" s="6"/>
      <c r="O4" s="22"/>
      <c r="P4" s="4"/>
      <c r="Q4" s="4"/>
      <c r="R4" s="4"/>
      <c r="S4" s="5"/>
      <c r="T4" s="6"/>
      <c r="U4" s="6"/>
      <c r="V4" s="6"/>
      <c r="W4" s="5"/>
      <c r="X4" s="6"/>
      <c r="Y4" s="6"/>
      <c r="Z4" s="6"/>
      <c r="AA4" s="5"/>
      <c r="AB4" s="6"/>
      <c r="AC4" s="6"/>
      <c r="AD4" s="6"/>
      <c r="AE4" s="8"/>
      <c r="AF4" s="4"/>
      <c r="AG4" s="4"/>
      <c r="AH4" s="4"/>
      <c r="AI4" s="8"/>
      <c r="AJ4" s="4"/>
      <c r="AK4" s="4"/>
      <c r="AL4" s="4"/>
      <c r="AM4" s="8"/>
      <c r="AN4" s="4"/>
      <c r="AO4" s="4"/>
      <c r="AP4" s="4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f t="shared" si="0"/>
        <v>3</v>
      </c>
      <c r="B5" s="9">
        <v>3</v>
      </c>
      <c r="C5" s="12" t="s">
        <v>103</v>
      </c>
      <c r="D5" s="13">
        <f t="shared" si="1"/>
        <v>98.5</v>
      </c>
      <c r="E5" s="13">
        <f t="shared" si="1"/>
        <v>11</v>
      </c>
      <c r="F5" s="13">
        <f t="shared" si="2"/>
        <v>1</v>
      </c>
      <c r="G5" s="5">
        <f>VLOOKUP(C5,'1'!B10:H110,3,FALSE)</f>
        <v>6.2048611111111117E-2</v>
      </c>
      <c r="H5" s="6">
        <f>VLOOKUP(C5,'1'!B10:H110,4,FALSE)</f>
        <v>4</v>
      </c>
      <c r="I5" s="6">
        <f>VLOOKUP(H5,Баллы!$A$2:$B$101,2)+J5/2</f>
        <v>98.5</v>
      </c>
      <c r="J5" s="6">
        <f>VLOOKUP(C5,'1'!B10:H110,6,FALSE)</f>
        <v>11</v>
      </c>
      <c r="K5" s="5"/>
      <c r="L5" s="6"/>
      <c r="M5" s="6"/>
      <c r="N5" s="6"/>
      <c r="O5" s="22"/>
      <c r="P5" s="4"/>
      <c r="Q5" s="4"/>
      <c r="R5" s="4"/>
      <c r="S5" s="5"/>
      <c r="T5" s="6"/>
      <c r="U5" s="6"/>
      <c r="V5" s="6"/>
      <c r="W5" s="5"/>
      <c r="X5" s="6"/>
      <c r="Y5" s="6"/>
      <c r="Z5" s="6"/>
      <c r="AA5" s="5"/>
      <c r="AB5" s="6"/>
      <c r="AC5" s="6"/>
      <c r="AD5" s="6"/>
      <c r="AE5" s="8"/>
      <c r="AF5" s="4"/>
      <c r="AG5" s="4"/>
      <c r="AH5" s="4"/>
      <c r="AI5" s="8"/>
      <c r="AJ5" s="4"/>
      <c r="AK5" s="4"/>
      <c r="AL5" s="4"/>
      <c r="AM5" s="8"/>
      <c r="AN5" s="4"/>
      <c r="AO5" s="4"/>
      <c r="AP5" s="4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x14ac:dyDescent="0.3">
      <c r="A6" s="11">
        <f t="shared" si="0"/>
        <v>4</v>
      </c>
      <c r="B6" s="9">
        <v>4</v>
      </c>
      <c r="C6" s="12" t="s">
        <v>67</v>
      </c>
      <c r="D6" s="13">
        <f t="shared" si="1"/>
        <v>96.5</v>
      </c>
      <c r="E6" s="13">
        <f t="shared" si="1"/>
        <v>11</v>
      </c>
      <c r="F6" s="13">
        <f t="shared" si="2"/>
        <v>1</v>
      </c>
      <c r="G6" s="5">
        <f>VLOOKUP(C6,'1'!B11:H111,3,FALSE)</f>
        <v>8.4768518518518521E-2</v>
      </c>
      <c r="H6" s="6">
        <f>VLOOKUP(C6,'1'!B11:H111,4,FALSE)</f>
        <v>5</v>
      </c>
      <c r="I6" s="6">
        <f>VLOOKUP(H6,Баллы!$A$2:$B$101,2)+J6/2</f>
        <v>96.5</v>
      </c>
      <c r="J6" s="6">
        <f>VLOOKUP(C6,'1'!B11:H111,6,FALSE)</f>
        <v>11</v>
      </c>
      <c r="K6" s="5"/>
      <c r="L6" s="6"/>
      <c r="M6" s="6"/>
      <c r="N6" s="6"/>
      <c r="O6" s="4"/>
      <c r="P6" s="4"/>
      <c r="Q6" s="4"/>
      <c r="R6" s="4"/>
      <c r="S6" s="5"/>
      <c r="T6" s="6"/>
      <c r="U6" s="6"/>
      <c r="V6" s="6"/>
      <c r="W6" s="5"/>
      <c r="X6" s="6"/>
      <c r="Y6" s="6"/>
      <c r="Z6" s="6"/>
      <c r="AA6" s="5"/>
      <c r="AB6" s="6"/>
      <c r="AC6" s="6"/>
      <c r="AD6" s="6"/>
      <c r="AE6" s="8"/>
      <c r="AF6" s="4"/>
      <c r="AG6" s="4"/>
      <c r="AH6" s="4"/>
      <c r="AI6" s="8"/>
      <c r="AJ6" s="4"/>
      <c r="AK6" s="4"/>
      <c r="AL6" s="4"/>
      <c r="AM6" s="8"/>
      <c r="AN6" s="4"/>
      <c r="AO6" s="4"/>
      <c r="AP6" s="4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f t="shared" si="0"/>
        <v>5</v>
      </c>
      <c r="B7" s="9">
        <v>5</v>
      </c>
      <c r="C7" s="56" t="s">
        <v>45</v>
      </c>
      <c r="D7" s="13">
        <f t="shared" si="1"/>
        <v>95.5</v>
      </c>
      <c r="E7" s="13">
        <f t="shared" si="1"/>
        <v>25</v>
      </c>
      <c r="F7" s="13">
        <f t="shared" si="2"/>
        <v>1</v>
      </c>
      <c r="G7" s="5">
        <f>VLOOKUP(C7,'1'!B12:H112,3,FALSE)</f>
        <v>0.11488425925925926</v>
      </c>
      <c r="H7" s="6">
        <f>VLOOKUP(C7,'1'!B12:H112,4,FALSE)</f>
        <v>9</v>
      </c>
      <c r="I7" s="6">
        <f>VLOOKUP(H7,Баллы!$A$2:$B$101,2)+J7/2</f>
        <v>95.5</v>
      </c>
      <c r="J7" s="6">
        <f>VLOOKUP(C7,'1'!B12:H112,6,FALSE)</f>
        <v>25</v>
      </c>
      <c r="K7" s="5"/>
      <c r="L7" s="6"/>
      <c r="M7" s="6"/>
      <c r="N7" s="6"/>
      <c r="O7" s="22"/>
      <c r="P7" s="4"/>
      <c r="Q7" s="4"/>
      <c r="R7" s="4"/>
      <c r="S7" s="5"/>
      <c r="T7" s="6"/>
      <c r="U7" s="6"/>
      <c r="V7" s="6"/>
      <c r="W7" s="5"/>
      <c r="X7" s="6"/>
      <c r="Y7" s="6"/>
      <c r="Z7" s="6"/>
      <c r="AA7" s="5"/>
      <c r="AB7" s="6"/>
      <c r="AC7" s="6"/>
      <c r="AD7" s="6"/>
      <c r="AE7" s="8"/>
      <c r="AF7" s="4"/>
      <c r="AG7" s="4"/>
      <c r="AH7" s="4"/>
      <c r="AI7" s="8"/>
      <c r="AJ7" s="4"/>
      <c r="AK7" s="4"/>
      <c r="AL7" s="4"/>
      <c r="AM7" s="8"/>
      <c r="AN7" s="4"/>
      <c r="AO7" s="4"/>
      <c r="AP7" s="4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x14ac:dyDescent="0.3">
      <c r="A8" s="11">
        <f t="shared" si="0"/>
        <v>6</v>
      </c>
      <c r="B8" s="9">
        <v>6</v>
      </c>
      <c r="C8" s="12" t="s">
        <v>23</v>
      </c>
      <c r="D8" s="13">
        <f t="shared" si="1"/>
        <v>92.5</v>
      </c>
      <c r="E8" s="13">
        <f t="shared" si="1"/>
        <v>25</v>
      </c>
      <c r="F8" s="13">
        <f t="shared" si="2"/>
        <v>1</v>
      </c>
      <c r="G8" s="5">
        <f>VLOOKUP(C8,'1'!B13:H113,3,FALSE)</f>
        <v>0.16063657407407408</v>
      </c>
      <c r="H8" s="6">
        <f>VLOOKUP(C8,'1'!B13:H113,4,FALSE)</f>
        <v>11</v>
      </c>
      <c r="I8" s="6">
        <f>VLOOKUP(H8,Баллы!$A$2:$B$101,2)+J8/2</f>
        <v>92.5</v>
      </c>
      <c r="J8" s="6">
        <f>VLOOKUP(C8,'1'!B13:H113,6,FALSE)</f>
        <v>25</v>
      </c>
      <c r="K8" s="5"/>
      <c r="L8" s="6"/>
      <c r="M8" s="6"/>
      <c r="N8" s="6"/>
      <c r="O8" s="22"/>
      <c r="P8" s="4"/>
      <c r="Q8" s="4"/>
      <c r="R8" s="4"/>
      <c r="S8" s="5"/>
      <c r="T8" s="6"/>
      <c r="U8" s="6"/>
      <c r="V8" s="6"/>
      <c r="W8" s="5"/>
      <c r="X8" s="6"/>
      <c r="Y8" s="6"/>
      <c r="Z8" s="6"/>
      <c r="AA8" s="5"/>
      <c r="AB8" s="6"/>
      <c r="AC8" s="6"/>
      <c r="AD8" s="6"/>
      <c r="AE8" s="8"/>
      <c r="AF8" s="4"/>
      <c r="AG8" s="4"/>
      <c r="AH8" s="4"/>
      <c r="AI8" s="8"/>
      <c r="AJ8" s="4"/>
      <c r="AK8" s="4"/>
      <c r="AL8" s="4"/>
      <c r="AM8" s="8"/>
      <c r="AN8" s="4"/>
      <c r="AO8" s="4"/>
      <c r="AP8" s="4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x14ac:dyDescent="0.3">
      <c r="A9" s="11" t="str">
        <f t="shared" si="0"/>
        <v xml:space="preserve"> </v>
      </c>
      <c r="B9" s="9">
        <v>7</v>
      </c>
      <c r="C9" s="12"/>
      <c r="D9" s="13">
        <f t="shared" ref="D9:D12" si="3">I9+M9+Q9+U9+Y9+AC9+AG9+AK9+AO9+AS9+AW9+BA9+BE9</f>
        <v>0</v>
      </c>
      <c r="E9" s="13">
        <f t="shared" ref="E9:E12" si="4">J9+N9+R9+V9+Z9+AD9+AH9+AL9+AP9+AT9+AX9+BB9+BF9</f>
        <v>0</v>
      </c>
      <c r="F9" s="13">
        <f t="shared" ref="F9:F12" si="5">COUNTA(H9,L9,P9,T9,X9,AB9,AF9,AJ9,AN9,AR9,AV9,AZ9,BD9)</f>
        <v>0</v>
      </c>
      <c r="G9" s="5"/>
      <c r="H9" s="4"/>
      <c r="I9" s="6"/>
      <c r="J9" s="6"/>
      <c r="K9" s="5"/>
      <c r="L9" s="6"/>
      <c r="M9" s="6"/>
      <c r="N9" s="6"/>
      <c r="O9" s="22"/>
      <c r="P9" s="4"/>
      <c r="Q9" s="4"/>
      <c r="R9" s="4"/>
      <c r="S9" s="5"/>
      <c r="T9" s="6"/>
      <c r="U9" s="6"/>
      <c r="V9" s="6"/>
      <c r="W9" s="5"/>
      <c r="X9" s="6"/>
      <c r="Y9" s="6"/>
      <c r="Z9" s="6"/>
      <c r="AA9" s="5"/>
      <c r="AB9" s="6"/>
      <c r="AC9" s="6"/>
      <c r="AD9" s="6"/>
      <c r="AE9" s="8"/>
      <c r="AF9" s="4"/>
      <c r="AG9" s="4"/>
      <c r="AH9" s="4"/>
      <c r="AI9" s="8"/>
      <c r="AJ9" s="4"/>
      <c r="AK9" s="4"/>
      <c r="AL9" s="4"/>
      <c r="AM9" s="8"/>
      <c r="AN9" s="4"/>
      <c r="AO9" s="4"/>
      <c r="AP9" s="4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x14ac:dyDescent="0.3">
      <c r="A10" s="11" t="str">
        <f t="shared" si="0"/>
        <v xml:space="preserve"> </v>
      </c>
      <c r="B10" s="9">
        <v>8</v>
      </c>
      <c r="C10" s="26"/>
      <c r="D10" s="13">
        <f t="shared" si="3"/>
        <v>0</v>
      </c>
      <c r="E10" s="13">
        <f t="shared" si="4"/>
        <v>0</v>
      </c>
      <c r="F10" s="13">
        <f t="shared" si="5"/>
        <v>0</v>
      </c>
      <c r="G10" s="5"/>
      <c r="H10" s="6"/>
      <c r="I10" s="6"/>
      <c r="J10" s="6"/>
      <c r="K10" s="5"/>
      <c r="L10" s="6"/>
      <c r="M10" s="6"/>
      <c r="N10" s="6"/>
      <c r="O10" s="22"/>
      <c r="P10" s="4"/>
      <c r="Q10" s="4"/>
      <c r="R10" s="4"/>
      <c r="S10" s="5"/>
      <c r="T10" s="6"/>
      <c r="U10" s="6"/>
      <c r="V10" s="6"/>
      <c r="W10" s="5"/>
      <c r="X10" s="6"/>
      <c r="Y10" s="6"/>
      <c r="Z10" s="6"/>
      <c r="AA10" s="5"/>
      <c r="AB10" s="6"/>
      <c r="AC10" s="6"/>
      <c r="AD10" s="6"/>
      <c r="AE10" s="8"/>
      <c r="AF10" s="4"/>
      <c r="AG10" s="4"/>
      <c r="AH10" s="4"/>
      <c r="AI10" s="8"/>
      <c r="AJ10" s="4"/>
      <c r="AK10" s="4"/>
      <c r="AL10" s="4"/>
      <c r="AM10" s="8"/>
      <c r="AN10" s="4"/>
      <c r="AO10" s="4"/>
      <c r="AP10" s="4"/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5"/>
      <c r="BD10" s="6"/>
      <c r="BE10" s="6"/>
      <c r="BF10" s="6"/>
    </row>
    <row r="11" spans="1:58" x14ac:dyDescent="0.3">
      <c r="A11" s="11" t="str">
        <f t="shared" si="0"/>
        <v xml:space="preserve"> </v>
      </c>
      <c r="B11" s="9">
        <v>9</v>
      </c>
      <c r="C11" s="12"/>
      <c r="D11" s="13">
        <f t="shared" si="3"/>
        <v>0</v>
      </c>
      <c r="E11" s="13">
        <f t="shared" si="4"/>
        <v>0</v>
      </c>
      <c r="F11" s="13">
        <f t="shared" si="5"/>
        <v>0</v>
      </c>
      <c r="G11" s="5"/>
      <c r="H11" s="6"/>
      <c r="I11" s="6"/>
      <c r="J11" s="6"/>
      <c r="K11" s="5"/>
      <c r="L11" s="6"/>
      <c r="M11" s="6"/>
      <c r="N11" s="6"/>
      <c r="O11" s="5"/>
      <c r="P11" s="6"/>
      <c r="Q11" s="6"/>
      <c r="R11" s="6"/>
      <c r="S11" s="5"/>
      <c r="T11" s="6"/>
      <c r="U11" s="6"/>
      <c r="V11" s="6"/>
      <c r="W11" s="5"/>
      <c r="X11" s="6"/>
      <c r="Y11" s="6"/>
      <c r="Z11" s="6"/>
      <c r="AA11" s="5"/>
      <c r="AB11" s="6"/>
      <c r="AC11" s="6"/>
      <c r="AD11" s="6"/>
      <c r="AE11" s="8"/>
      <c r="AF11" s="4"/>
      <c r="AG11" s="4"/>
      <c r="AH11" s="4"/>
      <c r="AI11" s="8"/>
      <c r="AJ11" s="4"/>
      <c r="AK11" s="4"/>
      <c r="AL11" s="4"/>
      <c r="AM11" s="8"/>
      <c r="AN11" s="4"/>
      <c r="AO11" s="4"/>
      <c r="AP11" s="4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 t="str">
        <f t="shared" si="0"/>
        <v xml:space="preserve"> </v>
      </c>
      <c r="B12" s="9">
        <v>10</v>
      </c>
      <c r="C12" s="25"/>
      <c r="D12" s="13">
        <f t="shared" si="3"/>
        <v>0</v>
      </c>
      <c r="E12" s="13">
        <f t="shared" si="4"/>
        <v>0</v>
      </c>
      <c r="F12" s="13">
        <f t="shared" si="5"/>
        <v>0</v>
      </c>
      <c r="G12" s="5"/>
      <c r="H12" s="6"/>
      <c r="I12" s="6"/>
      <c r="J12" s="6"/>
      <c r="K12" s="5"/>
      <c r="L12" s="6"/>
      <c r="M12" s="6"/>
      <c r="N12" s="6"/>
      <c r="O12" s="22"/>
      <c r="P12" s="4"/>
      <c r="Q12" s="4"/>
      <c r="R12" s="4"/>
      <c r="S12" s="5"/>
      <c r="T12" s="6"/>
      <c r="U12" s="6"/>
      <c r="V12" s="6"/>
      <c r="W12" s="5"/>
      <c r="X12" s="6"/>
      <c r="Y12" s="6"/>
      <c r="Z12" s="6"/>
      <c r="AA12" s="5"/>
      <c r="AB12" s="6"/>
      <c r="AC12" s="6"/>
      <c r="AD12" s="6"/>
      <c r="AE12" s="8"/>
      <c r="AF12" s="4"/>
      <c r="AG12" s="4"/>
      <c r="AH12" s="4"/>
      <c r="AI12" s="8"/>
      <c r="AJ12" s="4"/>
      <c r="AK12" s="4"/>
      <c r="AL12" s="4"/>
      <c r="AM12" s="8"/>
      <c r="AN12" s="4"/>
      <c r="AO12" s="4"/>
      <c r="AP12" s="4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</row>
  </sheetData>
  <autoFilter ref="A2:BF12"/>
  <sortState ref="A3:BF8">
    <sortCondition ref="B3:B8"/>
  </sortState>
  <mergeCells count="19">
    <mergeCell ref="O1:R1"/>
    <mergeCell ref="S1:V1"/>
    <mergeCell ref="W1:Z1"/>
    <mergeCell ref="BC1:BF1"/>
    <mergeCell ref="AY1:BB1"/>
    <mergeCell ref="AQ1:AT1"/>
    <mergeCell ref="A1:A2"/>
    <mergeCell ref="C1:C2"/>
    <mergeCell ref="D1:D2"/>
    <mergeCell ref="E1:E2"/>
    <mergeCell ref="F1:F2"/>
    <mergeCell ref="B1:B2"/>
    <mergeCell ref="AU1:AX1"/>
    <mergeCell ref="AA1:AD1"/>
    <mergeCell ref="AE1:AH1"/>
    <mergeCell ref="AI1:AL1"/>
    <mergeCell ref="AM1:AP1"/>
    <mergeCell ref="G1:J1"/>
    <mergeCell ref="K1:N1"/>
  </mergeCells>
  <conditionalFormatting sqref="C13:C1048576 C1:C2">
    <cfRule type="duplicateValues" dxfId="22" priority="59"/>
  </conditionalFormatting>
  <conditionalFormatting sqref="B13:B1048576 B1:B2">
    <cfRule type="duplicateValues" dxfId="21" priority="9"/>
  </conditionalFormatting>
  <conditionalFormatting sqref="C13:C1048576 C1:C2">
    <cfRule type="duplicateValues" dxfId="20" priority="8"/>
  </conditionalFormatting>
  <conditionalFormatting sqref="C13:C1048576">
    <cfRule type="duplicateValues" dxfId="19" priority="4"/>
  </conditionalFormatting>
  <conditionalFormatting sqref="C13:C1048576">
    <cfRule type="duplicateValues" dxfId="18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F12"/>
  <sheetViews>
    <sheetView workbookViewId="0">
      <selection activeCell="I3" sqref="I3"/>
    </sheetView>
  </sheetViews>
  <sheetFormatPr defaultColWidth="8.88671875" defaultRowHeight="14.4" x14ac:dyDescent="0.3"/>
  <cols>
    <col min="1" max="1" width="10.88671875" style="1" customWidth="1"/>
    <col min="2" max="2" width="9" style="10" customWidth="1"/>
    <col min="3" max="3" width="21.5546875" style="1" customWidth="1"/>
    <col min="4" max="4" width="11.5546875" style="1" customWidth="1"/>
    <col min="5" max="5" width="12.5546875" style="1" customWidth="1"/>
    <col min="6" max="6" width="13.109375" style="1" customWidth="1"/>
    <col min="7" max="7" width="8.44140625" style="1" customWidth="1"/>
    <col min="8" max="8" width="12.88671875" style="1" customWidth="1"/>
    <col min="9" max="11" width="8.88671875" style="1"/>
    <col min="12" max="12" width="13.109375" style="1" customWidth="1"/>
    <col min="13" max="15" width="8.88671875" style="1"/>
    <col min="16" max="16" width="12.5546875" style="1" customWidth="1"/>
    <col min="17" max="19" width="8.88671875" style="1"/>
    <col min="20" max="20" width="12.6640625" style="1" customWidth="1"/>
    <col min="21" max="23" width="8.88671875" style="1"/>
    <col min="24" max="24" width="12.6640625" style="1" customWidth="1"/>
    <col min="25" max="27" width="8.88671875" style="1"/>
    <col min="28" max="28" width="15.33203125" style="1" customWidth="1"/>
    <col min="29" max="31" width="8.88671875" style="1"/>
    <col min="32" max="32" width="12.88671875" style="1" customWidth="1"/>
    <col min="33" max="34" width="8.88671875" style="1"/>
    <col min="35" max="35" width="8.88671875" style="21"/>
    <col min="36" max="36" width="12.6640625" style="1" customWidth="1"/>
    <col min="37" max="39" width="8.88671875" style="1"/>
    <col min="40" max="40" width="13" style="1" customWidth="1"/>
    <col min="41" max="41" width="8.88671875" style="1"/>
    <col min="42" max="42" width="8.88671875" style="1" customWidth="1"/>
    <col min="43" max="43" width="8.88671875" style="1"/>
    <col min="44" max="44" width="12.5546875" style="1" customWidth="1"/>
    <col min="45" max="47" width="8.88671875" style="1"/>
    <col min="48" max="48" width="12.88671875" style="1" customWidth="1"/>
    <col min="49" max="51" width="8.88671875" style="1"/>
    <col min="52" max="52" width="14.44140625" style="1" customWidth="1"/>
    <col min="53" max="55" width="8.88671875" style="1"/>
    <col min="56" max="56" width="12.5546875" style="1" customWidth="1"/>
    <col min="57" max="16384" width="8.88671875" style="1"/>
  </cols>
  <sheetData>
    <row r="1" spans="1:58" ht="15" customHeight="1" x14ac:dyDescent="0.3">
      <c r="A1" s="62" t="s">
        <v>21</v>
      </c>
      <c r="B1" s="62" t="s">
        <v>11</v>
      </c>
      <c r="C1" s="62" t="s">
        <v>5</v>
      </c>
      <c r="D1" s="62" t="s">
        <v>12</v>
      </c>
      <c r="E1" s="62" t="s">
        <v>14</v>
      </c>
      <c r="F1" s="62" t="s">
        <v>13</v>
      </c>
      <c r="G1" s="57" t="s">
        <v>76</v>
      </c>
      <c r="H1" s="57"/>
      <c r="I1" s="57"/>
      <c r="J1" s="57"/>
      <c r="K1" s="57" t="s">
        <v>77</v>
      </c>
      <c r="L1" s="57"/>
      <c r="M1" s="57"/>
      <c r="N1" s="57"/>
      <c r="O1" s="58" t="s">
        <v>53</v>
      </c>
      <c r="P1" s="57"/>
      <c r="Q1" s="57"/>
      <c r="R1" s="57"/>
      <c r="S1" s="59" t="s">
        <v>78</v>
      </c>
      <c r="T1" s="60"/>
      <c r="U1" s="60"/>
      <c r="V1" s="61"/>
      <c r="W1" s="59" t="s">
        <v>79</v>
      </c>
      <c r="X1" s="60"/>
      <c r="Y1" s="60"/>
      <c r="Z1" s="61"/>
      <c r="AA1" s="59" t="s">
        <v>80</v>
      </c>
      <c r="AB1" s="60"/>
      <c r="AC1" s="60"/>
      <c r="AD1" s="61"/>
      <c r="AE1" s="59" t="s">
        <v>81</v>
      </c>
      <c r="AF1" s="60"/>
      <c r="AG1" s="60"/>
      <c r="AH1" s="61"/>
      <c r="AI1" s="59" t="s">
        <v>82</v>
      </c>
      <c r="AJ1" s="60"/>
      <c r="AK1" s="60"/>
      <c r="AL1" s="61"/>
      <c r="AM1" s="59" t="s">
        <v>83</v>
      </c>
      <c r="AN1" s="60"/>
      <c r="AO1" s="60"/>
      <c r="AP1" s="61"/>
      <c r="AQ1" s="57" t="s">
        <v>84</v>
      </c>
      <c r="AR1" s="57"/>
      <c r="AS1" s="57"/>
      <c r="AT1" s="57"/>
      <c r="AU1" s="57" t="s">
        <v>85</v>
      </c>
      <c r="AV1" s="57"/>
      <c r="AW1" s="57"/>
      <c r="AX1" s="57"/>
      <c r="AY1" s="57" t="s">
        <v>86</v>
      </c>
      <c r="AZ1" s="57"/>
      <c r="BA1" s="57"/>
      <c r="BB1" s="57"/>
      <c r="BC1" s="57" t="s">
        <v>87</v>
      </c>
      <c r="BD1" s="57"/>
      <c r="BE1" s="57"/>
      <c r="BF1" s="57"/>
    </row>
    <row r="2" spans="1:58" ht="45" customHeight="1" x14ac:dyDescent="0.3">
      <c r="A2" s="63"/>
      <c r="B2" s="63"/>
      <c r="C2" s="63"/>
      <c r="D2" s="63"/>
      <c r="E2" s="63"/>
      <c r="F2" s="64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2" t="s">
        <v>7</v>
      </c>
      <c r="AB2" s="33" t="s">
        <v>8</v>
      </c>
      <c r="AC2" s="33" t="s">
        <v>9</v>
      </c>
      <c r="AD2" s="32" t="s">
        <v>15</v>
      </c>
      <c r="AE2" s="37" t="s">
        <v>7</v>
      </c>
      <c r="AF2" s="38" t="s">
        <v>8</v>
      </c>
      <c r="AG2" s="38" t="s">
        <v>9</v>
      </c>
      <c r="AH2" s="37" t="s">
        <v>15</v>
      </c>
      <c r="AI2" s="40" t="s">
        <v>7</v>
      </c>
      <c r="AJ2" s="38" t="s">
        <v>8</v>
      </c>
      <c r="AK2" s="38" t="s">
        <v>9</v>
      </c>
      <c r="AL2" s="37" t="s">
        <v>15</v>
      </c>
      <c r="AM2" s="19" t="s">
        <v>7</v>
      </c>
      <c r="AN2" s="18" t="s">
        <v>8</v>
      </c>
      <c r="AO2" s="18" t="s">
        <v>9</v>
      </c>
      <c r="AP2" s="19" t="s">
        <v>15</v>
      </c>
      <c r="AQ2" s="45" t="s">
        <v>7</v>
      </c>
      <c r="AR2" s="44" t="s">
        <v>8</v>
      </c>
      <c r="AS2" s="44" t="s">
        <v>9</v>
      </c>
      <c r="AT2" s="45" t="s">
        <v>15</v>
      </c>
      <c r="AU2" s="45" t="s">
        <v>7</v>
      </c>
      <c r="AV2" s="44" t="s">
        <v>8</v>
      </c>
      <c r="AW2" s="44" t="s">
        <v>9</v>
      </c>
      <c r="AX2" s="45" t="s">
        <v>15</v>
      </c>
      <c r="AY2" s="46" t="s">
        <v>7</v>
      </c>
      <c r="AZ2" s="47" t="s">
        <v>8</v>
      </c>
      <c r="BA2" s="47" t="s">
        <v>9</v>
      </c>
      <c r="BB2" s="46" t="s">
        <v>15</v>
      </c>
      <c r="BC2" s="49" t="s">
        <v>7</v>
      </c>
      <c r="BD2" s="48" t="s">
        <v>8</v>
      </c>
      <c r="BE2" s="48" t="s">
        <v>9</v>
      </c>
      <c r="BF2" s="49" t="s">
        <v>15</v>
      </c>
    </row>
    <row r="3" spans="1:58" x14ac:dyDescent="0.3">
      <c r="A3" s="11">
        <f t="shared" ref="A3:A12" si="0">IF(D3=0," ",RANK(D3,$D$3:$D$12,0))</f>
        <v>1</v>
      </c>
      <c r="B3" s="9">
        <v>1</v>
      </c>
      <c r="C3" s="12" t="s">
        <v>45</v>
      </c>
      <c r="D3" s="13">
        <f t="shared" ref="D3:E6" si="1">I3+M3+Q3+U3+Y3+AC3+AG3+AK3+AO3+AS3+AW3+BA3+BE3</f>
        <v>95.5</v>
      </c>
      <c r="E3" s="13">
        <f t="shared" si="1"/>
        <v>25</v>
      </c>
      <c r="F3" s="13">
        <f>COUNTA(H3,L3,P3,T3,X3,AB3,AF3,AJ3,AN3,AR3,AV3,AZ3,BD3)</f>
        <v>1</v>
      </c>
      <c r="G3" s="5">
        <f>VLOOKUP(C3,'1'!B12:H112,3,FALSE)</f>
        <v>0.11488425925925926</v>
      </c>
      <c r="H3" s="6">
        <f>VLOOKUP(C3,'1'!B12:H112,4,FALSE)</f>
        <v>9</v>
      </c>
      <c r="I3" s="6">
        <f>VLOOKUP(H3,Баллы!$A$2:$B$101,2)+J3/2</f>
        <v>95.5</v>
      </c>
      <c r="J3" s="6">
        <f>VLOOKUP(C3,'1'!B12:H112,6,FALSE)</f>
        <v>25</v>
      </c>
      <c r="K3" s="51"/>
      <c r="L3" s="52"/>
      <c r="M3" s="52"/>
      <c r="N3" s="52"/>
      <c r="O3" s="55"/>
      <c r="P3" s="54"/>
      <c r="Q3" s="54"/>
      <c r="R3" s="54"/>
      <c r="S3" s="51"/>
      <c r="T3" s="52"/>
      <c r="U3" s="52"/>
      <c r="V3" s="52"/>
      <c r="W3" s="51"/>
      <c r="X3" s="52"/>
      <c r="Y3" s="52"/>
      <c r="Z3" s="52"/>
      <c r="AA3" s="51"/>
      <c r="AB3" s="52"/>
      <c r="AC3" s="52"/>
      <c r="AD3" s="52"/>
      <c r="AE3" s="53"/>
      <c r="AF3" s="54"/>
      <c r="AG3" s="54"/>
      <c r="AH3" s="54"/>
      <c r="AI3" s="53"/>
      <c r="AJ3" s="54"/>
      <c r="AK3" s="54"/>
      <c r="AL3" s="54"/>
      <c r="AM3" s="53"/>
      <c r="AN3" s="54"/>
      <c r="AO3" s="54"/>
      <c r="AP3" s="54"/>
      <c r="AQ3" s="53"/>
      <c r="AR3" s="54"/>
      <c r="AS3" s="54"/>
      <c r="AT3" s="54"/>
      <c r="AU3" s="51"/>
      <c r="AV3" s="52"/>
      <c r="AW3" s="52"/>
      <c r="AX3" s="52"/>
      <c r="AY3" s="51"/>
      <c r="AZ3" s="52"/>
      <c r="BA3" s="52"/>
      <c r="BB3" s="52"/>
      <c r="BC3" s="51"/>
      <c r="BD3" s="52"/>
      <c r="BE3" s="52"/>
      <c r="BF3" s="52"/>
    </row>
    <row r="4" spans="1:58" x14ac:dyDescent="0.3">
      <c r="A4" s="11">
        <f t="shared" si="0"/>
        <v>2</v>
      </c>
      <c r="B4" s="9">
        <v>2</v>
      </c>
      <c r="C4" s="25" t="s">
        <v>71</v>
      </c>
      <c r="D4" s="13">
        <f t="shared" si="1"/>
        <v>94.5</v>
      </c>
      <c r="E4" s="13">
        <f t="shared" si="1"/>
        <v>11</v>
      </c>
      <c r="F4" s="13">
        <f>COUNTA(H4,L4,P4,T4,X4,AB4,AF4,AJ4,AN4,AR4,AV4,AZ4,BD4)</f>
        <v>1</v>
      </c>
      <c r="G4" s="5">
        <f>VLOOKUP(C4,'1'!B10:H110,3,FALSE)</f>
        <v>3.7210648148148152E-2</v>
      </c>
      <c r="H4" s="6">
        <f>VLOOKUP(C4,'1'!B10:H110,4,FALSE)</f>
        <v>6</v>
      </c>
      <c r="I4" s="6">
        <f>VLOOKUP(H4,Баллы!$A$2:$B$101,2)+J4/2</f>
        <v>94.5</v>
      </c>
      <c r="J4" s="6">
        <f>VLOOKUP(C4,'1'!B10:H110,6,FALSE)</f>
        <v>11</v>
      </c>
      <c r="K4" s="51"/>
      <c r="L4" s="52"/>
      <c r="M4" s="52"/>
      <c r="N4" s="52"/>
      <c r="O4" s="51"/>
      <c r="P4" s="52"/>
      <c r="Q4" s="52"/>
      <c r="R4" s="52"/>
      <c r="S4" s="51"/>
      <c r="T4" s="52"/>
      <c r="U4" s="52"/>
      <c r="V4" s="52"/>
      <c r="W4" s="51"/>
      <c r="X4" s="52"/>
      <c r="Y4" s="52"/>
      <c r="Z4" s="52"/>
      <c r="AA4" s="51"/>
      <c r="AB4" s="52"/>
      <c r="AC4" s="52"/>
      <c r="AD4" s="52"/>
      <c r="AE4" s="53"/>
      <c r="AF4" s="54"/>
      <c r="AG4" s="54"/>
      <c r="AH4" s="54"/>
      <c r="AI4" s="53"/>
      <c r="AJ4" s="54"/>
      <c r="AK4" s="54"/>
      <c r="AL4" s="54"/>
      <c r="AM4" s="53"/>
      <c r="AN4" s="54"/>
      <c r="AO4" s="54"/>
      <c r="AP4" s="54"/>
      <c r="AQ4" s="51"/>
      <c r="AR4" s="52"/>
      <c r="AS4" s="52"/>
      <c r="AT4" s="52"/>
      <c r="AU4" s="51"/>
      <c r="AV4" s="52"/>
      <c r="AW4" s="52"/>
      <c r="AX4" s="52"/>
      <c r="AY4" s="51"/>
      <c r="AZ4" s="52"/>
      <c r="BA4" s="52"/>
      <c r="BB4" s="52"/>
      <c r="BC4" s="51"/>
      <c r="BD4" s="52"/>
      <c r="BE4" s="52"/>
      <c r="BF4" s="52"/>
    </row>
    <row r="5" spans="1:58" x14ac:dyDescent="0.3">
      <c r="A5" s="11">
        <f t="shared" si="0"/>
        <v>3</v>
      </c>
      <c r="B5" s="9">
        <v>3</v>
      </c>
      <c r="C5" s="12" t="s">
        <v>23</v>
      </c>
      <c r="D5" s="13">
        <f t="shared" si="1"/>
        <v>92.5</v>
      </c>
      <c r="E5" s="13">
        <f t="shared" si="1"/>
        <v>25</v>
      </c>
      <c r="F5" s="13">
        <f>COUNTA(H5,L5,P5,T5,X5,AB5,AF5,AJ5,AN5,AR5,AV5,AZ5,BD5)</f>
        <v>1</v>
      </c>
      <c r="G5" s="5">
        <f>VLOOKUP(C5,'1'!B13:H113,3,FALSE)</f>
        <v>0.16063657407407408</v>
      </c>
      <c r="H5" s="6">
        <f>VLOOKUP(C5,'1'!B13:H113,4,FALSE)</f>
        <v>11</v>
      </c>
      <c r="I5" s="6">
        <f>VLOOKUP(H5,Баллы!$A$2:$B$101,2)+J5/2</f>
        <v>92.5</v>
      </c>
      <c r="J5" s="6">
        <f>VLOOKUP(C5,'1'!B13:H113,6,FALSE)</f>
        <v>25</v>
      </c>
      <c r="K5" s="54"/>
      <c r="L5" s="54"/>
      <c r="M5" s="54"/>
      <c r="N5" s="54"/>
      <c r="O5" s="54"/>
      <c r="P5" s="54"/>
      <c r="Q5" s="54"/>
      <c r="R5" s="54"/>
      <c r="S5" s="51"/>
      <c r="T5" s="52"/>
      <c r="U5" s="52"/>
      <c r="V5" s="52"/>
      <c r="W5" s="51"/>
      <c r="X5" s="52"/>
      <c r="Y5" s="52"/>
      <c r="Z5" s="52"/>
      <c r="AA5" s="51"/>
      <c r="AB5" s="52"/>
      <c r="AC5" s="52"/>
      <c r="AD5" s="52"/>
      <c r="AE5" s="53"/>
      <c r="AF5" s="54"/>
      <c r="AG5" s="54"/>
      <c r="AH5" s="54"/>
      <c r="AI5" s="53"/>
      <c r="AJ5" s="54"/>
      <c r="AK5" s="54"/>
      <c r="AL5" s="54"/>
      <c r="AM5" s="53"/>
      <c r="AN5" s="54"/>
      <c r="AO5" s="54"/>
      <c r="AP5" s="54"/>
      <c r="AQ5" s="54"/>
      <c r="AR5" s="54"/>
      <c r="AS5" s="54"/>
      <c r="AT5" s="54"/>
      <c r="AU5" s="51"/>
      <c r="AV5" s="52"/>
      <c r="AW5" s="52"/>
      <c r="AX5" s="52"/>
      <c r="AY5" s="51"/>
      <c r="AZ5" s="52"/>
      <c r="BA5" s="52"/>
      <c r="BB5" s="52"/>
      <c r="BC5" s="51"/>
      <c r="BD5" s="52"/>
      <c r="BE5" s="52"/>
      <c r="BF5" s="52"/>
    </row>
    <row r="6" spans="1:58" x14ac:dyDescent="0.3">
      <c r="A6" s="11">
        <f t="shared" si="0"/>
        <v>4</v>
      </c>
      <c r="B6" s="9">
        <v>4</v>
      </c>
      <c r="C6" s="12" t="s">
        <v>60</v>
      </c>
      <c r="D6" s="13">
        <f t="shared" si="1"/>
        <v>84.5</v>
      </c>
      <c r="E6" s="13">
        <f t="shared" si="1"/>
        <v>11</v>
      </c>
      <c r="F6" s="13">
        <f>COUNTA(H6,L6,P6,T6,X6,AB6,AF6,AJ6,AN6,AR6,AV6,AZ6,BD6)</f>
        <v>1</v>
      </c>
      <c r="G6" s="5">
        <f>VLOOKUP(C6,'1'!B11:H111,3,FALSE)</f>
        <v>4.553240740740741E-2</v>
      </c>
      <c r="H6" s="6">
        <f>VLOOKUP(C6,'1'!B11:H111,4,FALSE)</f>
        <v>12</v>
      </c>
      <c r="I6" s="6">
        <f>VLOOKUP(H6,Баллы!$A$2:$B$101,2)+J6/2</f>
        <v>84.5</v>
      </c>
      <c r="J6" s="6">
        <f>VLOOKUP(C6,'1'!B11:H111,6,FALSE)</f>
        <v>11</v>
      </c>
      <c r="K6" s="51"/>
      <c r="L6" s="52"/>
      <c r="M6" s="52"/>
      <c r="N6" s="52"/>
      <c r="O6" s="51"/>
      <c r="P6" s="52"/>
      <c r="Q6" s="52"/>
      <c r="R6" s="52"/>
      <c r="S6" s="51"/>
      <c r="T6" s="52"/>
      <c r="U6" s="52"/>
      <c r="V6" s="52"/>
      <c r="W6" s="51"/>
      <c r="X6" s="52"/>
      <c r="Y6" s="52"/>
      <c r="Z6" s="52"/>
      <c r="AA6" s="51"/>
      <c r="AB6" s="52"/>
      <c r="AC6" s="52"/>
      <c r="AD6" s="52"/>
      <c r="AE6" s="53"/>
      <c r="AF6" s="54"/>
      <c r="AG6" s="54"/>
      <c r="AH6" s="54"/>
      <c r="AI6" s="53"/>
      <c r="AJ6" s="54"/>
      <c r="AK6" s="54"/>
      <c r="AL6" s="54"/>
      <c r="AM6" s="53"/>
      <c r="AN6" s="54"/>
      <c r="AO6" s="54"/>
      <c r="AP6" s="54"/>
      <c r="AQ6" s="53"/>
      <c r="AR6" s="54"/>
      <c r="AS6" s="54"/>
      <c r="AT6" s="54"/>
      <c r="AU6" s="51"/>
      <c r="AV6" s="52"/>
      <c r="AW6" s="52"/>
      <c r="AX6" s="52"/>
      <c r="AY6" s="51"/>
      <c r="AZ6" s="52"/>
      <c r="BA6" s="52"/>
      <c r="BB6" s="52"/>
      <c r="BC6" s="51"/>
      <c r="BD6" s="52"/>
      <c r="BE6" s="52"/>
      <c r="BF6" s="52"/>
    </row>
    <row r="7" spans="1:58" x14ac:dyDescent="0.3">
      <c r="A7" s="11" t="str">
        <f t="shared" si="0"/>
        <v xml:space="preserve"> </v>
      </c>
      <c r="B7" s="9">
        <v>5</v>
      </c>
      <c r="C7" s="25"/>
      <c r="D7" s="13">
        <f t="shared" ref="D7:D12" si="2">I7+M7+Q7+U7+Y7+AC7+AG7+AK7+AO7+AS7+AW7+BA7+BE7</f>
        <v>0</v>
      </c>
      <c r="E7" s="13">
        <f t="shared" ref="E7:E12" si="3">J7+N7+R7+V7+Z7+AD7+AH7+AL7+AP7+AT7+AX7+BB7+BF7</f>
        <v>0</v>
      </c>
      <c r="F7" s="13">
        <f t="shared" ref="F7:F12" si="4">COUNTA(H7,L7,P7,T7,X7,AB7,AF7,AJ7,AN7,AR7,AV7,AZ7,BD7)</f>
        <v>0</v>
      </c>
      <c r="G7" s="54"/>
      <c r="H7" s="54"/>
      <c r="I7" s="54"/>
      <c r="J7" s="54"/>
      <c r="K7" s="51"/>
      <c r="L7" s="52"/>
      <c r="M7" s="52"/>
      <c r="N7" s="52"/>
      <c r="O7" s="55"/>
      <c r="P7" s="54"/>
      <c r="Q7" s="54"/>
      <c r="R7" s="54"/>
      <c r="S7" s="51"/>
      <c r="T7" s="52"/>
      <c r="U7" s="52"/>
      <c r="V7" s="52"/>
      <c r="W7" s="51"/>
      <c r="X7" s="52"/>
      <c r="Y7" s="52"/>
      <c r="Z7" s="52"/>
      <c r="AA7" s="51"/>
      <c r="AB7" s="52"/>
      <c r="AC7" s="52"/>
      <c r="AD7" s="52"/>
      <c r="AE7" s="53"/>
      <c r="AF7" s="54"/>
      <c r="AG7" s="54"/>
      <c r="AH7" s="54"/>
      <c r="AI7" s="53"/>
      <c r="AJ7" s="54"/>
      <c r="AK7" s="54"/>
      <c r="AL7" s="54"/>
      <c r="AM7" s="53"/>
      <c r="AN7" s="54"/>
      <c r="AO7" s="54"/>
      <c r="AP7" s="54"/>
      <c r="AQ7" s="53"/>
      <c r="AR7" s="54"/>
      <c r="AS7" s="54"/>
      <c r="AT7" s="54"/>
      <c r="AU7" s="51"/>
      <c r="AV7" s="52"/>
      <c r="AW7" s="52"/>
      <c r="AX7" s="52"/>
      <c r="AY7" s="51"/>
      <c r="AZ7" s="52"/>
      <c r="BA7" s="52"/>
      <c r="BB7" s="52"/>
      <c r="BC7" s="51"/>
      <c r="BD7" s="52"/>
      <c r="BE7" s="52"/>
      <c r="BF7" s="52"/>
    </row>
    <row r="8" spans="1:58" x14ac:dyDescent="0.3">
      <c r="A8" s="11" t="str">
        <f t="shared" si="0"/>
        <v xml:space="preserve"> </v>
      </c>
      <c r="B8" s="9">
        <v>6</v>
      </c>
      <c r="C8" s="12"/>
      <c r="D8" s="13">
        <f t="shared" si="2"/>
        <v>0</v>
      </c>
      <c r="E8" s="13">
        <f t="shared" si="3"/>
        <v>0</v>
      </c>
      <c r="F8" s="13">
        <f t="shared" si="4"/>
        <v>0</v>
      </c>
      <c r="G8" s="51"/>
      <c r="H8" s="52"/>
      <c r="I8" s="52"/>
      <c r="J8" s="52"/>
      <c r="K8" s="51"/>
      <c r="L8" s="52"/>
      <c r="M8" s="52"/>
      <c r="N8" s="52"/>
      <c r="O8" s="51"/>
      <c r="P8" s="52"/>
      <c r="Q8" s="52"/>
      <c r="R8" s="52"/>
      <c r="S8" s="51"/>
      <c r="T8" s="52"/>
      <c r="U8" s="52"/>
      <c r="V8" s="52"/>
      <c r="W8" s="51"/>
      <c r="X8" s="52"/>
      <c r="Y8" s="52"/>
      <c r="Z8" s="52"/>
      <c r="AA8" s="51"/>
      <c r="AB8" s="52"/>
      <c r="AC8" s="52"/>
      <c r="AD8" s="52"/>
      <c r="AE8" s="53"/>
      <c r="AF8" s="54"/>
      <c r="AG8" s="54"/>
      <c r="AH8" s="54"/>
      <c r="AI8" s="53"/>
      <c r="AJ8" s="54"/>
      <c r="AK8" s="54"/>
      <c r="AL8" s="54"/>
      <c r="AM8" s="53"/>
      <c r="AN8" s="54"/>
      <c r="AO8" s="54"/>
      <c r="AP8" s="54"/>
      <c r="AQ8" s="53"/>
      <c r="AR8" s="54"/>
      <c r="AS8" s="54"/>
      <c r="AT8" s="54"/>
      <c r="AU8" s="51"/>
      <c r="AV8" s="52"/>
      <c r="AW8" s="52"/>
      <c r="AX8" s="52"/>
      <c r="AY8" s="51"/>
      <c r="AZ8" s="52"/>
      <c r="BA8" s="52"/>
      <c r="BB8" s="52"/>
      <c r="BC8" s="51"/>
      <c r="BD8" s="52"/>
      <c r="BE8" s="52"/>
      <c r="BF8" s="52"/>
    </row>
    <row r="9" spans="1:58" x14ac:dyDescent="0.3">
      <c r="A9" s="11" t="str">
        <f t="shared" si="0"/>
        <v xml:space="preserve"> </v>
      </c>
      <c r="B9" s="9">
        <v>7</v>
      </c>
      <c r="C9" s="12"/>
      <c r="D9" s="13">
        <f t="shared" si="2"/>
        <v>0</v>
      </c>
      <c r="E9" s="13">
        <f t="shared" si="3"/>
        <v>0</v>
      </c>
      <c r="F9" s="13">
        <f t="shared" si="4"/>
        <v>0</v>
      </c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1"/>
      <c r="T9" s="52"/>
      <c r="U9" s="52"/>
      <c r="V9" s="52"/>
      <c r="W9" s="51"/>
      <c r="X9" s="52"/>
      <c r="Y9" s="52"/>
      <c r="Z9" s="52"/>
      <c r="AA9" s="51"/>
      <c r="AB9" s="52"/>
      <c r="AC9" s="52"/>
      <c r="AD9" s="52"/>
      <c r="AE9" s="53"/>
      <c r="AF9" s="54"/>
      <c r="AG9" s="54"/>
      <c r="AH9" s="54"/>
      <c r="AI9" s="53"/>
      <c r="AJ9" s="54"/>
      <c r="AK9" s="54"/>
      <c r="AL9" s="54"/>
      <c r="AM9" s="53"/>
      <c r="AN9" s="54"/>
      <c r="AO9" s="54"/>
      <c r="AP9" s="54"/>
      <c r="AQ9" s="54"/>
      <c r="AR9" s="54"/>
      <c r="AS9" s="54"/>
      <c r="AT9" s="54"/>
      <c r="AU9" s="51"/>
      <c r="AV9" s="52"/>
      <c r="AW9" s="52"/>
      <c r="AX9" s="52"/>
      <c r="AY9" s="51"/>
      <c r="AZ9" s="52"/>
      <c r="BA9" s="52"/>
      <c r="BB9" s="52"/>
      <c r="BC9" s="51"/>
      <c r="BD9" s="52"/>
      <c r="BE9" s="52"/>
      <c r="BF9" s="52"/>
    </row>
    <row r="10" spans="1:58" x14ac:dyDescent="0.3">
      <c r="A10" s="11" t="str">
        <f t="shared" si="0"/>
        <v xml:space="preserve"> </v>
      </c>
      <c r="B10" s="9">
        <v>8</v>
      </c>
      <c r="C10" s="12"/>
      <c r="D10" s="13">
        <f t="shared" si="2"/>
        <v>0</v>
      </c>
      <c r="E10" s="13">
        <f t="shared" si="3"/>
        <v>0</v>
      </c>
      <c r="F10" s="13">
        <f t="shared" si="4"/>
        <v>0</v>
      </c>
      <c r="G10" s="54"/>
      <c r="H10" s="54"/>
      <c r="I10" s="54"/>
      <c r="J10" s="54"/>
      <c r="K10" s="51"/>
      <c r="L10" s="52"/>
      <c r="M10" s="52"/>
      <c r="N10" s="52"/>
      <c r="O10" s="55"/>
      <c r="P10" s="54"/>
      <c r="Q10" s="54"/>
      <c r="R10" s="54"/>
      <c r="S10" s="51"/>
      <c r="T10" s="52"/>
      <c r="U10" s="52"/>
      <c r="V10" s="52"/>
      <c r="W10" s="51"/>
      <c r="X10" s="52"/>
      <c r="Y10" s="52"/>
      <c r="Z10" s="52"/>
      <c r="AA10" s="51"/>
      <c r="AB10" s="52"/>
      <c r="AC10" s="52"/>
      <c r="AD10" s="52"/>
      <c r="AE10" s="53"/>
      <c r="AF10" s="54"/>
      <c r="AG10" s="54"/>
      <c r="AH10" s="54"/>
      <c r="AI10" s="53"/>
      <c r="AJ10" s="54"/>
      <c r="AK10" s="54"/>
      <c r="AL10" s="54"/>
      <c r="AM10" s="53"/>
      <c r="AN10" s="54"/>
      <c r="AO10" s="54"/>
      <c r="AP10" s="54"/>
      <c r="AQ10" s="53"/>
      <c r="AR10" s="54"/>
      <c r="AS10" s="54"/>
      <c r="AT10" s="54"/>
      <c r="AU10" s="51"/>
      <c r="AV10" s="52"/>
      <c r="AW10" s="52"/>
      <c r="AX10" s="52"/>
      <c r="AY10" s="51"/>
      <c r="AZ10" s="52"/>
      <c r="BA10" s="52"/>
      <c r="BB10" s="52"/>
      <c r="BC10" s="51"/>
      <c r="BD10" s="52"/>
      <c r="BE10" s="52"/>
      <c r="BF10" s="52"/>
    </row>
    <row r="11" spans="1:58" x14ac:dyDescent="0.3">
      <c r="A11" s="11" t="str">
        <f t="shared" si="0"/>
        <v xml:space="preserve"> </v>
      </c>
      <c r="B11" s="9">
        <v>9</v>
      </c>
      <c r="C11" s="12"/>
      <c r="D11" s="13">
        <f t="shared" si="2"/>
        <v>0</v>
      </c>
      <c r="E11" s="13">
        <f t="shared" si="3"/>
        <v>0</v>
      </c>
      <c r="F11" s="13">
        <f t="shared" si="4"/>
        <v>0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3"/>
      <c r="AF11" s="54"/>
      <c r="AG11" s="54"/>
      <c r="AH11" s="54"/>
      <c r="AI11" s="53"/>
      <c r="AJ11" s="54"/>
      <c r="AK11" s="54"/>
      <c r="AL11" s="54"/>
      <c r="AM11" s="53"/>
      <c r="AN11" s="54"/>
      <c r="AO11" s="54"/>
      <c r="AP11" s="54"/>
      <c r="AQ11" s="54"/>
      <c r="AR11" s="54"/>
      <c r="AS11" s="54"/>
      <c r="AT11" s="54"/>
      <c r="AU11" s="51"/>
      <c r="AV11" s="52"/>
      <c r="AW11" s="52"/>
      <c r="AX11" s="52"/>
      <c r="AY11" s="51"/>
      <c r="AZ11" s="52"/>
      <c r="BA11" s="52"/>
      <c r="BB11" s="52"/>
      <c r="BC11" s="51"/>
      <c r="BD11" s="52"/>
      <c r="BE11" s="52"/>
      <c r="BF11" s="52"/>
    </row>
    <row r="12" spans="1:58" x14ac:dyDescent="0.3">
      <c r="A12" s="11" t="str">
        <f t="shared" si="0"/>
        <v xml:space="preserve"> </v>
      </c>
      <c r="B12" s="9">
        <v>10</v>
      </c>
      <c r="C12" s="12"/>
      <c r="D12" s="13">
        <f t="shared" si="2"/>
        <v>0</v>
      </c>
      <c r="E12" s="13">
        <f t="shared" si="3"/>
        <v>0</v>
      </c>
      <c r="F12" s="13">
        <f t="shared" si="4"/>
        <v>0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1"/>
      <c r="T12" s="52"/>
      <c r="U12" s="52"/>
      <c r="V12" s="52"/>
      <c r="W12" s="51"/>
      <c r="X12" s="52"/>
      <c r="Y12" s="52"/>
      <c r="Z12" s="52"/>
      <c r="AA12" s="51"/>
      <c r="AB12" s="52"/>
      <c r="AC12" s="52"/>
      <c r="AD12" s="52"/>
      <c r="AE12" s="53"/>
      <c r="AF12" s="54"/>
      <c r="AG12" s="54"/>
      <c r="AH12" s="54"/>
      <c r="AI12" s="53"/>
      <c r="AJ12" s="54"/>
      <c r="AK12" s="54"/>
      <c r="AL12" s="54"/>
      <c r="AM12" s="53"/>
      <c r="AN12" s="54"/>
      <c r="AO12" s="54"/>
      <c r="AP12" s="54"/>
      <c r="AQ12" s="54"/>
      <c r="AR12" s="54"/>
      <c r="AS12" s="54"/>
      <c r="AT12" s="54"/>
      <c r="AU12" s="51"/>
      <c r="AV12" s="52"/>
      <c r="AW12" s="52"/>
      <c r="AX12" s="52"/>
      <c r="AY12" s="51"/>
      <c r="AZ12" s="52"/>
      <c r="BA12" s="52"/>
      <c r="BB12" s="52"/>
      <c r="BC12" s="51"/>
      <c r="BD12" s="52"/>
      <c r="BE12" s="52"/>
      <c r="BF12" s="52"/>
    </row>
  </sheetData>
  <autoFilter ref="A2:BF12"/>
  <sortState ref="A3:BF6">
    <sortCondition ref="B3:B6"/>
  </sortState>
  <mergeCells count="19">
    <mergeCell ref="O1:R1"/>
    <mergeCell ref="S1:V1"/>
    <mergeCell ref="W1:Z1"/>
    <mergeCell ref="BC1:BF1"/>
    <mergeCell ref="AY1:BB1"/>
    <mergeCell ref="AQ1:AT1"/>
    <mergeCell ref="A1:A2"/>
    <mergeCell ref="C1:C2"/>
    <mergeCell ref="D1:D2"/>
    <mergeCell ref="E1:E2"/>
    <mergeCell ref="F1:F2"/>
    <mergeCell ref="B1:B2"/>
    <mergeCell ref="AU1:AX1"/>
    <mergeCell ref="AA1:AD1"/>
    <mergeCell ref="AE1:AH1"/>
    <mergeCell ref="AI1:AL1"/>
    <mergeCell ref="AM1:AP1"/>
    <mergeCell ref="G1:J1"/>
    <mergeCell ref="K1:N1"/>
  </mergeCells>
  <conditionalFormatting sqref="C13:C1048576 C1:C2">
    <cfRule type="duplicateValues" dxfId="17" priority="40"/>
  </conditionalFormatting>
  <conditionalFormatting sqref="B13:B1048576 B1:B2">
    <cfRule type="duplicateValues" dxfId="16" priority="7"/>
  </conditionalFormatting>
  <conditionalFormatting sqref="C13:C1048576">
    <cfRule type="duplicateValues" dxfId="15" priority="4"/>
  </conditionalFormatting>
  <conditionalFormatting sqref="C13:C1048576">
    <cfRule type="duplicateValues" dxfId="14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F21"/>
  <sheetViews>
    <sheetView workbookViewId="0">
      <selection activeCell="H7" sqref="H7"/>
    </sheetView>
  </sheetViews>
  <sheetFormatPr defaultColWidth="8.88671875" defaultRowHeight="14.4" x14ac:dyDescent="0.3"/>
  <cols>
    <col min="1" max="1" width="11" style="1" customWidth="1"/>
    <col min="2" max="2" width="9" style="10" customWidth="1"/>
    <col min="3" max="3" width="21.5546875" style="1" customWidth="1"/>
    <col min="4" max="4" width="11.5546875" style="1" customWidth="1"/>
    <col min="5" max="5" width="12.6640625" style="1" customWidth="1"/>
    <col min="6" max="6" width="13.44140625" style="1" customWidth="1"/>
    <col min="7" max="7" width="8.6640625" style="1" customWidth="1"/>
    <col min="8" max="8" width="12.6640625" style="1" customWidth="1"/>
    <col min="9" max="11" width="8.88671875" style="1"/>
    <col min="12" max="12" width="12.5546875" style="1" customWidth="1"/>
    <col min="13" max="15" width="8.88671875" style="1"/>
    <col min="16" max="16" width="12.5546875" style="1" customWidth="1"/>
    <col min="17" max="19" width="8.88671875" style="1"/>
    <col min="20" max="20" width="12.5546875" style="1" customWidth="1"/>
    <col min="21" max="23" width="8.88671875" style="1"/>
    <col min="24" max="24" width="12.88671875" style="1" customWidth="1"/>
    <col min="25" max="27" width="8.88671875" style="1"/>
    <col min="28" max="28" width="15.6640625" style="1" customWidth="1"/>
    <col min="29" max="31" width="8.88671875" style="1"/>
    <col min="32" max="32" width="12.88671875" style="1" customWidth="1"/>
    <col min="33" max="34" width="8.88671875" style="1"/>
    <col min="35" max="35" width="8.88671875" style="21"/>
    <col min="36" max="36" width="13.109375" style="1" customWidth="1"/>
    <col min="37" max="39" width="8.88671875" style="1"/>
    <col min="40" max="40" width="13.33203125" style="1" customWidth="1"/>
    <col min="41" max="41" width="8.88671875" style="1"/>
    <col min="42" max="42" width="8.88671875" style="1" customWidth="1"/>
    <col min="43" max="43" width="8.88671875" style="1"/>
    <col min="44" max="44" width="12.88671875" style="1" customWidth="1"/>
    <col min="45" max="45" width="8.88671875" style="1"/>
    <col min="46" max="46" width="9.88671875" style="1" bestFit="1" customWidth="1"/>
    <col min="47" max="47" width="8.88671875" style="1"/>
    <col min="48" max="48" width="12.88671875" style="1" customWidth="1"/>
    <col min="49" max="51" width="8.88671875" style="1"/>
    <col min="52" max="52" width="14.5546875" style="1" customWidth="1"/>
    <col min="53" max="55" width="8.88671875" style="1"/>
    <col min="56" max="56" width="12.5546875" style="1" customWidth="1"/>
    <col min="57" max="16384" width="8.88671875" style="1"/>
  </cols>
  <sheetData>
    <row r="1" spans="1:58" ht="15" customHeight="1" x14ac:dyDescent="0.3">
      <c r="A1" s="62" t="s">
        <v>21</v>
      </c>
      <c r="B1" s="62" t="s">
        <v>11</v>
      </c>
      <c r="C1" s="62" t="s">
        <v>6</v>
      </c>
      <c r="D1" s="62" t="s">
        <v>12</v>
      </c>
      <c r="E1" s="62" t="s">
        <v>14</v>
      </c>
      <c r="F1" s="62" t="s">
        <v>13</v>
      </c>
      <c r="G1" s="57" t="s">
        <v>76</v>
      </c>
      <c r="H1" s="57"/>
      <c r="I1" s="57"/>
      <c r="J1" s="57"/>
      <c r="K1" s="57" t="s">
        <v>77</v>
      </c>
      <c r="L1" s="57"/>
      <c r="M1" s="57"/>
      <c r="N1" s="57"/>
      <c r="O1" s="58" t="s">
        <v>53</v>
      </c>
      <c r="P1" s="57"/>
      <c r="Q1" s="57"/>
      <c r="R1" s="57"/>
      <c r="S1" s="59" t="s">
        <v>78</v>
      </c>
      <c r="T1" s="60"/>
      <c r="U1" s="60"/>
      <c r="V1" s="61"/>
      <c r="W1" s="59" t="s">
        <v>79</v>
      </c>
      <c r="X1" s="60"/>
      <c r="Y1" s="60"/>
      <c r="Z1" s="61"/>
      <c r="AA1" s="59" t="s">
        <v>80</v>
      </c>
      <c r="AB1" s="60"/>
      <c r="AC1" s="60"/>
      <c r="AD1" s="61"/>
      <c r="AE1" s="59" t="s">
        <v>81</v>
      </c>
      <c r="AF1" s="60"/>
      <c r="AG1" s="60"/>
      <c r="AH1" s="61"/>
      <c r="AI1" s="59" t="s">
        <v>82</v>
      </c>
      <c r="AJ1" s="60"/>
      <c r="AK1" s="60"/>
      <c r="AL1" s="61"/>
      <c r="AM1" s="59" t="s">
        <v>83</v>
      </c>
      <c r="AN1" s="60"/>
      <c r="AO1" s="60"/>
      <c r="AP1" s="61"/>
      <c r="AQ1" s="57" t="s">
        <v>84</v>
      </c>
      <c r="AR1" s="57"/>
      <c r="AS1" s="57"/>
      <c r="AT1" s="57"/>
      <c r="AU1" s="57" t="s">
        <v>85</v>
      </c>
      <c r="AV1" s="57"/>
      <c r="AW1" s="57"/>
      <c r="AX1" s="57"/>
      <c r="AY1" s="57" t="s">
        <v>86</v>
      </c>
      <c r="AZ1" s="57"/>
      <c r="BA1" s="57"/>
      <c r="BB1" s="57"/>
      <c r="BC1" s="57" t="s">
        <v>87</v>
      </c>
      <c r="BD1" s="57"/>
      <c r="BE1" s="57"/>
      <c r="BF1" s="57"/>
    </row>
    <row r="2" spans="1:58" ht="45" customHeight="1" x14ac:dyDescent="0.3">
      <c r="A2" s="63"/>
      <c r="B2" s="63"/>
      <c r="C2" s="63"/>
      <c r="D2" s="63"/>
      <c r="E2" s="63"/>
      <c r="F2" s="64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2" t="s">
        <v>7</v>
      </c>
      <c r="AB2" s="33" t="s">
        <v>8</v>
      </c>
      <c r="AC2" s="33" t="s">
        <v>9</v>
      </c>
      <c r="AD2" s="32" t="s">
        <v>15</v>
      </c>
      <c r="AE2" s="37" t="s">
        <v>7</v>
      </c>
      <c r="AF2" s="38" t="s">
        <v>8</v>
      </c>
      <c r="AG2" s="38" t="s">
        <v>9</v>
      </c>
      <c r="AH2" s="37" t="s">
        <v>15</v>
      </c>
      <c r="AI2" s="40" t="s">
        <v>7</v>
      </c>
      <c r="AJ2" s="38" t="s">
        <v>8</v>
      </c>
      <c r="AK2" s="38" t="s">
        <v>9</v>
      </c>
      <c r="AL2" s="37" t="s">
        <v>15</v>
      </c>
      <c r="AM2" s="42" t="s">
        <v>7</v>
      </c>
      <c r="AN2" s="43" t="s">
        <v>8</v>
      </c>
      <c r="AO2" s="43" t="s">
        <v>9</v>
      </c>
      <c r="AP2" s="42" t="s">
        <v>15</v>
      </c>
      <c r="AQ2" s="45" t="s">
        <v>7</v>
      </c>
      <c r="AR2" s="44" t="s">
        <v>8</v>
      </c>
      <c r="AS2" s="44" t="s">
        <v>9</v>
      </c>
      <c r="AT2" s="45" t="s">
        <v>15</v>
      </c>
      <c r="AU2" s="45" t="s">
        <v>7</v>
      </c>
      <c r="AV2" s="44" t="s">
        <v>8</v>
      </c>
      <c r="AW2" s="44" t="s">
        <v>9</v>
      </c>
      <c r="AX2" s="45" t="s">
        <v>15</v>
      </c>
      <c r="AY2" s="46" t="s">
        <v>7</v>
      </c>
      <c r="AZ2" s="47" t="s">
        <v>8</v>
      </c>
      <c r="BA2" s="47" t="s">
        <v>9</v>
      </c>
      <c r="BB2" s="46" t="s">
        <v>15</v>
      </c>
      <c r="BC2" s="49" t="s">
        <v>7</v>
      </c>
      <c r="BD2" s="48" t="s">
        <v>8</v>
      </c>
      <c r="BE2" s="48" t="s">
        <v>9</v>
      </c>
      <c r="BF2" s="49" t="s">
        <v>15</v>
      </c>
    </row>
    <row r="3" spans="1:58" x14ac:dyDescent="0.3">
      <c r="A3" s="11">
        <f t="shared" ref="A3:A20" si="0">IF(D3=0," ",RANK(D3,$D$3:$D$20,0))</f>
        <v>1</v>
      </c>
      <c r="B3" s="9">
        <v>1</v>
      </c>
      <c r="C3" s="12" t="s">
        <v>102</v>
      </c>
      <c r="D3" s="13">
        <f>I3+M3+Q3+U3+Y3+AC3+AG3+AK3+AO3+AS3+AW3+BA3+BE3</f>
        <v>100.5</v>
      </c>
      <c r="E3" s="13">
        <f>J3+N3+R3+V3+Z3+AD3+AH3+AL3+AP3+AT3+AX3+BB3+BF3</f>
        <v>11</v>
      </c>
      <c r="F3" s="13">
        <f>COUNTA(H3,L3,P3,T3,X3,AB3,AF3,AJ3,AN3,AR3,AV3,AZ3,BD3)</f>
        <v>1</v>
      </c>
      <c r="G3" s="5">
        <f>VLOOKUP(C3,'1'!B10:H110,3,FALSE)</f>
        <v>4.4016203703703703E-2</v>
      </c>
      <c r="H3" s="6">
        <f>VLOOKUP(C3,'1'!B10:H110,4,FALSE)</f>
        <v>3</v>
      </c>
      <c r="I3" s="6">
        <f>VLOOKUP(H3,Баллы!$A$2:$B$101,2)+J3/2</f>
        <v>100.5</v>
      </c>
      <c r="J3" s="6">
        <f>VLOOKUP(C3,'1'!B10:H110,6,FALSE)</f>
        <v>11</v>
      </c>
      <c r="K3" s="5"/>
      <c r="L3" s="6"/>
      <c r="M3" s="6"/>
      <c r="N3" s="6"/>
      <c r="O3" s="22"/>
      <c r="P3" s="4"/>
      <c r="Q3" s="4"/>
      <c r="R3" s="4"/>
      <c r="S3" s="5"/>
      <c r="T3" s="6"/>
      <c r="U3" s="6"/>
      <c r="V3" s="6"/>
      <c r="W3" s="5"/>
      <c r="X3" s="6"/>
      <c r="Y3" s="6"/>
      <c r="Z3" s="6"/>
      <c r="AA3" s="5"/>
      <c r="AB3" s="6"/>
      <c r="AC3" s="6"/>
      <c r="AD3" s="6"/>
      <c r="AE3" s="8"/>
      <c r="AF3" s="4"/>
      <c r="AG3" s="4"/>
      <c r="AH3" s="4"/>
      <c r="AI3" s="8"/>
      <c r="AJ3" s="4"/>
      <c r="AK3" s="4"/>
      <c r="AL3" s="4"/>
      <c r="AM3" s="8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 t="str">
        <f t="shared" si="0"/>
        <v xml:space="preserve"> </v>
      </c>
      <c r="B4" s="9">
        <v>2</v>
      </c>
      <c r="C4" s="12"/>
      <c r="D4" s="13">
        <f t="shared" ref="D4:D20" si="1">I4+M4+Q4+U4+Y4+AC4+AG4+AK4+AO4+AS4+AW4+BA4+BE4</f>
        <v>0</v>
      </c>
      <c r="E4" s="13">
        <f t="shared" ref="E4:E20" si="2">J4+N4+R4+V4+Z4+AD4+AH4+AL4+AP4+AT4+AX4+BB4+BF4</f>
        <v>0</v>
      </c>
      <c r="F4" s="13">
        <f t="shared" ref="F4:F20" si="3">COUNTA(H4,L4,P4,T4,X4,AB4,AF4,AJ4,AN4,AR4,AV4,AZ4,BD4)</f>
        <v>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8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  <c r="BD4" s="6"/>
      <c r="BE4" s="6"/>
      <c r="BF4" s="6"/>
    </row>
    <row r="5" spans="1:58" x14ac:dyDescent="0.3">
      <c r="A5" s="11" t="str">
        <f t="shared" si="0"/>
        <v xml:space="preserve"> </v>
      </c>
      <c r="B5" s="9">
        <v>3</v>
      </c>
      <c r="C5" s="12"/>
      <c r="D5" s="13">
        <f t="shared" si="1"/>
        <v>0</v>
      </c>
      <c r="E5" s="13">
        <f t="shared" si="2"/>
        <v>0</v>
      </c>
      <c r="F5" s="13">
        <f t="shared" si="3"/>
        <v>0</v>
      </c>
      <c r="G5" s="5"/>
      <c r="H5" s="6"/>
      <c r="I5" s="6"/>
      <c r="J5" s="6"/>
      <c r="K5" s="5"/>
      <c r="L5" s="6"/>
      <c r="M5" s="6"/>
      <c r="N5" s="6"/>
      <c r="O5" s="22"/>
      <c r="P5" s="4"/>
      <c r="Q5" s="4"/>
      <c r="R5" s="4"/>
      <c r="S5" s="5"/>
      <c r="T5" s="6"/>
      <c r="U5" s="6"/>
      <c r="V5" s="6"/>
      <c r="W5" s="5"/>
      <c r="X5" s="6"/>
      <c r="Y5" s="6"/>
      <c r="Z5" s="6"/>
      <c r="AA5" s="5"/>
      <c r="AB5" s="6"/>
      <c r="AC5" s="6"/>
      <c r="AD5" s="6"/>
      <c r="AE5" s="8"/>
      <c r="AF5" s="4"/>
      <c r="AG5" s="4"/>
      <c r="AH5" s="4"/>
      <c r="AI5" s="8"/>
      <c r="AJ5" s="4"/>
      <c r="AK5" s="4"/>
      <c r="AL5" s="4"/>
      <c r="AM5" s="8"/>
      <c r="AN5" s="4"/>
      <c r="AO5" s="4"/>
      <c r="AP5" s="4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x14ac:dyDescent="0.3">
      <c r="A6" s="11" t="str">
        <f t="shared" si="0"/>
        <v xml:space="preserve"> </v>
      </c>
      <c r="B6" s="9">
        <v>4</v>
      </c>
      <c r="C6" s="12"/>
      <c r="D6" s="13">
        <f t="shared" si="1"/>
        <v>0</v>
      </c>
      <c r="E6" s="13">
        <f t="shared" si="2"/>
        <v>0</v>
      </c>
      <c r="F6" s="13">
        <f t="shared" si="3"/>
        <v>0</v>
      </c>
      <c r="G6" s="4"/>
      <c r="H6" s="4"/>
      <c r="I6" s="4"/>
      <c r="J6" s="4"/>
      <c r="K6" s="5"/>
      <c r="L6" s="6"/>
      <c r="M6" s="6"/>
      <c r="N6" s="6"/>
      <c r="O6" s="4"/>
      <c r="P6" s="4"/>
      <c r="Q6" s="4"/>
      <c r="R6" s="4"/>
      <c r="S6" s="5"/>
      <c r="T6" s="6"/>
      <c r="U6" s="6"/>
      <c r="V6" s="6"/>
      <c r="W6" s="5"/>
      <c r="X6" s="6"/>
      <c r="Y6" s="6"/>
      <c r="Z6" s="6"/>
      <c r="AA6" s="5"/>
      <c r="AB6" s="6"/>
      <c r="AC6" s="6"/>
      <c r="AD6" s="6"/>
      <c r="AE6" s="8"/>
      <c r="AF6" s="4"/>
      <c r="AG6" s="4"/>
      <c r="AH6" s="4"/>
      <c r="AI6" s="8"/>
      <c r="AJ6" s="4"/>
      <c r="AK6" s="4"/>
      <c r="AL6" s="4"/>
      <c r="AM6" s="8"/>
      <c r="AN6" s="4"/>
      <c r="AO6" s="4"/>
      <c r="AP6" s="4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 t="str">
        <f t="shared" si="0"/>
        <v xml:space="preserve"> </v>
      </c>
      <c r="B7" s="9">
        <v>5</v>
      </c>
      <c r="C7" s="12"/>
      <c r="D7" s="13">
        <f t="shared" si="1"/>
        <v>0</v>
      </c>
      <c r="E7" s="13">
        <f t="shared" si="2"/>
        <v>0</v>
      </c>
      <c r="F7" s="13">
        <f t="shared" si="3"/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8"/>
      <c r="AF7" s="4"/>
      <c r="AG7" s="4"/>
      <c r="AH7" s="4"/>
      <c r="AI7" s="8"/>
      <c r="AJ7" s="4"/>
      <c r="AK7" s="4"/>
      <c r="AL7" s="4"/>
      <c r="AM7" s="4"/>
      <c r="AN7" s="4"/>
      <c r="AO7" s="4"/>
      <c r="AP7" s="4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x14ac:dyDescent="0.3">
      <c r="A8" s="11" t="str">
        <f t="shared" si="0"/>
        <v xml:space="preserve"> </v>
      </c>
      <c r="B8" s="9">
        <v>6</v>
      </c>
      <c r="C8" s="12"/>
      <c r="D8" s="13">
        <f t="shared" si="1"/>
        <v>0</v>
      </c>
      <c r="E8" s="13">
        <f t="shared" si="2"/>
        <v>0</v>
      </c>
      <c r="F8" s="13">
        <f t="shared" si="3"/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/>
      <c r="T8" s="6"/>
      <c r="U8" s="6"/>
      <c r="V8" s="6"/>
      <c r="W8" s="5"/>
      <c r="X8" s="6"/>
      <c r="Y8" s="6"/>
      <c r="Z8" s="6"/>
      <c r="AA8" s="5"/>
      <c r="AB8" s="6"/>
      <c r="AC8" s="6"/>
      <c r="AD8" s="6"/>
      <c r="AE8" s="8"/>
      <c r="AF8" s="4"/>
      <c r="AG8" s="4"/>
      <c r="AH8" s="4"/>
      <c r="AI8" s="8"/>
      <c r="AJ8" s="4"/>
      <c r="AK8" s="4"/>
      <c r="AL8" s="4"/>
      <c r="AM8" s="4"/>
      <c r="AN8" s="4"/>
      <c r="AO8" s="4"/>
      <c r="AP8" s="4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x14ac:dyDescent="0.3">
      <c r="A9" s="11" t="str">
        <f t="shared" si="0"/>
        <v xml:space="preserve"> </v>
      </c>
      <c r="B9" s="9">
        <v>7</v>
      </c>
      <c r="C9" s="12"/>
      <c r="D9" s="13">
        <f t="shared" si="1"/>
        <v>0</v>
      </c>
      <c r="E9" s="13">
        <f t="shared" si="2"/>
        <v>0</v>
      </c>
      <c r="F9" s="13">
        <f t="shared" si="3"/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5"/>
      <c r="AB9" s="6"/>
      <c r="AC9" s="6"/>
      <c r="AD9" s="6"/>
      <c r="AE9" s="8"/>
      <c r="AF9" s="4"/>
      <c r="AG9" s="4"/>
      <c r="AH9" s="4"/>
      <c r="AI9" s="8"/>
      <c r="AJ9" s="4"/>
      <c r="AK9" s="4"/>
      <c r="AL9" s="4"/>
      <c r="AM9" s="4"/>
      <c r="AN9" s="4"/>
      <c r="AO9" s="4"/>
      <c r="AP9" s="4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x14ac:dyDescent="0.3">
      <c r="A10" s="11" t="str">
        <f t="shared" si="0"/>
        <v xml:space="preserve"> </v>
      </c>
      <c r="B10" s="9">
        <v>8</v>
      </c>
      <c r="C10" s="12"/>
      <c r="D10" s="13">
        <f t="shared" si="1"/>
        <v>0</v>
      </c>
      <c r="E10" s="13">
        <f t="shared" si="2"/>
        <v>0</v>
      </c>
      <c r="F10" s="13">
        <f t="shared" si="3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8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 spans="1:58" x14ac:dyDescent="0.3">
      <c r="A11" s="11" t="str">
        <f t="shared" si="0"/>
        <v xml:space="preserve"> </v>
      </c>
      <c r="B11" s="9">
        <v>9</v>
      </c>
      <c r="C11" s="12"/>
      <c r="D11" s="13">
        <f t="shared" si="1"/>
        <v>0</v>
      </c>
      <c r="E11" s="13">
        <f t="shared" si="2"/>
        <v>0</v>
      </c>
      <c r="F11" s="13">
        <f t="shared" si="3"/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6"/>
      <c r="U11" s="6"/>
      <c r="V11" s="6"/>
      <c r="W11" s="5"/>
      <c r="X11" s="6"/>
      <c r="Y11" s="6"/>
      <c r="Z11" s="6"/>
      <c r="AA11" s="5"/>
      <c r="AB11" s="6"/>
      <c r="AC11" s="6"/>
      <c r="AD11" s="6"/>
      <c r="AE11" s="8"/>
      <c r="AF11" s="4"/>
      <c r="AG11" s="4"/>
      <c r="AH11" s="4"/>
      <c r="AI11" s="8"/>
      <c r="AJ11" s="4"/>
      <c r="AK11" s="4"/>
      <c r="AL11" s="4"/>
      <c r="AM11" s="4"/>
      <c r="AN11" s="4"/>
      <c r="AO11" s="4"/>
      <c r="AP11" s="4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 t="str">
        <f t="shared" si="0"/>
        <v xml:space="preserve"> </v>
      </c>
      <c r="B12" s="9">
        <v>10</v>
      </c>
      <c r="C12" s="12"/>
      <c r="D12" s="13">
        <f t="shared" si="1"/>
        <v>0</v>
      </c>
      <c r="E12" s="13">
        <f t="shared" si="2"/>
        <v>0</v>
      </c>
      <c r="F12" s="13">
        <f t="shared" si="3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8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</row>
    <row r="13" spans="1:58" x14ac:dyDescent="0.3">
      <c r="A13" s="11" t="str">
        <f t="shared" si="0"/>
        <v xml:space="preserve"> </v>
      </c>
      <c r="B13" s="9">
        <v>11</v>
      </c>
      <c r="C13" s="12"/>
      <c r="D13" s="13">
        <f t="shared" si="1"/>
        <v>0</v>
      </c>
      <c r="E13" s="13">
        <f t="shared" si="2"/>
        <v>0</v>
      </c>
      <c r="F13" s="13">
        <f t="shared" si="3"/>
        <v>0</v>
      </c>
      <c r="G13" s="5"/>
      <c r="H13" s="6"/>
      <c r="I13" s="6"/>
      <c r="J13" s="6"/>
      <c r="K13" s="5"/>
      <c r="L13" s="6"/>
      <c r="M13" s="6"/>
      <c r="N13" s="6"/>
      <c r="O13" s="22"/>
      <c r="P13" s="4"/>
      <c r="Q13" s="4"/>
      <c r="R13" s="4"/>
      <c r="S13" s="5"/>
      <c r="T13" s="6"/>
      <c r="U13" s="6"/>
      <c r="V13" s="6"/>
      <c r="W13" s="5"/>
      <c r="X13" s="6"/>
      <c r="Y13" s="6"/>
      <c r="Z13" s="6"/>
      <c r="AA13" s="5"/>
      <c r="AB13" s="6"/>
      <c r="AC13" s="6"/>
      <c r="AD13" s="6"/>
      <c r="AE13" s="8"/>
      <c r="AF13" s="4"/>
      <c r="AG13" s="4"/>
      <c r="AH13" s="4"/>
      <c r="AI13" s="8"/>
      <c r="AJ13" s="4"/>
      <c r="AK13" s="4"/>
      <c r="AL13" s="4"/>
      <c r="AM13" s="8"/>
      <c r="AN13" s="4"/>
      <c r="AO13" s="4"/>
      <c r="AP13" s="4"/>
      <c r="AQ13" s="5"/>
      <c r="AR13" s="6"/>
      <c r="AS13" s="6"/>
      <c r="AT13" s="6"/>
      <c r="AU13" s="5"/>
      <c r="AV13" s="6"/>
      <c r="AW13" s="6"/>
      <c r="AX13" s="6"/>
      <c r="AY13" s="5"/>
      <c r="AZ13" s="6"/>
      <c r="BA13" s="6"/>
      <c r="BB13" s="6"/>
      <c r="BC13" s="5"/>
      <c r="BD13" s="6"/>
      <c r="BE13" s="6"/>
      <c r="BF13" s="6"/>
    </row>
    <row r="14" spans="1:58" x14ac:dyDescent="0.3">
      <c r="A14" s="11" t="str">
        <f t="shared" si="0"/>
        <v xml:space="preserve"> </v>
      </c>
      <c r="B14" s="9">
        <v>12</v>
      </c>
      <c r="C14" s="26"/>
      <c r="D14" s="13">
        <f t="shared" si="1"/>
        <v>0</v>
      </c>
      <c r="E14" s="13">
        <f t="shared" si="2"/>
        <v>0</v>
      </c>
      <c r="F14" s="13">
        <f t="shared" si="3"/>
        <v>0</v>
      </c>
      <c r="G14" s="4"/>
      <c r="H14" s="4"/>
      <c r="I14" s="4"/>
      <c r="J14" s="4"/>
      <c r="K14" s="5"/>
      <c r="L14" s="6"/>
      <c r="M14" s="6"/>
      <c r="N14" s="6"/>
      <c r="O14" s="22"/>
      <c r="P14" s="4"/>
      <c r="Q14" s="4"/>
      <c r="R14" s="4"/>
      <c r="S14" s="5"/>
      <c r="T14" s="6"/>
      <c r="U14" s="6"/>
      <c r="V14" s="6"/>
      <c r="W14" s="5"/>
      <c r="X14" s="6"/>
      <c r="Y14" s="6"/>
      <c r="Z14" s="6"/>
      <c r="AA14" s="5"/>
      <c r="AB14" s="6"/>
      <c r="AC14" s="6"/>
      <c r="AD14" s="6"/>
      <c r="AE14" s="8"/>
      <c r="AF14" s="4"/>
      <c r="AG14" s="4"/>
      <c r="AH14" s="4"/>
      <c r="AI14" s="8"/>
      <c r="AJ14" s="4"/>
      <c r="AK14" s="4"/>
      <c r="AL14" s="4"/>
      <c r="AM14" s="8"/>
      <c r="AN14" s="4"/>
      <c r="AO14" s="4"/>
      <c r="AP14" s="4"/>
      <c r="AQ14" s="5"/>
      <c r="AR14" s="6"/>
      <c r="AS14" s="6"/>
      <c r="AT14" s="6"/>
      <c r="AU14" s="5"/>
      <c r="AV14" s="6"/>
      <c r="AW14" s="6"/>
      <c r="AX14" s="6"/>
      <c r="AY14" s="5"/>
      <c r="AZ14" s="6"/>
      <c r="BA14" s="6"/>
      <c r="BB14" s="6"/>
      <c r="BC14" s="5"/>
      <c r="BD14" s="6"/>
      <c r="BE14" s="6"/>
      <c r="BF14" s="6"/>
    </row>
    <row r="15" spans="1:58" x14ac:dyDescent="0.3">
      <c r="A15" s="11" t="str">
        <f t="shared" si="0"/>
        <v xml:space="preserve"> </v>
      </c>
      <c r="B15" s="9">
        <v>13</v>
      </c>
      <c r="C15" s="12"/>
      <c r="D15" s="13">
        <f t="shared" si="1"/>
        <v>0</v>
      </c>
      <c r="E15" s="13">
        <f t="shared" si="2"/>
        <v>0</v>
      </c>
      <c r="F15" s="13">
        <f t="shared" si="3"/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8"/>
      <c r="AF15" s="4"/>
      <c r="AG15" s="4"/>
      <c r="AH15" s="4"/>
      <c r="AI15" s="8"/>
      <c r="AJ15" s="4"/>
      <c r="AK15" s="4"/>
      <c r="AL15" s="4"/>
      <c r="AM15" s="4"/>
      <c r="AN15" s="4"/>
      <c r="AO15" s="4"/>
      <c r="AP15" s="4"/>
      <c r="AQ15" s="5"/>
      <c r="AR15" s="6"/>
      <c r="AS15" s="6"/>
      <c r="AT15" s="6"/>
      <c r="AU15" s="5"/>
      <c r="AV15" s="6"/>
      <c r="AW15" s="6"/>
      <c r="AX15" s="6"/>
      <c r="AY15" s="5"/>
      <c r="AZ15" s="6"/>
      <c r="BA15" s="6"/>
      <c r="BB15" s="6"/>
      <c r="BC15" s="5"/>
      <c r="BD15" s="6"/>
      <c r="BE15" s="6"/>
      <c r="BF15" s="6"/>
    </row>
    <row r="16" spans="1:58" x14ac:dyDescent="0.3">
      <c r="A16" s="11" t="str">
        <f t="shared" si="0"/>
        <v xml:space="preserve"> </v>
      </c>
      <c r="B16" s="9">
        <v>14</v>
      </c>
      <c r="C16" s="12"/>
      <c r="D16" s="13">
        <f t="shared" si="1"/>
        <v>0</v>
      </c>
      <c r="E16" s="13">
        <f t="shared" si="2"/>
        <v>0</v>
      </c>
      <c r="F16" s="13">
        <f t="shared" si="3"/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  <c r="T16" s="6"/>
      <c r="U16" s="6"/>
      <c r="V16" s="6"/>
      <c r="W16" s="5"/>
      <c r="X16" s="6"/>
      <c r="Y16" s="6"/>
      <c r="Z16" s="6"/>
      <c r="AA16" s="5"/>
      <c r="AB16" s="6"/>
      <c r="AC16" s="6"/>
      <c r="AD16" s="6"/>
      <c r="AE16" s="8"/>
      <c r="AF16" s="4"/>
      <c r="AG16" s="4"/>
      <c r="AH16" s="4"/>
      <c r="AI16" s="8"/>
      <c r="AJ16" s="4"/>
      <c r="AK16" s="4"/>
      <c r="AL16" s="4"/>
      <c r="AM16" s="4"/>
      <c r="AN16" s="4"/>
      <c r="AO16" s="4"/>
      <c r="AP16" s="4"/>
      <c r="AQ16" s="5"/>
      <c r="AR16" s="6"/>
      <c r="AS16" s="6"/>
      <c r="AT16" s="6"/>
      <c r="AU16" s="5"/>
      <c r="AV16" s="6"/>
      <c r="AW16" s="6"/>
      <c r="AX16" s="6"/>
      <c r="AY16" s="5"/>
      <c r="AZ16" s="6"/>
      <c r="BA16" s="6"/>
      <c r="BB16" s="6"/>
      <c r="BC16" s="5"/>
      <c r="BD16" s="6"/>
      <c r="BE16" s="6"/>
      <c r="BF16" s="6"/>
    </row>
    <row r="17" spans="1:58" x14ac:dyDescent="0.3">
      <c r="A17" s="11" t="str">
        <f t="shared" si="0"/>
        <v xml:space="preserve"> </v>
      </c>
      <c r="B17" s="9">
        <v>15</v>
      </c>
      <c r="C17" s="12"/>
      <c r="D17" s="13">
        <f t="shared" si="1"/>
        <v>0</v>
      </c>
      <c r="E17" s="13">
        <f t="shared" si="2"/>
        <v>0</v>
      </c>
      <c r="F17" s="13">
        <f t="shared" si="3"/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8"/>
      <c r="AJ17" s="4"/>
      <c r="AK17" s="4"/>
      <c r="AL17" s="4"/>
      <c r="AM17" s="4"/>
      <c r="AN17" s="4"/>
      <c r="AO17" s="4"/>
      <c r="AP17" s="4"/>
      <c r="AQ17" s="5"/>
      <c r="AR17" s="6"/>
      <c r="AS17" s="6"/>
      <c r="AT17" s="6"/>
      <c r="AU17" s="5"/>
      <c r="AV17" s="6"/>
      <c r="AW17" s="6"/>
      <c r="AX17" s="6"/>
      <c r="AY17" s="5"/>
      <c r="AZ17" s="6"/>
      <c r="BA17" s="6"/>
      <c r="BB17" s="6"/>
      <c r="BC17" s="5"/>
      <c r="BD17" s="6"/>
      <c r="BE17" s="6"/>
      <c r="BF17" s="6"/>
    </row>
    <row r="18" spans="1:58" x14ac:dyDescent="0.3">
      <c r="A18" s="11" t="str">
        <f t="shared" si="0"/>
        <v xml:space="preserve"> </v>
      </c>
      <c r="B18" s="9">
        <v>16</v>
      </c>
      <c r="C18" s="12"/>
      <c r="D18" s="13">
        <f t="shared" si="1"/>
        <v>0</v>
      </c>
      <c r="E18" s="13">
        <f t="shared" si="2"/>
        <v>0</v>
      </c>
      <c r="F18" s="13">
        <f t="shared" si="3"/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8"/>
      <c r="AJ18" s="4"/>
      <c r="AK18" s="4"/>
      <c r="AL18" s="4"/>
      <c r="AM18" s="4"/>
      <c r="AN18" s="4"/>
      <c r="AO18" s="4"/>
      <c r="AP18" s="4"/>
      <c r="AQ18" s="5"/>
      <c r="AR18" s="6"/>
      <c r="AS18" s="6"/>
      <c r="AT18" s="6"/>
      <c r="AU18" s="5"/>
      <c r="AV18" s="6"/>
      <c r="AW18" s="6"/>
      <c r="AX18" s="6"/>
      <c r="AY18" s="5"/>
      <c r="AZ18" s="6"/>
      <c r="BA18" s="6"/>
      <c r="BB18" s="6"/>
      <c r="BC18" s="5"/>
      <c r="BD18" s="6"/>
      <c r="BE18" s="6"/>
      <c r="BF18" s="6"/>
    </row>
    <row r="19" spans="1:58" x14ac:dyDescent="0.3">
      <c r="A19" s="11" t="str">
        <f t="shared" si="0"/>
        <v xml:space="preserve"> </v>
      </c>
      <c r="B19" s="9">
        <v>17</v>
      </c>
      <c r="C19" s="12"/>
      <c r="D19" s="13">
        <f t="shared" si="1"/>
        <v>0</v>
      </c>
      <c r="E19" s="13">
        <f t="shared" si="2"/>
        <v>0</v>
      </c>
      <c r="F19" s="13">
        <f t="shared" si="3"/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8"/>
      <c r="AJ19" s="4"/>
      <c r="AK19" s="4"/>
      <c r="AL19" s="4"/>
      <c r="AM19" s="4"/>
      <c r="AN19" s="4"/>
      <c r="AO19" s="4"/>
      <c r="AP19" s="4"/>
      <c r="AQ19" s="5"/>
      <c r="AR19" s="6"/>
      <c r="AS19" s="6"/>
      <c r="AT19" s="6"/>
      <c r="AU19" s="5"/>
      <c r="AV19" s="6"/>
      <c r="AW19" s="6"/>
      <c r="AX19" s="6"/>
      <c r="AY19" s="5"/>
      <c r="AZ19" s="6"/>
      <c r="BA19" s="6"/>
      <c r="BB19" s="6"/>
      <c r="BC19" s="5"/>
      <c r="BD19" s="6"/>
      <c r="BE19" s="6"/>
      <c r="BF19" s="6"/>
    </row>
    <row r="20" spans="1:58" x14ac:dyDescent="0.3">
      <c r="A20" s="11" t="str">
        <f t="shared" si="0"/>
        <v xml:space="preserve"> </v>
      </c>
      <c r="B20" s="9">
        <v>18</v>
      </c>
      <c r="C20" s="12"/>
      <c r="D20" s="13">
        <f t="shared" si="1"/>
        <v>0</v>
      </c>
      <c r="E20" s="13">
        <f t="shared" si="2"/>
        <v>0</v>
      </c>
      <c r="F20" s="13">
        <f t="shared" si="3"/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8"/>
      <c r="AJ20" s="4"/>
      <c r="AK20" s="4"/>
      <c r="AL20" s="4"/>
      <c r="AM20" s="4"/>
      <c r="AN20" s="4"/>
      <c r="AO20" s="4"/>
      <c r="AP20" s="4"/>
      <c r="AQ20" s="5"/>
      <c r="AR20" s="6"/>
      <c r="AS20" s="6"/>
      <c r="AT20" s="6"/>
      <c r="AU20" s="5"/>
      <c r="AV20" s="6"/>
      <c r="AW20" s="6"/>
      <c r="AX20" s="6"/>
      <c r="AY20" s="5"/>
      <c r="AZ20" s="6"/>
      <c r="BA20" s="6"/>
      <c r="BB20" s="6"/>
      <c r="BC20" s="5"/>
      <c r="BD20" s="6"/>
      <c r="BE20" s="6"/>
      <c r="BF20" s="6"/>
    </row>
    <row r="21" spans="1:58" x14ac:dyDescent="0.3">
      <c r="C21"/>
    </row>
  </sheetData>
  <autoFilter ref="A2:BF20"/>
  <sortState ref="A3:BR20">
    <sortCondition ref="B3:B20"/>
  </sortState>
  <mergeCells count="19">
    <mergeCell ref="O1:R1"/>
    <mergeCell ref="S1:V1"/>
    <mergeCell ref="W1:Z1"/>
    <mergeCell ref="BC1:BF1"/>
    <mergeCell ref="AY1:BB1"/>
    <mergeCell ref="AQ1:AT1"/>
    <mergeCell ref="A1:A2"/>
    <mergeCell ref="C1:C2"/>
    <mergeCell ref="D1:D2"/>
    <mergeCell ref="E1:E2"/>
    <mergeCell ref="F1:F2"/>
    <mergeCell ref="B1:B2"/>
    <mergeCell ref="AU1:AX1"/>
    <mergeCell ref="AA1:AD1"/>
    <mergeCell ref="AE1:AH1"/>
    <mergeCell ref="AI1:AL1"/>
    <mergeCell ref="AM1:AP1"/>
    <mergeCell ref="G1:J1"/>
    <mergeCell ref="K1:N1"/>
  </mergeCells>
  <conditionalFormatting sqref="C18:C1048576 C1:C7 C12">
    <cfRule type="duplicateValues" dxfId="13" priority="14"/>
  </conditionalFormatting>
  <conditionalFormatting sqref="B1:B1048576">
    <cfRule type="duplicateValues" dxfId="12" priority="9"/>
    <cfRule type="duplicateValues" dxfId="11" priority="11"/>
  </conditionalFormatting>
  <conditionalFormatting sqref="B3:B7">
    <cfRule type="duplicateValues" dxfId="10" priority="28"/>
  </conditionalFormatting>
  <conditionalFormatting sqref="C8:C9">
    <cfRule type="duplicateValues" dxfId="9" priority="8"/>
  </conditionalFormatting>
  <conditionalFormatting sqref="C10:C11">
    <cfRule type="duplicateValues" dxfId="8" priority="7"/>
  </conditionalFormatting>
  <conditionalFormatting sqref="C13">
    <cfRule type="duplicateValues" dxfId="7" priority="6"/>
  </conditionalFormatting>
  <conditionalFormatting sqref="C14:C17">
    <cfRule type="duplicateValues" dxfId="6" priority="69"/>
  </conditionalFormatting>
  <conditionalFormatting sqref="C1:C1048576">
    <cfRule type="duplicateValues" dxfId="5" priority="2"/>
  </conditionalFormatting>
  <conditionalFormatting sqref="B3:B20">
    <cfRule type="duplicateValues" dxfId="4" priority="1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BF12"/>
  <sheetViews>
    <sheetView workbookViewId="0">
      <selection activeCell="L8" sqref="L8"/>
    </sheetView>
  </sheetViews>
  <sheetFormatPr defaultColWidth="8.88671875" defaultRowHeight="14.4" x14ac:dyDescent="0.3"/>
  <cols>
    <col min="1" max="1" width="10.6640625" style="1" customWidth="1"/>
    <col min="2" max="2" width="9" style="10" customWidth="1"/>
    <col min="3" max="3" width="22.109375" style="1" customWidth="1"/>
    <col min="4" max="4" width="11.6640625" style="1" customWidth="1"/>
    <col min="5" max="5" width="13.109375" style="1" customWidth="1"/>
    <col min="6" max="6" width="13.33203125" style="1" customWidth="1"/>
    <col min="7" max="7" width="8" style="1" customWidth="1"/>
    <col min="8" max="8" width="12.88671875" style="1" customWidth="1"/>
    <col min="9" max="11" width="8.88671875" style="1"/>
    <col min="12" max="12" width="12.6640625" style="1" customWidth="1"/>
    <col min="13" max="15" width="8.88671875" style="1"/>
    <col min="16" max="16" width="12.88671875" style="1" customWidth="1"/>
    <col min="17" max="19" width="8.88671875" style="1"/>
    <col min="20" max="20" width="12.6640625" style="1" customWidth="1"/>
    <col min="21" max="23" width="8.88671875" style="1"/>
    <col min="24" max="24" width="12.5546875" style="1" customWidth="1"/>
    <col min="25" max="27" width="8.88671875" style="1"/>
    <col min="28" max="28" width="15.21875" style="1" customWidth="1"/>
    <col min="29" max="31" width="8.88671875" style="1"/>
    <col min="32" max="32" width="13.33203125" style="1" customWidth="1"/>
    <col min="33" max="34" width="8.88671875" style="1"/>
    <col min="35" max="35" width="8.88671875" style="21"/>
    <col min="36" max="36" width="13" style="1" customWidth="1"/>
    <col min="37" max="39" width="8.88671875" style="1"/>
    <col min="40" max="40" width="12.6640625" style="1" customWidth="1"/>
    <col min="41" max="43" width="8.88671875" style="1"/>
    <col min="44" max="44" width="12.6640625" style="1" customWidth="1"/>
    <col min="45" max="47" width="8.88671875" style="1"/>
    <col min="48" max="48" width="12.6640625" style="1" customWidth="1"/>
    <col min="49" max="51" width="8.88671875" style="1"/>
    <col min="52" max="52" width="14.44140625" style="1" customWidth="1"/>
    <col min="53" max="55" width="8.88671875" style="1"/>
    <col min="56" max="56" width="12.6640625" style="1" customWidth="1"/>
    <col min="57" max="16384" width="8.88671875" style="1"/>
  </cols>
  <sheetData>
    <row r="1" spans="1:58" ht="15" customHeight="1" x14ac:dyDescent="0.3">
      <c r="A1" s="62" t="s">
        <v>21</v>
      </c>
      <c r="B1" s="62" t="s">
        <v>11</v>
      </c>
      <c r="C1" s="62" t="s">
        <v>16</v>
      </c>
      <c r="D1" s="62" t="s">
        <v>12</v>
      </c>
      <c r="E1" s="62" t="s">
        <v>14</v>
      </c>
      <c r="F1" s="62" t="s">
        <v>13</v>
      </c>
      <c r="G1" s="57" t="s">
        <v>76</v>
      </c>
      <c r="H1" s="57"/>
      <c r="I1" s="57"/>
      <c r="J1" s="57"/>
      <c r="K1" s="57" t="s">
        <v>77</v>
      </c>
      <c r="L1" s="57"/>
      <c r="M1" s="57"/>
      <c r="N1" s="57"/>
      <c r="O1" s="58" t="s">
        <v>53</v>
      </c>
      <c r="P1" s="57"/>
      <c r="Q1" s="57"/>
      <c r="R1" s="57"/>
      <c r="S1" s="59" t="s">
        <v>78</v>
      </c>
      <c r="T1" s="60"/>
      <c r="U1" s="60"/>
      <c r="V1" s="61"/>
      <c r="W1" s="59" t="s">
        <v>79</v>
      </c>
      <c r="X1" s="60"/>
      <c r="Y1" s="60"/>
      <c r="Z1" s="61"/>
      <c r="AA1" s="59" t="s">
        <v>80</v>
      </c>
      <c r="AB1" s="60"/>
      <c r="AC1" s="60"/>
      <c r="AD1" s="61"/>
      <c r="AE1" s="59" t="s">
        <v>81</v>
      </c>
      <c r="AF1" s="60"/>
      <c r="AG1" s="60"/>
      <c r="AH1" s="61"/>
      <c r="AI1" s="59" t="s">
        <v>82</v>
      </c>
      <c r="AJ1" s="60"/>
      <c r="AK1" s="60"/>
      <c r="AL1" s="61"/>
      <c r="AM1" s="59" t="s">
        <v>83</v>
      </c>
      <c r="AN1" s="60"/>
      <c r="AO1" s="60"/>
      <c r="AP1" s="61"/>
      <c r="AQ1" s="57" t="s">
        <v>84</v>
      </c>
      <c r="AR1" s="57"/>
      <c r="AS1" s="57"/>
      <c r="AT1" s="57"/>
      <c r="AU1" s="57" t="s">
        <v>85</v>
      </c>
      <c r="AV1" s="57"/>
      <c r="AW1" s="57"/>
      <c r="AX1" s="57"/>
      <c r="AY1" s="57" t="s">
        <v>86</v>
      </c>
      <c r="AZ1" s="57"/>
      <c r="BA1" s="57"/>
      <c r="BB1" s="57"/>
      <c r="BC1" s="57" t="s">
        <v>87</v>
      </c>
      <c r="BD1" s="57"/>
      <c r="BE1" s="57"/>
      <c r="BF1" s="57"/>
    </row>
    <row r="2" spans="1:58" ht="45" customHeight="1" x14ac:dyDescent="0.3">
      <c r="A2" s="63"/>
      <c r="B2" s="63"/>
      <c r="C2" s="63"/>
      <c r="D2" s="63"/>
      <c r="E2" s="63"/>
      <c r="F2" s="64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2" t="s">
        <v>7</v>
      </c>
      <c r="AB2" s="33" t="s">
        <v>8</v>
      </c>
      <c r="AC2" s="33" t="s">
        <v>9</v>
      </c>
      <c r="AD2" s="32" t="s">
        <v>15</v>
      </c>
      <c r="AE2" s="37" t="s">
        <v>7</v>
      </c>
      <c r="AF2" s="38" t="s">
        <v>8</v>
      </c>
      <c r="AG2" s="38" t="s">
        <v>9</v>
      </c>
      <c r="AH2" s="37" t="s">
        <v>15</v>
      </c>
      <c r="AI2" s="40" t="s">
        <v>7</v>
      </c>
      <c r="AJ2" s="38" t="s">
        <v>8</v>
      </c>
      <c r="AK2" s="38" t="s">
        <v>9</v>
      </c>
      <c r="AL2" s="37" t="s">
        <v>15</v>
      </c>
      <c r="AM2" s="42" t="s">
        <v>7</v>
      </c>
      <c r="AN2" s="43" t="s">
        <v>8</v>
      </c>
      <c r="AO2" s="43" t="s">
        <v>9</v>
      </c>
      <c r="AP2" s="42" t="s">
        <v>15</v>
      </c>
      <c r="AQ2" s="45" t="s">
        <v>7</v>
      </c>
      <c r="AR2" s="44" t="s">
        <v>8</v>
      </c>
      <c r="AS2" s="44" t="s">
        <v>9</v>
      </c>
      <c r="AT2" s="45" t="s">
        <v>15</v>
      </c>
      <c r="AU2" s="45" t="s">
        <v>7</v>
      </c>
      <c r="AV2" s="44" t="s">
        <v>8</v>
      </c>
      <c r="AW2" s="44" t="s">
        <v>9</v>
      </c>
      <c r="AX2" s="45" t="s">
        <v>15</v>
      </c>
      <c r="AY2" s="46" t="s">
        <v>7</v>
      </c>
      <c r="AZ2" s="47" t="s">
        <v>8</v>
      </c>
      <c r="BA2" s="47" t="s">
        <v>9</v>
      </c>
      <c r="BB2" s="46" t="s">
        <v>15</v>
      </c>
      <c r="BC2" s="49" t="s">
        <v>7</v>
      </c>
      <c r="BD2" s="48" t="s">
        <v>8</v>
      </c>
      <c r="BE2" s="48" t="s">
        <v>9</v>
      </c>
      <c r="BF2" s="49" t="s">
        <v>15</v>
      </c>
    </row>
    <row r="3" spans="1:58" x14ac:dyDescent="0.3">
      <c r="A3" s="11">
        <f t="shared" ref="A3:A12" si="0">IF(D3=0," ",RANK(D3,$D$3:$D$12,0))</f>
        <v>1</v>
      </c>
      <c r="B3" s="36">
        <v>1</v>
      </c>
      <c r="C3" s="25" t="s">
        <v>120</v>
      </c>
      <c r="D3" s="13">
        <f>I3+M3+Q3+U3+Y3+AC3+AG3+AK3+AO3+AS3+AW3+BA3+BE3</f>
        <v>101.5</v>
      </c>
      <c r="E3" s="13">
        <f>J3+N3+R3+V3+Z3+AD3+AH3+AL3+AP3+AT3+AX3+BB3+BF3</f>
        <v>3</v>
      </c>
      <c r="F3" s="13">
        <f>COUNTA(H3,L3,P3,T3,X3,AB3,AF3,AJ3,AN3,AR3,AV3,AZ3,BD3)</f>
        <v>1</v>
      </c>
      <c r="G3" s="5">
        <f>VLOOKUP(C3,'1'!B10:H110,3,FALSE)</f>
        <v>7.789351851851852E-3</v>
      </c>
      <c r="H3" s="6">
        <f>VLOOKUP(C3,'1'!B10:H110,4,FALSE)</f>
        <v>1</v>
      </c>
      <c r="I3" s="6">
        <f>VLOOKUP(H3,Баллы!$A$2:$B$101,2)+J3/2</f>
        <v>101.5</v>
      </c>
      <c r="J3" s="6">
        <f>VLOOKUP(C3,'1'!B10:H110,6,FALSE)</f>
        <v>3</v>
      </c>
      <c r="K3" s="5"/>
      <c r="L3" s="6"/>
      <c r="M3" s="6"/>
      <c r="N3" s="6"/>
      <c r="O3" s="22"/>
      <c r="P3" s="4"/>
      <c r="Q3" s="4"/>
      <c r="R3" s="4"/>
      <c r="S3" s="5"/>
      <c r="T3" s="6"/>
      <c r="U3" s="6"/>
      <c r="V3" s="6"/>
      <c r="W3" s="5"/>
      <c r="X3" s="6"/>
      <c r="Y3" s="6"/>
      <c r="Z3" s="6"/>
      <c r="AA3" s="4"/>
      <c r="AB3" s="4"/>
      <c r="AC3" s="4"/>
      <c r="AD3" s="4"/>
      <c r="AE3" s="8"/>
      <c r="AF3" s="4"/>
      <c r="AG3" s="4"/>
      <c r="AH3" s="4"/>
      <c r="AI3" s="8"/>
      <c r="AJ3" s="4"/>
      <c r="AK3" s="4"/>
      <c r="AL3" s="4"/>
      <c r="AM3" s="4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f t="shared" si="0"/>
        <v>2</v>
      </c>
      <c r="B4" s="9">
        <v>2</v>
      </c>
      <c r="C4" s="25" t="s">
        <v>22</v>
      </c>
      <c r="D4" s="13">
        <f t="shared" ref="D4:D12" si="1">I4+M4+Q4+U4+Y4+AC4+AG4+AK4+AO4+AS4+AW4+BA4+BE4</f>
        <v>98.5</v>
      </c>
      <c r="E4" s="13">
        <f t="shared" ref="E4:E12" si="2">J4+N4+R4+V4+Z4+AD4+AH4+AL4+AP4+AT4+AX4+BB4+BF4</f>
        <v>3</v>
      </c>
      <c r="F4" s="13">
        <f t="shared" ref="F4:F12" si="3">COUNTA(H4,L4,P4,T4,X4,AB4,AF4,AJ4,AN4,AR4,AV4,AZ4,BD4)</f>
        <v>1</v>
      </c>
      <c r="G4" s="5">
        <f>VLOOKUP(C4,'1'!B11:H111,3,FALSE)</f>
        <v>7.9745370370370369E-3</v>
      </c>
      <c r="H4" s="6">
        <f>VLOOKUP(C4,'1'!B11:H111,4,FALSE)</f>
        <v>2</v>
      </c>
      <c r="I4" s="6">
        <f>VLOOKUP(H4,Баллы!$A$2:$B$101,2)+J4/2</f>
        <v>98.5</v>
      </c>
      <c r="J4" s="6">
        <f>VLOOKUP(C4,'1'!B11:H111,6,FALSE)</f>
        <v>3</v>
      </c>
      <c r="K4" s="5"/>
      <c r="L4" s="6"/>
      <c r="M4" s="6"/>
      <c r="N4" s="6"/>
      <c r="O4" s="22"/>
      <c r="P4" s="4"/>
      <c r="Q4" s="4"/>
      <c r="R4" s="4"/>
      <c r="S4" s="5"/>
      <c r="T4" s="6"/>
      <c r="U4" s="6"/>
      <c r="V4" s="6"/>
      <c r="W4" s="5"/>
      <c r="X4" s="6"/>
      <c r="Y4" s="6"/>
      <c r="Z4" s="6"/>
      <c r="AA4" s="5"/>
      <c r="AB4" s="6"/>
      <c r="AC4" s="6"/>
      <c r="AD4" s="6"/>
      <c r="AE4" s="8"/>
      <c r="AF4" s="4"/>
      <c r="AG4" s="4"/>
      <c r="AH4" s="4"/>
      <c r="AI4" s="8"/>
      <c r="AJ4" s="4"/>
      <c r="AK4" s="4"/>
      <c r="AL4" s="4"/>
      <c r="AM4" s="8"/>
      <c r="AN4" s="4"/>
      <c r="AO4" s="4"/>
      <c r="AP4" s="4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f t="shared" si="0"/>
        <v>3</v>
      </c>
      <c r="B5" s="36">
        <v>3</v>
      </c>
      <c r="C5" s="25" t="s">
        <v>121</v>
      </c>
      <c r="D5" s="13">
        <f t="shared" si="1"/>
        <v>96.5</v>
      </c>
      <c r="E5" s="13">
        <f t="shared" si="2"/>
        <v>3</v>
      </c>
      <c r="F5" s="13">
        <f t="shared" si="3"/>
        <v>1</v>
      </c>
      <c r="G5" s="5">
        <f>VLOOKUP(C5,'1'!B12:H112,3,FALSE)</f>
        <v>8.5300925925925926E-3</v>
      </c>
      <c r="H5" s="6">
        <f>VLOOKUP(C5,'1'!B12:H112,4,FALSE)</f>
        <v>3</v>
      </c>
      <c r="I5" s="6">
        <f>VLOOKUP(H5,Баллы!$A$2:$B$101,2)+J5/2</f>
        <v>96.5</v>
      </c>
      <c r="J5" s="6">
        <f>VLOOKUP(C5,'1'!B12:H112,6,FALSE)</f>
        <v>3</v>
      </c>
      <c r="K5" s="5"/>
      <c r="L5" s="6"/>
      <c r="M5" s="6"/>
      <c r="N5" s="6"/>
      <c r="O5" s="22"/>
      <c r="P5" s="4"/>
      <c r="Q5" s="4"/>
      <c r="R5" s="4"/>
      <c r="S5" s="5"/>
      <c r="T5" s="6"/>
      <c r="U5" s="6"/>
      <c r="V5" s="6"/>
      <c r="W5" s="5"/>
      <c r="X5" s="6"/>
      <c r="Y5" s="6"/>
      <c r="Z5" s="6"/>
      <c r="AA5" s="4"/>
      <c r="AB5" s="4"/>
      <c r="AC5" s="4"/>
      <c r="AD5" s="4"/>
      <c r="AE5" s="8"/>
      <c r="AF5" s="4"/>
      <c r="AG5" s="4"/>
      <c r="AH5" s="4"/>
      <c r="AI5" s="8"/>
      <c r="AJ5" s="4"/>
      <c r="AK5" s="4"/>
      <c r="AL5" s="4"/>
      <c r="AM5" s="4"/>
      <c r="AN5" s="4"/>
      <c r="AO5" s="4"/>
      <c r="AP5" s="4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x14ac:dyDescent="0.3">
      <c r="A6" s="11">
        <f t="shared" si="0"/>
        <v>4</v>
      </c>
      <c r="B6" s="9">
        <v>4</v>
      </c>
      <c r="C6" s="31" t="s">
        <v>75</v>
      </c>
      <c r="D6" s="13">
        <f t="shared" si="1"/>
        <v>94.5</v>
      </c>
      <c r="E6" s="13">
        <f t="shared" si="2"/>
        <v>3</v>
      </c>
      <c r="F6" s="13">
        <f t="shared" si="3"/>
        <v>1</v>
      </c>
      <c r="G6" s="5">
        <f>VLOOKUP(C6,'1'!B13:H113,3,FALSE)</f>
        <v>9.3171296296296283E-3</v>
      </c>
      <c r="H6" s="6">
        <f>VLOOKUP(C6,'1'!B13:H113,4,FALSE)</f>
        <v>4</v>
      </c>
      <c r="I6" s="6">
        <f>VLOOKUP(H6,Баллы!$A$2:$B$101,2)+J6/2</f>
        <v>94.5</v>
      </c>
      <c r="J6" s="6">
        <f>VLOOKUP(C6,'1'!B13:H113,6,FALSE)</f>
        <v>3</v>
      </c>
      <c r="K6" s="5"/>
      <c r="L6" s="6"/>
      <c r="M6" s="6"/>
      <c r="N6" s="6"/>
      <c r="O6" s="5"/>
      <c r="P6" s="6"/>
      <c r="Q6" s="6"/>
      <c r="R6" s="6"/>
      <c r="S6" s="5"/>
      <c r="T6" s="6"/>
      <c r="U6" s="6"/>
      <c r="V6" s="6"/>
      <c r="W6" s="5"/>
      <c r="X6" s="6"/>
      <c r="Y6" s="6"/>
      <c r="Z6" s="6"/>
      <c r="AA6" s="4"/>
      <c r="AB6" s="4"/>
      <c r="AC6" s="4"/>
      <c r="AD6" s="4"/>
      <c r="AE6" s="8"/>
      <c r="AF6" s="4"/>
      <c r="AG6" s="4"/>
      <c r="AH6" s="4"/>
      <c r="AI6" s="8"/>
      <c r="AJ6" s="4"/>
      <c r="AK6" s="4"/>
      <c r="AL6" s="4"/>
      <c r="AM6" s="8"/>
      <c r="AN6" s="4"/>
      <c r="AO6" s="4"/>
      <c r="AP6" s="4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f t="shared" si="0"/>
        <v>5</v>
      </c>
      <c r="B7" s="9">
        <v>5</v>
      </c>
      <c r="C7" s="12" t="s">
        <v>122</v>
      </c>
      <c r="D7" s="13">
        <f t="shared" si="1"/>
        <v>92.5</v>
      </c>
      <c r="E7" s="13">
        <f t="shared" si="2"/>
        <v>3</v>
      </c>
      <c r="F7" s="13">
        <f t="shared" si="3"/>
        <v>1</v>
      </c>
      <c r="G7" s="5">
        <f>VLOOKUP(C7,'1'!B14:H114,3,FALSE)</f>
        <v>9.3287037037037036E-3</v>
      </c>
      <c r="H7" s="6">
        <f>VLOOKUP(C7,'1'!B14:H114,4,FALSE)</f>
        <v>5</v>
      </c>
      <c r="I7" s="6">
        <f>VLOOKUP(H7,Баллы!$A$2:$B$101,2)+J7/2</f>
        <v>92.5</v>
      </c>
      <c r="J7" s="6">
        <f>VLOOKUP(C7,'1'!B14:H114,6,FALSE)</f>
        <v>3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8"/>
      <c r="AJ7" s="4"/>
      <c r="AK7" s="4"/>
      <c r="AL7" s="4"/>
      <c r="AM7" s="4"/>
      <c r="AN7" s="4"/>
      <c r="AO7" s="4"/>
      <c r="AP7" s="4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ht="15.75" customHeight="1" x14ac:dyDescent="0.3">
      <c r="A8" s="11">
        <f t="shared" si="0"/>
        <v>6</v>
      </c>
      <c r="B8" s="9">
        <v>6</v>
      </c>
      <c r="C8" s="12" t="s">
        <v>70</v>
      </c>
      <c r="D8" s="13">
        <f t="shared" si="1"/>
        <v>90.5</v>
      </c>
      <c r="E8" s="13">
        <f t="shared" si="2"/>
        <v>3</v>
      </c>
      <c r="F8" s="13">
        <f t="shared" si="3"/>
        <v>1</v>
      </c>
      <c r="G8" s="5">
        <f>VLOOKUP(C8,'1'!B15:H115,3,FALSE)</f>
        <v>1.0972222222222223E-2</v>
      </c>
      <c r="H8" s="6">
        <f>VLOOKUP(C8,'1'!B15:H115,4,FALSE)</f>
        <v>6</v>
      </c>
      <c r="I8" s="6">
        <f>VLOOKUP(H8,Баллы!$A$2:$B$101,2)+J8/2</f>
        <v>90.5</v>
      </c>
      <c r="J8" s="6">
        <f>VLOOKUP(C8,'1'!B15:H115,6,FALSE)</f>
        <v>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8"/>
      <c r="AJ8" s="4"/>
      <c r="AK8" s="4"/>
      <c r="AL8" s="4"/>
      <c r="AM8" s="4"/>
      <c r="AN8" s="4"/>
      <c r="AO8" s="4"/>
      <c r="AP8" s="4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ht="16.5" customHeight="1" x14ac:dyDescent="0.3">
      <c r="A9" s="11">
        <f t="shared" si="0"/>
        <v>7</v>
      </c>
      <c r="B9" s="9">
        <v>7</v>
      </c>
      <c r="C9" s="12" t="s">
        <v>123</v>
      </c>
      <c r="D9" s="13">
        <f t="shared" si="1"/>
        <v>88.5</v>
      </c>
      <c r="E9" s="13">
        <f t="shared" si="2"/>
        <v>3</v>
      </c>
      <c r="F9" s="13">
        <f t="shared" si="3"/>
        <v>1</v>
      </c>
      <c r="G9" s="5">
        <f>VLOOKUP(C9,'1'!B16:H116,3,FALSE)</f>
        <v>1.1180555555555556E-2</v>
      </c>
      <c r="H9" s="6">
        <f>VLOOKUP(C9,'1'!B16:H116,4,FALSE)</f>
        <v>7</v>
      </c>
      <c r="I9" s="6">
        <f>VLOOKUP(H9,Баллы!$A$2:$B$101,2)+J9/2</f>
        <v>88.5</v>
      </c>
      <c r="J9" s="6">
        <f>VLOOKUP(C9,'1'!B16:H116,6,FALSE)</f>
        <v>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8"/>
      <c r="AJ9" s="4"/>
      <c r="AK9" s="4"/>
      <c r="AL9" s="4"/>
      <c r="AM9" s="4"/>
      <c r="AN9" s="4"/>
      <c r="AO9" s="4"/>
      <c r="AP9" s="4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ht="15.75" customHeight="1" x14ac:dyDescent="0.3">
      <c r="A10" s="11" t="str">
        <f t="shared" si="0"/>
        <v xml:space="preserve"> </v>
      </c>
      <c r="B10" s="9">
        <v>8</v>
      </c>
      <c r="C10" s="12"/>
      <c r="D10" s="13">
        <f t="shared" si="1"/>
        <v>0</v>
      </c>
      <c r="E10" s="13">
        <f t="shared" si="2"/>
        <v>0</v>
      </c>
      <c r="F10" s="13">
        <f t="shared" si="3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8"/>
      <c r="AJ10" s="4"/>
      <c r="AK10" s="4"/>
      <c r="AL10" s="4"/>
      <c r="AM10" s="4"/>
      <c r="AN10" s="4"/>
      <c r="AO10" s="4"/>
      <c r="AP10" s="4"/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5"/>
      <c r="BD10" s="6"/>
      <c r="BE10" s="6"/>
      <c r="BF10" s="6"/>
    </row>
    <row r="11" spans="1:58" x14ac:dyDescent="0.3">
      <c r="A11" s="11" t="str">
        <f t="shared" si="0"/>
        <v xml:space="preserve"> </v>
      </c>
      <c r="B11" s="9">
        <v>9</v>
      </c>
      <c r="C11" s="30"/>
      <c r="D11" s="13">
        <f t="shared" si="1"/>
        <v>0</v>
      </c>
      <c r="E11" s="13">
        <f t="shared" si="2"/>
        <v>0</v>
      </c>
      <c r="F11" s="13">
        <f t="shared" si="3"/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8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 t="str">
        <f t="shared" si="0"/>
        <v xml:space="preserve"> </v>
      </c>
      <c r="B12" s="9">
        <v>10</v>
      </c>
      <c r="C12" s="12"/>
      <c r="D12" s="13">
        <f t="shared" si="1"/>
        <v>0</v>
      </c>
      <c r="E12" s="13">
        <f t="shared" si="2"/>
        <v>0</v>
      </c>
      <c r="F12" s="13">
        <f t="shared" si="3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8"/>
      <c r="AJ12" s="4"/>
      <c r="AK12" s="4"/>
      <c r="AL12" s="4"/>
      <c r="AM12" s="4"/>
      <c r="AN12" s="4"/>
      <c r="AO12" s="4"/>
      <c r="AP12" s="4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</row>
  </sheetData>
  <autoFilter ref="A2:BF12"/>
  <sortState ref="A3:BR26">
    <sortCondition ref="B3:B26"/>
  </sortState>
  <mergeCells count="19">
    <mergeCell ref="O1:R1"/>
    <mergeCell ref="S1:V1"/>
    <mergeCell ref="W1:Z1"/>
    <mergeCell ref="BC1:BF1"/>
    <mergeCell ref="AY1:BB1"/>
    <mergeCell ref="AQ1:AT1"/>
    <mergeCell ref="A1:A2"/>
    <mergeCell ref="C1:C2"/>
    <mergeCell ref="D1:D2"/>
    <mergeCell ref="E1:E2"/>
    <mergeCell ref="F1:F2"/>
    <mergeCell ref="B1:B2"/>
    <mergeCell ref="AU1:AX1"/>
    <mergeCell ref="AA1:AD1"/>
    <mergeCell ref="AE1:AH1"/>
    <mergeCell ref="AI1:AL1"/>
    <mergeCell ref="AM1:AP1"/>
    <mergeCell ref="G1:J1"/>
    <mergeCell ref="K1:N1"/>
  </mergeCells>
  <conditionalFormatting sqref="C13:C1048576 C1:C2">
    <cfRule type="duplicateValues" dxfId="3" priority="21"/>
  </conditionalFormatting>
  <conditionalFormatting sqref="B13:B1048576 B1:B2">
    <cfRule type="duplicateValues" dxfId="2" priority="4"/>
  </conditionalFormatting>
  <conditionalFormatting sqref="C13:C1048576">
    <cfRule type="duplicateValues" dxfId="1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F12"/>
  <sheetViews>
    <sheetView topLeftCell="B1" zoomScaleNormal="100" workbookViewId="0">
      <selection activeCell="C7" sqref="C7"/>
    </sheetView>
  </sheetViews>
  <sheetFormatPr defaultColWidth="8.88671875" defaultRowHeight="14.4" x14ac:dyDescent="0.3"/>
  <cols>
    <col min="1" max="1" width="10.6640625" style="1" customWidth="1"/>
    <col min="2" max="2" width="9" style="10" customWidth="1"/>
    <col min="3" max="3" width="24" style="1" customWidth="1"/>
    <col min="4" max="4" width="12" style="1" customWidth="1"/>
    <col min="5" max="5" width="13.109375" style="1" customWidth="1"/>
    <col min="6" max="6" width="12.6640625" style="1" customWidth="1"/>
    <col min="7" max="7" width="8.88671875" style="1"/>
    <col min="8" max="8" width="12.6640625" style="1" customWidth="1"/>
    <col min="9" max="11" width="8.88671875" style="1"/>
    <col min="12" max="12" width="12.5546875" style="1" customWidth="1"/>
    <col min="13" max="15" width="8.88671875" style="1"/>
    <col min="16" max="16" width="12.88671875" style="1" customWidth="1"/>
    <col min="17" max="19" width="8.88671875" style="1"/>
    <col min="20" max="20" width="12.6640625" style="1" customWidth="1"/>
    <col min="21" max="23" width="8.88671875" style="1"/>
    <col min="24" max="24" width="12.6640625" style="1" customWidth="1"/>
    <col min="25" max="25" width="8.88671875" style="1" customWidth="1"/>
    <col min="26" max="27" width="8.88671875" style="1"/>
    <col min="28" max="28" width="15.6640625" style="1" customWidth="1"/>
    <col min="29" max="31" width="8.88671875" style="1"/>
    <col min="32" max="32" width="12.88671875" style="1" customWidth="1"/>
    <col min="33" max="33" width="8.88671875" style="1"/>
    <col min="34" max="34" width="9" style="1" customWidth="1"/>
    <col min="35" max="35" width="8.88671875" style="1"/>
    <col min="36" max="36" width="13" style="1" customWidth="1"/>
    <col min="37" max="39" width="8.88671875" style="1"/>
    <col min="40" max="40" width="13.109375" style="1" customWidth="1"/>
    <col min="41" max="43" width="8.88671875" style="1"/>
    <col min="44" max="44" width="12.88671875" style="1" customWidth="1"/>
    <col min="45" max="47" width="8.88671875" style="1"/>
    <col min="48" max="48" width="13.109375" style="1" customWidth="1"/>
    <col min="49" max="51" width="8.88671875" style="1"/>
    <col min="52" max="52" width="14.6640625" style="1" customWidth="1"/>
    <col min="53" max="55" width="8.88671875" style="1"/>
    <col min="56" max="56" width="13.109375" style="1" customWidth="1"/>
    <col min="57" max="16384" width="8.88671875" style="1"/>
  </cols>
  <sheetData>
    <row r="1" spans="1:58" ht="15" customHeight="1" x14ac:dyDescent="0.3">
      <c r="A1" s="62" t="s">
        <v>21</v>
      </c>
      <c r="B1" s="62" t="s">
        <v>11</v>
      </c>
      <c r="C1" s="62" t="s">
        <v>17</v>
      </c>
      <c r="D1" s="62" t="s">
        <v>12</v>
      </c>
      <c r="E1" s="62" t="s">
        <v>14</v>
      </c>
      <c r="F1" s="62" t="s">
        <v>13</v>
      </c>
      <c r="G1" s="57" t="s">
        <v>76</v>
      </c>
      <c r="H1" s="57"/>
      <c r="I1" s="57"/>
      <c r="J1" s="57"/>
      <c r="K1" s="57" t="s">
        <v>77</v>
      </c>
      <c r="L1" s="57"/>
      <c r="M1" s="57"/>
      <c r="N1" s="57"/>
      <c r="O1" s="58" t="s">
        <v>53</v>
      </c>
      <c r="P1" s="57"/>
      <c r="Q1" s="57"/>
      <c r="R1" s="57"/>
      <c r="S1" s="59" t="s">
        <v>78</v>
      </c>
      <c r="T1" s="60"/>
      <c r="U1" s="60"/>
      <c r="V1" s="61"/>
      <c r="W1" s="59" t="s">
        <v>79</v>
      </c>
      <c r="X1" s="60"/>
      <c r="Y1" s="60"/>
      <c r="Z1" s="61"/>
      <c r="AA1" s="59" t="s">
        <v>80</v>
      </c>
      <c r="AB1" s="60"/>
      <c r="AC1" s="60"/>
      <c r="AD1" s="61"/>
      <c r="AE1" s="59" t="s">
        <v>81</v>
      </c>
      <c r="AF1" s="60"/>
      <c r="AG1" s="60"/>
      <c r="AH1" s="61"/>
      <c r="AI1" s="59" t="s">
        <v>82</v>
      </c>
      <c r="AJ1" s="60"/>
      <c r="AK1" s="60"/>
      <c r="AL1" s="61"/>
      <c r="AM1" s="59" t="s">
        <v>83</v>
      </c>
      <c r="AN1" s="60"/>
      <c r="AO1" s="60"/>
      <c r="AP1" s="61"/>
      <c r="AQ1" s="57" t="s">
        <v>84</v>
      </c>
      <c r="AR1" s="57"/>
      <c r="AS1" s="57"/>
      <c r="AT1" s="57"/>
      <c r="AU1" s="57" t="s">
        <v>85</v>
      </c>
      <c r="AV1" s="57"/>
      <c r="AW1" s="57"/>
      <c r="AX1" s="57"/>
      <c r="AY1" s="57" t="s">
        <v>86</v>
      </c>
      <c r="AZ1" s="57"/>
      <c r="BA1" s="57"/>
      <c r="BB1" s="57"/>
      <c r="BC1" s="57" t="s">
        <v>87</v>
      </c>
      <c r="BD1" s="57"/>
      <c r="BE1" s="57"/>
      <c r="BF1" s="57"/>
    </row>
    <row r="2" spans="1:58" ht="45" customHeight="1" x14ac:dyDescent="0.3">
      <c r="A2" s="63"/>
      <c r="B2" s="63"/>
      <c r="C2" s="63"/>
      <c r="D2" s="63"/>
      <c r="E2" s="63"/>
      <c r="F2" s="64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19" t="s">
        <v>7</v>
      </c>
      <c r="AB2" s="18" t="s">
        <v>8</v>
      </c>
      <c r="AC2" s="18" t="s">
        <v>9</v>
      </c>
      <c r="AD2" s="19" t="s">
        <v>15</v>
      </c>
      <c r="AE2" s="19" t="s">
        <v>7</v>
      </c>
      <c r="AF2" s="18" t="s">
        <v>8</v>
      </c>
      <c r="AG2" s="18" t="s">
        <v>9</v>
      </c>
      <c r="AH2" s="19" t="s">
        <v>15</v>
      </c>
      <c r="AI2" s="19" t="s">
        <v>7</v>
      </c>
      <c r="AJ2" s="18" t="s">
        <v>8</v>
      </c>
      <c r="AK2" s="18" t="s">
        <v>9</v>
      </c>
      <c r="AL2" s="19" t="s">
        <v>15</v>
      </c>
      <c r="AM2" s="42" t="s">
        <v>7</v>
      </c>
      <c r="AN2" s="43" t="s">
        <v>8</v>
      </c>
      <c r="AO2" s="43" t="s">
        <v>9</v>
      </c>
      <c r="AP2" s="42" t="s">
        <v>15</v>
      </c>
      <c r="AQ2" s="19" t="s">
        <v>7</v>
      </c>
      <c r="AR2" s="18" t="s">
        <v>8</v>
      </c>
      <c r="AS2" s="18" t="s">
        <v>9</v>
      </c>
      <c r="AT2" s="19" t="s">
        <v>15</v>
      </c>
      <c r="AU2" s="19" t="s">
        <v>7</v>
      </c>
      <c r="AV2" s="18" t="s">
        <v>8</v>
      </c>
      <c r="AW2" s="18" t="s">
        <v>9</v>
      </c>
      <c r="AX2" s="19" t="s">
        <v>15</v>
      </c>
      <c r="AY2" s="46" t="s">
        <v>7</v>
      </c>
      <c r="AZ2" s="47" t="s">
        <v>8</v>
      </c>
      <c r="BA2" s="47" t="s">
        <v>9</v>
      </c>
      <c r="BB2" s="46" t="s">
        <v>15</v>
      </c>
      <c r="BC2" s="49" t="s">
        <v>7</v>
      </c>
      <c r="BD2" s="48" t="s">
        <v>8</v>
      </c>
      <c r="BE2" s="48" t="s">
        <v>9</v>
      </c>
      <c r="BF2" s="49" t="s">
        <v>15</v>
      </c>
    </row>
    <row r="3" spans="1:58" x14ac:dyDescent="0.3">
      <c r="A3" s="11">
        <f t="shared" ref="A3:A12" si="0">IF(D3=0," ",RANK(D3,$D$3:$D$68,0))</f>
        <v>1</v>
      </c>
      <c r="B3" s="9">
        <v>1</v>
      </c>
      <c r="C3" s="12" t="s">
        <v>57</v>
      </c>
      <c r="D3" s="13">
        <f>I3+M3+Q3+U3+Y3+AC3+AG3+AK3+AO3+AS3+AW3+BA3+BE3</f>
        <v>101.5</v>
      </c>
      <c r="E3" s="13">
        <f>J3+N3+R3+V3+Z3+AD3+AH3+AL3+AP3+AT3+AX3+BB3+BF3</f>
        <v>3</v>
      </c>
      <c r="F3" s="13">
        <f>COUNTA(H3,L3,P3,T3,X3,AB3,AF3,AJ3,AN3,AR3,AV3,AZ3,BD3)</f>
        <v>1</v>
      </c>
      <c r="G3" s="5">
        <f>VLOOKUP(C3,'1'!B10:H110,3,FALSE)</f>
        <v>9.5833333333333343E-3</v>
      </c>
      <c r="H3" s="6">
        <f>VLOOKUP(C3,'1'!B10:H110,4,FALSE)</f>
        <v>1</v>
      </c>
      <c r="I3" s="6">
        <f>VLOOKUP(H3,Баллы!$A$2:$B$101,2)+J3/2</f>
        <v>101.5</v>
      </c>
      <c r="J3" s="6">
        <f>VLOOKUP(C3,'1'!B10:H110,6,FALSE)</f>
        <v>3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f t="shared" si="0"/>
        <v>2</v>
      </c>
      <c r="B4" s="9">
        <v>2</v>
      </c>
      <c r="C4" s="12" t="s">
        <v>117</v>
      </c>
      <c r="D4" s="13">
        <f t="shared" ref="D4:D12" si="1">I4+M4+Q4+U4+Y4+AC4+AG4+AK4+AO4+AS4+AW4+BA4+BE4</f>
        <v>98.5</v>
      </c>
      <c r="E4" s="13">
        <f t="shared" ref="E4:E12" si="2">J4+N4+R4+V4+Z4+AD4+AH4+AL4+AP4+AT4+AX4+BB4+BF4</f>
        <v>3</v>
      </c>
      <c r="F4" s="13">
        <f t="shared" ref="F4:F12" si="3">COUNTA(H4,L4,P4,T4,X4,AB4,AF4,AJ4,AN4,AR4,AV4,AZ4,BD4)</f>
        <v>1</v>
      </c>
      <c r="G4" s="5">
        <f>VLOOKUP(C4,'1'!B11:H111,3,FALSE)</f>
        <v>9.9768518518518531E-3</v>
      </c>
      <c r="H4" s="6">
        <f>VLOOKUP(C4,'1'!B11:H111,4,FALSE)</f>
        <v>2</v>
      </c>
      <c r="I4" s="6">
        <f>VLOOKUP(H4,Баллы!$A$2:$B$101,2)+J4/2</f>
        <v>98.5</v>
      </c>
      <c r="J4" s="6">
        <f>VLOOKUP(C4,'1'!B11:H111,6,FALSE)</f>
        <v>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f t="shared" si="0"/>
        <v>3</v>
      </c>
      <c r="B5" s="9">
        <v>3</v>
      </c>
      <c r="C5" s="12" t="s">
        <v>58</v>
      </c>
      <c r="D5" s="13">
        <f t="shared" si="1"/>
        <v>96.5</v>
      </c>
      <c r="E5" s="13">
        <f t="shared" si="2"/>
        <v>3</v>
      </c>
      <c r="F5" s="13">
        <f t="shared" si="3"/>
        <v>1</v>
      </c>
      <c r="G5" s="5">
        <f>VLOOKUP(C5,'1'!B12:H112,3,FALSE)</f>
        <v>1.019675925925926E-2</v>
      </c>
      <c r="H5" s="6">
        <f>VLOOKUP(C5,'1'!B12:H112,4,FALSE)</f>
        <v>3</v>
      </c>
      <c r="I5" s="6">
        <f>VLOOKUP(H5,Баллы!$A$2:$B$101,2)+J5/2</f>
        <v>96.5</v>
      </c>
      <c r="J5" s="6">
        <f>VLOOKUP(C5,'1'!B12:H112,6,FALSE)</f>
        <v>3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x14ac:dyDescent="0.3">
      <c r="A6" s="11">
        <f t="shared" si="0"/>
        <v>4</v>
      </c>
      <c r="B6" s="9">
        <v>4</v>
      </c>
      <c r="C6" s="12" t="s">
        <v>59</v>
      </c>
      <c r="D6" s="13">
        <f t="shared" si="1"/>
        <v>94.5</v>
      </c>
      <c r="E6" s="13">
        <f t="shared" si="2"/>
        <v>3</v>
      </c>
      <c r="F6" s="13">
        <f t="shared" si="3"/>
        <v>1</v>
      </c>
      <c r="G6" s="5">
        <f>VLOOKUP(C6,'1'!B13:H113,3,FALSE)</f>
        <v>1.0983796296296297E-2</v>
      </c>
      <c r="H6" s="6">
        <f>VLOOKUP(C6,'1'!B13:H113,4,FALSE)</f>
        <v>4</v>
      </c>
      <c r="I6" s="6">
        <f>VLOOKUP(H6,Баллы!$A$2:$B$101,2)+J6/2</f>
        <v>94.5</v>
      </c>
      <c r="J6" s="6">
        <f>VLOOKUP(C6,'1'!B13:H113,6,FALSE)</f>
        <v>3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f t="shared" si="0"/>
        <v>5</v>
      </c>
      <c r="B7" s="9">
        <v>5</v>
      </c>
      <c r="C7" s="12" t="s">
        <v>118</v>
      </c>
      <c r="D7" s="13">
        <f t="shared" si="1"/>
        <v>92.5</v>
      </c>
      <c r="E7" s="13">
        <f t="shared" si="2"/>
        <v>3</v>
      </c>
      <c r="F7" s="13">
        <f t="shared" si="3"/>
        <v>1</v>
      </c>
      <c r="G7" s="5">
        <f>VLOOKUP(C7,'1'!B14:H114,3,FALSE)</f>
        <v>1.1006944444444444E-2</v>
      </c>
      <c r="H7" s="6">
        <f>VLOOKUP(C7,'1'!B14:H114,4,FALSE)</f>
        <v>5</v>
      </c>
      <c r="I7" s="6">
        <f>VLOOKUP(H7,Баллы!$A$2:$B$101,2)+J7/2</f>
        <v>92.5</v>
      </c>
      <c r="J7" s="6">
        <f>VLOOKUP(C7,'1'!B14:H114,6,FALSE)</f>
        <v>3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x14ac:dyDescent="0.3">
      <c r="A8" s="11">
        <f t="shared" si="0"/>
        <v>6</v>
      </c>
      <c r="B8" s="9">
        <v>6</v>
      </c>
      <c r="C8" s="12" t="s">
        <v>119</v>
      </c>
      <c r="D8" s="13">
        <f t="shared" si="1"/>
        <v>90.5</v>
      </c>
      <c r="E8" s="13">
        <f t="shared" si="2"/>
        <v>3</v>
      </c>
      <c r="F8" s="13">
        <f t="shared" si="3"/>
        <v>1</v>
      </c>
      <c r="G8" s="5">
        <f>VLOOKUP(C8,'1'!B15:H115,3,FALSE)</f>
        <v>1.3136574074074077E-2</v>
      </c>
      <c r="H8" s="6">
        <f>VLOOKUP(C8,'1'!B15:H115,4,FALSE)</f>
        <v>6</v>
      </c>
      <c r="I8" s="6">
        <f>VLOOKUP(H8,Баллы!$A$2:$B$101,2)+J8/2</f>
        <v>90.5</v>
      </c>
      <c r="J8" s="6">
        <f>VLOOKUP(C8,'1'!B15:H115,6,FALSE)</f>
        <v>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x14ac:dyDescent="0.3">
      <c r="A9" s="11" t="str">
        <f t="shared" si="0"/>
        <v xml:space="preserve"> </v>
      </c>
      <c r="B9" s="9">
        <v>7</v>
      </c>
      <c r="C9" s="12"/>
      <c r="D9" s="13">
        <f t="shared" si="1"/>
        <v>0</v>
      </c>
      <c r="E9" s="13">
        <f t="shared" si="2"/>
        <v>0</v>
      </c>
      <c r="F9" s="13">
        <f t="shared" si="3"/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x14ac:dyDescent="0.3">
      <c r="A10" s="11" t="str">
        <f t="shared" si="0"/>
        <v xml:space="preserve"> </v>
      </c>
      <c r="B10" s="9">
        <v>8</v>
      </c>
      <c r="C10" s="12"/>
      <c r="D10" s="13">
        <f t="shared" si="1"/>
        <v>0</v>
      </c>
      <c r="E10" s="13">
        <f t="shared" si="2"/>
        <v>0</v>
      </c>
      <c r="F10" s="13">
        <f t="shared" si="3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5"/>
      <c r="AZ10" s="6"/>
      <c r="BA10" s="6"/>
      <c r="BB10" s="6"/>
      <c r="BC10" s="5"/>
      <c r="BD10" s="6"/>
      <c r="BE10" s="6"/>
      <c r="BF10" s="6"/>
    </row>
    <row r="11" spans="1:58" x14ac:dyDescent="0.3">
      <c r="A11" s="11" t="str">
        <f t="shared" si="0"/>
        <v xml:space="preserve"> </v>
      </c>
      <c r="B11" s="36">
        <v>9</v>
      </c>
      <c r="C11" s="12"/>
      <c r="D11" s="13">
        <f t="shared" si="1"/>
        <v>0</v>
      </c>
      <c r="E11" s="13">
        <f t="shared" si="2"/>
        <v>0</v>
      </c>
      <c r="F11" s="13">
        <f t="shared" si="3"/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6"/>
      <c r="U11" s="6"/>
      <c r="V11" s="6"/>
      <c r="W11" s="5"/>
      <c r="X11" s="6"/>
      <c r="Y11" s="6"/>
      <c r="Z11" s="6"/>
      <c r="AA11" s="5"/>
      <c r="AB11" s="6"/>
      <c r="AC11" s="6"/>
      <c r="AD11" s="6"/>
      <c r="AE11" s="8"/>
      <c r="AF11" s="4"/>
      <c r="AG11" s="4"/>
      <c r="AH11" s="4"/>
      <c r="AI11" s="4"/>
      <c r="AJ11" s="4"/>
      <c r="AK11" s="4"/>
      <c r="AL11" s="4"/>
      <c r="AM11" s="8"/>
      <c r="AN11" s="4"/>
      <c r="AO11" s="4"/>
      <c r="AP11" s="4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 t="str">
        <f t="shared" si="0"/>
        <v xml:space="preserve"> </v>
      </c>
      <c r="B12" s="9">
        <v>10</v>
      </c>
      <c r="C12" s="12"/>
      <c r="D12" s="13">
        <f t="shared" si="1"/>
        <v>0</v>
      </c>
      <c r="E12" s="13">
        <f t="shared" si="2"/>
        <v>0</v>
      </c>
      <c r="F12" s="13">
        <f t="shared" si="3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5"/>
      <c r="BD12" s="6"/>
      <c r="BE12" s="6"/>
      <c r="BF12" s="6"/>
    </row>
  </sheetData>
  <autoFilter ref="A2:BF12"/>
  <sortState ref="A3:BR26">
    <sortCondition ref="B3:B26"/>
  </sortState>
  <mergeCells count="19">
    <mergeCell ref="O1:R1"/>
    <mergeCell ref="S1:V1"/>
    <mergeCell ref="W1:Z1"/>
    <mergeCell ref="BC1:BF1"/>
    <mergeCell ref="AY1:BB1"/>
    <mergeCell ref="AQ1:AT1"/>
    <mergeCell ref="A1:A2"/>
    <mergeCell ref="C1:C2"/>
    <mergeCell ref="D1:D2"/>
    <mergeCell ref="E1:E2"/>
    <mergeCell ref="F1:F2"/>
    <mergeCell ref="B1:B2"/>
    <mergeCell ref="AU1:AX1"/>
    <mergeCell ref="AA1:AD1"/>
    <mergeCell ref="AE1:AH1"/>
    <mergeCell ref="AI1:AL1"/>
    <mergeCell ref="AM1:AP1"/>
    <mergeCell ref="G1:J1"/>
    <mergeCell ref="K1:N1"/>
  </mergeCells>
  <conditionalFormatting sqref="C13:C1048576 C1:C2">
    <cfRule type="duplicateValues" dxfId="0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D101"/>
  <sheetViews>
    <sheetView workbookViewId="0">
      <selection activeCell="B102" sqref="B102"/>
    </sheetView>
  </sheetViews>
  <sheetFormatPr defaultColWidth="8.88671875" defaultRowHeight="14.4" x14ac:dyDescent="0.3"/>
  <cols>
    <col min="1" max="2" width="8.88671875" style="1"/>
    <col min="3" max="3" width="9.109375" customWidth="1"/>
    <col min="4" max="4" width="13.109375" customWidth="1"/>
    <col min="5" max="16384" width="8.88671875" style="1"/>
  </cols>
  <sheetData>
    <row r="1" spans="1:2" s="2" customFormat="1" x14ac:dyDescent="0.25">
      <c r="A1" s="14" t="s">
        <v>10</v>
      </c>
      <c r="B1" s="15" t="s">
        <v>9</v>
      </c>
    </row>
    <row r="2" spans="1:2" x14ac:dyDescent="0.3">
      <c r="A2" s="16">
        <v>1</v>
      </c>
      <c r="B2" s="17">
        <v>100</v>
      </c>
    </row>
    <row r="3" spans="1:2" x14ac:dyDescent="0.3">
      <c r="A3" s="16">
        <v>2</v>
      </c>
      <c r="B3" s="17">
        <v>97</v>
      </c>
    </row>
    <row r="4" spans="1:2" x14ac:dyDescent="0.3">
      <c r="A4" s="16">
        <v>3</v>
      </c>
      <c r="B4" s="17">
        <v>95</v>
      </c>
    </row>
    <row r="5" spans="1:2" x14ac:dyDescent="0.3">
      <c r="A5" s="16">
        <v>4</v>
      </c>
      <c r="B5" s="17">
        <v>93</v>
      </c>
    </row>
    <row r="6" spans="1:2" x14ac:dyDescent="0.3">
      <c r="A6" s="16">
        <v>5</v>
      </c>
      <c r="B6" s="17">
        <v>91</v>
      </c>
    </row>
    <row r="7" spans="1:2" x14ac:dyDescent="0.3">
      <c r="A7" s="16">
        <v>6</v>
      </c>
      <c r="B7" s="17">
        <v>89</v>
      </c>
    </row>
    <row r="8" spans="1:2" x14ac:dyDescent="0.3">
      <c r="A8" s="16">
        <v>7</v>
      </c>
      <c r="B8" s="17">
        <v>87</v>
      </c>
    </row>
    <row r="9" spans="1:2" x14ac:dyDescent="0.3">
      <c r="A9" s="16">
        <v>8</v>
      </c>
      <c r="B9" s="17">
        <v>85</v>
      </c>
    </row>
    <row r="10" spans="1:2" x14ac:dyDescent="0.3">
      <c r="A10" s="16">
        <v>9</v>
      </c>
      <c r="B10" s="17">
        <v>83</v>
      </c>
    </row>
    <row r="11" spans="1:2" x14ac:dyDescent="0.3">
      <c r="A11" s="16">
        <v>10</v>
      </c>
      <c r="B11" s="17">
        <v>81</v>
      </c>
    </row>
    <row r="12" spans="1:2" x14ac:dyDescent="0.3">
      <c r="A12" s="16">
        <v>11</v>
      </c>
      <c r="B12" s="17">
        <v>80</v>
      </c>
    </row>
    <row r="13" spans="1:2" x14ac:dyDescent="0.3">
      <c r="A13" s="16">
        <v>12</v>
      </c>
      <c r="B13" s="17">
        <v>79</v>
      </c>
    </row>
    <row r="14" spans="1:2" x14ac:dyDescent="0.3">
      <c r="A14" s="16">
        <v>13</v>
      </c>
      <c r="B14" s="17">
        <v>78</v>
      </c>
    </row>
    <row r="15" spans="1:2" x14ac:dyDescent="0.3">
      <c r="A15" s="16">
        <v>14</v>
      </c>
      <c r="B15" s="17">
        <v>77</v>
      </c>
    </row>
    <row r="16" spans="1:2" x14ac:dyDescent="0.3">
      <c r="A16" s="16">
        <v>15</v>
      </c>
      <c r="B16" s="17">
        <v>76</v>
      </c>
    </row>
    <row r="17" spans="1:2" x14ac:dyDescent="0.3">
      <c r="A17" s="16">
        <v>16</v>
      </c>
      <c r="B17" s="17">
        <v>75</v>
      </c>
    </row>
    <row r="18" spans="1:2" x14ac:dyDescent="0.3">
      <c r="A18" s="16">
        <v>17</v>
      </c>
      <c r="B18" s="17">
        <v>74</v>
      </c>
    </row>
    <row r="19" spans="1:2" x14ac:dyDescent="0.3">
      <c r="A19" s="16">
        <v>18</v>
      </c>
      <c r="B19" s="17">
        <v>73</v>
      </c>
    </row>
    <row r="20" spans="1:2" x14ac:dyDescent="0.3">
      <c r="A20" s="16">
        <v>19</v>
      </c>
      <c r="B20" s="17">
        <v>72</v>
      </c>
    </row>
    <row r="21" spans="1:2" x14ac:dyDescent="0.3">
      <c r="A21" s="16">
        <v>20</v>
      </c>
      <c r="B21" s="17">
        <v>71</v>
      </c>
    </row>
    <row r="22" spans="1:2" x14ac:dyDescent="0.3">
      <c r="A22" s="16">
        <v>21</v>
      </c>
      <c r="B22" s="17">
        <v>70</v>
      </c>
    </row>
    <row r="23" spans="1:2" x14ac:dyDescent="0.3">
      <c r="A23" s="16">
        <v>22</v>
      </c>
      <c r="B23" s="17">
        <v>69</v>
      </c>
    </row>
    <row r="24" spans="1:2" x14ac:dyDescent="0.3">
      <c r="A24" s="16">
        <v>23</v>
      </c>
      <c r="B24" s="17">
        <v>68</v>
      </c>
    </row>
    <row r="25" spans="1:2" x14ac:dyDescent="0.3">
      <c r="A25" s="16">
        <v>24</v>
      </c>
      <c r="B25" s="17">
        <v>67</v>
      </c>
    </row>
    <row r="26" spans="1:2" x14ac:dyDescent="0.3">
      <c r="A26" s="16">
        <v>25</v>
      </c>
      <c r="B26" s="17">
        <v>66</v>
      </c>
    </row>
    <row r="27" spans="1:2" x14ac:dyDescent="0.3">
      <c r="A27" s="16">
        <v>26</v>
      </c>
      <c r="B27" s="17">
        <v>65</v>
      </c>
    </row>
    <row r="28" spans="1:2" x14ac:dyDescent="0.3">
      <c r="A28" s="16">
        <v>27</v>
      </c>
      <c r="B28" s="17">
        <v>64</v>
      </c>
    </row>
    <row r="29" spans="1:2" x14ac:dyDescent="0.3">
      <c r="A29" s="16">
        <v>28</v>
      </c>
      <c r="B29" s="17">
        <v>63</v>
      </c>
    </row>
    <row r="30" spans="1:2" x14ac:dyDescent="0.3">
      <c r="A30" s="16">
        <v>29</v>
      </c>
      <c r="B30" s="17">
        <v>62</v>
      </c>
    </row>
    <row r="31" spans="1:2" x14ac:dyDescent="0.3">
      <c r="A31" s="16">
        <v>30</v>
      </c>
      <c r="B31" s="17">
        <v>61</v>
      </c>
    </row>
    <row r="32" spans="1:2" x14ac:dyDescent="0.3">
      <c r="A32" s="16">
        <v>31</v>
      </c>
      <c r="B32" s="17">
        <v>60</v>
      </c>
    </row>
    <row r="33" spans="1:2" x14ac:dyDescent="0.3">
      <c r="A33" s="16">
        <v>32</v>
      </c>
      <c r="B33" s="17">
        <v>59</v>
      </c>
    </row>
    <row r="34" spans="1:2" x14ac:dyDescent="0.3">
      <c r="A34" s="16">
        <v>33</v>
      </c>
      <c r="B34" s="17">
        <v>58</v>
      </c>
    </row>
    <row r="35" spans="1:2" x14ac:dyDescent="0.3">
      <c r="A35" s="16">
        <v>34</v>
      </c>
      <c r="B35" s="17">
        <v>57</v>
      </c>
    </row>
    <row r="36" spans="1:2" x14ac:dyDescent="0.3">
      <c r="A36" s="16">
        <v>35</v>
      </c>
      <c r="B36" s="17">
        <v>56</v>
      </c>
    </row>
    <row r="37" spans="1:2" x14ac:dyDescent="0.3">
      <c r="A37" s="16">
        <v>36</v>
      </c>
      <c r="B37" s="17">
        <v>55</v>
      </c>
    </row>
    <row r="38" spans="1:2" x14ac:dyDescent="0.3">
      <c r="A38" s="16">
        <v>37</v>
      </c>
      <c r="B38" s="17">
        <v>54</v>
      </c>
    </row>
    <row r="39" spans="1:2" x14ac:dyDescent="0.3">
      <c r="A39" s="16">
        <v>38</v>
      </c>
      <c r="B39" s="17">
        <v>53</v>
      </c>
    </row>
    <row r="40" spans="1:2" x14ac:dyDescent="0.3">
      <c r="A40" s="16">
        <v>39</v>
      </c>
      <c r="B40" s="17">
        <v>52</v>
      </c>
    </row>
    <row r="41" spans="1:2" x14ac:dyDescent="0.3">
      <c r="A41" s="16">
        <v>40</v>
      </c>
      <c r="B41" s="17">
        <v>51</v>
      </c>
    </row>
    <row r="42" spans="1:2" x14ac:dyDescent="0.3">
      <c r="A42" s="16">
        <v>41</v>
      </c>
      <c r="B42" s="17">
        <v>50</v>
      </c>
    </row>
    <row r="43" spans="1:2" x14ac:dyDescent="0.3">
      <c r="A43" s="16">
        <v>42</v>
      </c>
      <c r="B43" s="17">
        <v>49</v>
      </c>
    </row>
    <row r="44" spans="1:2" x14ac:dyDescent="0.3">
      <c r="A44" s="16">
        <v>43</v>
      </c>
      <c r="B44" s="17">
        <v>48</v>
      </c>
    </row>
    <row r="45" spans="1:2" x14ac:dyDescent="0.3">
      <c r="A45" s="16">
        <v>44</v>
      </c>
      <c r="B45" s="17">
        <v>47</v>
      </c>
    </row>
    <row r="46" spans="1:2" x14ac:dyDescent="0.3">
      <c r="A46" s="16">
        <v>45</v>
      </c>
      <c r="B46" s="17">
        <v>46</v>
      </c>
    </row>
    <row r="47" spans="1:2" x14ac:dyDescent="0.3">
      <c r="A47" s="16">
        <v>46</v>
      </c>
      <c r="B47" s="17">
        <v>45</v>
      </c>
    </row>
    <row r="48" spans="1:2" x14ac:dyDescent="0.3">
      <c r="A48" s="16">
        <v>47</v>
      </c>
      <c r="B48" s="17">
        <v>44</v>
      </c>
    </row>
    <row r="49" spans="1:2" x14ac:dyDescent="0.3">
      <c r="A49" s="16">
        <v>48</v>
      </c>
      <c r="B49" s="17">
        <v>43</v>
      </c>
    </row>
    <row r="50" spans="1:2" x14ac:dyDescent="0.3">
      <c r="A50" s="16">
        <v>49</v>
      </c>
      <c r="B50" s="17">
        <v>42</v>
      </c>
    </row>
    <row r="51" spans="1:2" x14ac:dyDescent="0.3">
      <c r="A51" s="16">
        <v>50</v>
      </c>
      <c r="B51" s="17">
        <v>41</v>
      </c>
    </row>
    <row r="52" spans="1:2" x14ac:dyDescent="0.3">
      <c r="A52" s="16">
        <v>51</v>
      </c>
      <c r="B52" s="17">
        <v>40</v>
      </c>
    </row>
    <row r="53" spans="1:2" x14ac:dyDescent="0.3">
      <c r="A53" s="16">
        <v>52</v>
      </c>
      <c r="B53" s="17">
        <v>39</v>
      </c>
    </row>
    <row r="54" spans="1:2" x14ac:dyDescent="0.3">
      <c r="A54" s="16">
        <v>53</v>
      </c>
      <c r="B54" s="17">
        <v>38</v>
      </c>
    </row>
    <row r="55" spans="1:2" x14ac:dyDescent="0.3">
      <c r="A55" s="16">
        <v>54</v>
      </c>
      <c r="B55" s="17">
        <v>37</v>
      </c>
    </row>
    <row r="56" spans="1:2" x14ac:dyDescent="0.3">
      <c r="A56" s="16">
        <v>55</v>
      </c>
      <c r="B56" s="17">
        <v>36</v>
      </c>
    </row>
    <row r="57" spans="1:2" x14ac:dyDescent="0.3">
      <c r="A57" s="16">
        <v>56</v>
      </c>
      <c r="B57" s="17">
        <v>35</v>
      </c>
    </row>
    <row r="58" spans="1:2" x14ac:dyDescent="0.3">
      <c r="A58" s="16">
        <v>57</v>
      </c>
      <c r="B58" s="17">
        <v>34</v>
      </c>
    </row>
    <row r="59" spans="1:2" x14ac:dyDescent="0.3">
      <c r="A59" s="16">
        <v>58</v>
      </c>
      <c r="B59" s="17">
        <v>33</v>
      </c>
    </row>
    <row r="60" spans="1:2" x14ac:dyDescent="0.3">
      <c r="A60" s="16">
        <v>59</v>
      </c>
      <c r="B60" s="17">
        <v>32</v>
      </c>
    </row>
    <row r="61" spans="1:2" x14ac:dyDescent="0.3">
      <c r="A61" s="16">
        <v>60</v>
      </c>
      <c r="B61" s="17">
        <v>31</v>
      </c>
    </row>
    <row r="62" spans="1:2" x14ac:dyDescent="0.3">
      <c r="A62" s="16">
        <v>61</v>
      </c>
      <c r="B62" s="17">
        <v>30</v>
      </c>
    </row>
    <row r="63" spans="1:2" x14ac:dyDescent="0.3">
      <c r="A63" s="16">
        <v>62</v>
      </c>
      <c r="B63" s="17">
        <v>29</v>
      </c>
    </row>
    <row r="64" spans="1:2" x14ac:dyDescent="0.3">
      <c r="A64" s="16">
        <v>63</v>
      </c>
      <c r="B64" s="17">
        <v>28</v>
      </c>
    </row>
    <row r="65" spans="1:2" x14ac:dyDescent="0.3">
      <c r="A65" s="16">
        <v>64</v>
      </c>
      <c r="B65" s="17">
        <v>27</v>
      </c>
    </row>
    <row r="66" spans="1:2" x14ac:dyDescent="0.3">
      <c r="A66" s="16">
        <v>65</v>
      </c>
      <c r="B66" s="17">
        <v>26</v>
      </c>
    </row>
    <row r="67" spans="1:2" x14ac:dyDescent="0.3">
      <c r="A67" s="16">
        <v>66</v>
      </c>
      <c r="B67" s="17">
        <v>25</v>
      </c>
    </row>
    <row r="68" spans="1:2" x14ac:dyDescent="0.3">
      <c r="A68" s="16">
        <v>67</v>
      </c>
      <c r="B68" s="17">
        <v>24</v>
      </c>
    </row>
    <row r="69" spans="1:2" x14ac:dyDescent="0.3">
      <c r="A69" s="16">
        <v>68</v>
      </c>
      <c r="B69" s="17">
        <v>23</v>
      </c>
    </row>
    <row r="70" spans="1:2" x14ac:dyDescent="0.3">
      <c r="A70" s="16">
        <v>69</v>
      </c>
      <c r="B70" s="17">
        <v>22</v>
      </c>
    </row>
    <row r="71" spans="1:2" x14ac:dyDescent="0.3">
      <c r="A71" s="16">
        <v>70</v>
      </c>
      <c r="B71" s="17">
        <v>21</v>
      </c>
    </row>
    <row r="72" spans="1:2" x14ac:dyDescent="0.3">
      <c r="A72" s="16">
        <v>71</v>
      </c>
      <c r="B72" s="17">
        <v>20</v>
      </c>
    </row>
    <row r="73" spans="1:2" x14ac:dyDescent="0.3">
      <c r="A73" s="16">
        <v>72</v>
      </c>
      <c r="B73" s="17">
        <v>19</v>
      </c>
    </row>
    <row r="74" spans="1:2" x14ac:dyDescent="0.3">
      <c r="A74" s="16">
        <v>73</v>
      </c>
      <c r="B74" s="17">
        <v>18</v>
      </c>
    </row>
    <row r="75" spans="1:2" x14ac:dyDescent="0.3">
      <c r="A75" s="16">
        <v>74</v>
      </c>
      <c r="B75" s="17">
        <v>17</v>
      </c>
    </row>
    <row r="76" spans="1:2" x14ac:dyDescent="0.3">
      <c r="A76" s="16">
        <v>75</v>
      </c>
      <c r="B76" s="17">
        <v>16</v>
      </c>
    </row>
    <row r="77" spans="1:2" x14ac:dyDescent="0.3">
      <c r="A77" s="16">
        <v>76</v>
      </c>
      <c r="B77" s="17">
        <v>15</v>
      </c>
    </row>
    <row r="78" spans="1:2" x14ac:dyDescent="0.3">
      <c r="A78" s="16">
        <v>77</v>
      </c>
      <c r="B78" s="17">
        <v>14</v>
      </c>
    </row>
    <row r="79" spans="1:2" x14ac:dyDescent="0.3">
      <c r="A79" s="16">
        <v>78</v>
      </c>
      <c r="B79" s="17">
        <v>13</v>
      </c>
    </row>
    <row r="80" spans="1:2" x14ac:dyDescent="0.3">
      <c r="A80" s="16">
        <v>79</v>
      </c>
      <c r="B80" s="17">
        <v>12</v>
      </c>
    </row>
    <row r="81" spans="1:2" x14ac:dyDescent="0.3">
      <c r="A81" s="16">
        <v>80</v>
      </c>
      <c r="B81" s="17">
        <v>11</v>
      </c>
    </row>
    <row r="82" spans="1:2" x14ac:dyDescent="0.3">
      <c r="A82" s="16">
        <v>81</v>
      </c>
      <c r="B82" s="17">
        <v>10</v>
      </c>
    </row>
    <row r="83" spans="1:2" x14ac:dyDescent="0.3">
      <c r="A83" s="16">
        <v>82</v>
      </c>
      <c r="B83" s="17">
        <v>9</v>
      </c>
    </row>
    <row r="84" spans="1:2" x14ac:dyDescent="0.3">
      <c r="A84" s="16">
        <v>83</v>
      </c>
      <c r="B84" s="17">
        <v>8</v>
      </c>
    </row>
    <row r="85" spans="1:2" x14ac:dyDescent="0.3">
      <c r="A85" s="16">
        <v>84</v>
      </c>
      <c r="B85" s="17">
        <v>7</v>
      </c>
    </row>
    <row r="86" spans="1:2" x14ac:dyDescent="0.3">
      <c r="A86" s="16">
        <v>85</v>
      </c>
      <c r="B86" s="17">
        <v>6</v>
      </c>
    </row>
    <row r="87" spans="1:2" x14ac:dyDescent="0.3">
      <c r="A87" s="16">
        <v>86</v>
      </c>
      <c r="B87" s="17">
        <v>5</v>
      </c>
    </row>
    <row r="88" spans="1:2" x14ac:dyDescent="0.3">
      <c r="A88" s="16">
        <v>87</v>
      </c>
      <c r="B88" s="17">
        <v>4</v>
      </c>
    </row>
    <row r="89" spans="1:2" x14ac:dyDescent="0.3">
      <c r="A89" s="16">
        <v>88</v>
      </c>
      <c r="B89" s="17">
        <v>3</v>
      </c>
    </row>
    <row r="90" spans="1:2" x14ac:dyDescent="0.3">
      <c r="A90" s="16">
        <v>89</v>
      </c>
      <c r="B90" s="17">
        <v>2</v>
      </c>
    </row>
    <row r="91" spans="1:2" x14ac:dyDescent="0.3">
      <c r="A91" s="16">
        <v>90</v>
      </c>
      <c r="B91" s="17">
        <v>1</v>
      </c>
    </row>
    <row r="92" spans="1:2" x14ac:dyDescent="0.3">
      <c r="A92" s="16">
        <v>91</v>
      </c>
      <c r="B92" s="17">
        <v>1</v>
      </c>
    </row>
    <row r="93" spans="1:2" x14ac:dyDescent="0.3">
      <c r="A93" s="16">
        <v>92</v>
      </c>
      <c r="B93" s="17">
        <v>1</v>
      </c>
    </row>
    <row r="94" spans="1:2" x14ac:dyDescent="0.3">
      <c r="A94" s="16">
        <v>93</v>
      </c>
      <c r="B94" s="17">
        <v>1</v>
      </c>
    </row>
    <row r="95" spans="1:2" x14ac:dyDescent="0.3">
      <c r="A95" s="16">
        <v>94</v>
      </c>
      <c r="B95" s="17">
        <v>1</v>
      </c>
    </row>
    <row r="96" spans="1:2" x14ac:dyDescent="0.3">
      <c r="A96" s="16">
        <v>95</v>
      </c>
      <c r="B96" s="17">
        <v>1</v>
      </c>
    </row>
    <row r="97" spans="1:2" x14ac:dyDescent="0.3">
      <c r="A97" s="16">
        <v>96</v>
      </c>
      <c r="B97" s="17">
        <v>1</v>
      </c>
    </row>
    <row r="98" spans="1:2" x14ac:dyDescent="0.3">
      <c r="A98" s="16">
        <v>97</v>
      </c>
      <c r="B98" s="17">
        <v>1</v>
      </c>
    </row>
    <row r="99" spans="1:2" x14ac:dyDescent="0.3">
      <c r="A99" s="16">
        <v>98</v>
      </c>
      <c r="B99" s="17">
        <v>1</v>
      </c>
    </row>
    <row r="100" spans="1:2" x14ac:dyDescent="0.3">
      <c r="A100" s="16">
        <v>99</v>
      </c>
      <c r="B100" s="17">
        <v>1</v>
      </c>
    </row>
    <row r="101" spans="1:2" x14ac:dyDescent="0.3">
      <c r="A101" s="16">
        <v>100</v>
      </c>
      <c r="B101" s="1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Y 4 l U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1 j i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4 l U y i K R 7 g O A A A A E Q A A A B M A H A B G b 3 J t d W x h c y 9 T Z W N 0 a W 9 u M S 5 t I K I Y A C i g F A A A A A A A A A A A A A A A A A A A A A A A A A A A A C t O T S 7 J z M 9 T C I b Q h t Y A U E s B A i 0 A F A A C A A g A N Y 4 l U / H / x O + m A A A A + Q A A A B I A A A A A A A A A A A A A A A A A A A A A A E N v b m Z p Z y 9 Q Y W N r Y W d l L n h t b F B L A Q I t A B Q A A g A I A D W O J V M P y u m r p A A A A O k A A A A T A A A A A A A A A A A A A A A A A P I A A A B b Q 2 9 u d G V u d F 9 U e X B l c 1 0 u e G 1 s U E s B A i 0 A F A A C A A g A N Y 4 l U y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3 0 r o c R 5 4 R J O o p B 0 9 6 k R d A A A A A A I A A A A A A B B m A A A A A Q A A I A A A A J N b M 9 P y z D 1 h O F t 2 6 5 o Z 6 o H P + z Q K v y O 9 f Z T v i L 3 I q a w J A A A A A A 6 A A A A A A g A A I A A A A L x H h 8 y x K C J I Y Q O 1 o z l z r L J a E M U T 9 2 5 X b D B c h 5 R b D v k D U A A A A K z t L E 1 R 8 j 1 k 8 v y b T G a h I y n N K O 3 9 z W i f r m d R 9 6 H X j q y 6 Z C p D O e G q 6 N Z r O V X N E B y j e 5 G + x S R 1 c V S V q B 7 G m X D C y m b j Y H a K c x P 9 M W w Y 2 k Y x q k + 0 Q A A A A O u a O / R v t o w q n 5 D t F E a W i S d l z R / d 1 v L s G C 6 g y z e c q n T z u p J R n 6 + y G H L G L X q m X X v q G I 9 e o u 1 Z I u q + T l M 2 N I E 9 4 n I = < / D a t a M a s h u p > 
</file>

<file path=customXml/itemProps1.xml><?xml version="1.0" encoding="utf-8"?>
<ds:datastoreItem xmlns:ds="http://schemas.openxmlformats.org/officeDocument/2006/customXml" ds:itemID="{1A1BC7A8-C7C7-44B2-8CAB-B7870885F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М</vt:lpstr>
      <vt:lpstr>Ж</vt:lpstr>
      <vt:lpstr>М40</vt:lpstr>
      <vt:lpstr>Ж40</vt:lpstr>
      <vt:lpstr>М50</vt:lpstr>
      <vt:lpstr>Ж50</vt:lpstr>
      <vt:lpstr>Юниоры, до 17</vt:lpstr>
      <vt:lpstr>Юниорки, до 17</vt:lpstr>
      <vt:lpstr>Баллы</vt:lpstr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Екатерина Николаева</cp:lastModifiedBy>
  <cp:lastPrinted>2022-10-17T19:18:21Z</cp:lastPrinted>
  <dcterms:created xsi:type="dcterms:W3CDTF">2021-04-24T19:59:26Z</dcterms:created>
  <dcterms:modified xsi:type="dcterms:W3CDTF">2023-05-23T07:03:08Z</dcterms:modified>
</cp:coreProperties>
</file>