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5" i="1" l="1"/>
  <c r="C6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<sst xmlns="http://schemas.openxmlformats.org/spreadsheetml/2006/main" count="3297" uniqueCount="93">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</sst>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79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HYPERLINK("https://rabota.by/vacancy/52501615","Серволюкс, Группа компаний")</f>
        <v>Серволюкс, Группа компаний</v>
      </c>
      <c r="D5" s="8">
        <v>1500</v>
      </c>
      <c r="E5" s="105" t="str">
        <f>HYPERLINK("https://rabota.by/resume/3de9457100060479500039ed1f46627237435a","Изготовитель полуфабрикатов")</f>
        <v>Изготовитель полуфабрикатов</v>
      </c>
      <c r="F5" s="8">
        <v>980</v>
      </c>
    </row>
    <row r="6" spans="1:6" ht="14.25" x14ac:dyDescent="0.2">
      <c r="A6" s="3"/>
      <c r="B6" s="6">
        <v>2</v>
      </c>
      <c r="C6" s="102" t="str">
        <f>HYPERLINK("https://rabota.by/vacancy/52260383","Филиал ОДО ЮЛАЙН г.Молодечно в г. Могилеве")</f>
        <v>Филиал ОДО ЮЛАЙН г.Молодечно в г. Могилеве</v>
      </c>
      <c r="D6" s="8">
        <v>850</v>
      </c>
      <c r="E6" s="105" t="str">
        <f>HYPERLINK("https://rabota.by/resume/fa605e9700072674910039ed1f386754667a68","Изготовитель полуфабрикатов")</f>
        <v>Изготовитель полуфабрикатов</v>
      </c>
      <c r="F6" s="8">
        <v>750</v>
      </c>
    </row>
    <row r="7" spans="1:6" ht="14.25" x14ac:dyDescent="0.2">
      <c r="A7" s="3"/>
      <c r="B7" s="6">
        <v>3</v>
      </c>
      <c r="C7" s="7"/>
      <c r="D7" s="8"/>
      <c r="E7" s="105" t="str">
        <f>HYPERLINK("https://rabota.by/resume/341989a3000406eca20039ed1f48524c445255","Изготовитель полуфабрикатов")</f>
        <v>Изготовитель полуфабрикатов</v>
      </c>
      <c r="F7" s="8">
        <v>700</v>
      </c>
    </row>
    <row r="8" spans="1:6" ht="14.25" x14ac:dyDescent="0.2">
      <c r="A8" s="3"/>
      <c r="B8" s="6">
        <v>4</v>
      </c>
      <c r="C8" s="7"/>
      <c r="D8" s="8"/>
      <c r="E8" s="105" t="str">
        <f>HYPERLINK("https://rabota.by/resume/c3127c2d000418b49d0039ed1f53664b436131","Изготовитель полуфабрикатов")</f>
        <v>Изготовитель полуфабрикатов</v>
      </c>
      <c r="F8" s="8">
        <v>700</v>
      </c>
    </row>
    <row r="9" spans="1:6" ht="14.25" x14ac:dyDescent="0.2">
      <c r="A9" s="3"/>
      <c r="B9" s="6">
        <v>5</v>
      </c>
      <c r="C9" s="7"/>
      <c r="D9" s="8"/>
      <c r="E9" s="105" t="str">
        <f>HYPERLINK("https://rabota.by/resume/82f49072000446c02f0039ed1f784a6e586974","Изготовитель полуфабрикатов")</f>
        <v>Изготовитель полуфабрикатов</v>
      </c>
      <c r="F9" s="8">
        <v>700</v>
      </c>
    </row>
    <row r="10" spans="1:6" ht="14.25" x14ac:dyDescent="0.2">
      <c r="A10" s="3"/>
      <c r="B10" s="6">
        <v>6</v>
      </c>
      <c r="C10" s="7"/>
      <c r="D10" s="8"/>
      <c r="E10" s="105" t="str">
        <f>HYPERLINK("https://rabota.by/resume/2e44ee540001f1dc200039ed1f6d39666a7a51","Изготовитель полуфабрикатов")</f>
        <v>Изготовитель полуфабрикатов</v>
      </c>
      <c r="F10" s="8">
        <v>600</v>
      </c>
    </row>
    <row r="11" spans="1:6" ht="14.25" x14ac:dyDescent="0.2">
      <c r="A11" s="3"/>
      <c r="B11" s="6">
        <v>7</v>
      </c>
      <c r="C11" s="7"/>
      <c r="D11" s="8"/>
      <c r="E11" s="105" t="str">
        <f>HYPERLINK("https://rabota.by/resume/dde963c5000288ad440039ed1f633348537945","Изготовитель полуфабрикатов")</f>
        <v>Изготовитель полуфабрикатов</v>
      </c>
      <c r="F11" s="8">
        <v>600</v>
      </c>
    </row>
    <row r="12" spans="1:6" ht="14.25" x14ac:dyDescent="0.2">
      <c r="A12" s="3"/>
      <c r="B12" s="6">
        <v>8</v>
      </c>
      <c r="C12" s="7"/>
      <c r="D12" s="8"/>
      <c r="E12" s="105" t="str">
        <f>HYPERLINK("https://rabota.by/resume/b4ad27bd00022368350039ed1f697047343868","Изготовитель полуфабрикатов")</f>
        <v>Изготовитель полуфабрикатов</v>
      </c>
      <c r="F12" s="8">
        <v>560</v>
      </c>
    </row>
    <row r="13" spans="1:6" ht="14.25" x14ac:dyDescent="0.2">
      <c r="A13" s="3"/>
      <c r="B13" s="6">
        <v>9</v>
      </c>
      <c r="C13" s="7"/>
      <c r="D13" s="8"/>
      <c r="E13" s="105" t="str">
        <f>HYPERLINK("https://rabota.by/resume/096290ce000195b7740039ed1f6e766f4f7039","Изготовитель полуфабрикатов")</f>
        <v>Изготовитель полуфабрикатов</v>
      </c>
      <c r="F13" s="8">
        <v>500</v>
      </c>
    </row>
    <row r="14" spans="1:6" ht="14.25" x14ac:dyDescent="0.2">
      <c r="A14" s="3"/>
      <c r="B14" s="6">
        <v>10</v>
      </c>
      <c r="C14" s="7"/>
      <c r="D14" s="8"/>
      <c r="E14" s="105" t="str">
        <f>HYPERLINK("https://rabota.by/resume/86e40ed80001dab55d0039ed1f6e4346384875","Изготовитель полуфабрикатов")</f>
        <v>Изготовитель полуфабрикатов</v>
      </c>
      <c r="F14" s="8">
        <v>500</v>
      </c>
    </row>
    <row r="15" spans="1:6" ht="14.25" x14ac:dyDescent="0.2">
      <c r="A15" s="3"/>
      <c r="B15" s="6">
        <v>11</v>
      </c>
      <c r="C15" s="7"/>
      <c r="D15" s="8"/>
      <c r="E15" s="105" t="str">
        <f>HYPERLINK("https://rabota.by/resume/bddc84fb0002fe1b640039ed1f66793969344a","Изготовитель полуфабрикатов")</f>
        <v>Изготовитель полуфабрикатов</v>
      </c>
      <c r="F15" s="8">
        <v>500</v>
      </c>
    </row>
    <row r="16" spans="1:6" ht="14.25" x14ac:dyDescent="0.2">
      <c r="A16" s="3"/>
      <c r="B16" s="6">
        <v>12</v>
      </c>
      <c r="C16" s="7"/>
      <c r="D16" s="8"/>
      <c r="E16" s="105" t="str">
        <f>HYPERLINK("https://rabota.by/resume/4ead8d8800037f21610039ed1f384d6c453470","Изготовитель полуфабрикатов")</f>
        <v>Изготовитель полуфабрикатов</v>
      </c>
      <c r="F16" s="8">
        <v>500</v>
      </c>
    </row>
    <row r="17" spans="1:6" ht="14.25" x14ac:dyDescent="0.2">
      <c r="A17" s="3"/>
      <c r="B17" s="6">
        <v>13</v>
      </c>
      <c r="C17" s="7"/>
      <c r="D17" s="8"/>
      <c r="E17" s="105" t="str">
        <f>HYPERLINK("https://rabota.by/resume/15e534fb0002a58a140039ed1f414730457667","Изготовитель полуфабрикатов")</f>
        <v>Изготовитель полуфабрикатов</v>
      </c>
      <c r="F17" s="8">
        <v>400</v>
      </c>
    </row>
    <row r="18" spans="1:6" ht="14.25" x14ac:dyDescent="0.2">
      <c r="A18" s="3"/>
      <c r="B18" s="6">
        <v>14</v>
      </c>
      <c r="C18" s="7"/>
      <c r="D18" s="8"/>
      <c r="E18" s="105" t="str">
        <f>HYPERLINK("https://rabota.by/resume/f80bcd6c0002fb8be40039ed1f755756796e77","Изготовитель полуфабрикатов")</f>
        <v>Изготовитель полуфабрикатов</v>
      </c>
      <c r="F18" s="8">
        <v>400</v>
      </c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915</v>
      </c>
      <c r="E40" s="11" t="s">
        <v>4</v>
      </c>
      <c r="F40" s="12">
        <f>IFERROR(PERCENTILE(F5:F39,0.1),"-")</f>
        <v>430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1012.5</v>
      </c>
      <c r="E41" s="14" t="s">
        <v>5</v>
      </c>
      <c r="F41" s="15">
        <f>IFERROR(QUARTILE(F5:F39, 1),"-")</f>
        <v>500</v>
      </c>
    </row>
    <row r="42" spans="1:6" ht="15" x14ac:dyDescent="0.25">
      <c r="A42" s="9"/>
      <c r="B42" s="16"/>
      <c r="C42" s="17" t="s">
        <v>6</v>
      </c>
      <c r="D42" s="18">
        <f>IFERROR(MEDIAN(D5:D39),"-")</f>
        <v>1175</v>
      </c>
      <c r="E42" s="17" t="s">
        <v>6</v>
      </c>
      <c r="F42" s="18">
        <f>IFERROR(MEDIAN(F5:F39),"-")</f>
        <v>580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1337.5</v>
      </c>
      <c r="E43" s="20" t="s">
        <v>7</v>
      </c>
      <c r="F43" s="21">
        <f>IFERROR(QUARTILE(F5:F39,3), "-")</f>
        <v>700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1435</v>
      </c>
      <c r="E44" s="23" t="s">
        <v>8</v>
      </c>
      <c r="F44" s="24">
        <f>IFERROR(PERCENTILE(F5:F39,0.9),"-")</f>
        <v>735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450</v>
      </c>
    </row>
    <row r="48" spans="1:6" ht="14.25" x14ac:dyDescent="0.2">
      <c r="C48" s="90" t="s">
        <v>5</v>
      </c>
      <c r="D48" s="91">
        <f>IFERROR(QUARTILE(D5:F39, 1),"-")</f>
        <v>500</v>
      </c>
    </row>
    <row r="49" spans="3:4" ht="14.25" x14ac:dyDescent="0.2">
      <c r="C49" s="92" t="s">
        <v>6</v>
      </c>
      <c r="D49" s="93">
        <f>IFERROR(MEDIAN(D5:D39,F5:F39),"-")</f>
        <v>600</v>
      </c>
    </row>
    <row r="50" spans="3:4" ht="14.25" x14ac:dyDescent="0.2">
      <c r="C50" s="94" t="s">
        <v>7</v>
      </c>
      <c r="D50" s="95">
        <f>IFERROR(QUARTILE(D5:F39,3), "-")</f>
        <v>712.5</v>
      </c>
    </row>
    <row r="51" spans="3:4" ht="14.25" x14ac:dyDescent="0.2">
      <c r="C51" s="96" t="s">
        <v>8</v>
      </c>
      <c r="D51" s="97">
        <f>IFERROR(PERCENTILE(D5:F39,0.9),"-")</f>
        <v>915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2022-02-16T07:35:44Z</dcterms:modified>
  <dc:language>en-US</dc:language>
</cp:coreProperties>
</file>