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Sheet1!$A$1:$AN$1369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26" i="1" l="1"/>
  <c r="AA1309" i="1" l="1"/>
  <c r="G75" i="2"/>
  <c r="F75" i="2"/>
  <c r="D2" i="16"/>
  <c r="AB519" i="1" l="1"/>
  <c r="AB518" i="1"/>
  <c r="AB326" i="1" l="1"/>
  <c r="AB82" i="1" l="1"/>
  <c r="AB306" i="1"/>
  <c r="AB138" i="1" l="1"/>
  <c r="AB176" i="1"/>
  <c r="AB889" i="1"/>
  <c r="AB142" i="1"/>
  <c r="Q409" i="1" l="1"/>
  <c r="AB409" i="1"/>
  <c r="AB410" i="1"/>
  <c r="AB451" i="1"/>
  <c r="AB1369" i="1"/>
  <c r="AC1369" i="1" s="1"/>
  <c r="AA1369" i="1"/>
  <c r="AB452" i="1"/>
  <c r="AB604" i="1" l="1"/>
  <c r="AB603" i="1"/>
  <c r="Q603" i="1"/>
  <c r="Q618" i="1" l="1"/>
  <c r="AB618" i="1" l="1"/>
  <c r="AB1368" i="1"/>
  <c r="AC1368" i="1" s="1"/>
  <c r="AB619" i="1"/>
  <c r="AA1368" i="1"/>
  <c r="AB600" i="1"/>
  <c r="AB634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C604" i="1"/>
  <c r="AA604" i="1"/>
  <c r="T604" i="1"/>
  <c r="U604" i="1" s="1"/>
  <c r="W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C519" i="1"/>
  <c r="AA519" i="1"/>
  <c r="T519" i="1"/>
  <c r="U519" i="1" s="1"/>
  <c r="W519" i="1" s="1"/>
  <c r="AD518" i="1"/>
  <c r="AF518" i="1" s="1"/>
  <c r="AC518" i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C410" i="1"/>
  <c r="AA410" i="1"/>
  <c r="T410" i="1"/>
  <c r="U410" i="1" s="1"/>
  <c r="W410" i="1" s="1"/>
  <c r="X410" i="1" s="1"/>
  <c r="Y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C349" i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C326" i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C102" i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C82" i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  <c r="AA48" i="1" l="1"/>
  <c r="AC48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<sst xmlns="http://schemas.openxmlformats.org/spreadsheetml/2006/main" count="21952" uniqueCount="1700">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</sst>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M1382" sqref="M1382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23.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hidden="1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9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f>15000-658.5</f>
        <v>14341.5</v>
      </c>
      <c r="W226" s="137">
        <f t="shared" si="42"/>
        <v>35658.5</v>
      </c>
      <c r="X226" s="137">
        <f t="shared" si="38"/>
        <v>35658.5</v>
      </c>
      <c r="Y226" s="137">
        <f t="shared" si="43"/>
        <v>0</v>
      </c>
      <c r="Z226" s="137">
        <v>10050.700000000001</v>
      </c>
      <c r="AA226" s="137">
        <f t="shared" si="39"/>
        <v>4290.7999999999993</v>
      </c>
      <c r="AB226" s="146">
        <f t="shared" si="34"/>
        <v>10050.700000000001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492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515</v>
      </c>
      <c r="F752" s="119" t="s">
        <v>843</v>
      </c>
      <c r="G752" s="131"/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515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848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hidden="1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33" t="s">
        <v>1388</v>
      </c>
      <c r="M832" s="234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0.04</v>
      </c>
      <c r="O1038" s="135" t="s">
        <v>492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9">
    <filterColumn colId="6">
      <filters>
        <filter val="广东奥园奥买家电子商务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4"/>
      <c r="C21" s="255"/>
      <c r="D21" s="255"/>
      <c r="E21" s="255"/>
      <c r="F21" s="255"/>
      <c r="G21" s="256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5" t="s">
        <v>1401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2:16" x14ac:dyDescent="0.15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</row>
    <row r="5" spans="2:16" x14ac:dyDescent="0.15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</row>
    <row r="6" spans="2:16" x14ac:dyDescent="0.15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</row>
    <row r="7" spans="2:16" x14ac:dyDescent="0.15">
      <c r="B7" s="236"/>
      <c r="C7" s="236"/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1">
        <v>1238861.44</v>
      </c>
    </row>
    <row r="8" spans="2:16" x14ac:dyDescent="0.15">
      <c r="B8" s="236"/>
      <c r="C8" s="236"/>
      <c r="D8" s="236"/>
      <c r="E8" s="236"/>
      <c r="F8" s="236"/>
      <c r="G8" s="236"/>
      <c r="H8" s="236"/>
      <c r="I8" s="236"/>
      <c r="J8" s="236"/>
      <c r="K8" s="236"/>
      <c r="L8" s="236"/>
      <c r="M8" s="236"/>
      <c r="N8" s="236"/>
      <c r="O8" s="236"/>
      <c r="P8" s="1">
        <v>45960.35</v>
      </c>
    </row>
    <row r="9" spans="2:16" x14ac:dyDescent="0.15">
      <c r="B9" s="236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1">
        <v>619837.68999999994</v>
      </c>
    </row>
    <row r="10" spans="2:16" x14ac:dyDescent="0.15"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1">
        <v>1584166</v>
      </c>
    </row>
    <row r="11" spans="2:16" x14ac:dyDescent="0.15"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L11" s="236"/>
      <c r="M11" s="236"/>
      <c r="N11" s="236"/>
      <c r="O11" s="236"/>
      <c r="P11" s="1">
        <v>34477</v>
      </c>
    </row>
    <row r="12" spans="2:16" x14ac:dyDescent="0.15">
      <c r="B12" s="236"/>
      <c r="C12" s="236"/>
      <c r="D12" s="236"/>
      <c r="E12" s="236"/>
      <c r="F12" s="236"/>
      <c r="G12" s="236"/>
      <c r="H12" s="236"/>
      <c r="I12" s="236"/>
      <c r="J12" s="236"/>
      <c r="K12" s="236"/>
      <c r="L12" s="236"/>
      <c r="M12" s="236"/>
      <c r="N12" s="236"/>
      <c r="O12" s="236"/>
    </row>
    <row r="13" spans="2:16" x14ac:dyDescent="0.15"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1541</v>
      </c>
    </row>
    <row r="2" spans="1:13" x14ac:dyDescent="0.15">
      <c r="A2" s="237" t="s">
        <v>1542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</row>
    <row r="3" spans="1:13" x14ac:dyDescent="0.15">
      <c r="A3" s="238" t="s">
        <v>1543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</row>
    <row r="4" spans="1:13" x14ac:dyDescent="0.3">
      <c r="A4" s="11" t="s">
        <v>5</v>
      </c>
      <c r="B4" s="239" t="s">
        <v>1544</v>
      </c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1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3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3">
        <f>K6+K7+K8-L6-H6</f>
        <v>7417910.5802837536</v>
      </c>
    </row>
    <row r="7" spans="1:13" x14ac:dyDescent="0.3">
      <c r="A7" s="13" t="s">
        <v>1559</v>
      </c>
      <c r="B7" s="249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4"/>
      <c r="I7" s="251">
        <f>(E7+E8)/B7</f>
        <v>1.1121562155460991</v>
      </c>
      <c r="J7" s="27">
        <v>0.1</v>
      </c>
      <c r="K7" s="15">
        <f>E7*J7+F7+G7</f>
        <v>43954760.801643752</v>
      </c>
      <c r="L7" s="15"/>
      <c r="M7" s="244">
        <f t="shared" ref="M7:M8" si="0">K7-H7</f>
        <v>43954760.801643752</v>
      </c>
    </row>
    <row r="8" spans="1:13" x14ac:dyDescent="0.3">
      <c r="A8" s="13" t="s">
        <v>1560</v>
      </c>
      <c r="B8" s="250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5"/>
      <c r="I8" s="252"/>
      <c r="J8" s="27">
        <v>0.1</v>
      </c>
      <c r="K8" s="15">
        <f>E8*J8+F8+G8</f>
        <v>348630.36499999999</v>
      </c>
      <c r="L8" s="15"/>
      <c r="M8" s="245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42">
        <v>3926515.07</v>
      </c>
      <c r="C12" s="242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42">
        <v>678128.2</v>
      </c>
      <c r="C25" s="242"/>
      <c r="E25" s="18"/>
      <c r="F25" s="21"/>
      <c r="G25" s="21"/>
      <c r="H25" s="22"/>
      <c r="I25" s="21"/>
      <c r="J25" s="18"/>
    </row>
    <row r="26" spans="1:10" x14ac:dyDescent="0.3">
      <c r="A26" s="253" t="s">
        <v>1589</v>
      </c>
      <c r="B26" s="253"/>
      <c r="C26" s="253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42">
        <v>4385.3770000000004</v>
      </c>
      <c r="C27" s="242"/>
      <c r="E27" s="18"/>
      <c r="F27" s="21"/>
      <c r="G27" s="21"/>
      <c r="H27" s="22"/>
      <c r="I27" s="21"/>
      <c r="J27" s="18"/>
    </row>
    <row r="28" spans="1:10" x14ac:dyDescent="0.3">
      <c r="A28" s="246" t="s">
        <v>1591</v>
      </c>
      <c r="B28" s="247"/>
      <c r="C28" s="248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42">
        <v>97400.31</v>
      </c>
      <c r="C29" s="242"/>
      <c r="E29" s="18"/>
      <c r="F29" s="21"/>
      <c r="G29" s="21"/>
      <c r="H29" s="22"/>
      <c r="I29" s="21"/>
      <c r="J29" s="18"/>
    </row>
    <row r="30" spans="1:10" x14ac:dyDescent="0.3">
      <c r="A30" s="246" t="s">
        <v>1591</v>
      </c>
      <c r="B30" s="247"/>
      <c r="C30" s="248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42">
        <v>1083703.95</v>
      </c>
      <c r="C31" s="242"/>
      <c r="E31" s="18"/>
      <c r="F31" s="21"/>
      <c r="G31" s="21"/>
      <c r="H31" s="22"/>
      <c r="I31" s="21"/>
      <c r="J31" s="18"/>
    </row>
    <row r="32" spans="1:10" x14ac:dyDescent="0.3">
      <c r="A32" s="246" t="s">
        <v>1591</v>
      </c>
      <c r="B32" s="247"/>
      <c r="C32" s="248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2020-10-26T09:13:46Z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