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<sst xmlns="http://schemas.openxmlformats.org/spreadsheetml/2006/main" count="21906" uniqueCount="1678">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</sst>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F28" sqref="F28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0.36328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2.08984375" style="126" customWidth="1"/>
    <col min="12" max="12" width="24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v>9170</v>
      </c>
      <c r="AC141" s="147">
        <f t="shared" si="28"/>
        <v>-62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v>1200000</v>
      </c>
      <c r="AC259" s="147">
        <f t="shared" si="51"/>
        <v>-1200000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3019.2554</v>
      </c>
      <c r="U429" s="137">
        <f t="shared" si="76"/>
        <v>153982.02539999998</v>
      </c>
      <c r="V429" s="137">
        <v>0</v>
      </c>
      <c r="W429" s="137">
        <f t="shared" si="77"/>
        <v>153982.02539999998</v>
      </c>
      <c r="X429" s="137">
        <f t="shared" si="73"/>
        <v>150962.76999999999</v>
      </c>
      <c r="Y429" s="137">
        <f t="shared" si="78"/>
        <v>3019.2553999999946</v>
      </c>
      <c r="Z429" s="137">
        <v>153982.03</v>
      </c>
      <c r="AA429" s="137">
        <f t="shared" si="74"/>
        <v>-153982.03</v>
      </c>
      <c r="AB429" s="146">
        <f t="shared" si="81"/>
        <v>150962.77450980392</v>
      </c>
      <c r="AC429" s="147">
        <f t="shared" si="75"/>
        <v>3019.255490196083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0</v>
      </c>
      <c r="W507" s="137">
        <f t="shared" si="90"/>
        <v>51000</v>
      </c>
      <c r="X507" s="137">
        <f t="shared" si="86"/>
        <v>50000</v>
      </c>
      <c r="Y507" s="137">
        <f t="shared" si="91"/>
        <v>1000</v>
      </c>
      <c r="Z507" s="137">
        <v>0</v>
      </c>
      <c r="AA507" s="137">
        <f t="shared" si="87"/>
        <v>0</v>
      </c>
      <c r="AB507" s="146">
        <f>IF(O507="返货",Z507/(1+N507),IF(O507="返现",Z507,IF(O507="折扣",Z507*N507,IF(O507="无",Z507))))</f>
        <v>0</v>
      </c>
      <c r="AC507" s="147">
        <f t="shared" si="88"/>
        <v>0</v>
      </c>
      <c r="AD507" s="137">
        <f t="shared" si="96"/>
        <v>0</v>
      </c>
      <c r="AE507" s="138">
        <v>0.1077</v>
      </c>
      <c r="AF507" s="137">
        <f t="shared" si="94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92.1798</v>
      </c>
      <c r="U628" s="137">
        <f t="shared" si="115"/>
        <v>4701.1697999999997</v>
      </c>
      <c r="V628" s="137">
        <v>0</v>
      </c>
      <c r="W628" s="137">
        <f t="shared" si="116"/>
        <v>4701.1697999999997</v>
      </c>
      <c r="X628" s="137">
        <f t="shared" si="112"/>
        <v>4608.99</v>
      </c>
      <c r="Y628" s="137">
        <f t="shared" si="117"/>
        <v>92.179799999999886</v>
      </c>
      <c r="Z628" s="137">
        <v>4729.1400000000003</v>
      </c>
      <c r="AA628" s="137">
        <f t="shared" si="113"/>
        <v>-4729.1400000000003</v>
      </c>
      <c r="AB628" s="146">
        <f t="shared" si="121"/>
        <v>4636.4117647058829</v>
      </c>
      <c r="AC628" s="147">
        <f t="shared" si="114"/>
        <v>92.728235294117439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v>70000</v>
      </c>
      <c r="AC739" s="147">
        <f t="shared" si="141"/>
        <v>1257.1399999999994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1"/>
        <v>52042.8</v>
      </c>
      <c r="AD974" s="137">
        <f t="shared" ref="AD974:AD975" si="217">(Z974-Q974)*0.89807640489087</f>
        <v>29367.098439931451</v>
      </c>
      <c r="AE974" s="138">
        <v>0.11269173273981201</v>
      </c>
      <c r="AF974" s="137">
        <f t="shared" si="202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t="12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t="12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t="12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t="12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t="12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t="12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t="12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t="12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t="12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t="12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t="12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t="12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t="12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t="12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t="12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t="12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t="12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t="12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t="12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t="12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t="12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t="12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t="12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t="12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t="12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t="12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t="12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t="12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t="12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t="12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t="12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t="12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t="12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t="12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x14ac:dyDescent="0.2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x14ac:dyDescent="0.2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x14ac:dyDescent="0.2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t="12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3" x14ac:dyDescent="0.35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3" x14ac:dyDescent="0.35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3" x14ac:dyDescent="0.35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3" x14ac:dyDescent="0.35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3" x14ac:dyDescent="0.35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3" x14ac:dyDescent="0.35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3" x14ac:dyDescent="0.35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3" x14ac:dyDescent="0.35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3" x14ac:dyDescent="0.35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3" x14ac:dyDescent="0.35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3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3" x14ac:dyDescent="0.35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3" x14ac:dyDescent="0.35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3" x14ac:dyDescent="0.35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3" x14ac:dyDescent="0.35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3" x14ac:dyDescent="0.35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" x14ac:dyDescent="0.35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3" x14ac:dyDescent="0.35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3" x14ac:dyDescent="0.35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3" x14ac:dyDescent="0.35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3" x14ac:dyDescent="0.35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3" x14ac:dyDescent="0.35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3" x14ac:dyDescent="0.35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3" x14ac:dyDescent="0.35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3" x14ac:dyDescent="0.35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3" x14ac:dyDescent="0.35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3" x14ac:dyDescent="0.35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3" x14ac:dyDescent="0.35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3" x14ac:dyDescent="0.35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3" x14ac:dyDescent="0.35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3" x14ac:dyDescent="0.35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3" x14ac:dyDescent="0.35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3" x14ac:dyDescent="0.35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3" x14ac:dyDescent="0.35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3" x14ac:dyDescent="0.35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3" x14ac:dyDescent="0.35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3" x14ac:dyDescent="0.35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3" x14ac:dyDescent="0.35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3" x14ac:dyDescent="0.35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3" x14ac:dyDescent="0.35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3" x14ac:dyDescent="0.35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3" x14ac:dyDescent="0.35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3" x14ac:dyDescent="0.35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3" x14ac:dyDescent="0.35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3" x14ac:dyDescent="0.35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3" x14ac:dyDescent="0.35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3" x14ac:dyDescent="0.35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3" x14ac:dyDescent="0.35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3" x14ac:dyDescent="0.35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3" x14ac:dyDescent="0.35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3" x14ac:dyDescent="0.35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3" x14ac:dyDescent="0.35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3" x14ac:dyDescent="0.35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3" x14ac:dyDescent="0.35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3" x14ac:dyDescent="0.35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3" x14ac:dyDescent="0.35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3" x14ac:dyDescent="0.35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3" x14ac:dyDescent="0.35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3" x14ac:dyDescent="0.35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" x14ac:dyDescent="0.35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3" x14ac:dyDescent="0.35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3" x14ac:dyDescent="0.35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3" x14ac:dyDescent="0.35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" x14ac:dyDescent="0.35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3" x14ac:dyDescent="0.35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" x14ac:dyDescent="0.35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3" x14ac:dyDescent="0.35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3" x14ac:dyDescent="0.35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3" x14ac:dyDescent="0.35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3" x14ac:dyDescent="0.35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3" x14ac:dyDescent="0.35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3" x14ac:dyDescent="0.35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3" x14ac:dyDescent="0.35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3" x14ac:dyDescent="0.35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3" x14ac:dyDescent="0.35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3" x14ac:dyDescent="0.35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3" x14ac:dyDescent="0.35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3" x14ac:dyDescent="0.35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3" x14ac:dyDescent="0.35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3" x14ac:dyDescent="0.35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x14ac:dyDescent="0.35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3" x14ac:dyDescent="0.35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3" x14ac:dyDescent="0.35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3" x14ac:dyDescent="0.35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3" x14ac:dyDescent="0.35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3" x14ac:dyDescent="0.35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3" x14ac:dyDescent="0.35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3" x14ac:dyDescent="0.35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3" x14ac:dyDescent="0.35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3" x14ac:dyDescent="0.35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3" x14ac:dyDescent="0.35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3" x14ac:dyDescent="0.35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3" x14ac:dyDescent="0.35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3" x14ac:dyDescent="0.35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3" x14ac:dyDescent="0.35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3" x14ac:dyDescent="0.35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3" x14ac:dyDescent="0.35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3" x14ac:dyDescent="0.35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3" x14ac:dyDescent="0.35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3" x14ac:dyDescent="0.35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3" x14ac:dyDescent="0.35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3" x14ac:dyDescent="0.35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3" x14ac:dyDescent="0.35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3" x14ac:dyDescent="0.35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3" x14ac:dyDescent="0.35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3" x14ac:dyDescent="0.35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0"/>
        <v>10208947.060000001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3" x14ac:dyDescent="0.35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3" x14ac:dyDescent="0.35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3" x14ac:dyDescent="0.35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3" x14ac:dyDescent="0.35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3" x14ac:dyDescent="0.35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3" x14ac:dyDescent="0.35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3" x14ac:dyDescent="0.35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3" x14ac:dyDescent="0.35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" x14ac:dyDescent="0.35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3" x14ac:dyDescent="0.35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3" x14ac:dyDescent="0.35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x14ac:dyDescent="0.35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3" x14ac:dyDescent="0.35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3" x14ac:dyDescent="0.35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3" x14ac:dyDescent="0.35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3" x14ac:dyDescent="0.35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3" x14ac:dyDescent="0.35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x14ac:dyDescent="0.35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3" x14ac:dyDescent="0.35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3" x14ac:dyDescent="0.35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3" x14ac:dyDescent="0.35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3" x14ac:dyDescent="0.35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3" x14ac:dyDescent="0.35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3" x14ac:dyDescent="0.35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3" x14ac:dyDescent="0.35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3" x14ac:dyDescent="0.35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3" x14ac:dyDescent="0.35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3" x14ac:dyDescent="0.35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3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25">
      <c r="AB1366" s="128">
        <f>AB480+AB481</f>
        <v>9199025.0904357303</v>
      </c>
    </row>
    <row r="1381" spans="26:26" ht="14" x14ac:dyDescent="0.25">
      <c r="Z1381" s="229"/>
    </row>
    <row r="1384" spans="26:26" ht="14" x14ac:dyDescent="0.2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1066</v>
      </c>
    </row>
    <row r="10" spans="1:11" ht="13.5" x14ac:dyDescent="0.35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ht="13.5" x14ac:dyDescent="0.35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5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5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5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5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ht="13.5" x14ac:dyDescent="0.4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5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5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5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5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5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5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5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5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5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1620</v>
      </c>
    </row>
    <row r="39" spans="1:11" ht="13.5" x14ac:dyDescent="0.25">
      <c r="A39" s="9"/>
    </row>
    <row r="42" spans="1:11" ht="13.5" x14ac:dyDescent="0.25">
      <c r="A42" s="9" t="s">
        <v>1073</v>
      </c>
    </row>
    <row r="47" spans="1:11" ht="13.5" x14ac:dyDescent="0.2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1622</v>
      </c>
      <c r="C1" t="s">
        <v>1623</v>
      </c>
    </row>
    <row r="2" spans="1:3" x14ac:dyDescent="0.25">
      <c r="A2" t="s">
        <v>1624</v>
      </c>
      <c r="B2">
        <v>3679437.63</v>
      </c>
      <c r="C2">
        <v>3679437.63</v>
      </c>
    </row>
    <row r="3" spans="1:3" x14ac:dyDescent="0.25">
      <c r="A3" t="s">
        <v>1625</v>
      </c>
      <c r="B3">
        <v>308739.5</v>
      </c>
      <c r="C3">
        <v>308739.5</v>
      </c>
    </row>
    <row r="4" spans="1:3" x14ac:dyDescent="0.25">
      <c r="A4" t="s">
        <v>1626</v>
      </c>
      <c r="B4">
        <v>1403420.98</v>
      </c>
      <c r="C4">
        <v>1403420.98</v>
      </c>
    </row>
    <row r="5" spans="1:3" x14ac:dyDescent="0.25">
      <c r="A5" t="s">
        <v>1627</v>
      </c>
      <c r="B5">
        <v>500619047.13</v>
      </c>
      <c r="C5">
        <v>500619047.13</v>
      </c>
    </row>
    <row r="6" spans="1:3" x14ac:dyDescent="0.25">
      <c r="A6" t="s">
        <v>1628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2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3.5" x14ac:dyDescent="0.4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3" x14ac:dyDescent="0.35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3" x14ac:dyDescent="0.35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3" x14ac:dyDescent="0.35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3" x14ac:dyDescent="0.35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3" x14ac:dyDescent="0.35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3" x14ac:dyDescent="0.35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3" x14ac:dyDescent="0.35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3" x14ac:dyDescent="0.35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3" x14ac:dyDescent="0.35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3" x14ac:dyDescent="0.35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3" x14ac:dyDescent="0.35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3" x14ac:dyDescent="0.35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3" x14ac:dyDescent="0.2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3" x14ac:dyDescent="0.35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3" x14ac:dyDescent="0.35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3" x14ac:dyDescent="0.35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3" x14ac:dyDescent="0.35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3" x14ac:dyDescent="0.35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3" x14ac:dyDescent="0.35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25">
      <c r="A2" s="42">
        <v>1</v>
      </c>
      <c r="B2" s="42" t="s">
        <v>1378</v>
      </c>
      <c r="C2" s="43">
        <v>560162209.98000002</v>
      </c>
      <c r="D2" s="42"/>
    </row>
    <row r="3" spans="1:17" x14ac:dyDescent="0.25">
      <c r="A3" s="42">
        <v>2</v>
      </c>
      <c r="B3" s="42" t="s">
        <v>1379</v>
      </c>
      <c r="C3" s="43">
        <v>7440362.3899999997</v>
      </c>
      <c r="D3" s="42"/>
    </row>
    <row r="4" spans="1:17" x14ac:dyDescent="0.25">
      <c r="A4" s="42">
        <v>3</v>
      </c>
      <c r="B4" s="42" t="s">
        <v>1380</v>
      </c>
      <c r="C4" s="43">
        <v>714416.38</v>
      </c>
      <c r="D4" s="42"/>
    </row>
    <row r="5" spans="1:17" x14ac:dyDescent="0.25">
      <c r="A5" s="42">
        <v>4</v>
      </c>
      <c r="B5" s="44" t="s">
        <v>1381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2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2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ht="13.5" x14ac:dyDescent="0.2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2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2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2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2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2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2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2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2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2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0" x14ac:dyDescent="0.2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0" x14ac:dyDescent="0.2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0" x14ac:dyDescent="0.2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0" x14ac:dyDescent="0.2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0" x14ac:dyDescent="0.2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0" x14ac:dyDescent="0.2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0" x14ac:dyDescent="0.2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0" x14ac:dyDescent="0.2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0" x14ac:dyDescent="0.2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0" x14ac:dyDescent="0.2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0" x14ac:dyDescent="0.2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0" x14ac:dyDescent="0.2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0" x14ac:dyDescent="0.2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0" x14ac:dyDescent="0.2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0" x14ac:dyDescent="0.2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0" x14ac:dyDescent="0.2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0" x14ac:dyDescent="0.2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0" x14ac:dyDescent="0.2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0" x14ac:dyDescent="0.2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0" x14ac:dyDescent="0.2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0" x14ac:dyDescent="0.2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0" x14ac:dyDescent="0.2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0" x14ac:dyDescent="0.2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0" x14ac:dyDescent="0.2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0" x14ac:dyDescent="0.2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0" x14ac:dyDescent="0.2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0" x14ac:dyDescent="0.2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0" x14ac:dyDescent="0.2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0" x14ac:dyDescent="0.2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0" x14ac:dyDescent="0.2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0" x14ac:dyDescent="0.2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0" x14ac:dyDescent="0.2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0" x14ac:dyDescent="0.2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0" x14ac:dyDescent="0.2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0" x14ac:dyDescent="0.2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0" x14ac:dyDescent="0.2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0" x14ac:dyDescent="0.2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0" x14ac:dyDescent="0.2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0" x14ac:dyDescent="0.2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0" x14ac:dyDescent="0.2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0" x14ac:dyDescent="0.2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0" x14ac:dyDescent="0.2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0" x14ac:dyDescent="0.2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0" x14ac:dyDescent="0.2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0" x14ac:dyDescent="0.2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0" x14ac:dyDescent="0.2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0" x14ac:dyDescent="0.2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0" x14ac:dyDescent="0.2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0" x14ac:dyDescent="0.2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0" x14ac:dyDescent="0.2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0" x14ac:dyDescent="0.2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0" x14ac:dyDescent="0.2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0" x14ac:dyDescent="0.2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0" x14ac:dyDescent="0.2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0" x14ac:dyDescent="0.2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0" x14ac:dyDescent="0.2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0" x14ac:dyDescent="0.2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0" x14ac:dyDescent="0.2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0" x14ac:dyDescent="0.2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0" x14ac:dyDescent="0.2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x14ac:dyDescent="0.35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1543</v>
      </c>
    </row>
    <row r="2" spans="1:13" ht="13.5" x14ac:dyDescent="0.2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2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5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2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5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5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5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5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1564</v>
      </c>
      <c r="E11" s="10" t="s">
        <v>1565</v>
      </c>
    </row>
    <row r="12" spans="1:13" x14ac:dyDescent="0.35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5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5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5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5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5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5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5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5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2020-08-31T08:04:07Z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