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客户表!$A$1:$AN$5345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345" i="2" l="1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Y5343" i="2" s="1"/>
  <c r="W264" i="2"/>
  <c r="AH5342" i="2"/>
  <c r="AD5342" i="2"/>
  <c r="AF5342" i="2" s="1"/>
  <c r="X5342" i="2"/>
  <c r="W5342" i="2"/>
  <c r="AB5345" i="2" l="1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U61" i="3" s="1"/>
  <c r="V61" i="3" s="1"/>
  <c r="T62" i="3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62" i="3"/>
  <c r="V62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<sst xmlns="http://schemas.openxmlformats.org/spreadsheetml/2006/main" count="77417" uniqueCount="3739">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</sst>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6"/>
  <sheetViews>
    <sheetView tabSelected="1" zoomScale="80" zoomScaleNormal="80" workbookViewId="0">
      <pane ySplit="1" topLeftCell="A2" activePane="bottomLeft" state="frozen"/>
      <selection pane="bottomLeft" activeCell="D5362" sqref="D5362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414062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1359295718.4858029</v>
      </c>
      <c r="AM1" s="121">
        <f>SUM(AK:AK)</f>
        <v>919684.46579983609</v>
      </c>
      <c r="AN1" s="118">
        <f>AL1+AM1-SUM(媒体表!R:R)</f>
        <v>8719027.3120999336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2188547.19</v>
      </c>
      <c r="W255" s="6">
        <f t="shared" si="39"/>
        <v>694.10000000149012</v>
      </c>
      <c r="X255" s="6">
        <f t="shared" si="35"/>
        <v>2104372.298076923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2104372.298076923</v>
      </c>
      <c r="AC255" s="7">
        <f t="shared" si="32"/>
        <v>84174.891923076939</v>
      </c>
      <c r="AD255" s="6">
        <f t="shared" si="37"/>
        <v>2188547.19</v>
      </c>
      <c r="AE255" s="3">
        <v>0.05</v>
      </c>
      <c r="AF255" s="6">
        <f t="shared" si="33"/>
        <v>109427.35950000001</v>
      </c>
      <c r="AG255" s="3">
        <v>0</v>
      </c>
      <c r="AH255" s="6">
        <f t="shared" si="38"/>
        <v>2188547.19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3737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12244839.500000004</v>
      </c>
      <c r="W302" s="6">
        <f t="shared" si="48"/>
        <v>7401080.4999999963</v>
      </c>
      <c r="X302" s="6">
        <f t="shared" si="45"/>
        <v>12244839.500000004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12244839.500000004</v>
      </c>
      <c r="AC302" s="7">
        <f t="shared" si="42"/>
        <v>734690.37000000023</v>
      </c>
      <c r="AD302" s="6">
        <f t="shared" si="46"/>
        <v>12244839.500000004</v>
      </c>
      <c r="AE302" s="3">
        <v>0.05</v>
      </c>
      <c r="AF302" s="6">
        <f t="shared" si="43"/>
        <v>612241.97500000021</v>
      </c>
      <c r="AG302" s="3">
        <v>0</v>
      </c>
      <c r="AH302" s="6">
        <f t="shared" si="47"/>
        <v>12244839.500000004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21507655.739999998</v>
      </c>
      <c r="W365" s="6">
        <f t="shared" si="57"/>
        <v>2344.2600000016391</v>
      </c>
      <c r="X365" s="6">
        <f t="shared" si="54"/>
        <v>21507655.739999998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21507655.739999998</v>
      </c>
      <c r="AC365" s="7">
        <f t="shared" si="51"/>
        <v>1290459.3443999998</v>
      </c>
      <c r="AD365" s="6">
        <f t="shared" si="55"/>
        <v>21507655.739999998</v>
      </c>
      <c r="AE365" s="3">
        <v>0.05</v>
      </c>
      <c r="AF365" s="6">
        <f t="shared" si="52"/>
        <v>1075382.787</v>
      </c>
      <c r="AG365" s="3">
        <v>0</v>
      </c>
      <c r="AH365" s="6">
        <f t="shared" si="56"/>
        <v>21507655.739999998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29749.839999999851</v>
      </c>
      <c r="W369" s="6">
        <f t="shared" si="57"/>
        <v>1623850.1600000001</v>
      </c>
      <c r="X369" s="6">
        <f t="shared" si="54"/>
        <v>29749.839999999851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29749.839999999851</v>
      </c>
      <c r="AC369" s="7">
        <f t="shared" si="51"/>
        <v>1784.990399999991</v>
      </c>
      <c r="AD369" s="6">
        <f t="shared" si="55"/>
        <v>29749.839999999851</v>
      </c>
      <c r="AE369" s="3">
        <v>0.05</v>
      </c>
      <c r="AF369" s="6">
        <f t="shared" si="52"/>
        <v>1487.4919999999927</v>
      </c>
      <c r="AG369" s="3">
        <v>0</v>
      </c>
      <c r="AH369" s="6">
        <f t="shared" si="56"/>
        <v>29749.839999999851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3736</v>
      </c>
      <c r="F1863" s="18" t="s">
        <v>3736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1445666.5662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3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3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3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3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3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3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7">
        <v>-4187838.9299999997</v>
      </c>
      <c r="U3037" s="7">
        <v>-212335.44</v>
      </c>
      <c r="V3037" s="7">
        <v>0</v>
      </c>
      <c r="W3037" s="83">
        <f t="shared" si="505"/>
        <v>-4400174.37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0</v>
      </c>
      <c r="W3045" s="83">
        <f t="shared" si="505"/>
        <v>4165140</v>
      </c>
      <c r="X3045" s="83">
        <f t="shared" si="509"/>
        <v>0</v>
      </c>
      <c r="Y3045" s="83"/>
      <c r="Z3045" s="16">
        <v>0</v>
      </c>
      <c r="AA3045" s="7">
        <v>0</v>
      </c>
      <c r="AB3045" s="7">
        <f t="shared" si="511"/>
        <v>0</v>
      </c>
      <c r="AC3045" s="5">
        <f t="shared" si="512"/>
        <v>0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0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0</v>
      </c>
      <c r="W3046" s="83">
        <f t="shared" ref="W3046:W3109" si="515">T3046+U3046-V3046</f>
        <v>2215500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1804728.6599999967</v>
      </c>
      <c r="U3047" s="7">
        <v>-42343.004000000008</v>
      </c>
      <c r="V3047" s="7">
        <v>0</v>
      </c>
      <c r="W3047" s="83">
        <f t="shared" si="515"/>
        <v>1762385.6559999967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4658109.9846000001</v>
      </c>
      <c r="U3048" s="7">
        <v>-1244615.0640000002</v>
      </c>
      <c r="V3048" s="7">
        <v>0</v>
      </c>
      <c r="W3048" s="83">
        <f t="shared" si="515"/>
        <v>3413494.9205999998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2262663.0011999998</v>
      </c>
      <c r="U3049" s="7">
        <v>3734999.9855</v>
      </c>
      <c r="V3049" s="7">
        <v>4519535.8599999994</v>
      </c>
      <c r="W3049" s="83">
        <f t="shared" si="515"/>
        <v>1478127.1267000008</v>
      </c>
      <c r="X3049" s="83">
        <f t="shared" si="509"/>
        <v>3630149.2851405623</v>
      </c>
      <c r="Y3049" s="83"/>
      <c r="Z3049" s="16">
        <v>0</v>
      </c>
      <c r="AA3049" s="7">
        <v>0</v>
      </c>
      <c r="AB3049" s="7">
        <f t="shared" si="511"/>
        <v>3630149.2851405623</v>
      </c>
      <c r="AC3049" s="5">
        <f t="shared" si="512"/>
        <v>889386.57485943707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3797929.2941176468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410264.93800000194</v>
      </c>
      <c r="U3050" s="7">
        <v>-3220571.2140000002</v>
      </c>
      <c r="V3050" s="7">
        <v>0</v>
      </c>
      <c r="W3050" s="83">
        <f t="shared" si="515"/>
        <v>-2810306.2759999982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5792575.017599999</v>
      </c>
      <c r="U3051" s="7">
        <v>-1514329.9919999999</v>
      </c>
      <c r="V3051" s="7">
        <v>0</v>
      </c>
      <c r="W3051" s="83">
        <f t="shared" si="515"/>
        <v>4278245.0255999994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4485600.0127999997</v>
      </c>
      <c r="U3052" s="7">
        <v>4178550.0032000002</v>
      </c>
      <c r="V3052" s="7">
        <v>3565356.1899999985</v>
      </c>
      <c r="W3052" s="83">
        <f t="shared" si="515"/>
        <v>5098793.8260000004</v>
      </c>
      <c r="X3052" s="83">
        <f t="shared" si="509"/>
        <v>2670678.7940074895</v>
      </c>
      <c r="Y3052" s="83"/>
      <c r="Z3052" s="16">
        <v>0</v>
      </c>
      <c r="AA3052" s="7">
        <v>0</v>
      </c>
      <c r="AB3052" s="7">
        <f t="shared" si="511"/>
        <v>2670678.7940074895</v>
      </c>
      <c r="AC3052" s="5">
        <f t="shared" si="512"/>
        <v>894677.39599250909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2785434.5234374986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5565054.0100000007</v>
      </c>
      <c r="U3054" s="7">
        <v>-3535365.5040000007</v>
      </c>
      <c r="V3054" s="7">
        <v>302695.70000000007</v>
      </c>
      <c r="W3054" s="83">
        <f t="shared" si="515"/>
        <v>1726992.8059999999</v>
      </c>
      <c r="X3054" s="83">
        <f t="shared" si="509"/>
        <v>262074.19913419918</v>
      </c>
      <c r="Y3054" s="83"/>
      <c r="Z3054" s="16">
        <v>0</v>
      </c>
      <c r="AA3054" s="7">
        <v>0</v>
      </c>
      <c r="AB3054" s="7">
        <f t="shared" si="511"/>
        <v>262074.19913419918</v>
      </c>
      <c r="AC3054" s="5">
        <f t="shared" si="512"/>
        <v>40621.500865800888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275177.90909090912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1406251.6864999998</v>
      </c>
      <c r="U3055" s="7">
        <v>373500.00449999998</v>
      </c>
      <c r="V3055" s="7">
        <v>0</v>
      </c>
      <c r="W3055" s="83">
        <f t="shared" si="515"/>
        <v>1779751.6909999999</v>
      </c>
      <c r="X3055" s="83">
        <f t="shared" si="509"/>
        <v>0</v>
      </c>
      <c r="Y3055" s="83"/>
      <c r="Z3055" s="16">
        <v>0</v>
      </c>
      <c r="AA3055" s="7">
        <v>0</v>
      </c>
      <c r="AB3055" s="7">
        <f t="shared" si="511"/>
        <v>0</v>
      </c>
      <c r="AC3055" s="5">
        <f t="shared" si="512"/>
        <v>0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0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-148775.00159999999</v>
      </c>
      <c r="V3056" s="7">
        <v>149100.54</v>
      </c>
      <c r="W3056" s="83">
        <f t="shared" si="515"/>
        <v>-297875.5416</v>
      </c>
      <c r="X3056" s="83">
        <f t="shared" si="509"/>
        <v>115135.55212355213</v>
      </c>
      <c r="Y3056" s="83"/>
      <c r="Z3056" s="16">
        <v>0</v>
      </c>
      <c r="AA3056" s="7">
        <v>0</v>
      </c>
      <c r="AB3056" s="7">
        <f t="shared" si="511"/>
        <v>115135.55212355213</v>
      </c>
      <c r="AC3056" s="5">
        <f t="shared" si="512"/>
        <v>33964.987876447878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120242.37096774194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3735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3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-9965310.4299999997</v>
      </c>
      <c r="U3160" s="7"/>
      <c r="V3160" s="7">
        <v>0</v>
      </c>
      <c r="W3160" s="83">
        <f t="shared" si="522"/>
        <v>-9965310.4299999997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1295362.0896000003</v>
      </c>
      <c r="U3161" s="7"/>
      <c r="V3161" s="7">
        <v>0</v>
      </c>
      <c r="W3161" s="83">
        <f t="shared" si="522"/>
        <v>1295362.0896000003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3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-527500</v>
      </c>
      <c r="U3179" s="7"/>
      <c r="V3179" s="7">
        <v>0</v>
      </c>
      <c r="W3179" s="83">
        <f t="shared" si="529"/>
        <v>-527500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-2779247.12</v>
      </c>
      <c r="U3180" s="7"/>
      <c r="V3180" s="7">
        <v>0</v>
      </c>
      <c r="W3180" s="83">
        <f t="shared" si="529"/>
        <v>-2779247.12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7782851.6699999999</v>
      </c>
      <c r="U3181" s="7"/>
      <c r="V3181" s="7">
        <v>0</v>
      </c>
      <c r="W3181" s="83">
        <f t="shared" si="529"/>
        <v>7782851.6699999999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3415</v>
      </c>
      <c r="B3221" s="91" t="s">
        <v>35</v>
      </c>
      <c r="C3221" s="91" t="s">
        <v>47</v>
      </c>
      <c r="D3221" s="91" t="s">
        <v>63</v>
      </c>
      <c r="E3221" s="18" t="s">
        <v>3736</v>
      </c>
      <c r="F3221" s="18" t="s">
        <v>3736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3734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3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3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 t="shared" si="576"/>
        <v>2342.2692307692309</v>
      </c>
      <c r="Y3545" s="83"/>
      <c r="Z3545" s="16">
        <v>0</v>
      </c>
      <c r="AA3545" s="7">
        <v>0</v>
      </c>
      <c r="AB3545" s="7">
        <f t="shared" si="577"/>
        <v>2342.2692307692309</v>
      </c>
      <c r="AC3545" s="5">
        <f t="shared" si="578"/>
        <v>93.690769230769092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3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3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3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3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3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3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3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3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3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0.06</v>
      </c>
      <c r="AF5112" s="7">
        <f t="shared" si="779"/>
        <v>59592.700199999999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3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0.06</v>
      </c>
      <c r="AF5118" s="7">
        <f t="shared" si="779"/>
        <v>66806.795999999929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0.06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0.06</v>
      </c>
      <c r="AF5121" s="7">
        <f t="shared" si="779"/>
        <v>19583.452200000007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0.06</v>
      </c>
      <c r="AF5127" s="7">
        <f t="shared" si="779"/>
        <v>14763.262199999997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0.06</v>
      </c>
      <c r="AF5128" s="7">
        <f t="shared" si="779"/>
        <v>67.32119999999999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0.06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0.06</v>
      </c>
      <c r="AF5148" s="7">
        <f t="shared" si="787"/>
        <v>844.95900000000006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0.06</v>
      </c>
      <c r="AF5149" s="7">
        <f t="shared" si="787"/>
        <v>2252.0441999999989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0.06</v>
      </c>
      <c r="AF5150" s="7">
        <f t="shared" si="787"/>
        <v>5.9999999999999995E-4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0.06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0.06</v>
      </c>
      <c r="AF5152" s="7">
        <f t="shared" si="787"/>
        <v>2207605.5221999995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0.06</v>
      </c>
      <c r="AF5153" s="7">
        <f t="shared" si="787"/>
        <v>1452.0426000000002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7399785.4999999981</v>
      </c>
      <c r="U5154" s="7">
        <v>16071400</v>
      </c>
      <c r="V5154" s="7">
        <v>23412215.589999996</v>
      </c>
      <c r="W5154" s="83">
        <f t="shared" si="781"/>
        <v>58969.910000003874</v>
      </c>
      <c r="X5154" s="83">
        <f t="shared" si="782"/>
        <v>23412215.589999996</v>
      </c>
      <c r="Y5154" s="83"/>
      <c r="Z5154" s="16">
        <v>0</v>
      </c>
      <c r="AA5154" s="7">
        <v>0</v>
      </c>
      <c r="AB5154" s="7">
        <f t="shared" si="785"/>
        <v>23412215.589999996</v>
      </c>
      <c r="AC5154" s="5">
        <f t="shared" si="786"/>
        <v>1404732.9353999996</v>
      </c>
      <c r="AD5154" s="83">
        <f t="shared" si="783"/>
        <v>23412215.589999996</v>
      </c>
      <c r="AE5154" s="3">
        <v>0.06</v>
      </c>
      <c r="AF5154" s="7">
        <f t="shared" si="787"/>
        <v>1404732.9353999996</v>
      </c>
      <c r="AG5154" s="16">
        <v>0</v>
      </c>
      <c r="AH5154" s="83">
        <f t="shared" si="784"/>
        <v>23412215.589999996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28961.82</v>
      </c>
      <c r="W5155" s="83">
        <f t="shared" si="781"/>
        <v>-28961.82</v>
      </c>
      <c r="X5155" s="83">
        <f t="shared" si="782"/>
        <v>28961.82</v>
      </c>
      <c r="Y5155" s="83"/>
      <c r="Z5155" s="16">
        <v>0</v>
      </c>
      <c r="AA5155" s="7">
        <v>0</v>
      </c>
      <c r="AB5155" s="7">
        <f t="shared" si="785"/>
        <v>28961.82</v>
      </c>
      <c r="AC5155" s="5">
        <f t="shared" si="786"/>
        <v>1737.7092</v>
      </c>
      <c r="AD5155" s="83">
        <f t="shared" si="783"/>
        <v>28961.82</v>
      </c>
      <c r="AE5155" s="3">
        <v>0.06</v>
      </c>
      <c r="AF5155" s="7">
        <f t="shared" si="787"/>
        <v>1737.7092</v>
      </c>
      <c r="AG5155" s="16">
        <v>0</v>
      </c>
      <c r="AH5155" s="83">
        <f t="shared" si="784"/>
        <v>28961.82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0.06</v>
      </c>
      <c r="AF5156" s="7">
        <f t="shared" si="787"/>
        <v>239.17860000000002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0.06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0.06</v>
      </c>
      <c r="AF5158" s="7">
        <f t="shared" si="787"/>
        <v>631260.41099999996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0.06</v>
      </c>
      <c r="AF5159" s="7">
        <f t="shared" si="787"/>
        <v>8998.8389999999999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6242375.2299999949</v>
      </c>
      <c r="W5197" s="83">
        <f t="shared" si="789"/>
        <v>854345.95999999717</v>
      </c>
      <c r="X5197" s="83">
        <f t="shared" si="790"/>
        <v>6242375.2299999949</v>
      </c>
      <c r="Y5197" s="83"/>
      <c r="Z5197" s="16">
        <v>0</v>
      </c>
      <c r="AA5197" s="7">
        <v>0</v>
      </c>
      <c r="AB5197" s="7">
        <f t="shared" si="793"/>
        <v>6242375.2299999949</v>
      </c>
      <c r="AC5197" s="5">
        <f t="shared" si="794"/>
        <v>374542.51379999967</v>
      </c>
      <c r="AD5197" s="83">
        <f t="shared" si="791"/>
        <v>6242375.2299999949</v>
      </c>
      <c r="AE5197" s="3">
        <v>0.06</v>
      </c>
      <c r="AF5197" s="7">
        <f t="shared" si="795"/>
        <v>374542.51379999967</v>
      </c>
      <c r="AG5197" s="16">
        <v>0</v>
      </c>
      <c r="AH5197" s="83">
        <f t="shared" si="792"/>
        <v>6242375.2299999949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0.06</v>
      </c>
      <c r="AF5198" s="7">
        <f t="shared" si="795"/>
        <v>26274.662999999993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0.06</v>
      </c>
      <c r="AF5199" s="7">
        <f t="shared" si="795"/>
        <v>891494.41499999992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1623850.1599999985</v>
      </c>
      <c r="U5200" s="7">
        <v>3640000</v>
      </c>
      <c r="V5200" s="7">
        <v>3314171.9799999991</v>
      </c>
      <c r="W5200" s="83">
        <f t="shared" si="789"/>
        <v>1949678.1799999992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0.06</v>
      </c>
      <c r="AF5200" s="7">
        <f t="shared" si="795"/>
        <v>198850.31879999995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0.06</v>
      </c>
      <c r="AF5201" s="7">
        <f t="shared" si="795"/>
        <v>43948.660799999998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0.06</v>
      </c>
      <c r="AF5202" s="7">
        <f t="shared" si="795"/>
        <v>235511.68020000006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0.06</v>
      </c>
      <c r="AF5211" s="7">
        <f t="shared" si="795"/>
        <v>36.509399999999992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0.06</v>
      </c>
      <c r="AF5212" s="7">
        <f t="shared" si="795"/>
        <v>1066.4309999999998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0.06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10466136.800000001</v>
      </c>
      <c r="W5233" s="83">
        <f t="shared" si="789"/>
        <v>539.01999999955297</v>
      </c>
      <c r="X5233" s="83">
        <f t="shared" si="790"/>
        <v>10063593.076923078</v>
      </c>
      <c r="Y5233" s="83"/>
      <c r="Z5233" s="16">
        <v>0</v>
      </c>
      <c r="AA5233" s="7">
        <v>0</v>
      </c>
      <c r="AB5233" s="7">
        <f t="shared" si="793"/>
        <v>10063593.076923078</v>
      </c>
      <c r="AC5233" s="5">
        <f t="shared" si="794"/>
        <v>402543.72307692282</v>
      </c>
      <c r="AD5233" s="83">
        <f t="shared" si="791"/>
        <v>10466136.800000001</v>
      </c>
      <c r="AE5233" s="3">
        <v>0.06</v>
      </c>
      <c r="AF5233" s="7">
        <f t="shared" si="795"/>
        <v>627968.20799999998</v>
      </c>
      <c r="AG5233" s="16">
        <v>0</v>
      </c>
      <c r="AH5233" s="83">
        <f t="shared" si="792"/>
        <v>10466136.800000001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0.06</v>
      </c>
      <c r="AF5234" s="7">
        <f t="shared" si="795"/>
        <v>2646.012000000067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x14ac:dyDescent="0.3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2344.2600000016391</v>
      </c>
      <c r="U5235" s="7">
        <v>26870910</v>
      </c>
      <c r="V5235" s="7">
        <v>17437347.530000001</v>
      </c>
      <c r="W5235" s="83">
        <f t="shared" si="789"/>
        <v>9435906.7300000004</v>
      </c>
      <c r="X5235" s="83">
        <f t="shared" si="790"/>
        <v>17437347.530000001</v>
      </c>
      <c r="Y5235" s="83"/>
      <c r="Z5235" s="16">
        <v>0</v>
      </c>
      <c r="AA5235" s="7">
        <v>0</v>
      </c>
      <c r="AB5235" s="7">
        <f t="shared" si="793"/>
        <v>17437347.530000001</v>
      </c>
      <c r="AC5235" s="5">
        <f t="shared" si="794"/>
        <v>1046240.8518000001</v>
      </c>
      <c r="AD5235" s="83">
        <f t="shared" si="791"/>
        <v>17437347.530000001</v>
      </c>
      <c r="AE5235" s="3">
        <v>0.06</v>
      </c>
      <c r="AF5235" s="7">
        <f t="shared" si="795"/>
        <v>1046240.8518000001</v>
      </c>
      <c r="AG5235" s="16">
        <v>0</v>
      </c>
      <c r="AH5235" s="83">
        <f t="shared" si="792"/>
        <v>17437347.530000001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2520843.4900000002</v>
      </c>
      <c r="W5236" s="83">
        <f t="shared" si="789"/>
        <v>32996.929999999702</v>
      </c>
      <c r="X5236" s="83">
        <f t="shared" si="790"/>
        <v>2520843.4900000002</v>
      </c>
      <c r="Y5236" s="83"/>
      <c r="Z5236" s="16">
        <v>0</v>
      </c>
      <c r="AA5236" s="7">
        <v>0</v>
      </c>
      <c r="AB5236" s="7">
        <f t="shared" si="793"/>
        <v>2520843.4900000002</v>
      </c>
      <c r="AC5236" s="5">
        <f t="shared" si="794"/>
        <v>151250.60940000002</v>
      </c>
      <c r="AD5236" s="83">
        <f t="shared" si="791"/>
        <v>2520843.4900000002</v>
      </c>
      <c r="AE5236" s="3">
        <v>0.06</v>
      </c>
      <c r="AF5236" s="7">
        <f t="shared" si="795"/>
        <v>151250.60940000002</v>
      </c>
      <c r="AG5236" s="16">
        <v>0</v>
      </c>
      <c r="AH5236" s="83">
        <f t="shared" si="792"/>
        <v>2520843.4900000002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3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5" si="811">X5290+AA5290-AB5290</f>
        <v>0</v>
      </c>
    </row>
    <row r="5291" spans="1:37" hidden="1" x14ac:dyDescent="0.3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5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0.06</v>
      </c>
      <c r="AF5333" s="7">
        <f t="shared" ref="AF5333:AF5345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5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5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5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3738</v>
      </c>
      <c r="B5342" s="18" t="s">
        <v>35</v>
      </c>
      <c r="C5342" s="18" t="s">
        <v>59</v>
      </c>
      <c r="D5342" s="18" t="s">
        <v>60</v>
      </c>
      <c r="E5342" s="18" t="s">
        <v>79</v>
      </c>
      <c r="F5342" s="18" t="s">
        <v>340</v>
      </c>
      <c r="H5342" s="18"/>
      <c r="I5342" s="8" t="s">
        <v>3372</v>
      </c>
      <c r="M5342" s="111"/>
      <c r="N5342" s="2" t="s">
        <v>81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5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5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5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3738</v>
      </c>
      <c r="B5343" s="18" t="s">
        <v>35</v>
      </c>
      <c r="C5343" s="18" t="s">
        <v>59</v>
      </c>
      <c r="D5343" s="18" t="s">
        <v>60</v>
      </c>
      <c r="E5343" s="18" t="s">
        <v>79</v>
      </c>
      <c r="F5343" s="18" t="s">
        <v>333</v>
      </c>
      <c r="H5343" s="18"/>
      <c r="I5343" s="8" t="s">
        <v>3372</v>
      </c>
      <c r="M5343" s="111"/>
      <c r="N5343" s="2" t="s">
        <v>81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3738</v>
      </c>
      <c r="B5344" s="18" t="s">
        <v>35</v>
      </c>
      <c r="C5344" s="18" t="s">
        <v>59</v>
      </c>
      <c r="D5344" s="18" t="s">
        <v>60</v>
      </c>
      <c r="E5344" s="18" t="s">
        <v>79</v>
      </c>
      <c r="F5344" s="18" t="s">
        <v>336</v>
      </c>
      <c r="H5344" s="18"/>
      <c r="I5344" s="8" t="s">
        <v>3372</v>
      </c>
      <c r="M5344" s="111"/>
      <c r="N5344" s="2" t="s">
        <v>81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694.10000000149012</v>
      </c>
      <c r="U5344" s="5">
        <v>0</v>
      </c>
      <c r="V5344" s="11">
        <v>0</v>
      </c>
      <c r="W5344" s="6">
        <f t="shared" si="828"/>
        <v>694.10000000149012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3738</v>
      </c>
      <c r="B5345" s="18" t="s">
        <v>35</v>
      </c>
      <c r="C5345" s="18" t="s">
        <v>59</v>
      </c>
      <c r="D5345" s="18" t="s">
        <v>60</v>
      </c>
      <c r="E5345" s="18" t="s">
        <v>79</v>
      </c>
      <c r="F5345" s="18" t="s">
        <v>341</v>
      </c>
      <c r="H5345" s="18"/>
      <c r="I5345" s="8" t="s">
        <v>3372</v>
      </c>
      <c r="M5345" s="111"/>
      <c r="N5345" s="2" t="s">
        <v>81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x14ac:dyDescent="0.3">
      <c r="X5346" s="12"/>
    </row>
  </sheetData>
  <autoFilter ref="A1:AN5345">
    <filterColumn colId="0">
      <filters>
        <filter val="2021年2月"/>
      </filters>
    </filterColumn>
    <filterColumn colId="4">
      <filters>
        <filter val="天津金芽科技有限公司"/>
      </filters>
    </filterColumn>
    <filterColumn colId="5">
      <filters>
        <filter val="北京慧衍致同信息技术有限公司-广州大蓝网络科技有限公司"/>
        <filter val="北京慧衍致同信息技术有限公司-广州鲸吓网络科技有限公司"/>
        <filter val="北京慧衍致同信息技术有限公司-广州仙豆网络科技有限公司"/>
        <filter val="北京慧衍致同信息技术有限公司-海南达达兔网络科技有限公司"/>
        <filter val="北京慧衍致同信息技术有限公司-海南君海网络科技有限公司"/>
        <filter val="北京慧衍致同信息技术有限公司-海南萌狐网络科技有限公司"/>
        <filter val="北京鹏泰互动广告有限公司-广西悦游网络科技有限公司"/>
        <filter val="北京鹏泰互动广告有限公司-广州大蓝网络科技有限公司"/>
        <filter val="北京鹏泰互动广告有限公司-广州荣耀网络科技有限公司"/>
        <filter val="北京鹏泰互动广告有限公司-广州仙豆网络科技有限公司"/>
        <filter val="北京鹏泰互动广告有限公司-广州炫动信息科技有限公司"/>
        <filter val="北京鹏泰互动广告有限公司-广州盈优网络科技有限公司"/>
        <filter val="北京鹏泰互动广告有限公司-广州雨游网络科技有限公司"/>
        <filter val="北京鹏泰互动广告有限公司-海南达达兔网络科技有限公司"/>
        <filter val="北京鹏泰互动广告有限公司-海南极米互娱网络科技有限公司"/>
        <filter val="北京鹏泰互动广告有限公司-海南君海网络科技有限公司"/>
        <filter val="北京鹏泰互动广告有限公司-海南流连互娱网络科技有限公司"/>
        <filter val="北京鹏泰互动广告有限公司-海南萌狐网络科技有限公司"/>
        <filter val="北京鹏泰互动广告有限公司-海南玩的溜网络科技有限公司"/>
        <filter val="北京鹏泰互动广告有限公司-海南玩嗨互娱网络科技有限公司"/>
        <filter val="北京鹏泰互动广告有限公司-湖南玛雅文化传媒有限公司"/>
        <filter val="北京鹏泰互动广告有限公司-渠道部3"/>
        <filter val="北京鹏泰互动广告有限公司-睿晟天和（北京）传媒科技有限公司"/>
        <filter val="北京鹏泰互动广告有限公司-上海畅梦移动网络科技有限公司"/>
        <filter val="北京鹏泰互动广告有限公司-苏州龙盈软件开发有限公司"/>
        <filter val="北京一诺盈佳科技有限公司-湖南草花互动科技股份公司"/>
        <filter val="江苏斗创双伦科技有限公司-湖南草花互动科技股份公司"/>
        <filter val="天津金芽科技有限公司-湖南草花互动科技股份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5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68047472.914530978</v>
      </c>
      <c r="S2" s="47">
        <v>46242.660200000304</v>
      </c>
      <c r="T2" s="46">
        <f>(R2-I2+L2)/1.06</f>
        <v>3187935.4761612844</v>
      </c>
      <c r="U2" s="46">
        <f>T2-(S2/1.06)</f>
        <v>3144310.3250292088</v>
      </c>
      <c r="V2" s="49">
        <f>IFERROR(U2/R2,"-")</f>
        <v>4.620759875945029E-2</v>
      </c>
      <c r="W2" s="120"/>
    </row>
    <row r="3" spans="1:23" x14ac:dyDescent="0.35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5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5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179543488.10494</v>
      </c>
      <c r="S32" s="47">
        <v>4451647.9716000017</v>
      </c>
      <c r="T32" s="46">
        <f t="shared" si="8"/>
        <v>5690191.6546603413</v>
      </c>
      <c r="U32" s="46">
        <f t="shared" si="3"/>
        <v>1490523.7569244904</v>
      </c>
      <c r="V32" s="49">
        <f t="shared" si="4"/>
        <v>8.3017422277844224E-3</v>
      </c>
      <c r="W32" s="120"/>
    </row>
    <row r="33" spans="1:23" x14ac:dyDescent="0.35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x14ac:dyDescent="0.35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36913823.524162717</v>
      </c>
      <c r="S65" s="47">
        <v>4409.6567999999997</v>
      </c>
      <c r="T65" s="46">
        <f t="shared" si="18"/>
        <v>705757.55713462329</v>
      </c>
      <c r="U65" s="46">
        <f t="shared" si="19"/>
        <v>701597.5035497176</v>
      </c>
      <c r="V65" s="49">
        <f t="shared" si="20"/>
        <v>1.9006362293802273E-2</v>
      </c>
      <c r="W65" s="120"/>
    </row>
    <row r="66" spans="1:23" x14ac:dyDescent="0.35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54641998.478295885</v>
      </c>
      <c r="S66" s="47">
        <v>134.01839999999996</v>
      </c>
      <c r="T66" s="46">
        <f t="shared" si="18"/>
        <v>1458596.9936753435</v>
      </c>
      <c r="U66" s="46">
        <f t="shared" si="19"/>
        <v>1458470.5612225132</v>
      </c>
      <c r="V66" s="49">
        <f t="shared" si="20"/>
        <v>2.6691383950786976E-2</v>
      </c>
      <c r="W66" s="120"/>
    </row>
    <row r="67" spans="1:23" x14ac:dyDescent="0.35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1702412.2464733168</v>
      </c>
      <c r="S68" s="47">
        <v>0</v>
      </c>
      <c r="T68" s="46">
        <f t="shared" si="23"/>
        <v>180493.56308803477</v>
      </c>
      <c r="U68" s="46">
        <f t="shared" si="19"/>
        <v>180493.56308803477</v>
      </c>
      <c r="V68" s="49">
        <f t="shared" si="20"/>
        <v>0.10602224194635679</v>
      </c>
      <c r="W68" s="120"/>
    </row>
    <row r="69" spans="1:23" x14ac:dyDescent="0.35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178906533.62095869</v>
      </c>
      <c r="S88" s="47">
        <v>5539319.7088000001</v>
      </c>
      <c r="T88" s="46">
        <f t="shared" si="27"/>
        <v>6411963.8501497144</v>
      </c>
      <c r="U88" s="46">
        <f t="shared" si="19"/>
        <v>1186190.5399610354</v>
      </c>
      <c r="V88" s="49">
        <f t="shared" si="20"/>
        <v>6.6302248216052549E-3</v>
      </c>
      <c r="W88" s="120"/>
    </row>
    <row r="89" spans="1:23" x14ac:dyDescent="0.35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7"/>
        <v>8553.4803845810911</v>
      </c>
      <c r="U89" s="46">
        <f t="shared" si="19"/>
        <v>2888.4105732603384</v>
      </c>
      <c r="V89" s="49">
        <f t="shared" si="20"/>
        <v>7.7648972741613158E-3</v>
      </c>
      <c r="W89" s="120"/>
    </row>
    <row r="90" spans="1:23" x14ac:dyDescent="0.35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5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2021-03-23T06:51:22Z</dcterms:modified>
</cp:coreProperties>
</file>