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客户表!$A$1:$AI$7472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75" i="2" l="1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<sst xmlns="http://schemas.openxmlformats.org/spreadsheetml/2006/main" count="110197" uniqueCount="4510">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</sst>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2"/>
  <sheetViews>
    <sheetView tabSelected="1" zoomScaleNormal="100" workbookViewId="0">
      <pane ySplit="1" topLeftCell="A2" activePane="bottomLeft" state="frozen"/>
      <selection activeCell="B1" sqref="B1"/>
      <selection pane="bottomLeft" activeCell="C12" sqref="C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4472</v>
      </c>
      <c r="Z1" s="112" t="s">
        <v>4469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6" t="s">
        <v>28</v>
      </c>
      <c r="AF1" s="156" t="s">
        <v>29</v>
      </c>
      <c r="AG1" s="153" t="s">
        <v>30</v>
      </c>
      <c r="AH1" s="153" t="s">
        <v>31</v>
      </c>
      <c r="AI1" s="157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1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15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15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15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15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15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15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15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1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15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15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15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15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15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1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1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1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1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1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1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1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1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1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1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1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1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1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1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1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1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1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15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15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1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1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1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1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1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1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1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1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1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15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15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15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15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15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1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1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1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15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1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1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1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1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1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1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1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1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1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1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1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1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1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15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15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15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15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15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15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15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15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1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1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1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15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1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1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15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15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15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1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1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1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1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1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1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1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1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15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15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15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1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1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1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1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15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15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15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15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15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15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15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15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15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15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15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15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1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1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15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15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1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1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1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15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1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15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15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15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15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15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1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1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15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15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15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15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15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15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15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15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1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1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15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15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15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15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15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1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15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15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1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1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15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15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15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1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1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1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1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1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1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1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1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1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1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1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15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1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15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1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15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15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15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1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1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15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15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15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1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15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15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15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1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15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15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15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15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1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1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15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15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15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1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1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15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15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1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1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1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1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1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1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1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15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15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15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15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15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15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15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1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1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1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15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15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15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15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15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15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15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15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15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15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15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1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1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1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1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15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15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15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15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15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15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1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15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15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15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15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15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15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15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1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15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15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1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1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15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15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5.2999999999999999E-2</v>
      </c>
      <c r="AD243" s="15"/>
      <c r="AE243" s="15"/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15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15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15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15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15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1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1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1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1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1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15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1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15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15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1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1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1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15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15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15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15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1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15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15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15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15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15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15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0.13300000000000001</v>
      </c>
      <c r="AD272" s="15"/>
      <c r="AE272" s="15"/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5.2999999999999999E-2</v>
      </c>
      <c r="AD273" s="15"/>
      <c r="AE273" s="15"/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15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15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1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15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15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15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15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1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1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1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1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1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1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1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1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1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1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1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1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1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15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15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15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15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15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15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15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15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15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15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15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15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15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15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15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15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15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15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1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1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1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1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1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1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15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15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15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15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15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15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15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1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1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15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15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15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1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1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15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15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15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15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15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15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15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5.2999999999999999E-2</v>
      </c>
      <c r="AD339" s="15"/>
      <c r="AE339" s="15"/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15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15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15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1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15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1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15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15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15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15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15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15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15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15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15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1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1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1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1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15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1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1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1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1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1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15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15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1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1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1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1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1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1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15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15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1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15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15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15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1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15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1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1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1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1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15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15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15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15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15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15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15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1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1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1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1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15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1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1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1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15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15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15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15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15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15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15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15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15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15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15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15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15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15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15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15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15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15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1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1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15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15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15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1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1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1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1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1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15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1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1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15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1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15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15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15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15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15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15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15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5.2999999999999999E-2</v>
      </c>
      <c r="AD440" s="15"/>
      <c r="AE440" s="15"/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5.2999999999999999E-2</v>
      </c>
      <c r="AD441" s="15"/>
      <c r="AE441" s="15"/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15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15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15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1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1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1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1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5.2999999999999999E-2</v>
      </c>
      <c r="AD449" s="15"/>
      <c r="AE449" s="15"/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15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15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1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1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1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1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15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1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1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1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15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15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15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15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1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15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1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1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15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5.2999999999999999E-2</v>
      </c>
      <c r="AD469" s="15"/>
      <c r="AE469" s="15"/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1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1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1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1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1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1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15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15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1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1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15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15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1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1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1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15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15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15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1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15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15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15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15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1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15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15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1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1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1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1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1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1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1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1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1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1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1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1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1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1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1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1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1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1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1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1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1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1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1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1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1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1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1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1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1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1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1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1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1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1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1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1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1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1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1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1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1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1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1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1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1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1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1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1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1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1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1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1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1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1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1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15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1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1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15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15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15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1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1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1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1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1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1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15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15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1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1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1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1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1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15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1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1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15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15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15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15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15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15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15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1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15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15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1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1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1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1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15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15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15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15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15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15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15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1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1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15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15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15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15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15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1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15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1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1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1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1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1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1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1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1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15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15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1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1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1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1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1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15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15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15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5.2999999999999999E-2</v>
      </c>
      <c r="AD621" s="15"/>
      <c r="AE621" s="15"/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15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15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15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15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15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1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1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15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15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15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15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15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15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15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1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1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15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15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15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15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15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15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1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15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1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15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15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15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15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15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15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1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1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1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1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15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1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15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1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15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15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1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15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15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15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15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1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1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1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15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15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15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15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15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15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15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15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15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15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1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1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1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1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15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15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15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1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15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15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15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1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1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15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15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1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1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15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15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15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15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15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1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15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15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15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15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15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15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15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15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1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1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15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1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1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1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15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1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1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1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1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1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15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15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15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15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15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1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1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1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1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1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15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15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15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15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15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15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15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15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15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15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15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5.2999999999999999E-2</v>
      </c>
      <c r="AD745" s="15"/>
      <c r="AE745" s="15"/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1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15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15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15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1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15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15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15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15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15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15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15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15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1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15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15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15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15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15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1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15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15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15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15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15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15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1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15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1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15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1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15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15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15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15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1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1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15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15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15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15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1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1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1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15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15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15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15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15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15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4502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15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15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15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15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15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15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15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15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15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15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15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15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15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15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15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15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15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15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15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15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15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15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15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15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4501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15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15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15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15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1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15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15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15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15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15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15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15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15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15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15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15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15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15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15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15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15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15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15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15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1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15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15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15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15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15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1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1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1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15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15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15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1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15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1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1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5.2999999999999999E-2</v>
      </c>
      <c r="AD860" s="15"/>
      <c r="AE860" s="15"/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5.2999999999999999E-2</v>
      </c>
      <c r="AD861" s="15"/>
      <c r="AE861" s="15"/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5.2999999999999999E-2</v>
      </c>
      <c r="AD862" s="15"/>
      <c r="AE862" s="15"/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5.2999999999999999E-2</v>
      </c>
      <c r="AD863" s="15"/>
      <c r="AE863" s="15"/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1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1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15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15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15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1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15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15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15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15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1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15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15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15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15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1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15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15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15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1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1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15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15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15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1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1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1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1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1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1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15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1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1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15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15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1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1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15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15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15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15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15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15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15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1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15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1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1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1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1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1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1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1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1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1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1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1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1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1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1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1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1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1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1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1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1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1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1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1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1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1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1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1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1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1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1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1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1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1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1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1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1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15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15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15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15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15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15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15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15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15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15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15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15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15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15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15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15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15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15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15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15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15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15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1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15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15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15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15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15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1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1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1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1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1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15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1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15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15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1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1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15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1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15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15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1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15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15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15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1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15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15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15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15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1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5.2999999999999999E-2</v>
      </c>
      <c r="AD999" s="15"/>
      <c r="AE999" s="15"/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1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1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15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1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1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1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15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1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15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15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1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1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1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1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15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15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15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1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1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1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15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1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1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1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1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15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1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15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1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1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1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1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15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15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15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15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15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15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15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15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15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15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15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15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15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15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15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15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15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15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15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1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1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15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15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15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1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15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15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15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1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15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15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15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15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15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15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15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15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15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15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15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15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15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1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1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1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1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15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15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15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1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1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1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15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15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1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1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1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15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15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15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1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1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1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15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15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15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15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15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15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15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15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4489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15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4489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15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15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15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15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15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15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15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15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4489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15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4489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15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15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15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15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15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15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15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15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15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15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15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15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15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15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15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15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15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15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15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15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15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15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15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15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15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15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15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15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4489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15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4489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15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4489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15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15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4489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15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4489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15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15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4489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15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4489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15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4489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15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4489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15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4489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15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15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15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15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15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15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15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15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15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4489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15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4489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15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4489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15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4489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15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15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15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4489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15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4489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15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4489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15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4489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15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4489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15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4489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15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15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15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15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15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15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4489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15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15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15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15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15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15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15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15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15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15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15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15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15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15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4489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15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15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15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15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15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15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15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15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15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15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15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15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15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15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15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15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15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15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15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15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15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15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15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15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15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15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15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15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15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15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15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15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15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15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15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15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15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15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15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15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15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15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15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15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15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15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15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15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15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15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15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15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15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15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15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15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15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15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15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15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15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15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15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15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15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15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15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15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15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15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15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15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15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15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15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15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15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15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15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15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15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15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15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15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15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15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15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15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15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15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15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15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15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15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15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15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15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15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15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15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15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15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15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15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15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15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15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15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15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15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15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15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15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15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15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15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15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15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15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15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15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15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15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15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15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15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15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15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15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15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15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15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15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15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15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15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15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15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15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15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15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15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15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15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15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15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15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15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15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15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15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15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15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15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15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15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15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15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15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15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15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15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15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15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15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15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15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15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15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15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15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15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15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15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15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15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15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15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15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15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15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15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15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15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15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15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15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4506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15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15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15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15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15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15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15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15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15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15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15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15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15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15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15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15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15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15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15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15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15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15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15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15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15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15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15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15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15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15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15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15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15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15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15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15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15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15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15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15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15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15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15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15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15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15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15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15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15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15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15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15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15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15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15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15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15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15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15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15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15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15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15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15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15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15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15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15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15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15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15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15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15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15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15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15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15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15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15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15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15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15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15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15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15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15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15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15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15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15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15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15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15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15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15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15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15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15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15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15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15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15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15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15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15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15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15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15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15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15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15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15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15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15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15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15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15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15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15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15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15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15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15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15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15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15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15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15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15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15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15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15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15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15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15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15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15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15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15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15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15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15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15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15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15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15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15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15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15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15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15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15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15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15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15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15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15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15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15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1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1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15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15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15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15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15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1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15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15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1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1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1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15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15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15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1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1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1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1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1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1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1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1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1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1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1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1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1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1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1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1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1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1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1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1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1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1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1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1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1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1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15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15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15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15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15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15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15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15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15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15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15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15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15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15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15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15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15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15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15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15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15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15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15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15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15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15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15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15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15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15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15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15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15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15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15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15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15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15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15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15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15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15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15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15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15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15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15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15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15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15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15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15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15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15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15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15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15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15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15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15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15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15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15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15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15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15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15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15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15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15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15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15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15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15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15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15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15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15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15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15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15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15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15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15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15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15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15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15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15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15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15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15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15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15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15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15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15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15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15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15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15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15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15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15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15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15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15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15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15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15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15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15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15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15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15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15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15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15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15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15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15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15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15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15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15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15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15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15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15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15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15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15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15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15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15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15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15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15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15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15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15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15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15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15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15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15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15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15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15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15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15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15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15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15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15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15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15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15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15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15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15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15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15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15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15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15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15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15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15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15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15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15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15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15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15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15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15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15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15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15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15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15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15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15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15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15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15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15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15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15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15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15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15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15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15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15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15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15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15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15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15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15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15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15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15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15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15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15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15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15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15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15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15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15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15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15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15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15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15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15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15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15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15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15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15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15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15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15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15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15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15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15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15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15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15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15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15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15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15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15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15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15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15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15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15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15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15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15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15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15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15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15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15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15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15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15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15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15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15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15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15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15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15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15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15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15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15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15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15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15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15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15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15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15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15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15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15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15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15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15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15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15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15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15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15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15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15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15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15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15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15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15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15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15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15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15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15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15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15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15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15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15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15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15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15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15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15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15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15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15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15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15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15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15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15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15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15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15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15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15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15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15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15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15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15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15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15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15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15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15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15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15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15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15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15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15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15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15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15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15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15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15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15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15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15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15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15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15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15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15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15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15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15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15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15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15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15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15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15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15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15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15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15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15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15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15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15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15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15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15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15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15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15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15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15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15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15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15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15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15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15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15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15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15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15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15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15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15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15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15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15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15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15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15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15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15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15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15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15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15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15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15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15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15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15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15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15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15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15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15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15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15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15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15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15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15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15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15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15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15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15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15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15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15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15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15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15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15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15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15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15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15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15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15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15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15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15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15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15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15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15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15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15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15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15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15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15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15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15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15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15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15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15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15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15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15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15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15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15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15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15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15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15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15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15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15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15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15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15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15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15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15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15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15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15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15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15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15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15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15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15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15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15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15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15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15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15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15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15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15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15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15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15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15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15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15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15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15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15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15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15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15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15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15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15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15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15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15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15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15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15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15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15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15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15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15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15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15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15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15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15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15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15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15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15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15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15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15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15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15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15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15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15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15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15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15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15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15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15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15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15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15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15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15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15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15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15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15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15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15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15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15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15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15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15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15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15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15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15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15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15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15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15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15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15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15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15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15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15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15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15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15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15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15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15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15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15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15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15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15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15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15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15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15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15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15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15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15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15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15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15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15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15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15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15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15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15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15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15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15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15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15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15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15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15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15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15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15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15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15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15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15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15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27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27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27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27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27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27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27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27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27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27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27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4500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27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27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4497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27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4497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27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4497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27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27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27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27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27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27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27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27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27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27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27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27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27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27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27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27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27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27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27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27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27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27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27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27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27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27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27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27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27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27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27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27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27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27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27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27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27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27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27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27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27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27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27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4500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27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27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27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27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27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27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27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27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27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27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27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27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27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27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27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27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27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27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27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27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27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27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27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27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27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27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27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27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27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27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27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27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27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27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27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27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27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27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27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27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27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27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27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27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27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27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27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27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27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27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27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27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27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27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27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27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27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27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4498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27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27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27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27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27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27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27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27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27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27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27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27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27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27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27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27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27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27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27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27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27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27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27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27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27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27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27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27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27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27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27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27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27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27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27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27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27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27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27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27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27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27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27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27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27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27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27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27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27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27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27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27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27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27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27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27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27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27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27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27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27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27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27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27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27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27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27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27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4507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27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27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27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27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27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27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27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27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27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27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27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27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27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27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27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27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27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27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27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27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27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27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27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27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27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27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27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27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27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27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27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27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27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27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27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27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27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27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27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27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27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27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27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27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27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27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27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27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27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27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27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27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27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27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27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27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27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27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27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27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27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27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27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27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27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27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27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27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27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27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27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27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27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27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27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27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27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27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27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27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27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27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27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27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27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27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27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27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27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27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27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27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27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27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27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27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27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27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27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27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27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27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27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27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27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27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27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27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27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27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27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27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27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27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27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27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27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27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27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27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27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27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27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27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27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27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27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27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27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27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27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27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27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27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27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27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27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27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27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27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27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27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27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27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27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27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27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27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27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27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27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27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27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27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27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27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27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27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27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27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27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27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27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4473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27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27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27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27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27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27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27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27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27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27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27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27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27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27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27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27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27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27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27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27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27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27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27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27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27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15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27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27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27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27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27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27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4489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27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27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27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27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27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27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27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27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27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27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27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27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27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27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27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27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27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27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27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27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27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27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27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27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27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27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27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27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27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27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27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27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27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27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27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27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27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27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27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27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27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27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27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27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27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27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27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27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27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27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27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27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27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27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27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27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27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27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27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27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27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27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27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27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27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27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27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27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27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27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27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27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27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27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27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27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27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27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27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27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27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27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27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27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27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27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27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27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27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27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27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27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27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27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27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27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27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27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27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27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27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27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27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27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27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27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27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27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27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27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27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27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27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27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27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27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27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27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27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27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27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27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27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27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27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27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27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27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27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27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27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27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27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27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27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27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27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27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27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27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27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27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27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27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27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27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27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27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27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27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27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27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27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27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50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50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50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50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50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50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50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50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50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50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50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50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50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50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50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50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50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50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50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50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50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50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50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50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50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50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50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50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50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50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50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50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50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50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50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50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50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50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50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50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50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50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50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36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36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36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36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36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36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51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51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51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51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51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15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4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4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4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4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4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4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4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4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4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4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4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4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4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4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4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4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4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4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4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4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4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4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4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4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4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4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4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4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4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4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4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4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4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4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4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4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4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4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4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4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4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4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4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4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4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4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4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4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4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4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4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4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4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4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4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4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4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4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4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4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4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4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4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4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4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4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4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4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4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4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4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4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4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4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4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4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4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4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4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4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4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4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4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4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4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4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4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4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4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4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4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4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4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4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4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4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4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4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4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4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4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4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4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4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4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4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4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4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4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4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4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4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4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4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4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4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4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4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4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4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4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4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4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4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4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4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4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4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4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4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4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4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4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4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4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4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4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4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4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4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4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4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4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4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4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4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64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64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64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64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64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64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64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64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64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64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64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64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64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64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64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64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64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64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64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4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4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4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4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4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4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4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4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4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4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4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4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4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4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4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4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4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4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4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4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4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4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4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4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4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4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4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4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4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4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4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4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4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4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4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4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4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4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4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4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4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4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4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4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4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4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4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4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4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4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4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4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4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4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4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4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4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4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4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4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4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4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4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4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4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4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4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4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4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4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4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4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4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4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4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4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4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4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4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4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4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4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4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4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4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4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4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4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4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4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4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4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4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4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4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4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4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4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4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4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4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4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4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4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4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4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4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4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4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4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4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4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4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4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4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4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4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4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4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4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4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4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4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4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4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4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4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4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4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4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4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4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4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4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4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4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4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4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4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4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4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4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4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4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4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4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4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4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4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4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4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4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4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4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4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4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4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4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4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4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4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4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4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4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4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4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4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4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4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4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4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4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4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4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4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4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4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4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4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4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4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4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4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4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4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4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4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4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4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4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4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4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4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4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4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4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4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4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4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4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4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4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4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4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4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4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4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4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4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4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4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4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4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4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4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4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4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4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4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4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4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4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4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4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4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4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4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4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4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4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4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4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4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4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4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4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4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4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4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4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4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4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4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4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4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4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4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4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4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4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4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4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4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4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4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4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4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4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4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4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4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4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4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4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4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4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4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4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4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4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4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4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4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4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4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4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4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4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4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4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4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4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4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4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4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4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4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4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4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4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4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4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4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4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4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4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4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4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4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4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4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4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4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64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64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64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64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64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64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64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64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64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64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64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64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64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64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64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4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4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4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4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4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4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4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4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4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4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4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4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4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4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4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4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4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4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4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4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4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4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4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4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4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4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4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4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4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4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4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4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64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4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4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4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64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64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64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64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64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5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5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5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5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5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5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81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81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5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5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5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5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81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81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5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5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4496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5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5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81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5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4489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5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5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4854274.709999999</v>
      </c>
      <c r="T4110" s="12">
        <v>8750969.3200000003</v>
      </c>
      <c r="U4110" s="12">
        <v>10438358.949999999</v>
      </c>
      <c r="V4110" s="12">
        <f t="shared" si="522"/>
        <v>3166885.08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4483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4476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4489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4489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4489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4489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4489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4484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4476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4489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4489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4489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4485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4476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4486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4476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81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81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5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5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81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5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4489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4489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4489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4489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4489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4489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5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4489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5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5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5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5.2999999999999999E-2</v>
      </c>
      <c r="AD4495" s="64"/>
      <c r="AE4495" s="64"/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5.2999999999999999E-2</v>
      </c>
      <c r="AD4496" s="64"/>
      <c r="AE4496" s="64"/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4497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4497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4497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4508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4508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4500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4507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5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5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5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5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5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5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5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5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5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5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5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5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5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5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5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5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5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5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5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5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5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5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5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5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5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5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5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5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5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5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5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5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5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5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5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5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5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5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5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5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5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5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5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5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5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5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5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5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5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5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5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5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5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5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5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5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5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5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5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5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5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5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5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5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5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5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5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5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5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5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5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5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5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5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5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5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5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5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5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5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5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5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5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5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1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1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5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1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5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5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5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5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5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5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5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5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5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5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5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5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5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5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5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5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5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5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5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5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5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5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5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5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5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5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5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5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5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5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5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5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5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5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5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5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5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5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5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5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5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5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5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5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5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5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5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5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5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5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5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5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5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5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5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90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90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90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90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90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90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90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90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90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90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90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90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90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90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90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90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92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92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92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92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92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92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92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92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92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92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92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92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92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92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92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92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92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92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92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92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92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92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92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92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92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92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92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92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92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92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92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4489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4489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4489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4489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5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4481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5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65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65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65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65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65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65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65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65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65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65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65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65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65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65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65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65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65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65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65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65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65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65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65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65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65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65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65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65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65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65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65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65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65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65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65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65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65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65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65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65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65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65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65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65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65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65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65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65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65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65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92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92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92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92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92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92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3166885.08</v>
      </c>
      <c r="T6414" s="13">
        <v>4910000</v>
      </c>
      <c r="U6414" s="13">
        <v>6420961.2199999895</v>
      </c>
      <c r="V6414" s="13">
        <f t="shared" si="804"/>
        <v>1655923.8600000106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2620791.3199999966</v>
      </c>
      <c r="T6430" s="13">
        <v>16460000</v>
      </c>
      <c r="U6430" s="13">
        <v>16037760.969999995</v>
      </c>
      <c r="V6430" s="13">
        <f t="shared" si="804"/>
        <v>3043030.3500000015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4475</v>
      </c>
      <c r="P6453" s="93">
        <v>0</v>
      </c>
      <c r="Q6453" s="180"/>
      <c r="R6453" s="92" t="s">
        <v>4489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92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92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4475</v>
      </c>
      <c r="P6456" s="93">
        <v>0</v>
      </c>
      <c r="Q6456" s="180"/>
      <c r="R6456" s="92" t="s">
        <v>4489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92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4475</v>
      </c>
      <c r="P6457" s="93">
        <v>0</v>
      </c>
      <c r="Q6457" s="180"/>
      <c r="R6457" s="92" t="s">
        <v>4489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92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4475</v>
      </c>
      <c r="P6458" s="93">
        <v>0</v>
      </c>
      <c r="Q6458" s="180"/>
      <c r="R6458" s="92" t="s">
        <v>4489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92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92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4475</v>
      </c>
      <c r="P6460" s="93">
        <v>0</v>
      </c>
      <c r="Q6460" s="180"/>
      <c r="R6460" s="92" t="s">
        <v>4489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92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4475</v>
      </c>
      <c r="P6461" s="93">
        <v>0.04</v>
      </c>
      <c r="Q6461" s="180"/>
      <c r="R6461" s="92" t="s">
        <v>4489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92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92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92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4505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4475</v>
      </c>
      <c r="P6501" s="93">
        <v>0</v>
      </c>
      <c r="Q6501" s="180"/>
      <c r="R6501" s="92" t="s">
        <v>4489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92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4475</v>
      </c>
      <c r="P6506" s="93">
        <v>0.05</v>
      </c>
      <c r="Q6506" s="180"/>
      <c r="R6506" s="92" t="s">
        <v>4489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92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4475</v>
      </c>
      <c r="P6507" s="93">
        <v>0.05</v>
      </c>
      <c r="Q6507" s="180"/>
      <c r="R6507" s="92" t="s">
        <v>4489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92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4475</v>
      </c>
      <c r="P6508" s="93">
        <v>0.04</v>
      </c>
      <c r="Q6508" s="180"/>
      <c r="R6508" s="92" t="s">
        <v>4489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92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4475</v>
      </c>
      <c r="P6510" s="93">
        <v>0</v>
      </c>
      <c r="Q6510" s="180"/>
      <c r="R6510" s="92" t="s">
        <v>4489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92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4475</v>
      </c>
      <c r="P6512" s="93">
        <v>0.05</v>
      </c>
      <c r="Q6512" s="180"/>
      <c r="R6512" s="92" t="s">
        <v>4489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92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13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13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92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92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92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92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92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4475</v>
      </c>
      <c r="P6939" s="93">
        <v>0.04</v>
      </c>
      <c r="Q6939" s="180"/>
      <c r="R6939" s="92" t="s">
        <v>4489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92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4475</v>
      </c>
      <c r="P6940" s="93">
        <v>0</v>
      </c>
      <c r="Q6940" s="180"/>
      <c r="R6940" s="92" t="s">
        <v>4489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92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92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4475</v>
      </c>
      <c r="P6942" s="93">
        <v>0</v>
      </c>
      <c r="Q6942" s="180"/>
      <c r="R6942" s="92" t="s">
        <v>4489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92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92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92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92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4475</v>
      </c>
      <c r="P6946" s="93">
        <v>0.04</v>
      </c>
      <c r="Q6946" s="180"/>
      <c r="R6946" s="92" t="s">
        <v>4489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92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4475</v>
      </c>
      <c r="P6947" s="93">
        <v>0</v>
      </c>
      <c r="Q6947" s="180"/>
      <c r="R6947" s="92" t="s">
        <v>4489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92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4475</v>
      </c>
      <c r="P6948" s="93">
        <v>0.05</v>
      </c>
      <c r="Q6948" s="180"/>
      <c r="R6948" s="92" t="s">
        <v>4489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92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4475</v>
      </c>
      <c r="P6949" s="93">
        <v>0.05</v>
      </c>
      <c r="Q6949" s="180"/>
      <c r="R6949" s="92" t="s">
        <v>4489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92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4475</v>
      </c>
      <c r="P6950" s="93">
        <v>0</v>
      </c>
      <c r="Q6950" s="180"/>
      <c r="R6950" s="92" t="s">
        <v>4489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92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4475</v>
      </c>
      <c r="P6951" s="93">
        <v>0.05</v>
      </c>
      <c r="Q6951" s="180"/>
      <c r="R6951" s="92" t="s">
        <v>4489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92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4500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0</v>
      </c>
      <c r="T6968" s="13"/>
      <c r="U6968" s="13">
        <v>0</v>
      </c>
      <c r="V6968" s="13">
        <f t="shared" si="889"/>
        <v>0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4497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4497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4497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4497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4497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4497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4507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4508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4462</v>
      </c>
      <c r="K7152" s="65" t="s">
        <v>32</v>
      </c>
      <c r="L7152" s="65" t="s">
        <v>1053</v>
      </c>
      <c r="M7152" s="65"/>
      <c r="N7152" s="65" t="s">
        <v>4463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4464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4461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4474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92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4431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4432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4433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4432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4434</v>
      </c>
      <c r="G7265" s="65" t="s">
        <v>1879</v>
      </c>
      <c r="H7265" s="65" t="s">
        <v>4435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4436</v>
      </c>
      <c r="G7266" s="65" t="s">
        <v>1923</v>
      </c>
      <c r="H7266" s="65" t="s">
        <v>3105</v>
      </c>
      <c r="I7266" s="65" t="s">
        <v>4399</v>
      </c>
      <c r="J7266" s="65" t="s">
        <v>4437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4439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4440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4441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4442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4443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4444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4445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4446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4447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124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4448</v>
      </c>
      <c r="O7312" s="65" t="s">
        <v>80</v>
      </c>
      <c r="P7312" s="10">
        <v>0</v>
      </c>
      <c r="Q7312" s="162"/>
      <c r="R7312" s="65" t="s">
        <v>4447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4464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4447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4447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4447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124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4447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124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4449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4449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4450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4447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124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4450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4447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124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4450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4447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124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4450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4447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124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4450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4447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124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4450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4447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124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4450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4447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124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4450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4447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124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4450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4447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124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4450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4447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124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4450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4447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124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4450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4447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124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4450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4447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124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4450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4447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124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4451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128" t="s">
        <v>4452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4451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128" t="s">
        <v>4452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4451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128" t="s">
        <v>4452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4451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128" t="s">
        <v>4452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4451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128" t="s">
        <v>4452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4451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128" t="s">
        <v>4452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4451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128" t="s">
        <v>4452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4451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128" t="s">
        <v>4452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4451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128" t="s">
        <v>4452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4451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128" t="s">
        <v>4452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4451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128" t="s">
        <v>4452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4451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128" t="s">
        <v>4452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4451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128" t="s">
        <v>4452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4451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128" t="s">
        <v>4452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4451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128" t="s">
        <v>4452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4451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128" t="s">
        <v>4452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4451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128" t="s">
        <v>4452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4451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128" t="s">
        <v>4452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4451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128" t="s">
        <v>4452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4451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128" t="s">
        <v>4452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4451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128" t="s">
        <v>4452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4451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128" t="s">
        <v>4452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4451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128" t="s">
        <v>4452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4451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128" t="s">
        <v>4452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4451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128" t="s">
        <v>4452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4453</v>
      </c>
      <c r="G7366" s="128" t="s">
        <v>1458</v>
      </c>
      <c r="H7366" s="128" t="s">
        <v>4451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128" t="s">
        <v>4452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4451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128" t="s">
        <v>4452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4451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128" t="s">
        <v>4452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4451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128" t="s">
        <v>4452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4451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128" t="s">
        <v>4452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4453</v>
      </c>
      <c r="G7371" s="128" t="s">
        <v>1458</v>
      </c>
      <c r="H7371" s="128" t="s">
        <v>4451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128" t="s">
        <v>4452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4454</v>
      </c>
      <c r="G7372" s="128" t="s">
        <v>1747</v>
      </c>
      <c r="H7372" s="128" t="s">
        <v>4455</v>
      </c>
      <c r="I7372" s="65" t="s">
        <v>106</v>
      </c>
      <c r="J7372" s="65" t="s">
        <v>4456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128" t="s">
        <v>4452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4457</v>
      </c>
      <c r="G7373" s="128" t="s">
        <v>1747</v>
      </c>
      <c r="H7373" s="128" t="s">
        <v>4455</v>
      </c>
      <c r="I7373" s="65" t="s">
        <v>106</v>
      </c>
      <c r="J7373" s="65" t="s">
        <v>4456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128" t="s">
        <v>4452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4458</v>
      </c>
      <c r="G7374" s="128" t="s">
        <v>2852</v>
      </c>
      <c r="H7374" s="128" t="s">
        <v>4455</v>
      </c>
      <c r="I7374" s="65" t="s">
        <v>106</v>
      </c>
      <c r="J7374" s="65" t="s">
        <v>4456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128" t="s">
        <v>4452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4459</v>
      </c>
      <c r="G7375" s="128" t="s">
        <v>2852</v>
      </c>
      <c r="H7375" s="128" t="s">
        <v>4455</v>
      </c>
      <c r="I7375" s="65" t="s">
        <v>106</v>
      </c>
      <c r="J7375" s="65" t="s">
        <v>4456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128" t="s">
        <v>4452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4460</v>
      </c>
      <c r="G7376" s="128" t="s">
        <v>1747</v>
      </c>
      <c r="H7376" s="128" t="s">
        <v>4455</v>
      </c>
      <c r="I7376" s="65" t="s">
        <v>106</v>
      </c>
      <c r="J7376" s="65" t="s">
        <v>4456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128" t="s">
        <v>4452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4477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15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4477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15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15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4477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4477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4477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15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4477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4477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15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4477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15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4477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4477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4477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4477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4477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15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4477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4477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15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4477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4477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15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4477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15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4477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4477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15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4477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4477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15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4477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15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4477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15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4477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4477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4477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4477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15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4477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4477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4477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15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4477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4477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15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4477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4477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15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4477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4477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15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4477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4477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15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4477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15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4477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4477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15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4477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4477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4477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4477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4477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4477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4477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15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4477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4477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15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4477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15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4477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15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15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4477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15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15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15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4477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4477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4477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4477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4477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15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15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4477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4477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4477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15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4491</v>
      </c>
      <c r="P7458" s="93">
        <v>0.02</v>
      </c>
      <c r="Q7458" s="180"/>
      <c r="R7458" s="92" t="s">
        <v>4489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92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4491</v>
      </c>
      <c r="P7459" s="93">
        <v>0.02</v>
      </c>
      <c r="Q7459" s="180"/>
      <c r="R7459" s="92" t="s">
        <v>4489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92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4491</v>
      </c>
      <c r="P7460" s="93">
        <v>0.02</v>
      </c>
      <c r="Q7460" s="180"/>
      <c r="R7460" s="92" t="s">
        <v>4489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92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G7466" s="65" t="s">
        <v>4499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G7467" s="65" t="s">
        <v>4499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4503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2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2" si="997">U7470</f>
        <v>0</v>
      </c>
      <c r="AC7470" s="9">
        <v>4.4999999999999998E-2</v>
      </c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G7471" s="65" t="s">
        <v>42</v>
      </c>
      <c r="AH7471" s="32">
        <v>0.37</v>
      </c>
    </row>
    <row r="7472" spans="1:35" ht="14.25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1538</v>
      </c>
      <c r="F7472" s="64" t="s">
        <v>1538</v>
      </c>
      <c r="G7472" s="64" t="s">
        <v>1538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4509</v>
      </c>
      <c r="U7472" s="13">
        <v>211937.46</v>
      </c>
      <c r="V7472" s="12">
        <f t="shared" si="993"/>
        <v>-211937.46</v>
      </c>
      <c r="W7472" s="13">
        <f t="shared" ref="W7472" si="999">IF(O7472="返货",U7472/(1+P7472),IF(O7472="返现",U7472,IF(O7472="折扣",U7472*P7472,IF(O7472="无",U7472))))</f>
        <v>211937.46</v>
      </c>
      <c r="AB7472" s="13">
        <f t="shared" si="997"/>
        <v>211937.46</v>
      </c>
      <c r="AC7472" s="9">
        <v>0</v>
      </c>
    </row>
  </sheetData>
  <autoFilter ref="A1:AI7472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T181"/>
  <sheetViews>
    <sheetView zoomScaleNormal="100" workbookViewId="0">
      <pane ySplit="1" topLeftCell="A2" activePane="bottomLeft" state="frozen"/>
      <selection pane="bottomLeft" activeCell="H193" sqref="H19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 hidden="1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 hidden="1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 hidden="1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 hidden="1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 hidden="1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 hidden="1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 hidden="1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 hidden="1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v>3320548.9</v>
      </c>
      <c r="I9" s="6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 hidden="1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6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 hidden="1">
      <c r="A11" s="1" t="s">
        <v>62</v>
      </c>
      <c r="B11" s="1" t="s">
        <v>61</v>
      </c>
      <c r="C11" s="1" t="s">
        <v>4487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251210274.64795879</v>
      </c>
      <c r="P11" s="5"/>
      <c r="Q11" s="5">
        <f t="shared" si="5"/>
        <v>133156406.04958376</v>
      </c>
      <c r="R11" s="5">
        <f t="shared" si="1"/>
        <v>133156406.04958376</v>
      </c>
      <c r="S11" s="6">
        <f t="shared" si="2"/>
        <v>0.53005955363962154</v>
      </c>
      <c r="T11" s="1" t="s">
        <v>32</v>
      </c>
    </row>
    <row r="12" spans="1:20" ht="14.25" hidden="1">
      <c r="A12" s="1" t="s">
        <v>4488</v>
      </c>
      <c r="B12" s="1" t="s">
        <v>61</v>
      </c>
      <c r="C12" s="1" t="s">
        <v>4487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 hidden="1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 hidden="1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 hidden="1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 hidden="1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 hidden="1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 hidden="1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 hidden="1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 hidden="1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 hidden="1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 hidden="1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 hidden="1">
      <c r="A23" s="1" t="s">
        <v>4488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 hidden="1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 hidden="1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 hidden="1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 hidden="1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 hidden="1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 hidden="1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 hidden="1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 hidden="1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 hidden="1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 hidden="1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 hidden="1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 hidden="1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 hidden="1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 hidden="1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 hidden="1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 hidden="1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 hidden="1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 hidden="1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 hidden="1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 hidden="1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 hidden="1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 hidden="1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 hidden="1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 hidden="1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 hidden="1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 hidden="1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 hidden="1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 hidden="1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 hidden="1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 hidden="1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 hidden="1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 hidden="1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 hidden="1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 hidden="1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 hidden="1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 hidden="1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 hidden="1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 hidden="1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 hidden="1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 hidden="1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 hidden="1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 hidden="1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 hidden="1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 hidden="1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 hidden="1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 hidden="1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 hidden="1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 hidden="1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 hidden="1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 hidden="1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 hidden="1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v>19023700.799999997</v>
      </c>
      <c r="I74" s="6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360487024.53852051</v>
      </c>
      <c r="P75" s="139"/>
      <c r="Q75" s="5">
        <f>(O75-G75+J75)/1.06</f>
        <v>200335445.89001939</v>
      </c>
      <c r="R75" s="5">
        <f>Q75-(P75/1.06)</f>
        <v>200335445.89001939</v>
      </c>
      <c r="S75" s="6">
        <f>R75/O75</f>
        <v>0.55573552514540547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 hidden="1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 hidden="1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 hidden="1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 hidden="1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 hidden="1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 hidden="1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 hidden="1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 hidden="1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 hidden="1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 hidden="1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 hidden="1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 hidden="1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 hidden="1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 hidden="1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 hidden="1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 hidden="1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 hidden="1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 hidden="1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 hidden="1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 hidden="1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 hidden="1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 hidden="1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 hidden="1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 hidden="1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 hidden="1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 hidden="1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 hidden="1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 hidden="1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 hidden="1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 hidden="1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 hidden="1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 hidden="1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 hidden="1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 hidden="1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 hidden="1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 hidden="1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 hidden="1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 hidden="1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 hidden="1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 hidden="1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 hidden="1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 hidden="1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 hidden="1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 hidden="1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 hidden="1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 hidden="1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 hidden="1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 hidden="1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 hidden="1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 hidden="1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 hidden="1">
      <c r="A127" s="1" t="s">
        <v>4488</v>
      </c>
      <c r="B127" s="1" t="s">
        <v>61</v>
      </c>
      <c r="C127" s="1" t="s">
        <v>4487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 hidden="1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 hidden="1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 hidden="1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 hidden="1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 hidden="1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 hidden="1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 hidden="1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 hidden="1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 hidden="1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 hidden="1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 hidden="1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 hidden="1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 hidden="1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 hidden="1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 hidden="1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 hidden="1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 hidden="1">
      <c r="A144" s="66" t="s">
        <v>4462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 hidden="1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 hidden="1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 hidden="1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 hidden="1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 hidden="1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 hidden="1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 hidden="1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 hidden="1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 hidden="1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 hidden="1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 hidden="1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 hidden="1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 hidden="1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 hidden="1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 hidden="1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 hidden="1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 hidden="1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 hidden="1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 hidden="1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 hidden="1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 hidden="1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 hidden="1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 hidden="1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 hidden="1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 hidden="1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4479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 hidden="1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4479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 hidden="1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4479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 hidden="1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 hidden="1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 hidden="1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 hidden="1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 hidden="1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 hidden="1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 hidden="1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 hidden="1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 hidden="1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 hidden="1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4504</v>
      </c>
    </row>
  </sheetData>
  <autoFilter ref="A1:T181">
    <filterColumn colId="2">
      <filters>
        <filter val="湖北今日头条科技有限公司"/>
      </filters>
    </filterColumn>
    <filterColumn colId="4">
      <filters>
        <filter val="2020年2月"/>
      </filters>
    </filterColumn>
  </autoFilter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2020-04-29T12:13:12Z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