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客户表!$A$1:$AN$5372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72" i="2" l="1"/>
  <c r="AF5372" i="2"/>
  <c r="AH5371" i="2"/>
  <c r="AF5371" i="2"/>
  <c r="X5372" i="2"/>
  <c r="AC5372" i="2" s="1"/>
  <c r="X5371" i="2"/>
  <c r="AB5371" i="2" s="1"/>
  <c r="AB5372" i="2" l="1"/>
  <c r="AK5372" i="2" s="1"/>
  <c r="AC5371" i="2"/>
  <c r="AK5371" i="2"/>
  <c r="X68" i="2" l="1"/>
  <c r="V5340" i="2" l="1"/>
  <c r="T5340" i="2"/>
  <c r="W5370" i="2" l="1"/>
  <c r="AH5370" i="2"/>
  <c r="AF5370" i="2"/>
  <c r="X5370" i="2"/>
  <c r="T3127" i="2"/>
  <c r="T1686" i="2"/>
  <c r="W5369" i="2"/>
  <c r="AH5369" i="2"/>
  <c r="AF5369" i="2"/>
  <c r="X5369" i="2"/>
  <c r="AC5370" i="2" l="1"/>
  <c r="AB5370" i="2"/>
  <c r="AK5370" i="2" s="1"/>
  <c r="Y5370" i="2"/>
  <c r="AC5369" i="2"/>
  <c r="Y5369" i="2"/>
  <c r="AB5369" i="2"/>
  <c r="AK5369" i="2" s="1"/>
  <c r="W5368" i="2" l="1"/>
  <c r="AH5368" i="2"/>
  <c r="AF5368" i="2"/>
  <c r="X5368" i="2"/>
  <c r="AB5368" i="2" s="1"/>
  <c r="AC5368" i="2" l="1"/>
  <c r="AK5368" i="2"/>
  <c r="Y5368" i="2"/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T113" i="3" l="1"/>
  <c r="R122" i="3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U56" i="3" s="1"/>
  <c r="V56" i="3" s="1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<sst xmlns="http://schemas.openxmlformats.org/spreadsheetml/2006/main" count="77973" uniqueCount="3779">
  <si>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</si>
  <si>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</si>
  <si>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</si>
  <si>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</si>
  <si>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</si>
  <si>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</si>
  <si>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</si>
  <si>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</si>
  <si>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</si>
  <si>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</si>
  <si>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</si>
  <si>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</si>
  <si>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</si>
  <si>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</si>
  <si>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</si>
  <si>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</si>
  <si>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</si>
  <si>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</si>
  <si>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</si>
  <si>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</si>
  <si>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</si>
  <si>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</si>
  <si>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</si>
  <si>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</si>
  <si>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</si>
  <si>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</si>
  <si>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</si>
  <si>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</si>
  <si>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</si>
  <si>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</si>
  <si>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</si>
  <si>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</si>
  <si>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</si>
  <si>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</si>
  <si>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</si>
  <si>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</si>
  <si>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</si>
  <si>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</si>
  <si>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</si>
  <si>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</si>
  <si>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</si>
  <si>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</si>
  <si>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</si>
  <si>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</si>
  <si>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</si>
  <si>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</si>
  <si>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</si>
  <si>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</si>
  <si>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</si>
  <si>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</si>
  <si>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</si>
  <si>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</si>
  <si>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</si>
  <si>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</si>
  <si>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</si>
  <si>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</si>
  <si>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</si>
  <si>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</si>
  <si>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</si>
  <si>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</si>
  <si>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</si>
  <si>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</si>
  <si>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</si>
  <si>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</si>
  <si>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</si>
  <si>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</si>
  <si>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</si>
  <si>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</si>
  <si>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</si>
  <si>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</si>
  <si>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</si>
  <si>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</si>
  <si>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</si>
  <si>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</si>
  <si>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</si>
  <si>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</si>
  <si>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</si>
  <si>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</si>
  <si>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</si>
  <si>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</si>
  <si>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</si>
  <si>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</si>
  <si>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</si>
  <si>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</si>
  <si>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</si>
  <si>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</si>
  <si>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</si>
  <si>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</si>
  <si>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</si>
  <si>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</si>
  <si>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</si>
  <si>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</si>
  <si>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</si>
  <si>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</si>
  <si>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</si>
  <si>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</si>
  <si>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</si>
  <si>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</si>
  <si>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</si>
  <si>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</si>
  <si>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</si>
  <si>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</si>
  <si>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</si>
  <si>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</si>
  <si>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</si>
  <si>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</si>
  <si>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</si>
  <si>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</si>
  <si>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</si>
  <si>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</si>
  <si>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</si>
  <si>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</si>
  <si>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</si>
  <si>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</si>
  <si>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</si>
  <si>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</si>
  <si>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</si>
  <si>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</si>
  <si>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</si>
  <si>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</si>
  <si>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</si>
  <si>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</si>
  <si>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</si>
  <si>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</si>
  <si>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</si>
  <si>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</si>
  <si>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</si>
  <si>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</si>
  <si>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</si>
  <si>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</si>
  <si>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</si>
  <si>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</si>
  <si>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</si>
  <si>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</si>
  <si>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</si>
  <si>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</si>
  <si>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</si>
  <si>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</si>
  <si>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</si>
  <si>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</si>
  <si>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</si>
  <si>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</si>
  <si>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</si>
  <si>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</si>
  <si>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</si>
  <si>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</si>
  <si>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</si>
  <si>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</si>
  <si>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</si>
  <si>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</si>
  <si>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</si>
  <si>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</si>
  <si>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</si>
  <si>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</si>
  <si>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</si>
  <si>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</si>
  <si>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</si>
  <si>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</si>
  <si>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</si>
  <si>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</si>
  <si>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</si>
  <si>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</si>
  <si>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</si>
  <si>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</si>
  <si>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</si>
  <si>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</si>
  <si>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</si>
  <si>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</si>
  <si>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</si>
  <si>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</si>
  <si>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</si>
  <si>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</si>
  <si>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</si>
  <si>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</si>
  <si>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</si>
  <si>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</si>
  <si>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</si>
  <si>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</si>
  <si>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</si>
  <si>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</si>
  <si>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</si>
  <si>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</si>
  <si>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</si>
  <si>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</si>
  <si>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</si>
  <si>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</si>
  <si>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</si>
  <si>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</si>
  <si>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</si>
  <si>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</si>
  <si>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</si>
  <si>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</si>
  <si>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</si>
  <si>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</si>
  <si>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</si>
  <si>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</si>
  <si>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</si>
  <si>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</si>
  <si>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</si>
  <si>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</si>
  <si>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</si>
  <si>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</si>
  <si>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</si>
  <si>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</si>
  <si>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</si>
  <si>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</si>
  <si>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</si>
  <si>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</si>
  <si>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</si>
  <si>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</si>
  <si>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</si>
  <si>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</si>
  <si>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</si>
  <si>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</si>
  <si>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</si>
  <si>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</si>
  <si>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</si>
  <si>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</si>
  <si>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</si>
  <si>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</si>
  <si>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</si>
  <si>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</si>
  <si>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</si>
  <si>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</si>
  <si>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</si>
  <si>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</si>
  <si>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</si>
  <si>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</si>
  <si>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</si>
  <si>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</si>
  <si>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</si>
  <si>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</si>
  <si>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</si>
  <si>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</si>
  <si>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</si>
  <si>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</si>
  <si>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</si>
  <si>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</si>
  <si>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</si>
  <si>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</si>
  <si>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</si>
  <si>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</si>
  <si>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</si>
  <si>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</si>
  <si>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</si>
  <si>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</si>
  <si>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</si>
  <si>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</si>
  <si>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</si>
  <si>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</si>
  <si>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</si>
  <si>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</si>
  <si>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</si>
  <si>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</si>
  <si>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</si>
  <si>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</si>
  <si>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</si>
  <si>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</si>
  <si>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</si>
  <si>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</si>
  <si>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</si>
  <si>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</si>
  <si>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</si>
  <si>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</si>
  <si>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</si>
  <si>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</si>
  <si>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</si>
  <si>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</si>
  <si>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</si>
  <si>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</si>
  <si>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</si>
  <si>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</si>
  <si>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</si>
  <si>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</si>
  <si>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</si>
  <si>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</si>
  <si>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</si>
  <si>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</si>
  <si>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</si>
  <si>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</si>
  <si>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</si>
  <si>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</si>
  <si>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</si>
  <si>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</si>
  <si>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</si>
  <si>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</si>
  <si>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</si>
  <si>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</si>
  <si>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</si>
  <si>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</si>
  <si>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</si>
  <si>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</si>
  <si>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</si>
  <si>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</si>
  <si>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</si>
  <si>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</si>
  <si>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</si>
  <si>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</si>
  <si>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</si>
  <si>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</si>
  <si>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</si>
  <si>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</si>
  <si>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</si>
  <si>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</si>
  <si>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</si>
  <si>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</si>
  <si>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</si>
  <si>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</si>
  <si>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</si>
  <si>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</si>
  <si>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</si>
  <si>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</si>
  <si>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</si>
  <si>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</si>
  <si>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</si>
  <si>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</si>
  <si>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</si>
  <si>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</si>
  <si>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</si>
  <si>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</si>
  <si>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</si>
  <si>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</si>
  <si>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</si>
  <si>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</si>
  <si>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</si>
  <si>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</si>
  <si>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</si>
  <si>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</si>
  <si>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</si>
  <si>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</si>
  <si>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</si>
  <si>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</si>
  <si>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</si>
  <si>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</si>
  <si>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</si>
  <si>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</si>
  <si>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</si>
  <si>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</si>
  <si>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</si>
  <si>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</si>
  <si>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</si>
  <si>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</si>
  <si>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</si>
  <si>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</si>
  <si>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</si>
  <si>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</si>
  <si>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</si>
  <si>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</si>
  <si>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</si>
  <si>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</si>
  <si>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</si>
  <si>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</si>
  <si>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</si>
  <si>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</si>
  <si>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</si>
  <si>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</si>
  <si>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</si>
  <si>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</si>
  <si>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</si>
  <si>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</si>
  <si>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</si>
  <si>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</si>
  <si>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</si>
  <si>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</si>
  <si>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</si>
  <si>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</si>
  <si>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</si>
  <si>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</si>
  <si>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</si>
  <si>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</si>
  <si>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</si>
  <si>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</si>
  <si>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</si>
  <si>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</si>
  <si>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</si>
  <si>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</si>
  <si>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</si>
  <si>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</si>
  <si>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</si>
  <si>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</si>
  <si>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</si>
  <si>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</si>
  <si>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</si>
  <si>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</si>
  <si>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</si>
  <si>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</si>
  <si>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</si>
  <si>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</si>
  <si>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</si>
  <si>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</si>
  <si>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</si>
  <si>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</si>
  <si>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</si>
  <si>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</si>
  <si>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</si>
  <si>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</si>
  <si>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</si>
  <si>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</si>
  <si>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</si>
  <si>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</si>
  <si>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</si>
  <si>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</si>
  <si>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</si>
  <si>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</si>
  <si>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</si>
  <si>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</si>
  <si>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</si>
  <si>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</si>
  <si>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</si>
  <si>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</si>
  <si>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</si>
  <si>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</si>
  <si>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</si>
  <si>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</si>
  <si>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</si>
  <si>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</si>
  <si>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</si>
  <si>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</si>
  <si>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</si>
  <si>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</si>
  <si>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</si>
  <si>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</si>
  <si>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</si>
  <si>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</si>
  <si>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</si>
  <si>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</si>
  <si>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</si>
  <si>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</si>
  <si>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</si>
  <si>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</si>
  <si>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</si>
  <si>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</si>
  <si>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</si>
  <si>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</si>
  <si>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</si>
  <si>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</si>
  <si>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</si>
  <si>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</si>
  <si>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</si>
  <si>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</si>
  <si>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</si>
  <si>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</si>
  <si>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</si>
  <si>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</si>
  <si>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</si>
  <si>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</si>
  <si>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</si>
  <si>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</si>
  <si>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</si>
  <si>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</si>
  <si>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</si>
  <si>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</si>
  <si>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</si>
  <si>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</si>
  <si>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</si>
  <si>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</si>
  <si>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</si>
  <si>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</si>
  <si>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</si>
  <si>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</si>
  <si>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</si>
  <si>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</si>
  <si>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</si>
  <si>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</si>
  <si>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</si>
  <si>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</si>
  <si>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</si>
  <si>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</si>
  <si>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</si>
  <si>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</si>
  <si>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</si>
  <si>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</si>
  <si>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</si>
  <si>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</si>
  <si>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</si>
  <si>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</si>
  <si>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</si>
  <si>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</si>
  <si>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</si>
  <si>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</si>
  <si>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</si>
  <si>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</si>
  <si>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</si>
  <si>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</si>
  <si>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</si>
  <si>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</si>
  <si>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</si>
  <si>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</si>
  <si>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</si>
  <si>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</si>
  <si>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</si>
  <si>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</si>
  <si>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</si>
  <si>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</si>
  <si>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</si>
  <si>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</si>
  <si>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</si>
  <si>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</si>
  <si>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</si>
  <si>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</si>
  <si>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</si>
  <si>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</si>
  <si>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</si>
  <si>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</si>
  <si>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</si>
  <si>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</si>
  <si>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</si>
  <si>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</si>
  <si>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</si>
  <si>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</si>
  <si>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</si>
  <si>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</si>
  <si>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</si>
  <si>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</si>
  <si>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</si>
  <si>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</si>
  <si>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</si>
  <si>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</si>
  <si>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</si>
  <si>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</si>
  <si>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</si>
  <si>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</si>
  <si>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</si>
  <si>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</si>
  <si>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</si>
  <si>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</si>
  <si>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</si>
  <si>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</si>
  <si>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</si>
  <si>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</si>
  <si>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</si>
  <si>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</si>
  <si>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</si>
  <si>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</si>
  <si>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</si>
  <si>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</si>
  <si>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</si>
  <si>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</si>
  <si>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</si>
  <si>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</si>
  <si>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</si>
  <si>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</si>
  <si>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</si>
  <si>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</si>
  <si>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</si>
  <si>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</si>
  <si>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</si>
  <si>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</si>
  <si>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</si>
  <si>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</si>
  <si>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</si>
  <si>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</si>
  <si>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</si>
  <si>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</si>
  <si>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</si>
  <si>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</si>
  <si>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</si>
  <si>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</si>
  <si>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</si>
  <si>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</si>
  <si>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</si>
  <si>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</si>
  <si>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</si>
  <si>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</si>
  <si>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</si>
  <si>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</si>
  <si>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</si>
  <si>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</si>
  <si>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</si>
  <si>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</si>
  <si>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</si>
  <si>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</si>
  <si>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</si>
  <si>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</si>
  <si>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</si>
  <si>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</si>
  <si>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</si>
  <si>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</si>
  <si>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</si>
  <si>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</si>
  <si>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</si>
  <si>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</si>
  <si>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</si>
  <si>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</si>
  <si>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</si>
  <si>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</si>
  <si>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</si>
  <si>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</si>
  <si>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</si>
  <si>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</si>
  <si>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</si>
  <si>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</si>
  <si>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</si>
  <si>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</si>
  <si>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</si>
  <si>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</si>
  <si>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</si>
  <si>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</si>
  <si>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</si>
  <si>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</si>
  <si>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</si>
  <si>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</si>
  <si>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</si>
  <si>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</si>
  <si>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</si>
  <si>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</si>
  <si>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</si>
  <si>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</si>
  <si>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</si>
  <si>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</si>
  <si>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</si>
  <si>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</si>
  <si>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</si>
  <si>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</si>
  <si>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</si>
  <si>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</si>
  <si>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</si>
  <si>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</si>
  <si>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</si>
  <si>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</si>
  <si>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</si>
  <si>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</si>
  <si>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</si>
  <si>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</si>
  <si>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</si>
  <si>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</si>
  <si>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</si>
  <si>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</si>
  <si>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</si>
  <si>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</si>
  <si>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</si>
  <si>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</si>
  <si>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</si>
  <si>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</si>
  <si>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</si>
  <si>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</si>
  <si>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</si>
  <si>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</si>
  <si>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</si>
  <si>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</si>
  <si>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</si>
  <si>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</si>
  <si>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</si>
  <si>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</si>
  <si>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</si>
  <si>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</si>
  <si>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</si>
  <si>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</si>
  <si>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</si>
  <si>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</si>
  <si>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</si>
  <si>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</si>
  <si>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</si>
  <si>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</si>
  <si>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</si>
  <si>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</si>
  <si>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</si>
  <si>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</si>
  <si>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</si>
  <si>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</si>
  <si>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</si>
  <si>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</si>
  <si>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</si>
  <si>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</si>
  <si>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</si>
  <si>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</si>
  <si>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</si>
  <si>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</si>
  <si>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</si>
  <si>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</si>
  <si>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</si>
  <si>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</si>
  <si>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</si>
  <si>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</si>
  <si>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</si>
  <si>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</si>
  <si>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</si>
  <si>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</si>
  <si>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</si>
  <si>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</si>
  <si>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</si>
  <si>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</si>
  <si>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</si>
  <si>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</si>
  <si>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</si>
  <si>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</si>
  <si>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</si>
  <si>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</si>
  <si>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</si>
  <si>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</si>
  <si>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</si>
  <si>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</si>
  <si>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</si>
  <si>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</si>
  <si>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</si>
  <si>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</si>
  <si>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</si>
  <si>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</si>
  <si>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</si>
  <si>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</si>
  <si>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</si>
  <si>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</si>
  <si>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</si>
  <si>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</si>
  <si>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</si>
  <si>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</si>
  <si>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</si>
  <si>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</si>
  <si>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</si>
  <si>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</si>
  <si>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</si>
  <si>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</si>
  <si>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</si>
  <si>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</si>
  <si>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</si>
  <si>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</si>
  <si>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</si>
  <si>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</si>
  <si>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</si>
  <si>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</si>
  <si>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</si>
  <si>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</si>
  <si>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</si>
  <si>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</si>
  <si>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</si>
  <si>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</si>
  <si>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</si>
  <si>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</si>
  <si>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</si>
  <si>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</si>
  <si>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</si>
  <si>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</si>
  <si>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</si>
  <si>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</si>
  <si>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</si>
  <si>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</si>
  <si>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</si>
  <si>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</si>
  <si>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</si>
  <si>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</si>
  <si>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</si>
  <si>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</si>
  <si>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</si>
  <si>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</si>
  <si>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</si>
  <si>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</si>
  <si>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</si>
  <si>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</si>
  <si>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</si>
  <si>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</si>
  <si>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</si>
  <si>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</si>
  <si>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</si>
  <si>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</si>
  <si>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</si>
  <si>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</si>
  <si>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</si>
  <si>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</si>
  <si>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</si>
  <si>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</si>
  <si>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</si>
  <si>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</si>
  <si>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</si>
  <si>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</si>
  <si>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</si>
  <si>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</si>
  <si>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</si>
  <si>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</si>
  <si>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</si>
  <si>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</si>
  <si>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</si>
  <si>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</si>
  <si>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</si>
  <si>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</si>
  <si>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</si>
  <si>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</si>
  <si>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</si>
  <si>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</si>
  <si>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</si>
  <si>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</si>
  <si>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</si>
  <si>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</si>
  <si>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</si>
  <si>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</si>
  <si>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</si>
  <si>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</si>
  <si>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</si>
  <si>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</si>
  <si>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</si>
  <si>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</si>
  <si>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</si>
  <si>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</si>
  <si>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</si>
  <si>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</si>
  <si>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</si>
  <si>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</si>
  <si>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</si>
  <si>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</si>
  <si>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</si>
  <si>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</si>
  <si>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</si>
  <si>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</si>
  <si>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</si>
  <si>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</si>
  <si>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</si>
  <si>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</si>
  <si>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</si>
  <si>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</si>
  <si>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</si>
  <si>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</si>
  <si>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</si>
  <si>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</si>
  <si>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</si>
  <si>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</si>
  <si>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</si>
  <si>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</si>
  <si>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</si>
  <si>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</si>
  <si>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</si>
  <si>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</si>
  <si>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</si>
  <si>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</si>
  <si>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</si>
  <si>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</si>
  <si>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</si>
  <si>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</si>
  <si>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</si>
  <si>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</si>
  <si>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</si>
  <si>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</si>
  <si>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</si>
  <si>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</si>
  <si>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</si>
  <si>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</si>
  <si>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</si>
  <si>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</si>
  <si>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</si>
  <si>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</si>
  <si>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</si>
  <si>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</si>
  <si>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</si>
  <si>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</si>
  <si>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</si>
  <si>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</si>
  <si>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</si>
  <si>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</si>
  <si>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</si>
  <si>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</si>
  <si>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</si>
  <si>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</si>
  <si>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</si>
  <si>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</si>
  <si>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</si>
  <si>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</si>
  <si>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</si>
  <si>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</si>
  <si>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</si>
  <si>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</si>
  <si>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</si>
  <si>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</si>
  <si>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</si>
  <si>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</si>
  <si>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</si>
  <si>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</si>
  <si>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</si>
  <si>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</si>
  <si>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</si>
  <si>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</si>
  <si>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</si>
  <si>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</si>
  <si>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</si>
  <si>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</si>
  <si>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</si>
  <si>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</si>
  <si>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</si>
  <si>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</si>
  <si>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</si>
  <si>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</si>
  <si>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</si>
  <si>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</si>
  <si>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</si>
  <si>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</si>
  <si>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</si>
  <si>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</si>
  <si>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</si>
  <si>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</si>
  <si>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</si>
  <si>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</si>
  <si>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</si>
  <si>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</si>
  <si>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</si>
  <si>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</si>
  <si>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</si>
  <si>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</si>
  <si>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</si>
  <si>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</si>
  <si>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</si>
  <si>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</si>
  <si>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</si>
  <si>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</si>
  <si>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</si>
  <si>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</si>
  <si>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</si>
  <si>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</si>
  <si>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</si>
  <si>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</si>
  <si>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</si>
  <si>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</si>
  <si>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</si>
  <si>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</si>
  <si>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</si>
  <si>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</si>
  <si>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</si>
  <si>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</si>
  <si>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</si>
  <si>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</si>
  <si>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</si>
  <si>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</si>
  <si>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</si>
  <si>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</si>
  <si>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</si>
  <si>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</si>
  <si>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</si>
  <si>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</si>
  <si>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</si>
  <si>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</si>
  <si>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</si>
  <si>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</si>
  <si>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</si>
  <si>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</si>
  <si>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</si>
  <si>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</si>
  <si>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</si>
  <si>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</si>
  <si>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</si>
  <si>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</si>
  <si>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</si>
  <si>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</si>
  <si>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</si>
  <si>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</si>
  <si>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</si>
  <si>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</si>
  <si>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</si>
  <si>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</si>
  <si>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</si>
  <si>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</si>
  <si>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</si>
  <si>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</si>
  <si>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</si>
  <si>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</si>
  <si>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</si>
  <si>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</si>
  <si>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</si>
  <si>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</si>
  <si>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</si>
  <si>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</si>
  <si>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</si>
  <si>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</si>
  <si>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</si>
  <si>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</si>
  <si>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</si>
  <si>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</si>
  <si>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</si>
  <si>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</si>
  <si>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</si>
  <si>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</si>
  <si>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</si>
  <si>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</si>
  <si>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</si>
  <si>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</si>
  <si>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</si>
  <si>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</si>
  <si>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</si>
  <si>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</si>
  <si>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</si>
  <si>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</si>
  <si>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</si>
  <si>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</si>
  <si>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</si>
  <si>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</si>
  <si>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</si>
  <si>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</si>
  <si>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</si>
  <si>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</si>
  <si>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</si>
  <si>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</si>
  <si>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</si>
  <si>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</si>
  <si>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</si>
  <si>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</si>
  <si>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</si>
  <si>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</si>
  <si>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</si>
  <si>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</si>
  <si>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</si>
  <si>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</si>
  <si>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</si>
  <si>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</si>
  <si>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</si>
  <si>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</si>
  <si>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</si>
  <si>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</si>
  <si>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</si>
  <si>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</si>
  <si>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</si>
  <si>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</si>
  <si>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</si>
  <si>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</si>
  <si>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</si>
  <si>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</si>
  <si>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</si>
  <si>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</si>
  <si>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</si>
  <si>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</si>
  <si>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</si>
  <si>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</si>
  <si>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</si>
  <si>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</si>
  <si>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</si>
  <si>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</si>
  <si>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</si>
  <si>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</si>
  <si>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</si>
  <si>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</si>
  <si>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</si>
  <si>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</si>
  <si>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</si>
  <si>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</si>
  <si>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</si>
  <si>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</si>
  <si>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</si>
  <si>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</si>
  <si>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</si>
  <si>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</si>
  <si>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</si>
  <si>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</si>
  <si>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</si>
  <si>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</si>
  <si>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</si>
  <si>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</si>
  <si>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</si>
  <si>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</si>
  <si>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</si>
  <si>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</si>
  <si>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</si>
  <si>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</si>
  <si>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</si>
  <si>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</si>
  <si>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</si>
  <si>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</si>
  <si>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</si>
  <si>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</si>
  <si>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</si>
  <si>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</si>
  <si>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</si>
  <si>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</si>
  <si>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</si>
  <si>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</si>
  <si>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</si>
  <si>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</si>
  <si>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</si>
  <si>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</si>
  <si>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</si>
  <si>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</si>
  <si>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</si>
  <si>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</si>
  <si>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</si>
  <si>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</si>
  <si>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</si>
  <si>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</si>
  <si>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</si>
  <si>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</si>
  <si>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</si>
  <si>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</si>
  <si>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</si>
  <si>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</si>
  <si>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</si>
  <si>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</si>
  <si>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</si>
  <si>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</si>
  <si>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</si>
  <si>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</si>
  <si>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</si>
  <si>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</si>
  <si>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</si>
  <si>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</si>
  <si>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</si>
  <si>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</si>
  <si>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</si>
  <si>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</si>
  <si>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</si>
  <si>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</si>
  <si>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</si>
  <si>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</si>
  <si>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</si>
  <si>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</si>
  <si>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</si>
  <si>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</si>
  <si>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</si>
  <si>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</si>
  <si>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</si>
  <si>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</si>
  <si>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</si>
  <si>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</si>
  <si>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</si>
  <si>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</si>
  <si>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</si>
  <si>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</si>
  <si>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</si>
  <si>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</si>
  <si>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</si>
  <si>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</si>
  <si>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</si>
  <si>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</si>
  <si>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</si>
  <si>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</si>
  <si>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</si>
  <si>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</si>
  <si>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</si>
  <si>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</si>
  <si>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</si>
  <si>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</si>
  <si>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</si>
  <si>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</si>
  <si>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</si>
  <si>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</si>
  <si>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</si>
  <si>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</si>
  <si>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</si>
  <si>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</si>
  <si>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</si>
  <si>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</si>
  <si>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</si>
  <si>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</si>
  <si>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</si>
  <si>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</si>
  <si>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</si>
  <si>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</si>
  <si>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</si>
  <si>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</si>
  <si>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</si>
  <si>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</si>
  <si>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</si>
  <si>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</si>
  <si>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</si>
  <si>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</si>
  <si>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</si>
  <si>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</si>
  <si>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</si>
  <si>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</si>
  <si>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</si>
  <si>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</si>
  <si>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</si>
  <si>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</si>
  <si>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</si>
  <si>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</si>
  <si>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</si>
  <si>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</si>
  <si>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</si>
  <si>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</si>
  <si>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</si>
  <si>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</si>
  <si>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</si>
  <si>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</si>
  <si>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</si>
  <si>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</si>
  <si>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</si>
  <si>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</si>
  <si>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</si>
  <si>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</si>
  <si>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</si>
  <si>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</si>
  <si>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</si>
  <si>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</si>
  <si>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</si>
  <si>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</si>
  <si>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</si>
  <si>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</si>
  <si>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</si>
  <si>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</si>
  <si>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</si>
  <si>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</si>
  <si>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</si>
  <si>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</si>
  <si>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</si>
  <si>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</si>
  <si>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</si>
  <si>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</si>
  <si>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</si>
  <si>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</si>
  <si>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</si>
  <si>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</si>
  <si>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</si>
  <si>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</si>
  <si>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</si>
  <si>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</si>
  <si>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</si>
  <si>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</si>
  <si>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</si>
  <si>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</si>
  <si>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</si>
  <si>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</si>
  <si>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</si>
  <si>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</si>
  <si>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</si>
  <si>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</si>
  <si>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</si>
  <si>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</si>
  <si>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</si>
  <si>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</si>
  <si>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</si>
  <si>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</si>
  <si>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</si>
  <si>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</si>
  <si>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</si>
  <si>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</si>
  <si>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</si>
  <si>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</si>
  <si>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</si>
  <si>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</si>
  <si>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</si>
  <si>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</si>
  <si>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</si>
  <si>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</si>
  <si>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</si>
  <si>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</si>
  <si>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</si>
  <si>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</si>
  <si>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</si>
  <si>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</si>
  <si>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</si>
  <si>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</si>
  <si>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</si>
  <si>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</si>
  <si>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</si>
  <si>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</si>
  <si>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</si>
  <si>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</si>
  <si>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</si>
  <si>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</si>
  <si>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</si>
  <si>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</si>
  <si>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</si>
  <si>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</si>
  <si>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</si>
  <si>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</si>
  <si>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</si>
  <si>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</si>
  <si>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</si>
  <si>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</si>
  <si>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</si>
  <si>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</si>
  <si>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</si>
  <si>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</si>
  <si>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</si>
  <si>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</si>
  <si>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</si>
  <si>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</si>
  <si>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</si>
  <si>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</si>
  <si>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</si>
  <si>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</si>
  <si>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</si>
  <si>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</si>
  <si>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</si>
  <si>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</si>
  <si>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</si>
  <si>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</si>
  <si>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</si>
  <si>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</si>
  <si>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</si>
  <si>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</si>
  <si>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</si>
  <si>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</si>
  <si>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</si>
  <si>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</si>
  <si>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</si>
  <si>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</si>
  <si>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</si>
  <si>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</si>
  <si>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</si>
  <si>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</si>
  <si>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</si>
  <si>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</si>
  <si>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</si>
  <si>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</si>
  <si>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</si>
  <si>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</si>
  <si>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</si>
  <si>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</si>
  <si>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</si>
  <si>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</si>
  <si>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</si>
  <si>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</si>
  <si>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</si>
  <si>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</si>
  <si>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</si>
  <si>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</si>
  <si>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</si>
  <si>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</si>
  <si>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</si>
  <si>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</si>
  <si>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</si>
  <si>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</si>
  <si>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</si>
  <si>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</si>
  <si>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</si>
  <si>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</si>
  <si>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</si>
  <si>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</si>
  <si>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</si>
  <si>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</si>
  <si>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</si>
  <si>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</si>
  <si>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</si>
  <si>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</si>
  <si>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</si>
  <si>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</si>
  <si>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</si>
  <si>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</si>
  <si>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</si>
  <si>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</si>
  <si>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</si>
  <si>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</si>
  <si>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</si>
  <si>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</si>
  <si>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</si>
  <si>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</si>
  <si>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</si>
  <si>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</si>
  <si>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</si>
  <si>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</si>
  <si>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</si>
  <si>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</si>
  <si>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</si>
  <si>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</si>
  <si>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</si>
  <si>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</si>
  <si>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</si>
  <si>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</si>
  <si>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</si>
  <si>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</si>
  <si>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</si>
  <si>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</si>
  <si>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</si>
  <si>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</si>
  <si>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</si>
  <si>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</si>
  <si>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</si>
  <si>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</si>
  <si>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</si>
  <si>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</si>
  <si>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</si>
  <si>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</si>
  <si>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</si>
  <si>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</si>
  <si>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</si>
  <si>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</si>
  <si>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</si>
  <si>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</si>
  <si>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</si>
  <si>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</si>
  <si>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</si>
  <si>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</si>
  <si>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</si>
  <si>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</si>
  <si>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</si>
  <si>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</si>
  <si>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</si>
  <si>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</si>
  <si>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</si>
  <si>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</si>
  <si>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</si>
  <si>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</si>
  <si>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</si>
  <si>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</si>
  <si>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</si>
  <si>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</si>
  <si>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</si>
  <si>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</si>
  <si>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</si>
  <si>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</si>
  <si>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</si>
  <si>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</si>
  <si>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</si>
  <si>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</si>
  <si>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</si>
  <si>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</si>
  <si>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</si>
  <si>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</si>
  <si>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</si>
  <si>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</si>
  <si>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</si>
  <si>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</si>
  <si>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</si>
  <si>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</si>
  <si>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</si>
  <si>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</si>
  <si>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</si>
  <si>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</si>
  <si>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</si>
  <si>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</si>
  <si>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</si>
  <si>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</si>
  <si>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</si>
  <si>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</si>
  <si>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</si>
  <si>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</si>
  <si>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</si>
  <si>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</si>
  <si>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</si>
  <si>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</si>
  <si>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</si>
  <si>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</si>
  <si>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</si>
  <si>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</si>
  <si>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</si>
  <si>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</si>
  <si>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</si>
  <si>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</si>
  <si>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</si>
  <si>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</si>
  <si>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</si>
  <si>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</si>
  <si>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</si>
  <si>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</si>
  <si>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</si>
  <si>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</si>
  <si>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</si>
  <si>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</si>
  <si>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</si>
  <si>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</si>
  <si>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</si>
  <si>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</si>
  <si>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</si>
  <si>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</si>
  <si>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</si>
  <si>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</si>
  <si>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</si>
  <si>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</si>
  <si>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</si>
  <si>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</si>
  <si>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</si>
  <si>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</si>
  <si>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</si>
  <si>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</si>
  <si>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</si>
  <si>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</si>
  <si>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</si>
  <si>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</si>
  <si>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</si>
  <si>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</si>
  <si>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</si>
  <si>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</si>
  <si>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</si>
  <si>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</si>
  <si>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</si>
  <si>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</si>
  <si>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</si>
  <si>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</si>
  <si>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</si>
  <si>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</si>
  <si>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</si>
  <si>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</si>
  <si>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</si>
  <si>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</si>
  <si>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</si>
  <si>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</si>
  <si>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</si>
  <si>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</si>
  <si>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</si>
  <si>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</si>
  <si>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</si>
  <si>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</si>
  <si>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</si>
  <si>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</si>
  <si>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</si>
  <si>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</si>
  <si>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</si>
  <si>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</si>
  <si>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</si>
  <si>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</si>
  <si>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</si>
  <si>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</si>
  <si>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</si>
  <si>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</si>
  <si>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</si>
  <si>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</si>
  <si>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</si>
  <si>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</si>
  <si>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</si>
  <si>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</si>
  <si>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</si>
  <si>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</si>
  <si>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</si>
  <si>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</si>
  <si>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</si>
  <si>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</si>
  <si>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</si>
  <si>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</si>
  <si>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</si>
  <si>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</si>
  <si>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</si>
  <si>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</si>
  <si>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</si>
  <si>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</si>
  <si>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</si>
  <si>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</si>
  <si>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</si>
  <si>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</si>
  <si>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</si>
  <si>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</si>
  <si>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</si>
  <si>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</si>
  <si>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</si>
  <si>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</si>
  <si>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</si>
  <si>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</si>
  <si>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</si>
  <si>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</si>
  <si>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</si>
  <si>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</si>
  <si>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</si>
  <si>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</si>
  <si>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</si>
  <si>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</si>
  <si>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</si>
  <si>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</si>
  <si>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</si>
  <si>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</si>
  <si>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</si>
  <si>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</si>
  <si>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</si>
  <si>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</si>
  <si>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</si>
  <si>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</si>
  <si>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</si>
  <si>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</si>
  <si>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</si>
  <si>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</si>
  <si>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</si>
  <si>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</si>
  <si>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</si>
  <si>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</si>
  <si>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</si>
  <si>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</si>
  <si>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</si>
  <si>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</si>
  <si>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</si>
  <si>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</si>
  <si>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</si>
  <si>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</si>
  <si>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</si>
  <si>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</si>
  <si>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</si>
  <si>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</si>
  <si>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</si>
  <si>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</si>
  <si>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</si>
  <si>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</si>
  <si>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</si>
  <si>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</si>
  <si>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</si>
  <si>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</si>
  <si>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</si>
  <si>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</si>
  <si>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</si>
  <si>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</si>
  <si>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</si>
  <si>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</si>
  <si>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</si>
  <si>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</si>
  <si>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</si>
  <si>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</si>
  <si>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</si>
  <si>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</si>
  <si>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</si>
  <si>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</si>
  <si>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</si>
  <si>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</si>
  <si>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</si>
  <si>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</si>
  <si>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</si>
  <si>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</si>
  <si>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</si>
  <si>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</si>
  <si>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</si>
  <si>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</si>
  <si>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</si>
  <si>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</si>
  <si>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</si>
  <si>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</si>
  <si>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</si>
  <si>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</si>
  <si>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</si>
  <si>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</si>
  <si>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</si>
  <si>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</si>
  <si>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</si>
  <si>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</si>
  <si>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</si>
  <si>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</si>
  <si>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</si>
  <si>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</si>
  <si>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</si>
  <si>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</si>
  <si>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</si>
  <si>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</si>
  <si>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</si>
  <si>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</si>
  <si>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</si>
  <si>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</si>
  <si>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</si>
  <si>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</si>
  <si>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</si>
  <si>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</si>
  <si>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</si>
  <si>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</si>
  <si>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</si>
  <si>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</si>
  <si>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</si>
  <si>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</si>
  <si>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</si>
  <si>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</si>
  <si>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</si>
  <si>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</si>
  <si>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</si>
  <si>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</si>
  <si>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</si>
  <si>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</si>
  <si>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</si>
  <si>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</si>
  <si>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</si>
  <si>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</si>
  <si>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</si>
  <si>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</si>
  <si>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</si>
  <si>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</si>
  <si>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</si>
  <si>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</si>
  <si>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</si>
  <si>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</si>
  <si>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</si>
  <si>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</si>
  <si>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</si>
  <si>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</si>
  <si>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</si>
  <si>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</si>
  <si>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</si>
  <si>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</si>
  <si>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</si>
  <si>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</si>
  <si>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</si>
  <si>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</si>
  <si>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</si>
  <si>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</si>
  <si>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</si>
  <si>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</si>
  <si>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</si>
  <si>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</si>
  <si>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</si>
  <si>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</si>
  <si>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</si>
  <si>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</si>
  <si>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</si>
  <si>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</si>
  <si>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</si>
  <si>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</si>
  <si>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</si>
  <si>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</si>
  <si>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</si>
  <si>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</si>
  <si>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</si>
  <si>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</si>
  <si>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</si>
  <si>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</si>
  <si>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</si>
  <si>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</si>
  <si>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</si>
  <si>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</si>
  <si>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</si>
  <si>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</si>
  <si>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</si>
  <si>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</si>
  <si>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</si>
  <si>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</si>
  <si>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</si>
  <si>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</si>
  <si>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</si>
  <si>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</si>
  <si>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</si>
  <si>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</si>
  <si>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</si>
  <si>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</si>
  <si>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</si>
  <si>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</si>
  <si>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</si>
  <si>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</si>
  <si>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</si>
  <si>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</si>
  <si>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</si>
  <si>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</si>
  <si>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</si>
  <si>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</si>
  <si>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</si>
  <si>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</si>
  <si>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</si>
  <si>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</si>
  <si>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</si>
  <si>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</si>
  <si>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</si>
  <si>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</si>
  <si>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</si>
  <si>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</si>
  <si>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</si>
  <si>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</si>
  <si>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</si>
  <si>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</si>
  <si>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</si>
  <si>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</si>
  <si>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</si>
  <si>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</si>
  <si>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</si>
  <si>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</si>
  <si>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</si>
  <si>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</si>
  <si>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</si>
  <si>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</si>
  <si>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</si>
  <si>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</si>
  <si>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</si>
  <si>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</si>
  <si>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</si>
  <si>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</si>
  <si>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</si>
  <si>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</si>
  <si>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</si>
  <si>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</si>
  <si>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</si>
  <si>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</si>
  <si>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</si>
  <si>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</si>
  <si>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</si>
  <si>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</si>
  <si>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</si>
  <si>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</si>
  <si>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</si>
  <si>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</si>
  <si>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</si>
  <si>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</si>
  <si>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</si>
  <si>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</si>
  <si>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</si>
  <si>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</si>
  <si>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</si>
  <si>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</si>
  <si>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</si>
  <si>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</si>
  <si>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</si>
  <si>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</si>
  <si>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</si>
  <si>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</si>
  <si>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</si>
  <si>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</si>
  <si>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</si>
  <si>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</si>
  <si>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</si>
  <si>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</si>
  <si>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</si>
  <si>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</si>
  <si>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</si>
  <si>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</si>
  <si>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</si>
  <si>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</si>
  <si>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</si>
  <si>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</si>
  <si>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</si>
  <si>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</si>
  <si>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</si>
  <si>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</si>
  <si>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</si>
  <si>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</si>
  <si>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</si>
  <si>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</si>
  <si>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</si>
  <si>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</si>
  <si>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</si>
  <si>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</si>
  <si>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</si>
  <si>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</si>
  <si>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</si>
  <si>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</si>
  <si>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</si>
  <si>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</si>
  <si>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</si>
  <si>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</si>
  <si>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</si>
  <si>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</si>
  <si>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</si>
  <si>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</si>
  <si>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</si>
  <si>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</si>
  <si>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</si>
  <si>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</si>
  <si>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</si>
  <si>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</si>
  <si>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</si>
  <si>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</si>
  <si>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</si>
  <si>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</si>
  <si>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</si>
  <si>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</si>
  <si>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</si>
  <si>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</si>
  <si>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</si>
  <si>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</si>
  <si>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</si>
  <si>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</si>
  <si>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</si>
  <si>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</si>
  <si>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</si>
  <si>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</si>
  <si>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</si>
  <si>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</si>
  <si>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</si>
  <si>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</si>
  <si>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</si>
  <si>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</si>
  <si>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</si>
  <si>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</si>
  <si>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</si>
  <si>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</si>
  <si>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</si>
  <si>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</si>
  <si>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</si>
  <si>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</si>
  <si>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</si>
  <si>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</si>
  <si>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</si>
  <si>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</si>
  <si>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</si>
  <si>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</si>
  <si>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</si>
  <si>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</si>
  <si>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</si>
  <si>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</si>
  <si>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</si>
  <si>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</si>
  <si>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</si>
  <si>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</si>
  <si>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</si>
  <si>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</si>
  <si>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</si>
  <si>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</si>
  <si>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</si>
  <si>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</si>
  <si>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</si>
  <si>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</si>
  <si>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</si>
  <si>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</si>
  <si>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</si>
  <si>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</si>
  <si>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</si>
  <si>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</si>
  <si>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</si>
  <si>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</si>
  <si>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</si>
  <si>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</si>
  <si>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</si>
  <si>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</si>
  <si>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</si>
  <si>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</si>
  <si>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</si>
  <si>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</si>
  <si>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</si>
  <si>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</si>
  <si>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</si>
  <si>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</si>
  <si>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</si>
  <si>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</si>
  <si>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</si>
  <si>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</si>
  <si>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</si>
  <si>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</si>
  <si>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</si>
  <si>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</si>
  <si>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</si>
  <si>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</si>
  <si>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</si>
  <si>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</si>
  <si>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</si>
  <si>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</si>
  <si>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</si>
  <si>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</si>
  <si>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</si>
  <si>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</si>
  <si>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</si>
  <si>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</si>
  <si>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</si>
  <si>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</si>
  <si>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</si>
  <si>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</si>
  <si>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</si>
  <si>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</si>
  <si>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</si>
  <si>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</si>
  <si>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</si>
  <si>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</si>
  <si>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</si>
  <si>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</si>
  <si>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</si>
  <si>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</si>
  <si>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</si>
  <si>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</si>
  <si>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</si>
  <si>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</si>
  <si>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</si>
  <si>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</si>
  <si>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</si>
  <si>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</si>
  <si>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</si>
  <si>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</si>
  <si>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</si>
  <si>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</si>
  <si>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</si>
  <si>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</si>
  <si>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</si>
  <si>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</si>
  <si>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</si>
  <si>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</si>
  <si>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</si>
  <si>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</si>
  <si>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</si>
  <si>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</si>
  <si>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</si>
  <si>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</si>
  <si>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</si>
  <si>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</si>
  <si>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</si>
  <si>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</si>
  <si>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</si>
  <si>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</si>
  <si>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</si>
  <si>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</si>
  <si>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</si>
  <si>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</si>
  <si>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</si>
  <si>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</si>
  <si>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</si>
  <si>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</si>
  <si>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</si>
  <si>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</si>
  <si>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</si>
  <si>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</si>
  <si>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</si>
  <si>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</si>
  <si>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</si>
  <si>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</si>
  <si>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</si>
  <si>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</si>
  <si>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</si>
  <si>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</si>
  <si>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</si>
  <si>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</si>
  <si>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</si>
  <si>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</si>
  <si>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</si>
  <si>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</si>
  <si>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</si>
  <si>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</si>
  <si>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</si>
  <si>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</si>
  <si>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</si>
  <si>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</si>
  <si>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</si>
  <si>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</si>
  <si>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</si>
  <si>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</si>
  <si>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</si>
  <si>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</si>
  <si>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</si>
  <si>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</si>
  <si>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</si>
  <si>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</si>
  <si>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</si>
  <si>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</si>
  <si>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</si>
  <si>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</si>
  <si>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</si>
  <si>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</si>
  <si>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</si>
  <si>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</si>
  <si>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</si>
  <si>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</si>
  <si>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</si>
  <si>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</si>
  <si>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</si>
  <si>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</si>
  <si>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</si>
  <si>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</si>
  <si>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</si>
  <si>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</si>
  <si>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</si>
  <si>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</si>
  <si>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</si>
  <si>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</si>
  <si>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</si>
  <si>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</si>
  <si>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</si>
  <si>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</si>
  <si>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</si>
  <si>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</si>
  <si>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</si>
  <si>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</si>
  <si>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</si>
  <si>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</si>
  <si>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</si>
  <si>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</si>
  <si>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</si>
  <si>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</si>
  <si>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</si>
  <si>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</si>
  <si>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</si>
  <si>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</si>
  <si>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</si>
  <si>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</si>
  <si>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</si>
  <si>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</si>
  <si>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</si>
  <si>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</si>
  <si>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</si>
  <si>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</si>
  <si>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</si>
  <si>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</si>
  <si>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</si>
  <si>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</si>
  <si>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</si>
  <si>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</si>
  <si>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</si>
  <si>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</si>
  <si>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</si>
  <si>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</si>
  <si>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</si>
  <si>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</si>
  <si>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</si>
  <si>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</si>
  <si>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</si>
  <si>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</si>
  <si>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</si>
  <si>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</si>
  <si>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</si>
  <si>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</si>
  <si>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</si>
  <si>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</si>
  <si>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</si>
  <si>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</si>
  <si>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</si>
  <si>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</si>
  <si>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</si>
  <si>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</si>
  <si>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</si>
  <si>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</si>
  <si>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</si>
  <si>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</si>
  <si>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</si>
  <si>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</si>
  <si>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</si>
  <si>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</si>
  <si>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</si>
  <si>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</si>
  <si>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</si>
  <si>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</si>
  <si>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</si>
  <si>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</si>
  <si>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</si>
  <si>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</si>
  <si>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</si>
  <si>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</si>
  <si>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</si>
  <si>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</si>
  <si>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</si>
  <si>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</si>
  <si>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</si>
  <si>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</si>
  <si>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</si>
  <si>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</si>
  <si>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</si>
  <si>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</si>
  <si>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</si>
  <si>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</si>
  <si>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</si>
  <si>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</si>
  <si>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</si>
  <si>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</si>
  <si>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</si>
  <si>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</si>
  <si>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</si>
  <si>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</si>
  <si>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</si>
  <si>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</si>
  <si>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</si>
  <si>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</si>
  <si>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</si>
  <si>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</si>
  <si>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</si>
  <si>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</si>
  <si>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</si>
  <si>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</si>
  <si>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</si>
  <si>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</si>
  <si>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</si>
  <si>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</si>
  <si>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</si>
  <si>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</si>
  <si>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</si>
  <si>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</si>
  <si>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</si>
  <si>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</si>
  <si>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</si>
  <si>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</si>
  <si>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</si>
  <si>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</si>
  <si>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</si>
  <si>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</si>
  <si>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</si>
  <si>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</si>
  <si>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</si>
  <si>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</si>
  <si>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</si>
  <si>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</si>
  <si>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</si>
  <si>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</si>
  <si>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</si>
  <si>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</si>
  <si>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</si>
  <si>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</si>
  <si>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</si>
  <si>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</si>
  <si>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</si>
  <si>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</si>
  <si>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</si>
  <si>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</si>
  <si>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</si>
  <si>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</si>
  <si>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</si>
  <si>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</si>
  <si>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</si>
  <si>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</si>
  <si>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</si>
  <si>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</si>
  <si>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</si>
  <si>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</si>
  <si>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</si>
  <si>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</si>
  <si>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</si>
  <si>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</si>
  <si>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</si>
  <si>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</si>
  <si>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</si>
  <si>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</si>
  <si>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</si>
  <si>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</si>
  <si>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</si>
  <si>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</si>
  <si>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</si>
  <si>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</si>
  <si>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</si>
  <si>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</si>
  <si>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</si>
  <si>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</si>
  <si>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</si>
  <si>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</si>
  <si>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</si>
  <si>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</si>
  <si>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</si>
  <si>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</si>
  <si>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</si>
  <si>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</si>
  <si>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</si>
  <si>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</si>
  <si>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</si>
  <si>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</si>
  <si>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</si>
  <si>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</si>
  <si>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</si>
  <si>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</si>
  <si>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</si>
  <si>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</si>
  <si>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</si>
  <si>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</si>
  <si>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</si>
  <si>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</si>
  <si>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</si>
  <si>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</si>
  <si>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</si>
  <si>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</si>
  <si>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</si>
  <si>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</si>
  <si>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</si>
  <si>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</si>
  <si>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</si>
  <si>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</si>
  <si>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</si>
  <si>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</si>
  <si>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</si>
  <si>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</si>
  <si>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</si>
  <si>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</si>
  <si>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</si>
  <si>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</si>
  <si>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</si>
  <si>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</si>
  <si>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</si>
  <si>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</si>
  <si>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</si>
  <si>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</si>
  <si>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</si>
  <si>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</si>
  <si>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</si>
  <si>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</si>
  <si>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</si>
  <si>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</si>
  <si>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</si>
  <si>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</si>
  <si>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</si>
  <si>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</si>
  <si>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</si>
  <si>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</si>
  <si>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</si>
  <si>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</si>
  <si>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</si>
  <si>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</si>
  <si>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</si>
  <si>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</si>
  <si>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</si>
  <si>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</si>
  <si>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</si>
  <si>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</si>
  <si>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</si>
  <si>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</si>
  <si>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</si>
  <si>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</si>
  <si>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</si>
  <si>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</si>
  <si>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</si>
  <si>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</si>
  <si>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</si>
  <si>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</si>
  <si>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</si>
  <si>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</si>
  <si>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</si>
  <si>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</si>
  <si>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</si>
  <si>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</si>
  <si>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</si>
  <si>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</si>
  <si>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</si>
  <si>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</si>
  <si>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</si>
  <si>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</si>
  <si>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</si>
  <si>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</si>
  <si>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</si>
  <si>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</si>
  <si>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</si>
  <si>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</si>
  <si>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</si>
  <si>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</si>
  <si>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</si>
  <si>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</si>
  <si>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</si>
  <si>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</si>
  <si>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</si>
  <si>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</si>
  <si>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</si>
  <si>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</si>
  <si>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</si>
  <si>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</si>
  <si>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</si>
  <si>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</si>
  <si>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</si>
  <si>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</si>
  <si>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</si>
  <si>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</si>
  <si>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</si>
  <si>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</si>
  <si>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</si>
  <si>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</si>
  <si>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</si>
  <si>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</si>
  <si>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</si>
  <si>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</si>
  <si>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</si>
  <si>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</si>
  <si>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</si>
  <si>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</si>
  <si>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</si>
  <si>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</si>
  <si>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</si>
  <si>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</si>
  <si>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</si>
  <si>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</si>
  <si>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</si>
  <si>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</si>
  <si>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</si>
  <si>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</si>
  <si>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</si>
  <si>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</si>
  <si>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</si>
  <si>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</si>
  <si>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</si>
  <si>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</si>
  <si>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</si>
  <si>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</si>
  <si>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</si>
  <si>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</si>
  <si>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</si>
  <si>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</si>
  <si>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</si>
  <si>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</si>
  <si>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</si>
  <si>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</si>
  <si>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</si>
  <si>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</si>
  <si>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</si>
  <si>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</si>
  <si>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</si>
  <si>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</si>
  <si>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</si>
  <si>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</si>
  <si>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</si>
  <si>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</si>
  <si>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</si>
  <si>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</si>
  <si>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</si>
  <si>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</si>
  <si>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</si>
  <si>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</si>
  <si>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</si>
  <si>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</si>
  <si>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</si>
  <si>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</si>
  <si>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</si>
  <si>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</si>
  <si>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</si>
  <si>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</si>
  <si>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</si>
  <si>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</si>
  <si>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</si>
  <si>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</si>
  <si>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</si>
  <si>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</si>
  <si>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</si>
  <si>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</si>
  <si>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</si>
  <si>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</si>
  <si>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</si>
  <si>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</si>
  <si>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</si>
  <si>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</si>
  <si>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</si>
  <si>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</si>
  <si>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</si>
  <si>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</si>
  <si>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</si>
  <si>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</si>
  <si>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</si>
  <si>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</si>
  <si>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</si>
  <si>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</si>
  <si>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</si>
  <si>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</si>
  <si>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</si>
  <si>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</si>
  <si>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</si>
  <si>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</si>
  <si>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</si>
  <si>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</si>
  <si>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</si>
  <si>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</si>
  <si>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</si>
  <si>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</si>
  <si>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</si>
  <si>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</si>
  <si>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</si>
  <si>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</si>
  <si>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</si>
  <si>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</si>
  <si>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</si>
  <si>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</si>
  <si>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</si>
  <si>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</si>
  <si>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</si>
  <si>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</si>
  <si>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</si>
  <si>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</si>
  <si>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</si>
  <si>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</si>
  <si>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</si>
  <si>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</si>
  <si>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</si>
  <si>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</si>
  <si>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</si>
  <si>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</si>
  <si>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</si>
  <si>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</si>
  <si>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</si>
  <si>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</si>
  <si>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</si>
  <si>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</si>
  <si>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</si>
  <si>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</si>
  <si>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</si>
  <si>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</si>
  <si>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</si>
  <si>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</si>
  <si>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</si>
  <si>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</si>
  <si>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</si>
  <si>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</si>
  <si>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</si>
  <si>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</si>
  <si>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</si>
  <si>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</si>
  <si>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</si>
  <si>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</si>
  <si>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</si>
  <si>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</si>
  <si>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</si>
  <si>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</si>
  <si>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</si>
  <si>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</si>
  <si>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</si>
  <si>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</si>
  <si>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</si>
  <si>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</si>
  <si>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</si>
  <si>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</si>
  <si>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</si>
  <si>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</si>
  <si>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</si>
  <si>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</si>
  <si>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</si>
  <si>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</si>
  <si>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</si>
  <si>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</si>
  <si>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</si>
  <si>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</si>
  <si>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</si>
  <si>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</si>
  <si>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</si>
  <si>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</si>
  <si>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</si>
  <si>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</si>
  <si>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</si>
  <si>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</si>
  <si>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</si>
  <si>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</si>
  <si>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</si>
  <si>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</si>
  <si>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</si>
  <si>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</si>
  <si>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</si>
  <si>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</si>
  <si>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</si>
  <si>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</si>
  <si>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</si>
  <si>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</si>
  <si>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</si>
  <si>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</si>
  <si>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</si>
  <si>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</si>
  <si>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</si>
  <si>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</si>
  <si>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</si>
  <si>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</si>
  <si>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</si>
  <si>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</si>
  <si>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</si>
  <si>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</si>
  <si>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</si>
  <si>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</si>
  <si>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</si>
  <si>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</si>
  <si>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</si>
  <si>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</si>
  <si>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</si>
  <si>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</si>
  <si>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</si>
  <si>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</si>
  <si>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</si>
  <si>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</si>
  <si>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</si>
  <si>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</si>
  <si>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</si>
  <si>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</si>
  <si>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</si>
  <si>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</si>
  <si>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</si>
  <si>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</si>
  <si>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</si>
  <si>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</si>
  <si>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</si>
  <si>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</si>
  <si>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</si>
  <si>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</si>
  <si>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</si>
  <si>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</si>
  <si>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</si>
  <si>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</si>
  <si>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</si>
  <si>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</si>
  <si>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</si>
  <si>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</si>
  <si>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</si>
  <si>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</si>
  <si>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</si>
  <si>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</si>
  <si>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</si>
  <si>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</si>
  <si>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</si>
  <si>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</si>
  <si>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</si>
  <si>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</si>
  <si>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</si>
  <si>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</si>
  <si>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</si>
  <si>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</si>
  <si>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</si>
  <si>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</si>
  <si>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</si>
  <si>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</si>
  <si>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</si>
  <si>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</si>
  <si>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</si>
  <si>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</si>
  <si>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</si>
  <si>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</si>
  <si>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</si>
  <si>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</si>
  <si>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</si>
  <si>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</si>
  <si>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</si>
  <si>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</si>
  <si>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</si>
  <si>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</si>
  <si>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</si>
  <si>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</si>
  <si>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</si>
  <si>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</si>
  <si>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</si>
  <si>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</si>
  <si>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</si>
  <si>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</si>
  <si>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</si>
  <si>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</si>
  <si>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</si>
  <si>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</si>
  <si>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</si>
  <si>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</si>
  <si>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</si>
  <si>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</si>
  <si>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</si>
  <si>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</si>
  <si>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</si>
  <si>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</si>
  <si>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</si>
  <si>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</si>
  <si>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</si>
  <si>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</si>
  <si>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</si>
  <si>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</si>
  <si>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</si>
  <si>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</si>
  <si>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</si>
  <si>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</si>
  <si>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</si>
  <si>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</si>
  <si>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</si>
  <si>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</si>
  <si>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</si>
  <si>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</si>
  <si>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</si>
  <si>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</si>
  <si>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</si>
  <si>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</si>
  <si>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</si>
  <si>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</si>
  <si>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</si>
  <si>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</si>
  <si>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</si>
  <si>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</si>
  <si>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</si>
  <si>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</si>
  <si>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</si>
  <si>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</si>
  <si>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</si>
  <si>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</si>
  <si>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</si>
  <si>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</si>
  <si>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</si>
  <si>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</si>
  <si>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</si>
  <si>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</si>
  <si>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</si>
  <si>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</si>
  <si>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</si>
  <si>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</si>
  <si>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</si>
  <si>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</si>
  <si>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</si>
  <si>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</si>
  <si>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</si>
  <si>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</si>
  <si>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</si>
  <si>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</si>
  <si>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</si>
  <si>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</si>
  <si>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</si>
  <si>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</si>
  <si>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</si>
  <si>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</si>
  <si>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</si>
  <si>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</si>
  <si>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</si>
  <si>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</si>
  <si>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</si>
  <si>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</si>
  <si>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</si>
  <si>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</si>
  <si>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</si>
  <si>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</si>
  <si>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</si>
  <si>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</si>
  <si>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</si>
  <si>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</si>
  <si>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</si>
  <si>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</si>
  <si>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</si>
  <si>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</si>
  <si>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</si>
  <si>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</si>
  <si>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</si>
  <si>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</si>
  <si>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</si>
  <si>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</si>
  <si>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</si>
  <si>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</si>
  <si>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</si>
  <si>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</si>
  <si>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</si>
  <si>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</si>
  <si>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</si>
  <si>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</si>
  <si>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</si>
  <si>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</si>
  <si>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</si>
  <si>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</si>
  <si>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</si>
  <si>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</si>
  <si>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</si>
  <si>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</si>
  <si>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</si>
  <si>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</si>
  <si>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</si>
  <si>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</si>
  <si>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</si>
  <si>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</si>
  <si>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</si>
  <si>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</si>
  <si>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</si>
  <si>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</si>
  <si>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</si>
  <si>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</si>
  <si>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</si>
  <si>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</si>
  <si>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</si>
  <si>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</si>
  <si>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</si>
  <si>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</si>
  <si>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</si>
  <si>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</si>
  <si>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</si>
  <si>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</si>
  <si>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</si>
  <si>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</si>
  <si>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</si>
  <si>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</si>
  <si>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</si>
  <si>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</si>
  <si>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</si>
  <si>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</si>
  <si>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</si>
  <si>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</si>
  <si>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</si>
  <si>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</si>
  <si>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</si>
  <si>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</si>
  <si>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</si>
  <si>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</si>
  <si>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</si>
  <si>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</si>
  <si>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</si>
  <si>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</si>
  <si>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</si>
  <si>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</si>
  <si>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</si>
  <si>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</si>
  <si>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</si>
  <si>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</si>
  <si>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</si>
  <si>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</si>
  <si>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</si>
  <si>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</si>
  <si>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</si>
  <si>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</si>
  <si>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</si>
  <si>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</si>
  <si>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</si>
  <si>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</si>
  <si>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</si>
  <si>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</si>
  <si>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</si>
  <si>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</si>
  <si>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</si>
  <si>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</si>
  <si>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</si>
  <si>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</si>
  <si>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</si>
  <si>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</si>
  <si>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</si>
  <si>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</si>
  <si>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</si>
  <si>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</si>
  <si>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</si>
  <si>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</si>
  <si>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</si>
  <si>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</si>
  <si>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</si>
  <si>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</si>
  <si>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</si>
  <si>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</si>
  <si>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</si>
  <si>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</si>
  <si>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</si>
  <si>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</si>
  <si>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</si>
  <si>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</si>
  <si>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</si>
  <si>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</si>
  <si>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</si>
  <si>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</si>
  <si>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</si>
  <si>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</si>
  <si>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</si>
  <si>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</si>
  <si>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</si>
  <si>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</si>
  <si>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</si>
  <si>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</si>
  <si>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</si>
  <si>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</si>
  <si>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</si>
  <si>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</si>
  <si>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</si>
  <si>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</si>
  <si>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</si>
  <si>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</si>
  <si>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</si>
  <si>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</si>
  <si>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</si>
  <si>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</si>
  <si>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</si>
  <si>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</si>
  <si>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</si>
  <si>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</si>
  <si>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</si>
  <si>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</si>
  <si>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</si>
  <si>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</si>
  <si>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</si>
  <si>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</si>
  <si>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</si>
  <si>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</si>
  <si>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</si>
  <si>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</si>
  <si>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</si>
  <si>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</si>
  <si>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</si>
  <si>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</si>
  <si>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</si>
  <si>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</si>
  <si>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</si>
  <si>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</si>
  <si>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</si>
  <si>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</si>
  <si>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</si>
  <si>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</si>
  <si>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</si>
  <si>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</si>
  <si>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</si>
  <si>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</si>
  <si>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</si>
  <si>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</si>
  <si>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</si>
  <si>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</si>
  <si>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</si>
  <si>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</si>
  <si>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</si>
  <si>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</si>
  <si>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</si>
  <si>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</si>
  <si>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</si>
  <si>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</si>
  <si>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</si>
  <si>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</si>
  <si>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</si>
  <si>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</si>
  <si>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</si>
  <si>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</si>
  <si>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</si>
  <si>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</si>
  <si>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</si>
  <si>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</si>
  <si>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</si>
  <si>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</si>
  <si>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</si>
  <si>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</si>
  <si>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</si>
  <si>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</si>
  <si>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</si>
  <si>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</si>
  <si>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</si>
  <si>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</si>
  <si>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</si>
  <si>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</si>
  <si>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</si>
  <si>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</si>
  <si>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</si>
  <si>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</si>
  <si>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</si>
  <si>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</si>
  <si>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</si>
  <si>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</si>
  <si>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</si>
  <si>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</si>
  <si>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</si>
  <si>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</si>
  <si>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</si>
  <si>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</si>
  <si>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</si>
  <si>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</si>
  <si>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</si>
  <si>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</si>
  <si>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</si>
  <si>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</si>
  <si>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</si>
  <si>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</si>
  <si>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</si>
  <si>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</si>
  <si>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</si>
  <si>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</si>
  <si>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</si>
  <si>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</si>
  <si>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</si>
  <si>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</si>
  <si>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</si>
  <si>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</si>
  <si>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</si>
  <si>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</si>
  <si>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</si>
  <si>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</si>
  <si>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</si>
  <si>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</si>
  <si>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</si>
  <si>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</si>
  <si>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</si>
  <si>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</si>
  <si>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</si>
  <si>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</si>
  <si>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</si>
  <si>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</si>
  <si>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</si>
  <si>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</si>
  <si>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</si>
  <si>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</si>
  <si>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</si>
  <si>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</si>
  <si>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</si>
  <si>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</si>
  <si>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</si>
  <si>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</si>
  <si>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</si>
  <si>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</si>
  <si>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</si>
  <si>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</si>
  <si>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</si>
  <si>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</si>
  <si>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</si>
  <si>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</si>
  <si>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</si>
  <si>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</si>
  <si>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</si>
  <si>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</si>
  <si>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</si>
  <si>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</si>
  <si>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</si>
  <si>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</si>
  <si>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</si>
  <si>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</si>
  <si>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</si>
  <si>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</si>
  <si>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</si>
  <si>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</si>
  <si>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</si>
  <si>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</si>
  <si>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</si>
  <si>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</si>
  <si>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</si>
  <si>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</si>
  <si>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</si>
  <si>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</si>
  <si>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</si>
  <si>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</si>
  <si>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</si>
  <si>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</si>
  <si>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</si>
  <si>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</si>
  <si>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</si>
  <si>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</si>
  <si>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</si>
  <si>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</si>
  <si>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</si>
  <si>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</si>
  <si>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</si>
  <si>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</si>
  <si>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</si>
  <si>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</si>
  <si>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</si>
  <si>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</si>
  <si>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</si>
  <si>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</si>
  <si>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</si>
  <si>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</si>
  <si>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</si>
  <si>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</si>
  <si>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</si>
  <si>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</si>
  <si>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</si>
  <si>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</si>
  <si>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</si>
  <si>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</si>
  <si>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</si>
  <si>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</si>
  <si>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</si>
  <si>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</si>
  <si>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</si>
  <si>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</si>
  <si>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</si>
  <si>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</si>
  <si>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</si>
  <si>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</si>
  <si>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</si>
  <si>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</si>
  <si>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</si>
  <si>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</si>
  <si>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</si>
  <si>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</si>
  <si>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</si>
  <si>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</si>
  <si>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</si>
  <si>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</si>
  <si>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</si>
  <si>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</si>
  <si>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</si>
  <si>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</si>
  <si>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</si>
  <si>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</si>
  <si>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</si>
  <si>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</si>
  <si>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</si>
  <si>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</si>
  <si>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</si>
  <si>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</si>
  <si>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</si>
  <si>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</si>
  <si>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</si>
  <si>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</si>
  <si>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</si>
  <si>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</si>
  <si>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</si>
  <si>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</si>
  <si>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</si>
  <si>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</si>
  <si>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</si>
  <si>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</si>
  <si>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</si>
  <si>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</si>
  <si>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</si>
  <si>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</si>
  <si>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</si>
  <si>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</si>
  <si>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</si>
  <si>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</si>
  <si>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</si>
  <si>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</si>
  <si>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</si>
  <si>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</si>
  <si>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</si>
  <si>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</si>
  <si>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</si>
  <si>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</si>
  <si>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</si>
  <si>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</si>
  <si>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</si>
  <si>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</si>
  <si>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</si>
  <si>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</si>
  <si>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</si>
  <si>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</si>
  <si>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</si>
  <si>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</si>
  <si>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</si>
  <si>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</si>
  <si>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</si>
  <si>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</si>
  <si>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</si>
  <si>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</si>
  <si>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</si>
  <si>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</si>
  <si>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</si>
  <si>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</si>
  <si>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</si>
  <si>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</si>
  <si>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</si>
  <si>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</si>
  <si>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</si>
  <si>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</si>
  <si>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</si>
  <si>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</si>
  <si>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</si>
  <si>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</si>
  <si>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</si>
  <si>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</si>
  <si>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</si>
  <si>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</si>
  <si>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</si>
  <si>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</si>
  <si>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</si>
  <si>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</si>
  <si>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</si>
  <si>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</si>
  <si>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</si>
  <si>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</si>
  <si>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</si>
  <si>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</si>
  <si>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</si>
  <si>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</si>
  <si>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</si>
  <si>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</si>
  <si>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</si>
  <si>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</si>
  <si>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</si>
  <si>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</si>
  <si>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</si>
  <si>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</si>
  <si>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</si>
  <si>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</si>
  <si>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</si>
  <si>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</si>
  <si>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</si>
  <si>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</si>
  <si>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</si>
  <si>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</si>
  <si>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</si>
  <si>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</si>
  <si>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</si>
  <si>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</si>
  <si>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</si>
  <si>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</si>
  <si>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</si>
  <si>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</si>
  <si>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</si>
  <si>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</si>
  <si>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</si>
  <si>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</si>
  <si>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</si>
  <si>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</si>
  <si>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</si>
  <si>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</si>
  <si>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</si>
  <si>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</si>
  <si>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</si>
  <si>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</si>
  <si>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</si>
  <si>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</si>
  <si>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</si>
  <si>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</si>
  <si>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</si>
  <si>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</si>
  <si>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</si>
  <si>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</si>
  <si>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</si>
  <si>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</si>
  <si>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</si>
  <si>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</si>
  <si>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</si>
  <si>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</si>
  <si>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</si>
  <si>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</si>
  <si>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</si>
  <si>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</si>
  <si>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</si>
  <si>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</si>
  <si>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</si>
  <si>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</si>
  <si>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</si>
  <si>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</si>
  <si>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</si>
  <si>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</si>
  <si>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</si>
  <si>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</si>
  <si>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</si>
  <si>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</si>
  <si>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</si>
  <si>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</si>
  <si>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</si>
  <si>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</si>
  <si>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</si>
  <si>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</si>
  <si>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</si>
  <si>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</si>
  <si>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</si>
  <si>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</si>
  <si>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</si>
  <si>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</si>
  <si>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</si>
  <si>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</si>
  <si>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</si>
  <si>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</si>
  <si>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</si>
  <si>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</si>
  <si>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</si>
  <si>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</si>
  <si>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</si>
  <si>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</si>
  <si>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</si>
  <si>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</si>
  <si>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</si>
  <si>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</si>
  <si>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</si>
  <si>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</si>
  <si>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</si>
  <si>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</si>
  <si>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</si>
  <si>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</si>
  <si>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</si>
  <si>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</si>
  <si>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</si>
  <si>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</si>
  <si>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</si>
  <si>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</si>
  <si>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</si>
  <si>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</si>
  <si>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</si>
  <si>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</si>
  <si>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</si>
  <si>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</si>
  <si>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</si>
  <si>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</si>
  <si>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</si>
  <si>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</si>
  <si>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</si>
  <si>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</si>
  <si>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</si>
  <si>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</si>
  <si>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</si>
  <si>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</si>
  <si>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</si>
  <si>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</si>
  <si>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</si>
  <si>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</si>
  <si>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</si>
  <si>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</si>
  <si>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</si>
  <si>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</si>
  <si>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</si>
  <si>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</si>
  <si>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</si>
  <si>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</si>
  <si>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</si>
  <si>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</si>
  <si>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</si>
  <si>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</si>
  <si>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</si>
  <si>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</si>
  <si>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</si>
  <si>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</si>
  <si>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</si>
  <si>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</si>
  <si>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</si>
  <si>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</si>
  <si>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</si>
  <si>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</si>
  <si>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</si>
  <si>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</si>
  <si>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</si>
  <si>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</si>
  <si>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</si>
  <si>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</si>
  <si>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</si>
  <si>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</si>
  <si>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</si>
  <si>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</si>
  <si>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</si>
  <si>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</si>
  <si>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</si>
  <si>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</si>
  <si>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</si>
  <si>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</si>
  <si>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</si>
  <si>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</si>
  <si>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</si>
  <si>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</si>
  <si>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</si>
  <si>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</si>
  <si>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</si>
  <si>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</si>
  <si>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</si>
  <si>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</si>
  <si>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</si>
  <si>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</si>
  <si>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</si>
  <si>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</si>
  <si>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</si>
  <si>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</si>
  <si>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</si>
  <si>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</si>
  <si>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</si>
  <si>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</si>
  <si>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</si>
  <si>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</si>
  <si>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</si>
  <si>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</si>
  <si>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</si>
  <si>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</si>
  <si>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</si>
  <si>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</si>
  <si>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</si>
  <si>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</si>
  <si>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</si>
  <si>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</si>
  <si>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</si>
  <si>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</si>
  <si>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</si>
  <si>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</si>
  <si>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</si>
  <si>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</si>
  <si>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</si>
  <si>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</si>
  <si>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</si>
  <si>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</si>
  <si>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</si>
  <si>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</si>
  <si>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</si>
  <si>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</si>
  <si>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</si>
  <si>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</si>
  <si>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</si>
  <si>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</si>
  <si>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</si>
  <si>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</si>
  <si>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</si>
  <si>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</si>
  <si>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</si>
  <si>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</si>
  <si>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</si>
  <si>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</si>
  <si>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</si>
  <si>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</si>
  <si>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</si>
  <si>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</si>
  <si>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</si>
  <si>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</si>
  <si>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</si>
  <si>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</si>
  <si>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</si>
  <si>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</si>
  <si>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</si>
  <si>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</si>
  <si>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</si>
  <si>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</si>
  <si>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</si>
  <si>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</si>
  <si>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</si>
  <si>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</si>
  <si>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</si>
  <si>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</si>
  <si>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</si>
  <si>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</si>
  <si>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</si>
  <si>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</si>
  <si>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</si>
  <si>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</si>
  <si>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</si>
  <si>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</si>
  <si>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</si>
  <si>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</si>
  <si>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</si>
  <si>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</si>
  <si>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</si>
  <si>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</si>
  <si>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</si>
  <si>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</si>
  <si>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</si>
  <si>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</si>
  <si>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</si>
  <si>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</si>
  <si>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</si>
  <si>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</si>
  <si>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</si>
  <si>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</si>
  <si>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</si>
  <si>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</si>
  <si>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</si>
  <si>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</si>
  <si>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</si>
  <si>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</si>
  <si>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</si>
  <si>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</si>
  <si>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</si>
  <si>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</si>
  <si>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</si>
  <si>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</si>
  <si>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</si>
  <si>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</si>
  <si>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</si>
  <si>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</si>
  <si>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</si>
  <si>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</si>
  <si>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</si>
  <si>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</si>
  <si>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</si>
  <si>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</si>
  <si>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</si>
  <si>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</si>
  <si>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</si>
  <si>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</si>
  <si>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</si>
  <si>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</si>
  <si>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</si>
  <si>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</si>
  <si>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</si>
  <si>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</si>
  <si>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</si>
  <si>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</si>
  <si>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</si>
  <si>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</si>
  <si>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</si>
  <si>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</si>
  <si>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</si>
  <si>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</si>
  <si>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</si>
  <si>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</si>
  <si>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</si>
  <si>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</si>
  <si>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</si>
  <si>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</si>
  <si>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</si>
  <si>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</si>
  <si>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</si>
  <si>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</si>
  <si>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</si>
  <si>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</si>
  <si>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</si>
  <si>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</si>
  <si>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</si>
  <si>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</si>
  <si>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</si>
  <si>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</si>
  <si>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</si>
  <si>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</si>
  <si>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</si>
  <si>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</si>
  <si>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</si>
  <si>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</si>
  <si>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</si>
  <si>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</si>
  <si>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</si>
  <si>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</si>
  <si>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</si>
  <si>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</si>
  <si>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</si>
  <si>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</si>
  <si>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</si>
  <si>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</si>
  <si>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</si>
  <si>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</si>
  <si>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</si>
  <si>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</si>
  <si>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</si>
  <si>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</si>
  <si>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</si>
  <si>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</si>
  <si>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</si>
  <si>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</si>
  <si>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</si>
  <si>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</si>
  <si>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</si>
  <si>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</si>
  <si>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</si>
  <si>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</si>
  <si>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</si>
  <si>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</si>
  <si>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</si>
  <si>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</si>
  <si>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</si>
  <si>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</si>
  <si>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</si>
  <si>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</si>
  <si>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</si>
  <si>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</si>
  <si>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</si>
  <si>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</si>
  <si>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</si>
  <si>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</si>
  <si>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</si>
  <si>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</si>
  <si>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</si>
  <si>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</si>
  <si>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</si>
  <si>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</si>
  <si>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</si>
  <si>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</si>
  <si>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</si>
  <si>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</si>
  <si>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</si>
  <si>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</si>
  <si>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</si>
  <si>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</si>
  <si>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</si>
  <si>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</si>
  <si>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</si>
  <si>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</si>
  <si>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</si>
  <si>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</si>
  <si>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</si>
  <si>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</si>
  <si>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</si>
  <si>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</si>
  <si>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</si>
  <si>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</si>
  <si>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</si>
  <si>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</si>
  <si>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</si>
  <si>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</si>
  <si>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</si>
  <si>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</si>
  <si>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</si>
  <si>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</si>
  <si>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</si>
  <si>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</si>
  <si>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</si>
  <si>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</si>
  <si>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</si>
  <si>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</si>
  <si>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</si>
  <si>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</si>
  <si>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</si>
  <si>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</si>
  <si>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</si>
  <si>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</si>
  <si>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</si>
  <si>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</si>
  <si>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</si>
  <si>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</si>
  <si>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</si>
  <si>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</si>
  <si>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</si>
  <si>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</si>
  <si>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</si>
  <si>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</si>
  <si>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</si>
  <si>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</si>
  <si>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</si>
  <si>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</si>
  <si>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</si>
  <si>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</si>
  <si>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</si>
  <si>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</si>
  <si>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</si>
  <si>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</si>
  <si>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</si>
  <si>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</si>
  <si>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</si>
  <si>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</si>
  <si>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</si>
  <si>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</si>
  <si>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</si>
  <si>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</si>
  <si>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</si>
  <si>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</si>
  <si>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</si>
  <si>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</si>
  <si>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</si>
  <si>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</si>
  <si>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</si>
  <si>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</si>
  <si>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</si>
  <si>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</si>
  <si>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</si>
  <si>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</si>
  <si>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</si>
  <si>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</si>
  <si>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</si>
  <si>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</si>
  <si>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</si>
  <si>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</si>
  <si>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</si>
  <si>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</si>
  <si>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</si>
  <si>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</si>
  <si>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</si>
  <si>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</si>
  <si>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</si>
  <si>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</si>
  <si>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</si>
  <si>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</si>
  <si>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</si>
  <si>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</si>
  <si>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</si>
  <si>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</si>
  <si>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</si>
  <si>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</si>
  <si>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</si>
  <si>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</si>
  <si>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</si>
  <si>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</si>
  <si>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</si>
  <si>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</si>
  <si>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</si>
  <si>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</si>
  <si>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</si>
  <si>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</si>
  <si>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</si>
  <si>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</si>
  <si>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</si>
  <si>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</si>
  <si>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</si>
  <si>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</si>
  <si>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</si>
  <si>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</si>
  <si>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</si>
  <si>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</si>
  <si>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</si>
  <si>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</si>
  <si>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</si>
  <si>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</si>
  <si>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</si>
  <si>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</si>
  <si>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</si>
  <si>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</si>
  <si>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</si>
  <si>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</si>
  <si>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</si>
  <si>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</si>
  <si>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</si>
  <si>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</si>
  <si>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</si>
  <si>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</si>
  <si>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</si>
  <si>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</si>
  <si>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</si>
  <si>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</si>
  <si>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</si>
  <si>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</si>
  <si>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</si>
  <si>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</si>
  <si>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</si>
  <si>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</si>
  <si>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</si>
  <si>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</si>
  <si>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</si>
  <si>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</si>
  <si>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</si>
  <si>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</si>
  <si>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</si>
  <si>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</si>
  <si>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</si>
  <si>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</si>
  <si>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</si>
  <si>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</si>
  <si>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</si>
  <si>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</si>
  <si>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</si>
  <si>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</si>
  <si>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</si>
  <si>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</si>
  <si>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</si>
  <si>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</si>
  <si>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</si>
  <si>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</si>
  <si>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</si>
  <si>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</si>
  <si>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</si>
  <si>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</si>
  <si>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</si>
  <si>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</si>
  <si>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</si>
  <si>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</si>
  <si>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</si>
  <si>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</si>
  <si>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</si>
  <si>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</si>
  <si>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</si>
  <si>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</si>
  <si>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</si>
  <si>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</si>
  <si>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</si>
  <si>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</si>
  <si>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</si>
  <si>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</si>
  <si>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</si>
  <si>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</si>
  <si>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</si>
  <si>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</si>
  <si>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</si>
  <si>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</si>
  <si>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</si>
  <si>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</si>
  <si>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</si>
  <si>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</si>
  <si>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</si>
  <si>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</si>
  <si>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</si>
  <si>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</si>
  <si>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</si>
  <si>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</si>
  <si>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</si>
  <si>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</si>
  <si>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</si>
  <si>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</si>
  <si>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</si>
  <si>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</si>
  <si>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</si>
  <si>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</si>
  <si>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</si>
  <si>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</si>
  <si>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</si>
  <si>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</si>
  <si>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</si>
  <si>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</si>
  <si>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</si>
  <si>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</si>
  <si>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</si>
  <si>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</si>
  <si>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</si>
  <si>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</si>
  <si>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</si>
  <si>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</si>
  <si>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</si>
  <si>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</si>
  <si>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</si>
  <si>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</si>
  <si>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</si>
  <si>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</si>
  <si>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</si>
  <si>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</si>
  <si>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</si>
  <si>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</si>
  <si>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</si>
  <si>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</si>
  <si>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</si>
  <si>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</si>
  <si>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</si>
  <si>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</si>
  <si>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</si>
  <si>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</si>
  <si>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</si>
  <si>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</si>
  <si>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</si>
  <si>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</si>
  <si>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</si>
  <si>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</si>
  <si>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</si>
  <si>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</si>
  <si>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</si>
  <si>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</si>
  <si>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</si>
  <si>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</si>
  <si>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</si>
  <si>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</si>
  <si>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</si>
  <si>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</si>
  <si>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</si>
  <si>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</si>
  <si>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</si>
  <si>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</si>
  <si>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</si>
  <si>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</si>
  <si>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</si>
  <si>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</si>
  <si>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</si>
  <si>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</si>
  <si>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</si>
  <si>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</si>
  <si>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</si>
  <si>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</si>
  <si>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</si>
  <si>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</si>
  <si>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</si>
  <si>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</si>
  <si>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</si>
  <si>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</si>
  <si>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</si>
  <si>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</si>
  <si>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</si>
  <si>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</si>
  <si>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</si>
  <si>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</si>
  <si>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</si>
  <si>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</si>
  <si>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</si>
  <si>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</si>
  <si>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</si>
  <si>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</si>
  <si>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</si>
  <si>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</si>
  <si>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</si>
  <si>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</si>
  <si>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</si>
  <si>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</si>
  <si>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</si>
  <si>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</si>
  <si>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</si>
  <si>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</si>
  <si>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</si>
  <si>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</si>
  <si>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</si>
  <si>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</si>
  <si>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</si>
  <si>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</si>
  <si>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</si>
  <si>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</si>
  <si>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</si>
  <si>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</si>
  <si>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</si>
  <si>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</si>
  <si>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</si>
  <si>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</si>
  <si>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</si>
  <si>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</si>
  <si>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</si>
  <si>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</si>
  <si>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</si>
  <si>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</si>
  <si>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</si>
  <si>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</si>
  <si>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</si>
  <si>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</si>
  <si>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</si>
  <si>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</si>
  <si>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</si>
  <si>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</si>
  <si>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</si>
  <si>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</si>
  <si>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</si>
  <si>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</si>
  <si>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</si>
  <si>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</si>
  <si>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</si>
  <si>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</si>
  <si>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</si>
  <si>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</si>
  <si>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</si>
  <si>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</si>
  <si>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</si>
  <si>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 </t>
  </si>
  <si>
    <t>北京金源互动广告有限公司-百度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</si>
</sst>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8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30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  <xf numFmtId="43" fontId="19" fillId="0" borderId="0" xfId="1" applyFont="1" applyFill="1" applyAlignment="1">
      <alignment horizontal="left" vertical="top"/>
    </xf>
    <xf numFmtId="43" fontId="19" fillId="0" borderId="0" xfId="1" applyFont="1" applyFill="1" applyAlignment="1">
      <alignment horizontal="center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72"/>
  <sheetViews>
    <sheetView tabSelected="1" zoomScale="80" zoomScaleNormal="80" workbookViewId="0">
      <pane ySplit="1" topLeftCell="A2" activePane="bottomLeft" state="frozen"/>
      <selection pane="bottomLeft" activeCell="G5382" sqref="G5382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1.9140625" style="24" customWidth="1"/>
    <col min="7" max="7" width="25.33203125" style="24" customWidth="1"/>
    <col min="8" max="8" width="5.4140625" style="24" customWidth="1"/>
    <col min="9" max="9" width="22.08203125" style="24" customWidth="1"/>
    <col min="10" max="10" width="5.08203125" style="41" customWidth="1"/>
    <col min="11" max="11" width="12.75" style="41" customWidth="1"/>
    <col min="12" max="12" width="12.4140625" style="4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5.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1357193134.9109585</v>
      </c>
      <c r="AM1" s="121">
        <f>SUM(AK:AK)</f>
        <v>919684.46579983609</v>
      </c>
      <c r="AN1" s="118">
        <f>AL1+AM1-SUM(媒体表!R:R)</f>
        <v>8794008.0841202736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3727</v>
      </c>
      <c r="L18" s="2" t="s">
        <v>35</v>
      </c>
      <c r="M18" s="8"/>
      <c r="N18" s="2" t="s">
        <v>3729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3732</v>
      </c>
      <c r="L19" s="2" t="s">
        <v>35</v>
      </c>
      <c r="M19" s="8"/>
      <c r="N19" s="2" t="s">
        <v>3732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3732</v>
      </c>
      <c r="L20" s="2" t="s">
        <v>35</v>
      </c>
      <c r="M20" s="8"/>
      <c r="N20" s="2" t="s">
        <v>3733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3732</v>
      </c>
      <c r="L22" s="2" t="s">
        <v>35</v>
      </c>
      <c r="M22" s="8"/>
      <c r="N22" s="2" t="s">
        <v>3737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3727</v>
      </c>
      <c r="L23" s="2" t="s">
        <v>35</v>
      </c>
      <c r="M23" s="8"/>
      <c r="N23" s="2" t="s">
        <v>3727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3727</v>
      </c>
      <c r="L24" s="2" t="s">
        <v>35</v>
      </c>
      <c r="M24" s="8"/>
      <c r="N24" s="2" t="s">
        <v>3728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3727</v>
      </c>
      <c r="L25" s="2" t="s">
        <v>35</v>
      </c>
      <c r="M25" s="8"/>
      <c r="N25" s="2" t="s">
        <v>3728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3727</v>
      </c>
      <c r="L26" s="2" t="s">
        <v>35</v>
      </c>
      <c r="M26" s="8"/>
      <c r="N26" s="2" t="s">
        <v>3728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3727</v>
      </c>
      <c r="L27" s="2" t="s">
        <v>35</v>
      </c>
      <c r="M27" s="8"/>
      <c r="N27" s="2" t="s">
        <v>3728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3732</v>
      </c>
      <c r="L28" s="2" t="s">
        <v>35</v>
      </c>
      <c r="M28" s="8"/>
      <c r="N28" s="2" t="s">
        <v>3749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3732</v>
      </c>
      <c r="L29" s="2" t="s">
        <v>35</v>
      </c>
      <c r="M29" s="8"/>
      <c r="N29" s="2" t="s">
        <v>3749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3732</v>
      </c>
      <c r="L30" s="2" t="s">
        <v>35</v>
      </c>
      <c r="M30" s="8"/>
      <c r="N30" s="2" t="s">
        <v>3746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3732</v>
      </c>
      <c r="L31" s="2" t="s">
        <v>35</v>
      </c>
      <c r="M31" s="8"/>
      <c r="N31" s="2" t="s">
        <v>3732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3727</v>
      </c>
      <c r="L32" s="2" t="s">
        <v>35</v>
      </c>
      <c r="M32" s="8"/>
      <c r="N32" s="2" t="s">
        <v>3735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3738</v>
      </c>
      <c r="L33" s="2" t="s">
        <v>35</v>
      </c>
      <c r="M33" s="8"/>
      <c r="N33" s="2" t="s">
        <v>3738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3738</v>
      </c>
      <c r="L34" s="2" t="s">
        <v>35</v>
      </c>
      <c r="M34" s="8"/>
      <c r="N34" s="2" t="s">
        <v>3738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3738</v>
      </c>
      <c r="L35" s="2" t="s">
        <v>35</v>
      </c>
      <c r="M35" s="8"/>
      <c r="N35" s="2" t="s">
        <v>3738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3727</v>
      </c>
      <c r="L36" s="2" t="s">
        <v>35</v>
      </c>
      <c r="M36" s="8"/>
      <c r="N36" s="2" t="s">
        <v>3727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3732</v>
      </c>
      <c r="L37" s="2" t="s">
        <v>35</v>
      </c>
      <c r="M37" s="8"/>
      <c r="N37" s="2" t="s">
        <v>3733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3732</v>
      </c>
      <c r="L38" s="2" t="s">
        <v>35</v>
      </c>
      <c r="M38" s="8"/>
      <c r="N38" s="2" t="s">
        <v>3733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3738</v>
      </c>
      <c r="L39" s="2" t="s">
        <v>35</v>
      </c>
      <c r="M39" s="8"/>
      <c r="N39" s="2" t="s">
        <v>3738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3738</v>
      </c>
      <c r="L40" s="2" t="s">
        <v>35</v>
      </c>
      <c r="M40" s="8"/>
      <c r="N40" s="2" t="s">
        <v>3738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3732</v>
      </c>
      <c r="L41" s="2" t="s">
        <v>35</v>
      </c>
      <c r="M41" s="8"/>
      <c r="N41" s="2" t="s">
        <v>3732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3732</v>
      </c>
      <c r="L42" s="2" t="s">
        <v>35</v>
      </c>
      <c r="M42" s="8"/>
      <c r="N42" s="2" t="s">
        <v>3749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3732</v>
      </c>
      <c r="L43" s="2" t="s">
        <v>35</v>
      </c>
      <c r="M43" s="8"/>
      <c r="N43" s="2" t="s">
        <v>3732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3732</v>
      </c>
      <c r="L44" s="2" t="s">
        <v>35</v>
      </c>
      <c r="M44" s="8"/>
      <c r="N44" s="2" t="s">
        <v>3732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3730</v>
      </c>
      <c r="L45" s="2" t="s">
        <v>35</v>
      </c>
      <c r="M45" s="8"/>
      <c r="N45" s="2" t="s">
        <v>3731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3730</v>
      </c>
      <c r="L46" s="2" t="s">
        <v>35</v>
      </c>
      <c r="M46" s="8"/>
      <c r="N46" s="2" t="s">
        <v>3731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3727</v>
      </c>
      <c r="L48" s="2" t="s">
        <v>35</v>
      </c>
      <c r="M48" s="8"/>
      <c r="N48" s="2" t="s">
        <v>3736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3727</v>
      </c>
      <c r="L49" s="2" t="s">
        <v>35</v>
      </c>
      <c r="M49" s="8"/>
      <c r="N49" s="2" t="s">
        <v>3727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3732</v>
      </c>
      <c r="L50" s="2" t="s">
        <v>35</v>
      </c>
      <c r="M50" s="8"/>
      <c r="N50" s="2" t="s">
        <v>3732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3727</v>
      </c>
      <c r="L51" s="2" t="s">
        <v>35</v>
      </c>
      <c r="M51" s="8"/>
      <c r="N51" s="2" t="s">
        <v>3736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3727</v>
      </c>
      <c r="L52" s="2" t="s">
        <v>35</v>
      </c>
      <c r="M52" s="8"/>
      <c r="N52" s="2" t="s">
        <v>3727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3732</v>
      </c>
      <c r="L53" s="2" t="s">
        <v>35</v>
      </c>
      <c r="M53" s="8"/>
      <c r="N53" s="2" t="s">
        <v>3732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3730</v>
      </c>
      <c r="L54" s="2" t="s">
        <v>35</v>
      </c>
      <c r="M54" s="8"/>
      <c r="N54" s="2" t="s">
        <v>3730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3730</v>
      </c>
      <c r="L55" s="2" t="s">
        <v>35</v>
      </c>
      <c r="M55" s="8"/>
      <c r="N55" s="2" t="s">
        <v>3730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3730</v>
      </c>
      <c r="L56" s="2" t="s">
        <v>35</v>
      </c>
      <c r="M56" s="8"/>
      <c r="N56" s="2" t="s">
        <v>3731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3730</v>
      </c>
      <c r="L57" s="2" t="s">
        <v>35</v>
      </c>
      <c r="M57" s="8"/>
      <c r="N57" s="2" t="s">
        <v>3730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3730</v>
      </c>
      <c r="L58" s="2" t="s">
        <v>35</v>
      </c>
      <c r="M58" s="8"/>
      <c r="N58" s="2" t="s">
        <v>3730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3732</v>
      </c>
      <c r="L59" s="2" t="s">
        <v>35</v>
      </c>
      <c r="M59" s="8"/>
      <c r="N59" s="2" t="s">
        <v>3749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3732</v>
      </c>
      <c r="L60" s="2" t="s">
        <v>35</v>
      </c>
      <c r="M60" s="8"/>
      <c r="N60" s="2" t="s">
        <v>3733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3727</v>
      </c>
      <c r="L61" s="2" t="s">
        <v>35</v>
      </c>
      <c r="M61" s="8"/>
      <c r="N61" s="2" t="s">
        <v>3727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3727</v>
      </c>
      <c r="L62" s="2" t="s">
        <v>35</v>
      </c>
      <c r="M62" s="8"/>
      <c r="N62" s="2" t="s">
        <v>3727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3732</v>
      </c>
      <c r="L63" s="2" t="s">
        <v>35</v>
      </c>
      <c r="M63" s="8"/>
      <c r="N63" s="2" t="s">
        <v>3732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3732</v>
      </c>
      <c r="L64" s="2" t="s">
        <v>35</v>
      </c>
      <c r="M64" s="8"/>
      <c r="N64" s="2" t="s">
        <v>3749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3727</v>
      </c>
      <c r="L65" s="2" t="s">
        <v>35</v>
      </c>
      <c r="M65" s="8"/>
      <c r="N65" s="2" t="s">
        <v>3727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3730</v>
      </c>
      <c r="L66" s="2" t="s">
        <v>35</v>
      </c>
      <c r="M66" s="8"/>
      <c r="N66" s="2" t="s">
        <v>3730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3730</v>
      </c>
      <c r="L67" s="2" t="s">
        <v>35</v>
      </c>
      <c r="M67" s="8"/>
      <c r="N67" s="2" t="s">
        <v>3730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3730</v>
      </c>
      <c r="L68" s="2" t="s">
        <v>35</v>
      </c>
      <c r="M68" s="8"/>
      <c r="N68" s="2" t="s">
        <v>3734</v>
      </c>
      <c r="O68" s="2" t="s">
        <v>45</v>
      </c>
      <c r="P68" s="2" t="s">
        <v>3773</v>
      </c>
      <c r="Q68" s="3">
        <v>0.01</v>
      </c>
      <c r="R68" s="2"/>
      <c r="S68" s="4" t="s">
        <v>143</v>
      </c>
      <c r="T68" s="5">
        <v>2310214.2299999744</v>
      </c>
      <c r="U68" s="5">
        <v>109404.91000000015</v>
      </c>
      <c r="V68" s="5">
        <v>6524003.3899999997</v>
      </c>
      <c r="W68" s="6">
        <f t="shared" si="8"/>
        <v>-4104384.2500000251</v>
      </c>
      <c r="X68" s="6">
        <f>(T68+T287+U68-23733.46)+(V68-T68-T287-U68)/1.01</f>
        <v>6459624.1987128705</v>
      </c>
      <c r="Y68" s="6">
        <f t="shared" si="12"/>
        <v>0</v>
      </c>
      <c r="Z68" s="3">
        <v>0</v>
      </c>
      <c r="AA68" s="5">
        <v>0</v>
      </c>
      <c r="AB68" s="5">
        <f t="shared" si="13"/>
        <v>6459624.1987128705</v>
      </c>
      <c r="AC68" s="7">
        <f t="shared" si="14"/>
        <v>64379.191287129186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3732</v>
      </c>
      <c r="L69" s="2" t="s">
        <v>35</v>
      </c>
      <c r="M69" s="8"/>
      <c r="N69" s="2" t="s">
        <v>3733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3727</v>
      </c>
      <c r="L70" s="2" t="s">
        <v>35</v>
      </c>
      <c r="M70" s="8"/>
      <c r="N70" s="2" t="s">
        <v>3727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3727</v>
      </c>
      <c r="L71" s="2" t="s">
        <v>35</v>
      </c>
      <c r="M71" s="8"/>
      <c r="N71" s="2" t="s">
        <v>3727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3732</v>
      </c>
      <c r="L72" s="2" t="s">
        <v>35</v>
      </c>
      <c r="M72" s="8"/>
      <c r="N72" s="2" t="s">
        <v>3749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3732</v>
      </c>
      <c r="L73" s="2" t="s">
        <v>35</v>
      </c>
      <c r="M73" s="8"/>
      <c r="N73" s="2" t="s">
        <v>3732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3730</v>
      </c>
      <c r="L74" s="2" t="s">
        <v>35</v>
      </c>
      <c r="M74" s="8"/>
      <c r="N74" s="2" t="s">
        <v>3730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3730</v>
      </c>
      <c r="L75" s="2" t="s">
        <v>35</v>
      </c>
      <c r="M75" s="8"/>
      <c r="N75" s="2" t="s">
        <v>3730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3730</v>
      </c>
      <c r="L76" s="2" t="s">
        <v>35</v>
      </c>
      <c r="M76" s="8"/>
      <c r="N76" s="2" t="s">
        <v>3730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3732</v>
      </c>
      <c r="L77" s="2" t="s">
        <v>35</v>
      </c>
      <c r="M77" s="8"/>
      <c r="N77" s="2" t="s">
        <v>3749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3732</v>
      </c>
      <c r="L78" s="2" t="s">
        <v>35</v>
      </c>
      <c r="M78" s="8"/>
      <c r="N78" s="2" t="s">
        <v>3749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3732</v>
      </c>
      <c r="L79" s="2" t="s">
        <v>35</v>
      </c>
      <c r="M79" s="8"/>
      <c r="N79" s="2" t="s">
        <v>3732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3732</v>
      </c>
      <c r="L80" s="2" t="s">
        <v>35</v>
      </c>
      <c r="M80" s="8"/>
      <c r="N80" s="2" t="s">
        <v>3732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3732</v>
      </c>
      <c r="L81" s="2" t="s">
        <v>35</v>
      </c>
      <c r="M81" s="8"/>
      <c r="N81" s="2" t="s">
        <v>3732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3738</v>
      </c>
      <c r="L82" s="2" t="s">
        <v>35</v>
      </c>
      <c r="M82" s="8"/>
      <c r="N82" s="2" t="s">
        <v>3738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3727</v>
      </c>
      <c r="L83" s="2" t="s">
        <v>35</v>
      </c>
      <c r="M83" s="8"/>
      <c r="N83" s="2" t="s">
        <v>3727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3732</v>
      </c>
      <c r="L84" s="2" t="s">
        <v>35</v>
      </c>
      <c r="M84" s="8"/>
      <c r="N84" s="2" t="s">
        <v>3732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3730</v>
      </c>
      <c r="L85" s="2" t="s">
        <v>35</v>
      </c>
      <c r="M85" s="8"/>
      <c r="N85" s="2" t="s">
        <v>3734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3730</v>
      </c>
      <c r="L86" s="2" t="s">
        <v>35</v>
      </c>
      <c r="M86" s="8"/>
      <c r="N86" s="2" t="s">
        <v>3734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3732</v>
      </c>
      <c r="L87" s="2" t="s">
        <v>35</v>
      </c>
      <c r="M87" s="8"/>
      <c r="N87" s="2" t="s">
        <v>3749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3730</v>
      </c>
      <c r="L88" s="2" t="s">
        <v>35</v>
      </c>
      <c r="M88" s="8"/>
      <c r="N88" s="2" t="s">
        <v>3730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3730</v>
      </c>
      <c r="L89" s="2" t="s">
        <v>35</v>
      </c>
      <c r="M89" s="8"/>
      <c r="N89" s="2" t="s">
        <v>3730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3730</v>
      </c>
      <c r="L90" s="2" t="s">
        <v>35</v>
      </c>
      <c r="M90" s="8"/>
      <c r="N90" s="2" t="s">
        <v>3730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3730</v>
      </c>
      <c r="L91" s="2" t="s">
        <v>35</v>
      </c>
      <c r="M91" s="8"/>
      <c r="N91" s="2" t="s">
        <v>3730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3730</v>
      </c>
      <c r="L92" s="2" t="s">
        <v>35</v>
      </c>
      <c r="M92" s="8"/>
      <c r="N92" s="2" t="s">
        <v>3730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3732</v>
      </c>
      <c r="L93" s="2" t="s">
        <v>35</v>
      </c>
      <c r="M93" s="8"/>
      <c r="N93" s="2" t="s">
        <v>3733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3732</v>
      </c>
      <c r="L94" s="2" t="s">
        <v>35</v>
      </c>
      <c r="M94" s="8"/>
      <c r="N94" s="2" t="s">
        <v>3733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3730</v>
      </c>
      <c r="L95" s="2" t="s">
        <v>35</v>
      </c>
      <c r="M95" s="8"/>
      <c r="N95" s="2" t="s">
        <v>3734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3732</v>
      </c>
      <c r="L99" s="2" t="s">
        <v>35</v>
      </c>
      <c r="M99" s="8"/>
      <c r="N99" s="2" t="s">
        <v>3732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3732</v>
      </c>
      <c r="L101" s="2" t="s">
        <v>35</v>
      </c>
      <c r="M101" s="8"/>
      <c r="N101" s="2" t="s">
        <v>3732</v>
      </c>
      <c r="O101" s="2" t="s">
        <v>45</v>
      </c>
      <c r="P101" s="2" t="s">
        <v>3773</v>
      </c>
      <c r="Q101" s="3">
        <v>0.01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3877303.7821782185</v>
      </c>
      <c r="Y101" s="6">
        <f t="shared" si="12"/>
        <v>0</v>
      </c>
      <c r="Z101" s="3">
        <v>0</v>
      </c>
      <c r="AA101" s="5">
        <v>0</v>
      </c>
      <c r="AB101" s="5">
        <f t="shared" si="13"/>
        <v>3877303.7821782185</v>
      </c>
      <c r="AC101" s="7">
        <f t="shared" si="14"/>
        <v>38773.037821782287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3732</v>
      </c>
      <c r="L131" s="2" t="s">
        <v>35</v>
      </c>
      <c r="M131" s="111"/>
      <c r="N131" s="2" t="s">
        <v>3749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3732</v>
      </c>
      <c r="L132" s="2" t="s">
        <v>35</v>
      </c>
      <c r="M132" s="111"/>
      <c r="N132" s="2" t="s">
        <v>3749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3732</v>
      </c>
      <c r="L133" s="2" t="s">
        <v>35</v>
      </c>
      <c r="M133" s="111"/>
      <c r="N133" s="2" t="s">
        <v>3737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3727</v>
      </c>
      <c r="L134" s="2" t="s">
        <v>35</v>
      </c>
      <c r="M134" s="111"/>
      <c r="N134" s="2" t="s">
        <v>3728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3727</v>
      </c>
      <c r="L135" s="2" t="s">
        <v>35</v>
      </c>
      <c r="M135" s="111"/>
      <c r="N135" s="2" t="s">
        <v>3729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3738</v>
      </c>
      <c r="L136" s="2" t="s">
        <v>35</v>
      </c>
      <c r="M136" s="111"/>
      <c r="N136" s="2" t="s">
        <v>3738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3732</v>
      </c>
      <c r="L137" s="2" t="s">
        <v>35</v>
      </c>
      <c r="M137" s="111"/>
      <c r="N137" s="2" t="s">
        <v>3732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3732</v>
      </c>
      <c r="L138" s="2" t="s">
        <v>35</v>
      </c>
      <c r="M138" s="111"/>
      <c r="N138" s="2" t="s">
        <v>3732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3727</v>
      </c>
      <c r="L139" s="2" t="s">
        <v>35</v>
      </c>
      <c r="M139" s="111"/>
      <c r="N139" s="2" t="s">
        <v>3727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3727</v>
      </c>
      <c r="L140" s="2" t="s">
        <v>35</v>
      </c>
      <c r="M140" s="111"/>
      <c r="N140" s="2" t="s">
        <v>3736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3730</v>
      </c>
      <c r="L141" s="2" t="s">
        <v>35</v>
      </c>
      <c r="M141" s="111"/>
      <c r="N141" s="2" t="s">
        <v>3730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3727</v>
      </c>
      <c r="L142" s="2" t="s">
        <v>35</v>
      </c>
      <c r="M142" s="111"/>
      <c r="N142" s="2" t="s">
        <v>3727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3732</v>
      </c>
      <c r="L143" s="2" t="s">
        <v>35</v>
      </c>
      <c r="M143" s="111"/>
      <c r="N143" s="2" t="s">
        <v>3732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3732</v>
      </c>
      <c r="L144" s="2" t="s">
        <v>35</v>
      </c>
      <c r="M144" s="111"/>
      <c r="N144" s="2" t="s">
        <v>3749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3727</v>
      </c>
      <c r="L145" s="2" t="s">
        <v>35</v>
      </c>
      <c r="M145" s="111"/>
      <c r="N145" s="2" t="s">
        <v>3729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3732</v>
      </c>
      <c r="L146" s="2" t="s">
        <v>35</v>
      </c>
      <c r="M146" s="111"/>
      <c r="N146" s="2" t="s">
        <v>3733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3732</v>
      </c>
      <c r="L147" s="2" t="s">
        <v>35</v>
      </c>
      <c r="M147" s="111"/>
      <c r="N147" s="2" t="s">
        <v>3733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3732</v>
      </c>
      <c r="L148" s="2" t="s">
        <v>35</v>
      </c>
      <c r="M148" s="111"/>
      <c r="N148" s="2" t="s">
        <v>3749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3730</v>
      </c>
      <c r="L149" s="2" t="s">
        <v>35</v>
      </c>
      <c r="M149" s="111"/>
      <c r="N149" s="2" t="s">
        <v>3731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3730</v>
      </c>
      <c r="L150" s="2" t="s">
        <v>35</v>
      </c>
      <c r="M150" s="111"/>
      <c r="N150" s="2" t="s">
        <v>3730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3732</v>
      </c>
      <c r="L151" s="2" t="s">
        <v>35</v>
      </c>
      <c r="M151" s="111"/>
      <c r="N151" s="2" t="s">
        <v>3749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3732</v>
      </c>
      <c r="L152" s="2" t="s">
        <v>35</v>
      </c>
      <c r="M152" s="111"/>
      <c r="N152" s="2" t="s">
        <v>3749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3730</v>
      </c>
      <c r="L153" s="2" t="s">
        <v>35</v>
      </c>
      <c r="M153" s="111"/>
      <c r="N153" s="2" t="s">
        <v>3734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3730</v>
      </c>
      <c r="L154" s="2" t="s">
        <v>35</v>
      </c>
      <c r="M154" s="111"/>
      <c r="N154" s="2" t="s">
        <v>3730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3732</v>
      </c>
      <c r="L175" s="2" t="s">
        <v>35</v>
      </c>
      <c r="M175" s="111"/>
      <c r="N175" s="2" t="s">
        <v>3732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3727</v>
      </c>
      <c r="L176" s="2" t="s">
        <v>35</v>
      </c>
      <c r="M176" s="111"/>
      <c r="N176" s="2" t="s">
        <v>3727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3727</v>
      </c>
      <c r="L177" s="2" t="s">
        <v>35</v>
      </c>
      <c r="M177" s="111"/>
      <c r="N177" s="2" t="s">
        <v>3727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3732</v>
      </c>
      <c r="L178" s="2" t="s">
        <v>35</v>
      </c>
      <c r="M178" s="111"/>
      <c r="N178" s="2" t="s">
        <v>3749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3732</v>
      </c>
      <c r="L179" s="2" t="s">
        <v>35</v>
      </c>
      <c r="M179" s="111"/>
      <c r="N179" s="2" t="s">
        <v>3732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3727</v>
      </c>
      <c r="L180" s="2" t="s">
        <v>35</v>
      </c>
      <c r="M180" s="111"/>
      <c r="N180" s="2" t="s">
        <v>3742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3727</v>
      </c>
      <c r="L181" s="2" t="s">
        <v>35</v>
      </c>
      <c r="M181" s="111"/>
      <c r="N181" s="2" t="s">
        <v>3727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3732</v>
      </c>
      <c r="L182" s="2" t="s">
        <v>35</v>
      </c>
      <c r="M182" s="111"/>
      <c r="N182" s="2" t="s">
        <v>3749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3732</v>
      </c>
      <c r="L183" s="2" t="s">
        <v>35</v>
      </c>
      <c r="M183" s="111"/>
      <c r="N183" s="2" t="s">
        <v>3749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3732</v>
      </c>
      <c r="L187" s="2" t="s">
        <v>35</v>
      </c>
      <c r="M187" s="111"/>
      <c r="N187" s="2" t="s">
        <v>3749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3732</v>
      </c>
      <c r="L188" s="2" t="s">
        <v>35</v>
      </c>
      <c r="M188" s="111"/>
      <c r="N188" s="2" t="s">
        <v>3749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3732</v>
      </c>
      <c r="L189" s="2" t="s">
        <v>35</v>
      </c>
      <c r="M189" s="111"/>
      <c r="N189" s="2" t="s">
        <v>3749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3727</v>
      </c>
      <c r="L190" s="2" t="s">
        <v>35</v>
      </c>
      <c r="M190" s="111"/>
      <c r="N190" s="2" t="s">
        <v>3729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3732</v>
      </c>
      <c r="L191" s="2" t="s">
        <v>35</v>
      </c>
      <c r="M191" s="111"/>
      <c r="N191" s="2" t="s">
        <v>3749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3732</v>
      </c>
      <c r="L192" s="2" t="s">
        <v>35</v>
      </c>
      <c r="M192" s="111"/>
      <c r="N192" s="2" t="s">
        <v>3749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3727</v>
      </c>
      <c r="L193" s="2" t="s">
        <v>35</v>
      </c>
      <c r="M193" s="111"/>
      <c r="N193" s="2" t="s">
        <v>3729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3732</v>
      </c>
      <c r="L194" s="2" t="s">
        <v>35</v>
      </c>
      <c r="M194" s="111"/>
      <c r="N194" s="2" t="s">
        <v>3749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3730</v>
      </c>
      <c r="L196" s="2" t="s">
        <v>35</v>
      </c>
      <c r="M196" s="111"/>
      <c r="N196" s="2" t="s">
        <v>3730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3732</v>
      </c>
      <c r="L198" s="2" t="s">
        <v>35</v>
      </c>
      <c r="M198" s="111"/>
      <c r="N198" s="2" t="s">
        <v>3749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3727</v>
      </c>
      <c r="L203" s="2" t="s">
        <v>35</v>
      </c>
      <c r="M203" s="111"/>
      <c r="N203" s="2" t="s">
        <v>3728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3732</v>
      </c>
      <c r="L204" s="2" t="s">
        <v>35</v>
      </c>
      <c r="M204" s="111"/>
      <c r="N204" s="2" t="s">
        <v>3749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3730</v>
      </c>
      <c r="L206" s="2" t="s">
        <v>35</v>
      </c>
      <c r="M206" s="111"/>
      <c r="N206" s="2" t="s">
        <v>3743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3732</v>
      </c>
      <c r="L209" s="2" t="s">
        <v>35</v>
      </c>
      <c r="M209" s="111"/>
      <c r="N209" s="2" t="s">
        <v>3749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3732</v>
      </c>
      <c r="L210" s="2" t="s">
        <v>35</v>
      </c>
      <c r="M210" s="111"/>
      <c r="N210" s="2" t="s">
        <v>3749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3732</v>
      </c>
      <c r="L211" s="2" t="s">
        <v>35</v>
      </c>
      <c r="M211" s="111"/>
      <c r="N211" s="2" t="s">
        <v>3749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3732</v>
      </c>
      <c r="L214" s="2" t="s">
        <v>35</v>
      </c>
      <c r="M214" s="111"/>
      <c r="N214" s="2" t="s">
        <v>3749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3732</v>
      </c>
      <c r="L215" s="2" t="s">
        <v>35</v>
      </c>
      <c r="M215" s="111"/>
      <c r="N215" s="2" t="s">
        <v>3749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3732</v>
      </c>
      <c r="L216" s="2" t="s">
        <v>35</v>
      </c>
      <c r="M216" s="111"/>
      <c r="N216" s="2" t="s">
        <v>3749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3732</v>
      </c>
      <c r="L217" s="2" t="s">
        <v>35</v>
      </c>
      <c r="M217" s="111"/>
      <c r="N217" s="2" t="s">
        <v>3749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3732</v>
      </c>
      <c r="L218" s="2" t="s">
        <v>35</v>
      </c>
      <c r="M218" s="111"/>
      <c r="N218" s="2" t="s">
        <v>3749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3732</v>
      </c>
      <c r="L219" s="2" t="s">
        <v>35</v>
      </c>
      <c r="M219" s="111"/>
      <c r="N219" s="2" t="s">
        <v>3749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3732</v>
      </c>
      <c r="L220" s="2" t="s">
        <v>35</v>
      </c>
      <c r="M220" s="111"/>
      <c r="N220" s="2" t="s">
        <v>3749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3732</v>
      </c>
      <c r="L221" s="2" t="s">
        <v>35</v>
      </c>
      <c r="M221" s="111"/>
      <c r="N221" s="2" t="s">
        <v>3749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3732</v>
      </c>
      <c r="L222" s="2" t="s">
        <v>35</v>
      </c>
      <c r="M222" s="111"/>
      <c r="N222" s="2" t="s">
        <v>3749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3730</v>
      </c>
      <c r="L223" s="2" t="s">
        <v>35</v>
      </c>
      <c r="M223" s="111"/>
      <c r="N223" s="2" t="s">
        <v>3734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3732</v>
      </c>
      <c r="L224" s="2" t="s">
        <v>35</v>
      </c>
      <c r="M224" s="111"/>
      <c r="N224" s="2" t="s">
        <v>3733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3730</v>
      </c>
      <c r="L225" s="2" t="s">
        <v>35</v>
      </c>
      <c r="M225" s="111"/>
      <c r="N225" s="2" t="s">
        <v>3734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3732</v>
      </c>
      <c r="L226" s="2" t="s">
        <v>35</v>
      </c>
      <c r="M226" s="111"/>
      <c r="N226" s="2" t="s">
        <v>3749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3732</v>
      </c>
      <c r="L227" s="2" t="s">
        <v>35</v>
      </c>
      <c r="M227" s="111"/>
      <c r="N227" s="2" t="s">
        <v>3749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3732</v>
      </c>
      <c r="L228" s="2" t="s">
        <v>35</v>
      </c>
      <c r="M228" s="111"/>
      <c r="N228" s="2" t="s">
        <v>3749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3732</v>
      </c>
      <c r="L229" s="2" t="s">
        <v>35</v>
      </c>
      <c r="M229" s="111"/>
      <c r="N229" s="2" t="s">
        <v>3749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3732</v>
      </c>
      <c r="L234" s="2" t="s">
        <v>35</v>
      </c>
      <c r="M234" s="111"/>
      <c r="N234" s="2" t="s">
        <v>3749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3730</v>
      </c>
      <c r="L239" s="2" t="s">
        <v>35</v>
      </c>
      <c r="M239" s="111"/>
      <c r="N239" s="2" t="s">
        <v>3730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3730</v>
      </c>
      <c r="L241" s="2" t="s">
        <v>35</v>
      </c>
      <c r="M241" s="111"/>
      <c r="N241" s="2" t="s">
        <v>3734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3730</v>
      </c>
      <c r="L242" s="2" t="s">
        <v>35</v>
      </c>
      <c r="M242" s="111"/>
      <c r="N242" s="2" t="s">
        <v>3734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3732</v>
      </c>
      <c r="L245" s="2" t="s">
        <v>35</v>
      </c>
      <c r="M245" s="111"/>
      <c r="N245" s="2" t="s">
        <v>3733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3727</v>
      </c>
      <c r="L246" s="2" t="s">
        <v>35</v>
      </c>
      <c r="M246" s="111"/>
      <c r="N246" s="2" t="s">
        <v>3736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3732</v>
      </c>
      <c r="L247" s="2" t="s">
        <v>35</v>
      </c>
      <c r="M247" s="111"/>
      <c r="N247" s="2" t="s">
        <v>3733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3732</v>
      </c>
      <c r="L248" s="2" t="s">
        <v>35</v>
      </c>
      <c r="M248" s="111"/>
      <c r="N248" s="2" t="s">
        <v>3732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3727</v>
      </c>
      <c r="L259" s="2" t="s">
        <v>35</v>
      </c>
      <c r="M259" s="111"/>
      <c r="N259" s="2" t="s">
        <v>3736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3732</v>
      </c>
      <c r="L260" s="2" t="s">
        <v>35</v>
      </c>
      <c r="M260" s="111"/>
      <c r="N260" s="2" t="s">
        <v>3732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3732</v>
      </c>
      <c r="L262" s="2" t="s">
        <v>35</v>
      </c>
      <c r="M262" s="111"/>
      <c r="N262" s="2" t="s">
        <v>3732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3738</v>
      </c>
      <c r="L263" s="2" t="s">
        <v>35</v>
      </c>
      <c r="M263" s="111"/>
      <c r="N263" s="2" t="s">
        <v>3738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3727</v>
      </c>
      <c r="L268" s="2" t="s">
        <v>35</v>
      </c>
      <c r="M268" s="111"/>
      <c r="N268" s="2" t="s">
        <v>3728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3730</v>
      </c>
      <c r="L269" s="2" t="s">
        <v>35</v>
      </c>
      <c r="M269" s="111"/>
      <c r="N269" s="2" t="s">
        <v>3730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3730</v>
      </c>
      <c r="L270" s="2" t="s">
        <v>35</v>
      </c>
      <c r="M270" s="111"/>
      <c r="N270" s="2" t="s">
        <v>3730</v>
      </c>
      <c r="O270" s="2" t="s">
        <v>3753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3730</v>
      </c>
      <c r="L271" s="2" t="s">
        <v>35</v>
      </c>
      <c r="M271" s="111"/>
      <c r="N271" s="2" t="s">
        <v>3730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3730</v>
      </c>
      <c r="L272" s="2" t="s">
        <v>35</v>
      </c>
      <c r="M272" s="111"/>
      <c r="N272" s="2" t="s">
        <v>3730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3732</v>
      </c>
      <c r="L273" s="2" t="s">
        <v>35</v>
      </c>
      <c r="M273" s="111"/>
      <c r="N273" s="2" t="s">
        <v>3749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3732</v>
      </c>
      <c r="L281" s="2" t="s">
        <v>35</v>
      </c>
      <c r="M281" s="111"/>
      <c r="N281" s="2" t="s">
        <v>3749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3732</v>
      </c>
      <c r="L282" s="2" t="s">
        <v>35</v>
      </c>
      <c r="M282" s="111"/>
      <c r="N282" s="2" t="s">
        <v>3749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3732</v>
      </c>
      <c r="L283" s="2" t="s">
        <v>35</v>
      </c>
      <c r="M283" s="111"/>
      <c r="N283" s="2" t="s">
        <v>3749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3732</v>
      </c>
      <c r="L285" s="2" t="s">
        <v>35</v>
      </c>
      <c r="M285" s="111"/>
      <c r="N285" s="2" t="s">
        <v>3732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3730</v>
      </c>
      <c r="L286" s="2" t="s">
        <v>35</v>
      </c>
      <c r="M286" s="111"/>
      <c r="N286" s="2" t="s">
        <v>3730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3730</v>
      </c>
      <c r="L287" s="2" t="s">
        <v>35</v>
      </c>
      <c r="M287" s="111"/>
      <c r="N287" s="2" t="s">
        <v>3743</v>
      </c>
      <c r="O287" s="9" t="s">
        <v>105</v>
      </c>
      <c r="P287" s="2" t="s">
        <v>3773</v>
      </c>
      <c r="Q287" s="3">
        <v>0.01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3163.7623762376229</v>
      </c>
      <c r="Y287" s="6">
        <f t="shared" si="41"/>
        <v>0</v>
      </c>
      <c r="Z287" s="3">
        <v>0</v>
      </c>
      <c r="AA287" s="5">
        <v>0</v>
      </c>
      <c r="AB287" s="5">
        <f t="shared" si="40"/>
        <v>3163.7623762376229</v>
      </c>
      <c r="AC287" s="7">
        <f t="shared" si="42"/>
        <v>31.637623762376279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3727</v>
      </c>
      <c r="L288" s="2" t="s">
        <v>35</v>
      </c>
      <c r="M288" s="111"/>
      <c r="N288" s="2" t="s">
        <v>3727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3732</v>
      </c>
      <c r="L291" s="2" t="s">
        <v>35</v>
      </c>
      <c r="M291" s="111"/>
      <c r="N291" s="2" t="s">
        <v>3732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3730</v>
      </c>
      <c r="L292" s="2" t="s">
        <v>35</v>
      </c>
      <c r="M292" s="111"/>
      <c r="N292" s="2" t="s">
        <v>3731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3730</v>
      </c>
      <c r="L293" s="2" t="s">
        <v>35</v>
      </c>
      <c r="M293" s="111"/>
      <c r="N293" s="2" t="s">
        <v>3734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3732</v>
      </c>
      <c r="L294" s="2" t="s">
        <v>35</v>
      </c>
      <c r="M294" s="111"/>
      <c r="N294" s="2" t="s">
        <v>3733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3723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3727</v>
      </c>
      <c r="L309" s="2" t="s">
        <v>35</v>
      </c>
      <c r="M309" s="111"/>
      <c r="N309" s="2" t="s">
        <v>3727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3727</v>
      </c>
      <c r="L310" s="2" t="s">
        <v>35</v>
      </c>
      <c r="M310" s="111"/>
      <c r="N310" s="2" t="s">
        <v>3728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3727</v>
      </c>
      <c r="L311" s="2" t="s">
        <v>35</v>
      </c>
      <c r="M311" s="111"/>
      <c r="N311" s="2" t="s">
        <v>3728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3727</v>
      </c>
      <c r="L312" s="2" t="s">
        <v>35</v>
      </c>
      <c r="M312" s="111"/>
      <c r="N312" s="2" t="s">
        <v>3728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3727</v>
      </c>
      <c r="L313" s="2" t="s">
        <v>35</v>
      </c>
      <c r="M313" s="111"/>
      <c r="N313" s="2" t="s">
        <v>3728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3727</v>
      </c>
      <c r="L314" s="2" t="s">
        <v>35</v>
      </c>
      <c r="M314" s="111"/>
      <c r="N314" s="2" t="s">
        <v>3728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3730</v>
      </c>
      <c r="L315" s="2" t="s">
        <v>35</v>
      </c>
      <c r="M315" s="111"/>
      <c r="N315" s="2" t="s">
        <v>3745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3730</v>
      </c>
      <c r="L316" s="2" t="s">
        <v>35</v>
      </c>
      <c r="M316" s="111"/>
      <c r="N316" s="2" t="s">
        <v>3730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3732</v>
      </c>
      <c r="L317" s="2" t="s">
        <v>35</v>
      </c>
      <c r="M317" s="111"/>
      <c r="N317" s="2" t="s">
        <v>3733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3727</v>
      </c>
      <c r="L319" s="2" t="s">
        <v>35</v>
      </c>
      <c r="M319" s="111"/>
      <c r="N319" s="2" t="s">
        <v>3729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3727</v>
      </c>
      <c r="L320" s="2" t="s">
        <v>35</v>
      </c>
      <c r="M320" s="111"/>
      <c r="N320" s="2" t="s">
        <v>3735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3732</v>
      </c>
      <c r="L321" s="2" t="s">
        <v>35</v>
      </c>
      <c r="M321" s="111"/>
      <c r="N321" s="2" t="s">
        <v>3733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3732</v>
      </c>
      <c r="L322" s="2" t="s">
        <v>35</v>
      </c>
      <c r="M322" s="111"/>
      <c r="N322" s="2" t="s">
        <v>3732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3732</v>
      </c>
      <c r="L323" s="2" t="s">
        <v>35</v>
      </c>
      <c r="M323" s="111"/>
      <c r="N323" s="2" t="s">
        <v>3732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3727</v>
      </c>
      <c r="L325" s="2" t="s">
        <v>35</v>
      </c>
      <c r="M325" s="111"/>
      <c r="N325" s="2" t="s">
        <v>3736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3727</v>
      </c>
      <c r="L326" s="2" t="s">
        <v>35</v>
      </c>
      <c r="M326" s="111"/>
      <c r="N326" s="2" t="s">
        <v>3727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3732</v>
      </c>
      <c r="L327" s="2" t="s">
        <v>35</v>
      </c>
      <c r="M327" s="111"/>
      <c r="N327" s="2" t="s">
        <v>3732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3730</v>
      </c>
      <c r="L328" s="2" t="s">
        <v>35</v>
      </c>
      <c r="M328" s="111"/>
      <c r="N328" s="2" t="s">
        <v>3730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3730</v>
      </c>
      <c r="L329" s="2" t="s">
        <v>35</v>
      </c>
      <c r="M329" s="111"/>
      <c r="N329" s="2" t="s">
        <v>3730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3730</v>
      </c>
      <c r="L330" s="2" t="s">
        <v>35</v>
      </c>
      <c r="M330" s="111"/>
      <c r="N330" s="2" t="s">
        <v>3731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3727</v>
      </c>
      <c r="L331" s="2" t="s">
        <v>35</v>
      </c>
      <c r="M331" s="111"/>
      <c r="N331" s="2" t="s">
        <v>3727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3732</v>
      </c>
      <c r="L332" s="2" t="s">
        <v>35</v>
      </c>
      <c r="M332" s="111"/>
      <c r="N332" s="2" t="s">
        <v>3732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3727</v>
      </c>
      <c r="L333" s="2" t="s">
        <v>35</v>
      </c>
      <c r="M333" s="111"/>
      <c r="N333" s="2" t="s">
        <v>3727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3730</v>
      </c>
      <c r="L334" s="2" t="s">
        <v>35</v>
      </c>
      <c r="M334" s="111"/>
      <c r="N334" s="2" t="s">
        <v>3730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3727</v>
      </c>
      <c r="L335" s="2" t="s">
        <v>35</v>
      </c>
      <c r="M335" s="111"/>
      <c r="N335" s="2" t="s">
        <v>3728</v>
      </c>
      <c r="O335" s="9" t="s">
        <v>45</v>
      </c>
      <c r="P335" s="2" t="s">
        <v>3773</v>
      </c>
      <c r="Q335" s="3">
        <v>0.01</v>
      </c>
      <c r="R335" s="2"/>
      <c r="S335" s="4"/>
      <c r="T335" s="11">
        <v>0</v>
      </c>
      <c r="U335" s="5">
        <v>12800000</v>
      </c>
      <c r="V335" s="5">
        <v>4782538.32</v>
      </c>
      <c r="W335" s="6">
        <f t="shared" si="48"/>
        <v>8017461.6799999997</v>
      </c>
      <c r="X335" s="6">
        <f t="shared" si="45"/>
        <v>4735186.4554455448</v>
      </c>
      <c r="Y335" s="6">
        <f t="shared" si="50"/>
        <v>0</v>
      </c>
      <c r="Z335" s="3">
        <v>0</v>
      </c>
      <c r="AA335" s="5">
        <v>0</v>
      </c>
      <c r="AB335" s="5">
        <f t="shared" si="49"/>
        <v>4735186.4554455448</v>
      </c>
      <c r="AC335" s="7">
        <f t="shared" si="51"/>
        <v>47351.864554455504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3727</v>
      </c>
      <c r="L336" s="2" t="s">
        <v>35</v>
      </c>
      <c r="M336" s="111"/>
      <c r="N336" s="2" t="s">
        <v>3728</v>
      </c>
      <c r="O336" s="9" t="s">
        <v>105</v>
      </c>
      <c r="P336" s="2" t="s">
        <v>3773</v>
      </c>
      <c r="Q336" s="3">
        <v>0.01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115.37623762376238</v>
      </c>
      <c r="Y336" s="6">
        <f t="shared" si="50"/>
        <v>0</v>
      </c>
      <c r="Z336" s="3">
        <v>0</v>
      </c>
      <c r="AA336" s="5">
        <v>0</v>
      </c>
      <c r="AB336" s="5">
        <f t="shared" si="49"/>
        <v>115.37623762376238</v>
      </c>
      <c r="AC336" s="7">
        <f t="shared" si="51"/>
        <v>1.1537623762376228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3732</v>
      </c>
      <c r="L337" s="2" t="s">
        <v>35</v>
      </c>
      <c r="M337" s="111"/>
      <c r="N337" s="2" t="s">
        <v>3733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3732</v>
      </c>
      <c r="L338" s="2" t="s">
        <v>35</v>
      </c>
      <c r="M338" s="111"/>
      <c r="N338" s="2" t="s">
        <v>3733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3727</v>
      </c>
      <c r="L339" s="2" t="s">
        <v>35</v>
      </c>
      <c r="M339" s="111"/>
      <c r="N339" s="2" t="s">
        <v>3727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3730</v>
      </c>
      <c r="L340" s="2" t="s">
        <v>35</v>
      </c>
      <c r="M340" s="111"/>
      <c r="N340" s="2" t="s">
        <v>3730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3732</v>
      </c>
      <c r="L341" s="2" t="s">
        <v>35</v>
      </c>
      <c r="M341" s="111"/>
      <c r="N341" s="2" t="s">
        <v>3732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3730</v>
      </c>
      <c r="L342" s="2" t="s">
        <v>35</v>
      </c>
      <c r="M342" s="111"/>
      <c r="N342" s="2" t="s">
        <v>3734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3730</v>
      </c>
      <c r="L343" s="2" t="s">
        <v>35</v>
      </c>
      <c r="M343" s="111"/>
      <c r="N343" s="2" t="s">
        <v>3734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3732</v>
      </c>
      <c r="L344" s="2" t="s">
        <v>35</v>
      </c>
      <c r="M344" s="111"/>
      <c r="N344" s="2" t="s">
        <v>3732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3732</v>
      </c>
      <c r="L345" s="2" t="s">
        <v>35</v>
      </c>
      <c r="M345" s="111"/>
      <c r="N345" s="2" t="s">
        <v>3732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3732</v>
      </c>
      <c r="L346" s="2" t="s">
        <v>35</v>
      </c>
      <c r="M346" s="111"/>
      <c r="N346" s="2" t="s">
        <v>3732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3732</v>
      </c>
      <c r="L347" s="2" t="s">
        <v>35</v>
      </c>
      <c r="M347" s="111"/>
      <c r="N347" s="2" t="s">
        <v>3732</v>
      </c>
      <c r="O347" s="9" t="s">
        <v>105</v>
      </c>
      <c r="P347" s="2" t="s">
        <v>3773</v>
      </c>
      <c r="Q347" s="3">
        <v>0.01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2533.5049504950498</v>
      </c>
      <c r="Y347" s="6">
        <f t="shared" si="50"/>
        <v>0</v>
      </c>
      <c r="Z347" s="3">
        <v>0</v>
      </c>
      <c r="AA347" s="5">
        <v>0</v>
      </c>
      <c r="AB347" s="5">
        <f t="shared" si="49"/>
        <v>2533.5049504950498</v>
      </c>
      <c r="AC347" s="7">
        <f t="shared" si="51"/>
        <v>25.335049504950348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3707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3708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3707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3707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3708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246259.4199999994</v>
      </c>
      <c r="U1681" s="5">
        <v>-246274.08999999985</v>
      </c>
      <c r="V1681" s="5">
        <v>90.37</v>
      </c>
      <c r="W1681" s="6">
        <f t="shared" si="272"/>
        <v>-105.04000000044937</v>
      </c>
      <c r="X1681" s="6">
        <f t="shared" si="273"/>
        <v>85.658767772511851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85.658767772511851</v>
      </c>
      <c r="AC1681" s="7">
        <f t="shared" si="276"/>
        <v>4.7112322274881535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90.37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8669.51</v>
      </c>
      <c r="W1682" s="6">
        <f t="shared" si="272"/>
        <v>48697.410000000011</v>
      </c>
      <c r="X1682" s="6">
        <f t="shared" si="273"/>
        <v>8217.5450236966826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8217.5450236966826</v>
      </c>
      <c r="AC1682" s="7">
        <f t="shared" si="276"/>
        <v>451.9649763033176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8669.51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0</v>
      </c>
      <c r="V1685" s="5">
        <v>0</v>
      </c>
      <c r="W1685" s="6">
        <f t="shared" si="272"/>
        <v>0</v>
      </c>
      <c r="X1685" s="6">
        <f t="shared" si="273"/>
        <v>0</v>
      </c>
      <c r="Y1685" s="6">
        <f t="shared" si="275"/>
        <v>0</v>
      </c>
      <c r="Z1685" s="3">
        <v>0</v>
      </c>
      <c r="AA1685" s="5">
        <v>0</v>
      </c>
      <c r="AB1685" s="5">
        <f t="shared" si="271"/>
        <v>0</v>
      </c>
      <c r="AC1685" s="7">
        <f t="shared" si="276"/>
        <v>0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 t="s">
        <v>3771</v>
      </c>
      <c r="T1686" s="5">
        <f>2763504.5566+1068</f>
        <v>2764572.5565999998</v>
      </c>
      <c r="U1686" s="5">
        <v>8518599.9954000004</v>
      </c>
      <c r="V1686" s="5">
        <v>5844479.1500000004</v>
      </c>
      <c r="W1686" s="6">
        <f t="shared" si="272"/>
        <v>5438693.4020000007</v>
      </c>
      <c r="X1686" s="6">
        <f t="shared" si="273"/>
        <v>5241685.3363228701</v>
      </c>
      <c r="Y1686" s="6">
        <f t="shared" si="275"/>
        <v>5241685.3363228701</v>
      </c>
      <c r="Z1686" s="3">
        <v>0</v>
      </c>
      <c r="AA1686" s="5">
        <v>0</v>
      </c>
      <c r="AB1686" s="5">
        <f t="shared" si="271"/>
        <v>5241685.3363228701</v>
      </c>
      <c r="AC1686" s="7">
        <f t="shared" si="276"/>
        <v>602793.81367713027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5513659.5754716983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8941348.6300000008</v>
      </c>
      <c r="W1687" s="6">
        <f t="shared" si="272"/>
        <v>12335445.378799999</v>
      </c>
      <c r="X1687" s="6">
        <f t="shared" si="273"/>
        <v>7068259.7865612656</v>
      </c>
      <c r="Y1687" s="6">
        <f t="shared" si="275"/>
        <v>7068259.7865612656</v>
      </c>
      <c r="Z1687" s="3">
        <v>0</v>
      </c>
      <c r="AA1687" s="5">
        <v>0</v>
      </c>
      <c r="AB1687" s="5">
        <f t="shared" si="271"/>
        <v>7068259.7865612656</v>
      </c>
      <c r="AC1687" s="7">
        <f t="shared" si="276"/>
        <v>1873088.8434387352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7389544.32231405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401306.73</v>
      </c>
      <c r="W1688" s="6">
        <f t="shared" si="272"/>
        <v>1126793.2704</v>
      </c>
      <c r="X1688" s="6">
        <f t="shared" si="273"/>
        <v>309889.3667953668</v>
      </c>
      <c r="Y1688" s="6">
        <f t="shared" si="275"/>
        <v>309889.3667953668</v>
      </c>
      <c r="Z1688" s="3">
        <v>0</v>
      </c>
      <c r="AA1688" s="5">
        <v>0</v>
      </c>
      <c r="AB1688" s="5">
        <f t="shared" si="271"/>
        <v>309889.3667953668</v>
      </c>
      <c r="AC1688" s="7">
        <f t="shared" si="276"/>
        <v>91417.363204633177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323634.45967741933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0</v>
      </c>
      <c r="U1691" s="5">
        <v>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200523.28999999998</v>
      </c>
      <c r="W1692" s="6">
        <f t="shared" si="272"/>
        <v>139186.71000000002</v>
      </c>
      <c r="X1692" s="6">
        <f t="shared" si="273"/>
        <v>190069.46919431278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190069.46919431278</v>
      </c>
      <c r="AC1692" s="7">
        <f t="shared" si="276"/>
        <v>10453.820805687195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200523.28999999998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28081.199999999953</v>
      </c>
      <c r="U1697" s="5">
        <v>52750</v>
      </c>
      <c r="V1697" s="5">
        <v>59750.60000000002</v>
      </c>
      <c r="W1697" s="6">
        <f t="shared" si="272"/>
        <v>21080.599999999933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113940.00000000026</v>
      </c>
      <c r="U1700" s="5">
        <v>308482</v>
      </c>
      <c r="V1700" s="5">
        <v>315846.40000000026</v>
      </c>
      <c r="W1700" s="6">
        <f t="shared" si="272"/>
        <v>106575.59999999998</v>
      </c>
      <c r="X1700" s="6">
        <f t="shared" si="273"/>
        <v>299380.47393364954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299380.47393364954</v>
      </c>
      <c r="AC1700" s="7">
        <f t="shared" si="276"/>
        <v>16465.926066350716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315846.40000000026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3766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3773</v>
      </c>
      <c r="Q1722" s="3">
        <v>0.02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3774</v>
      </c>
      <c r="Q1723" s="3">
        <v>0.03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88772.339805825221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88772.339805825221</v>
      </c>
      <c r="AC1723" s="7">
        <f t="shared" si="276"/>
        <v>2663.1701941747597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2436</v>
      </c>
      <c r="F1728" s="8" t="s">
        <v>3775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91" t="s">
        <v>3423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71837.400000000256</v>
      </c>
      <c r="U1783" s="5">
        <v>0</v>
      </c>
      <c r="V1783" s="5">
        <v>0</v>
      </c>
      <c r="W1783" s="6">
        <f t="shared" si="280"/>
        <v>71837.400000000256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0</v>
      </c>
      <c r="U1842" s="5">
        <v>0</v>
      </c>
      <c r="V1842" s="5">
        <v>0</v>
      </c>
      <c r="W1842" s="6">
        <f t="shared" si="288"/>
        <v>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3722</v>
      </c>
      <c r="F1863" s="18" t="s">
        <v>3722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0.63999999994848622</v>
      </c>
      <c r="U1864" s="5">
        <v>0</v>
      </c>
      <c r="V1864" s="5">
        <v>0</v>
      </c>
      <c r="W1864" s="6">
        <f t="shared" si="296"/>
        <v>0.63999999994848622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3768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0</v>
      </c>
      <c r="V2447" s="5">
        <v>0</v>
      </c>
      <c r="W2447" s="15">
        <f t="shared" si="390"/>
        <v>0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3732</v>
      </c>
      <c r="L2626" s="2" t="s">
        <v>35</v>
      </c>
      <c r="M2626" s="18"/>
      <c r="N2626" s="2" t="s">
        <v>3733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3732</v>
      </c>
      <c r="L2627" s="2" t="s">
        <v>35</v>
      </c>
      <c r="M2627" s="18"/>
      <c r="N2627" s="2" t="s">
        <v>3749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3732</v>
      </c>
      <c r="L2628" s="2" t="s">
        <v>35</v>
      </c>
      <c r="M2628" s="18"/>
      <c r="N2628" s="2" t="s">
        <v>3749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3732</v>
      </c>
      <c r="L2631" s="2" t="s">
        <v>35</v>
      </c>
      <c r="M2631" s="18"/>
      <c r="N2631" s="2" t="s">
        <v>3749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3732</v>
      </c>
      <c r="L2634" s="2" t="s">
        <v>35</v>
      </c>
      <c r="M2634" s="18"/>
      <c r="N2634" s="2" t="s">
        <v>3749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3732</v>
      </c>
      <c r="L2635" s="2" t="s">
        <v>35</v>
      </c>
      <c r="M2635" s="18"/>
      <c r="N2635" s="2" t="s">
        <v>3749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3732</v>
      </c>
      <c r="L2636" s="2" t="s">
        <v>35</v>
      </c>
      <c r="M2636" s="18"/>
      <c r="N2636" s="2" t="s">
        <v>3749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3732</v>
      </c>
      <c r="L2637" s="2" t="s">
        <v>35</v>
      </c>
      <c r="M2637" s="18"/>
      <c r="N2637" s="2" t="s">
        <v>3749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3727</v>
      </c>
      <c r="L2656" s="2" t="s">
        <v>35</v>
      </c>
      <c r="M2656" s="18"/>
      <c r="N2656" s="2" t="s">
        <v>3728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3732</v>
      </c>
      <c r="L2663" s="2" t="s">
        <v>35</v>
      </c>
      <c r="M2663" s="18"/>
      <c r="N2663" s="2" t="s">
        <v>3748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3769</v>
      </c>
      <c r="Q2670" s="16">
        <v>0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65712.88</v>
      </c>
      <c r="Y2670" s="6">
        <f t="shared" si="427"/>
        <v>65712.88</v>
      </c>
      <c r="Z2670" s="16">
        <v>0</v>
      </c>
      <c r="AA2670" s="9"/>
      <c r="AB2670" s="5">
        <f t="shared" si="431"/>
        <v>65712.88</v>
      </c>
      <c r="AC2670" s="7">
        <f t="shared" si="428"/>
        <v>0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3769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x14ac:dyDescent="0.3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x14ac:dyDescent="0.3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3732</v>
      </c>
      <c r="L2759" s="2" t="s">
        <v>35</v>
      </c>
      <c r="M2759" s="8"/>
      <c r="N2759" s="2" t="s">
        <v>3732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3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3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3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3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3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hidden="1" x14ac:dyDescent="0.3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11">
        <v>71837.400000000256</v>
      </c>
      <c r="U3033" s="7">
        <v>-71837.42</v>
      </c>
      <c r="V3033" s="7">
        <v>0</v>
      </c>
      <c r="W3033" s="83">
        <v>0</v>
      </c>
      <c r="X3033" s="83">
        <f t="shared" si="509"/>
        <v>0</v>
      </c>
      <c r="Y3033" s="83"/>
      <c r="Z3033" s="16">
        <v>0</v>
      </c>
      <c r="AA3033" s="7">
        <v>0</v>
      </c>
      <c r="AB3033" s="7">
        <f t="shared" si="511"/>
        <v>0</v>
      </c>
      <c r="AC3033" s="5">
        <f t="shared" si="512"/>
        <v>0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0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12335445.378799999</v>
      </c>
      <c r="U3038" s="7">
        <v>2112549.9989000005</v>
      </c>
      <c r="V3038" s="7">
        <v>4913668.3299999991</v>
      </c>
      <c r="W3038" s="83">
        <f t="shared" si="505"/>
        <v>9534327.0476999991</v>
      </c>
      <c r="X3038" s="83">
        <f t="shared" si="509"/>
        <v>3884322.7905138335</v>
      </c>
      <c r="Y3038" s="83"/>
      <c r="Z3038" s="16">
        <v>0</v>
      </c>
      <c r="AA3038" s="7">
        <v>0</v>
      </c>
      <c r="AB3038" s="7">
        <f t="shared" si="511"/>
        <v>3884322.7905138335</v>
      </c>
      <c r="AC3038" s="5">
        <f t="shared" si="512"/>
        <v>1029345.5394861656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4060882.9173553712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1126793.2704</v>
      </c>
      <c r="U3039" s="7">
        <v>4856250.0060000001</v>
      </c>
      <c r="V3039" s="7">
        <v>2356684.9900000002</v>
      </c>
      <c r="W3039" s="83">
        <f t="shared" si="505"/>
        <v>3626358.2863999996</v>
      </c>
      <c r="X3039" s="83">
        <f t="shared" si="509"/>
        <v>1819833.9691119695</v>
      </c>
      <c r="Y3039" s="83"/>
      <c r="Z3039" s="16">
        <v>0</v>
      </c>
      <c r="AA3039" s="7">
        <v>0</v>
      </c>
      <c r="AB3039" s="7">
        <f t="shared" si="511"/>
        <v>1819833.9691119695</v>
      </c>
      <c r="AC3039" s="5">
        <f t="shared" si="512"/>
        <v>536851.02088803076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1900552.4112903227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547000.6400000006</v>
      </c>
      <c r="W3041" s="83">
        <f t="shared" si="505"/>
        <v>2228704.3599999994</v>
      </c>
      <c r="X3041" s="83">
        <f t="shared" si="509"/>
        <v>518484.01895734656</v>
      </c>
      <c r="Y3041" s="83"/>
      <c r="Z3041" s="16">
        <v>0</v>
      </c>
      <c r="AA3041" s="7">
        <v>0</v>
      </c>
      <c r="AB3041" s="7">
        <f t="shared" si="511"/>
        <v>518484.01895734656</v>
      </c>
      <c r="AC3041" s="5">
        <f t="shared" si="512"/>
        <v>28516.621042654035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547000.6400000006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290285.20999999996</v>
      </c>
      <c r="W3042" s="83">
        <f t="shared" si="505"/>
        <v>3993014.79</v>
      </c>
      <c r="X3042" s="83">
        <f t="shared" si="509"/>
        <v>275151.85781990521</v>
      </c>
      <c r="Y3042" s="83"/>
      <c r="Z3042" s="16">
        <v>0</v>
      </c>
      <c r="AA3042" s="7">
        <v>0</v>
      </c>
      <c r="AB3042" s="7">
        <f t="shared" si="511"/>
        <v>275151.85781990521</v>
      </c>
      <c r="AC3042" s="5">
        <f t="shared" si="512"/>
        <v>15133.352180094749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290285.20999999996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3726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21080.599999999933</v>
      </c>
      <c r="U3053" s="7">
        <v>52750</v>
      </c>
      <c r="V3053" s="7">
        <v>56281.500000000015</v>
      </c>
      <c r="W3053" s="83">
        <f t="shared" si="515"/>
        <v>17549.099999999919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2436</v>
      </c>
      <c r="F3078" s="8" t="s">
        <v>3776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3719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3718</v>
      </c>
      <c r="F3121" s="91" t="s">
        <v>3718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 t="s">
        <v>3772</v>
      </c>
      <c r="T3127" s="83">
        <f>-105.040000000449+8697.85</f>
        <v>8592.809999999552</v>
      </c>
      <c r="U3127" s="7"/>
      <c r="V3127" s="7">
        <v>0</v>
      </c>
      <c r="W3127" s="83">
        <f t="shared" si="522"/>
        <v>8592.809999999552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3721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2" t="s">
        <v>3773</v>
      </c>
      <c r="Q3137" s="3">
        <v>0.02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2" t="s">
        <v>3774</v>
      </c>
      <c r="Q3138" s="3">
        <v>0.03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100335.39805825242</v>
      </c>
      <c r="Y3138" s="83"/>
      <c r="Z3138" s="16">
        <v>0</v>
      </c>
      <c r="AA3138" s="7">
        <v>0</v>
      </c>
      <c r="AB3138" s="7">
        <f t="shared" si="518"/>
        <v>100335.39805825242</v>
      </c>
      <c r="AC3138" s="5">
        <f t="shared" si="519"/>
        <v>3010.0619417475828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hidden="1" x14ac:dyDescent="0.3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hidden="1" x14ac:dyDescent="0.3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0</v>
      </c>
      <c r="U3200" s="7"/>
      <c r="V3200" s="7">
        <v>0</v>
      </c>
      <c r="W3200" s="83">
        <f t="shared" si="529"/>
        <v>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3722</v>
      </c>
      <c r="F3221" s="18" t="s">
        <v>3722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11">
        <v>0.63999999994848622</v>
      </c>
      <c r="U3222" s="7"/>
      <c r="V3222" s="7">
        <v>0</v>
      </c>
      <c r="W3222" s="83">
        <f t="shared" si="529"/>
        <v>0.63999999994848622</v>
      </c>
      <c r="X3222" s="83">
        <f t="shared" si="530"/>
        <v>0</v>
      </c>
      <c r="Y3222" s="83"/>
      <c r="Z3222" s="16">
        <v>0</v>
      </c>
      <c r="AA3222" s="7">
        <v>0</v>
      </c>
      <c r="AB3222" s="7">
        <f t="shared" si="532"/>
        <v>0</v>
      </c>
      <c r="AC3222" s="5">
        <f t="shared" si="533"/>
        <v>0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0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3720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3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3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3404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3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3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3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3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3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3707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3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3707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3708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3401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3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3707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3708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3768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3768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0</v>
      </c>
      <c r="U4807" s="84"/>
      <c r="V4807" s="84">
        <v>0</v>
      </c>
      <c r="W4807" s="84">
        <f t="shared" si="740"/>
        <v>0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3732</v>
      </c>
      <c r="L4910" s="2" t="s">
        <v>35</v>
      </c>
      <c r="M4910" s="91"/>
      <c r="N4910" s="64" t="s">
        <v>3732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3732</v>
      </c>
      <c r="L4915" s="2" t="s">
        <v>35</v>
      </c>
      <c r="M4915" s="91"/>
      <c r="N4915" s="64" t="s">
        <v>3732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3732</v>
      </c>
      <c r="L4918" s="2" t="s">
        <v>35</v>
      </c>
      <c r="M4918" s="91"/>
      <c r="N4918" s="64" t="s">
        <v>3732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3732</v>
      </c>
      <c r="L4919" s="2" t="s">
        <v>35</v>
      </c>
      <c r="M4919" s="91"/>
      <c r="N4919" s="64" t="s">
        <v>3732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3732</v>
      </c>
      <c r="L4920" s="2" t="s">
        <v>35</v>
      </c>
      <c r="M4920" s="91"/>
      <c r="N4920" s="64" t="s">
        <v>3732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3732</v>
      </c>
      <c r="L4921" s="2" t="s">
        <v>35</v>
      </c>
      <c r="M4921" s="91"/>
      <c r="N4921" s="64" t="s">
        <v>3732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3732</v>
      </c>
      <c r="L4923" s="2" t="s">
        <v>35</v>
      </c>
      <c r="M4923" s="91"/>
      <c r="N4923" s="64" t="s">
        <v>3732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3727</v>
      </c>
      <c r="L4924" s="2" t="s">
        <v>35</v>
      </c>
      <c r="M4924" s="91"/>
      <c r="N4924" s="64" t="s">
        <v>3727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3732</v>
      </c>
      <c r="L4925" s="2" t="s">
        <v>35</v>
      </c>
      <c r="M4925" s="91"/>
      <c r="N4925" s="64" t="s">
        <v>3732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3732</v>
      </c>
      <c r="L4926" s="2" t="s">
        <v>35</v>
      </c>
      <c r="M4926" s="91"/>
      <c r="N4926" s="64" t="s">
        <v>3755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3730</v>
      </c>
      <c r="L4928" s="2" t="s">
        <v>35</v>
      </c>
      <c r="M4928" s="91"/>
      <c r="N4928" s="64" t="s">
        <v>3750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3727</v>
      </c>
      <c r="L4929" s="2" t="s">
        <v>35</v>
      </c>
      <c r="M4929" s="91"/>
      <c r="N4929" s="64" t="s">
        <v>3727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3727</v>
      </c>
      <c r="L4930" s="2" t="s">
        <v>35</v>
      </c>
      <c r="M4930" s="91"/>
      <c r="N4930" s="64" t="s">
        <v>3727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3732</v>
      </c>
      <c r="L4931" s="2" t="s">
        <v>35</v>
      </c>
      <c r="M4931" s="91"/>
      <c r="N4931" s="64" t="s">
        <v>3732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3732</v>
      </c>
      <c r="L4932" s="2" t="s">
        <v>35</v>
      </c>
      <c r="M4932" s="91"/>
      <c r="N4932" s="64" t="s">
        <v>3755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3732</v>
      </c>
      <c r="L4933" s="2" t="s">
        <v>35</v>
      </c>
      <c r="M4933" s="91"/>
      <c r="N4933" s="64" t="s">
        <v>3732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3732</v>
      </c>
      <c r="L4934" s="2" t="s">
        <v>35</v>
      </c>
      <c r="M4934" s="91"/>
      <c r="N4934" s="64" t="s">
        <v>3732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3738</v>
      </c>
      <c r="L4935" s="2" t="s">
        <v>35</v>
      </c>
      <c r="M4935" s="91"/>
      <c r="N4935" s="64" t="s">
        <v>3738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3738</v>
      </c>
      <c r="L4936" s="2" t="s">
        <v>35</v>
      </c>
      <c r="M4936" s="91"/>
      <c r="N4936" s="64" t="s">
        <v>3738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3738</v>
      </c>
      <c r="L4937" s="2" t="s">
        <v>35</v>
      </c>
      <c r="M4937" s="91"/>
      <c r="N4937" s="64" t="s">
        <v>3738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3727</v>
      </c>
      <c r="L4938" s="2" t="s">
        <v>35</v>
      </c>
      <c r="M4938" s="91"/>
      <c r="N4938" s="64" t="s">
        <v>3727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3732</v>
      </c>
      <c r="L4939" s="2" t="s">
        <v>35</v>
      </c>
      <c r="M4939" s="91"/>
      <c r="N4939" s="64" t="s">
        <v>3732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3738</v>
      </c>
      <c r="L4940" s="2" t="s">
        <v>35</v>
      </c>
      <c r="M4940" s="91"/>
      <c r="N4940" s="64" t="s">
        <v>3738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3738</v>
      </c>
      <c r="L4941" s="2" t="s">
        <v>35</v>
      </c>
      <c r="M4941" s="91"/>
      <c r="N4941" s="64" t="s">
        <v>3738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3732</v>
      </c>
      <c r="L4942" s="2" t="s">
        <v>35</v>
      </c>
      <c r="M4942" s="91"/>
      <c r="N4942" s="64" t="s">
        <v>3732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3732</v>
      </c>
      <c r="L4943" s="2" t="s">
        <v>35</v>
      </c>
      <c r="M4943" s="91"/>
      <c r="N4943" s="64" t="s">
        <v>3732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3732</v>
      </c>
      <c r="L4944" s="2" t="s">
        <v>35</v>
      </c>
      <c r="M4944" s="91"/>
      <c r="N4944" s="64" t="s">
        <v>3732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3732</v>
      </c>
      <c r="L4945" s="2" t="s">
        <v>35</v>
      </c>
      <c r="M4945" s="91"/>
      <c r="N4945" s="64" t="s">
        <v>3732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3732</v>
      </c>
      <c r="L4946" s="2" t="s">
        <v>35</v>
      </c>
      <c r="M4946" s="91"/>
      <c r="N4946" s="64" t="s">
        <v>3732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3732</v>
      </c>
      <c r="L4948" s="2" t="s">
        <v>35</v>
      </c>
      <c r="M4948" s="91"/>
      <c r="N4948" s="64" t="s">
        <v>3732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3727</v>
      </c>
      <c r="L4949" s="2" t="s">
        <v>35</v>
      </c>
      <c r="M4949" s="91"/>
      <c r="N4949" s="64" t="s">
        <v>3727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3732</v>
      </c>
      <c r="L4950" s="2" t="s">
        <v>35</v>
      </c>
      <c r="M4950" s="91"/>
      <c r="N4950" s="64" t="s">
        <v>3732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3727</v>
      </c>
      <c r="L4951" s="2" t="s">
        <v>35</v>
      </c>
      <c r="M4951" s="91"/>
      <c r="N4951" s="64" t="s">
        <v>3727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3727</v>
      </c>
      <c r="L4952" s="2" t="s">
        <v>35</v>
      </c>
      <c r="M4952" s="91"/>
      <c r="N4952" s="64" t="s">
        <v>3727</v>
      </c>
      <c r="O4952" s="64" t="s">
        <v>45</v>
      </c>
      <c r="P4952" s="64" t="s">
        <v>41</v>
      </c>
      <c r="Q4952" s="16">
        <v>0</v>
      </c>
      <c r="R4952" s="82"/>
      <c r="S4952" s="64" t="s">
        <v>3709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3732</v>
      </c>
      <c r="L4953" s="2" t="s">
        <v>35</v>
      </c>
      <c r="M4953" s="91"/>
      <c r="N4953" s="64" t="s">
        <v>3732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3732</v>
      </c>
      <c r="L4954" s="2" t="s">
        <v>35</v>
      </c>
      <c r="M4954" s="91"/>
      <c r="N4954" s="64" t="s">
        <v>3732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3730</v>
      </c>
      <c r="L4955" s="2" t="s">
        <v>35</v>
      </c>
      <c r="M4955" s="91"/>
      <c r="N4955" s="64" t="s">
        <v>3730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3732</v>
      </c>
      <c r="L4956" s="2" t="s">
        <v>35</v>
      </c>
      <c r="M4956" s="91"/>
      <c r="N4956" s="64" t="s">
        <v>3732</v>
      </c>
      <c r="O4956" s="64" t="s">
        <v>45</v>
      </c>
      <c r="P4956" s="64" t="s">
        <v>3768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3730</v>
      </c>
      <c r="L4957" s="2" t="s">
        <v>35</v>
      </c>
      <c r="M4957" s="91"/>
      <c r="N4957" s="64" t="s">
        <v>3730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3730</v>
      </c>
      <c r="L4958" s="2" t="s">
        <v>35</v>
      </c>
      <c r="M4958" s="91"/>
      <c r="N4958" s="64" t="s">
        <v>3730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3732</v>
      </c>
      <c r="L4959" s="2" t="s">
        <v>35</v>
      </c>
      <c r="M4959" s="91"/>
      <c r="N4959" s="64" t="s">
        <v>3732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3732</v>
      </c>
      <c r="L4960" s="2" t="s">
        <v>35</v>
      </c>
      <c r="M4960" s="91"/>
      <c r="N4960" s="64" t="s">
        <v>3732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3738</v>
      </c>
      <c r="L4961" s="2" t="s">
        <v>35</v>
      </c>
      <c r="M4961" s="91"/>
      <c r="N4961" s="64" t="s">
        <v>3738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3727</v>
      </c>
      <c r="L4962" s="2" t="s">
        <v>35</v>
      </c>
      <c r="M4962" s="91"/>
      <c r="N4962" s="64" t="s">
        <v>3727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3727</v>
      </c>
      <c r="L4963" s="2" t="s">
        <v>35</v>
      </c>
      <c r="M4963" s="91"/>
      <c r="N4963" s="64" t="s">
        <v>3727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3732</v>
      </c>
      <c r="L4964" s="2" t="s">
        <v>35</v>
      </c>
      <c r="M4964" s="91"/>
      <c r="N4964" s="64" t="s">
        <v>3732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3727</v>
      </c>
      <c r="L4965" s="2" t="s">
        <v>35</v>
      </c>
      <c r="M4965" s="91"/>
      <c r="N4965" s="64" t="s">
        <v>3727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3732</v>
      </c>
      <c r="L4966" s="2" t="s">
        <v>35</v>
      </c>
      <c r="M4966" s="91"/>
      <c r="N4966" s="64" t="s">
        <v>3732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3730</v>
      </c>
      <c r="L4967" s="2" t="s">
        <v>35</v>
      </c>
      <c r="M4967" s="91"/>
      <c r="N4967" s="64" t="s">
        <v>3758</v>
      </c>
      <c r="O4967" s="64" t="s">
        <v>45</v>
      </c>
      <c r="P4967" s="2" t="s">
        <v>3773</v>
      </c>
      <c r="Q4967" s="3">
        <v>0.01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26688.643564356436</v>
      </c>
      <c r="Y4967" s="83"/>
      <c r="Z4967" s="16">
        <v>0</v>
      </c>
      <c r="AA4967" s="7">
        <v>0</v>
      </c>
      <c r="AB4967" s="7">
        <f t="shared" si="761"/>
        <v>26688.643564356436</v>
      </c>
      <c r="AC4967" s="5">
        <f t="shared" si="762"/>
        <v>266.88643564356607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3732</v>
      </c>
      <c r="L4968" s="2" t="s">
        <v>35</v>
      </c>
      <c r="M4968" s="91"/>
      <c r="N4968" s="64" t="s">
        <v>3732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3732</v>
      </c>
      <c r="L4969" s="2" t="s">
        <v>35</v>
      </c>
      <c r="M4969" s="91"/>
      <c r="N4969" s="64" t="s">
        <v>3732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3727</v>
      </c>
      <c r="L4970" s="2" t="s">
        <v>35</v>
      </c>
      <c r="M4970" s="91"/>
      <c r="N4970" s="64" t="s">
        <v>3727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3727</v>
      </c>
      <c r="L4971" s="2" t="s">
        <v>35</v>
      </c>
      <c r="M4971" s="91"/>
      <c r="N4971" s="64" t="s">
        <v>3727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3732</v>
      </c>
      <c r="L4972" s="2" t="s">
        <v>35</v>
      </c>
      <c r="M4972" s="91"/>
      <c r="N4972" s="64" t="s">
        <v>3732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3730</v>
      </c>
      <c r="L4973" s="2" t="s">
        <v>35</v>
      </c>
      <c r="M4973" s="91"/>
      <c r="N4973" s="64" t="s">
        <v>3730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3732</v>
      </c>
      <c r="L4974" s="2" t="s">
        <v>35</v>
      </c>
      <c r="M4974" s="91"/>
      <c r="N4974" s="64" t="s">
        <v>3732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3732</v>
      </c>
      <c r="L4975" s="2" t="s">
        <v>35</v>
      </c>
      <c r="M4975" s="91"/>
      <c r="N4975" s="64" t="s">
        <v>3732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3727</v>
      </c>
      <c r="L4976" s="2" t="s">
        <v>35</v>
      </c>
      <c r="M4976" s="91"/>
      <c r="N4976" s="64" t="s">
        <v>3727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3732</v>
      </c>
      <c r="L4977" s="2" t="s">
        <v>35</v>
      </c>
      <c r="M4977" s="91"/>
      <c r="N4977" s="64" t="s">
        <v>3732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3730</v>
      </c>
      <c r="L4978" s="2" t="s">
        <v>35</v>
      </c>
      <c r="M4978" s="91"/>
      <c r="N4978" s="64" t="s">
        <v>3730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3730</v>
      </c>
      <c r="L4979" s="2" t="s">
        <v>35</v>
      </c>
      <c r="M4979" s="91"/>
      <c r="N4979" s="64" t="s">
        <v>3730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3727</v>
      </c>
      <c r="L4980" s="2" t="s">
        <v>35</v>
      </c>
      <c r="M4980" s="91"/>
      <c r="N4980" s="64" t="s">
        <v>3727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3730</v>
      </c>
      <c r="L4981" s="2" t="s">
        <v>35</v>
      </c>
      <c r="M4981" s="91"/>
      <c r="N4981" s="64" t="s">
        <v>3730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3730</v>
      </c>
      <c r="L4982" s="2" t="s">
        <v>35</v>
      </c>
      <c r="M4982" s="91"/>
      <c r="N4982" s="64" t="s">
        <v>3730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3730</v>
      </c>
      <c r="L4983" s="2" t="s">
        <v>35</v>
      </c>
      <c r="M4983" s="91"/>
      <c r="N4983" s="64" t="s">
        <v>3730</v>
      </c>
      <c r="O4983" s="64" t="s">
        <v>45</v>
      </c>
      <c r="P4983" s="64" t="s">
        <v>75</v>
      </c>
      <c r="Q4983" s="16">
        <v>0.06</v>
      </c>
      <c r="R4983" s="82"/>
      <c r="S4983" s="64" t="s">
        <v>3717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3730</v>
      </c>
      <c r="L4984" s="2" t="s">
        <v>35</v>
      </c>
      <c r="M4984" s="91"/>
      <c r="N4984" s="64" t="s">
        <v>3730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3730</v>
      </c>
      <c r="L4985" s="2" t="s">
        <v>35</v>
      </c>
      <c r="M4985" s="91"/>
      <c r="N4985" s="64" t="s">
        <v>3730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3727</v>
      </c>
      <c r="L4986" s="2" t="s">
        <v>35</v>
      </c>
      <c r="M4986" s="91"/>
      <c r="N4986" s="64" t="s">
        <v>3727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3727</v>
      </c>
      <c r="L4987" s="2" t="s">
        <v>35</v>
      </c>
      <c r="M4987" s="91"/>
      <c r="N4987" s="64" t="s">
        <v>3727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3732</v>
      </c>
      <c r="L4988" s="2" t="s">
        <v>35</v>
      </c>
      <c r="M4988" s="91"/>
      <c r="N4988" s="64" t="s">
        <v>3732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3732</v>
      </c>
      <c r="L4991" s="2" t="s">
        <v>35</v>
      </c>
      <c r="M4991" s="91"/>
      <c r="N4991" s="64" t="s">
        <v>3732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3732</v>
      </c>
      <c r="L4992" s="2" t="s">
        <v>35</v>
      </c>
      <c r="M4992" s="91"/>
      <c r="N4992" s="64" t="s">
        <v>3732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3732</v>
      </c>
      <c r="L4994" s="2" t="s">
        <v>35</v>
      </c>
      <c r="M4994" s="91"/>
      <c r="N4994" s="64" t="s">
        <v>3732</v>
      </c>
      <c r="O4994" s="64" t="s">
        <v>45</v>
      </c>
      <c r="P4994" s="2" t="s">
        <v>3773</v>
      </c>
      <c r="Q4994" s="3">
        <v>0.01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16520882.762376236</v>
      </c>
      <c r="Y4994" s="83"/>
      <c r="Z4994" s="16">
        <v>0</v>
      </c>
      <c r="AA4994" s="7">
        <v>0</v>
      </c>
      <c r="AB4994" s="7">
        <f t="shared" si="761"/>
        <v>16520882.762376236</v>
      </c>
      <c r="AC4994" s="5">
        <f t="shared" si="762"/>
        <v>165208.82762376219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3732</v>
      </c>
      <c r="L4999" s="2" t="s">
        <v>35</v>
      </c>
      <c r="M4999" s="91"/>
      <c r="N4999" s="64" t="s">
        <v>3732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3732</v>
      </c>
      <c r="L5001" s="2" t="s">
        <v>35</v>
      </c>
      <c r="M5001" s="91"/>
      <c r="N5001" s="64" t="s">
        <v>3732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3732</v>
      </c>
      <c r="L5002" s="2" t="s">
        <v>35</v>
      </c>
      <c r="M5002" s="91"/>
      <c r="N5002" s="64" t="s">
        <v>3732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3732</v>
      </c>
      <c r="L5023" s="2" t="s">
        <v>35</v>
      </c>
      <c r="M5023" s="91"/>
      <c r="N5023" s="64" t="s">
        <v>3732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3738</v>
      </c>
      <c r="L5027" s="2" t="s">
        <v>35</v>
      </c>
      <c r="M5027" s="91"/>
      <c r="N5027" s="64" t="s">
        <v>3756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3732</v>
      </c>
      <c r="L5028" s="2" t="s">
        <v>35</v>
      </c>
      <c r="M5028" s="91"/>
      <c r="N5028" s="64" t="s">
        <v>3732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3727</v>
      </c>
      <c r="L5029" s="2" t="s">
        <v>35</v>
      </c>
      <c r="M5029" s="91"/>
      <c r="N5029" s="64" t="s">
        <v>3727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3738</v>
      </c>
      <c r="L5030" s="2" t="s">
        <v>35</v>
      </c>
      <c r="M5030" s="91"/>
      <c r="N5030" s="64" t="s">
        <v>3738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3738</v>
      </c>
      <c r="L5031" s="2" t="s">
        <v>35</v>
      </c>
      <c r="M5031" s="91"/>
      <c r="N5031" s="64" t="s">
        <v>3738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3730</v>
      </c>
      <c r="L5032" s="2" t="s">
        <v>35</v>
      </c>
      <c r="M5032" s="91"/>
      <c r="N5032" s="64" t="s">
        <v>3730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3732</v>
      </c>
      <c r="L5033" s="2" t="s">
        <v>35</v>
      </c>
      <c r="M5033" s="91"/>
      <c r="N5033" s="64" t="s">
        <v>3732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3732</v>
      </c>
      <c r="L5034" s="2" t="s">
        <v>35</v>
      </c>
      <c r="M5034" s="91"/>
      <c r="N5034" s="64" t="s">
        <v>3732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3732</v>
      </c>
      <c r="L5035" s="2" t="s">
        <v>35</v>
      </c>
      <c r="M5035" s="91"/>
      <c r="N5035" s="64" t="s">
        <v>3732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3732</v>
      </c>
      <c r="L5037" s="2" t="s">
        <v>35</v>
      </c>
      <c r="M5037" s="91"/>
      <c r="N5037" s="64" t="s">
        <v>3732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3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3732</v>
      </c>
      <c r="L5043" s="2" t="s">
        <v>35</v>
      </c>
      <c r="M5043" s="91"/>
      <c r="N5043" s="64" t="s">
        <v>3732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3738</v>
      </c>
      <c r="L5044" s="2" t="s">
        <v>35</v>
      </c>
      <c r="M5044" s="91"/>
      <c r="N5044" s="64" t="s">
        <v>3756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3732</v>
      </c>
      <c r="L5045" s="2" t="s">
        <v>35</v>
      </c>
      <c r="M5045" s="91"/>
      <c r="N5045" s="64" t="s">
        <v>3732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3732</v>
      </c>
      <c r="L5046" s="2" t="s">
        <v>35</v>
      </c>
      <c r="M5046" s="91"/>
      <c r="N5046" s="64" t="s">
        <v>3732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3732</v>
      </c>
      <c r="L5047" s="2" t="s">
        <v>35</v>
      </c>
      <c r="M5047" s="91"/>
      <c r="N5047" s="64" t="s">
        <v>3732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3732</v>
      </c>
      <c r="L5048" s="2" t="s">
        <v>35</v>
      </c>
      <c r="M5048" s="91"/>
      <c r="N5048" s="64" t="s">
        <v>3732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3732</v>
      </c>
      <c r="L5049" s="2" t="s">
        <v>35</v>
      </c>
      <c r="M5049" s="91"/>
      <c r="N5049" s="64" t="s">
        <v>3732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3732</v>
      </c>
      <c r="L5050" s="2" t="s">
        <v>35</v>
      </c>
      <c r="M5050" s="91"/>
      <c r="N5050" s="64" t="s">
        <v>3732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3732</v>
      </c>
      <c r="L5051" s="2" t="s">
        <v>35</v>
      </c>
      <c r="M5051" s="91"/>
      <c r="N5051" s="64" t="s">
        <v>3732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3732</v>
      </c>
      <c r="L5052" s="2" t="s">
        <v>35</v>
      </c>
      <c r="M5052" s="91"/>
      <c r="N5052" s="64" t="s">
        <v>3732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3732</v>
      </c>
      <c r="L5053" s="2" t="s">
        <v>35</v>
      </c>
      <c r="M5053" s="91"/>
      <c r="N5053" s="64" t="s">
        <v>3732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3732</v>
      </c>
      <c r="L5054" s="2" t="s">
        <v>35</v>
      </c>
      <c r="M5054" s="91"/>
      <c r="N5054" s="64" t="s">
        <v>3732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3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3732</v>
      </c>
      <c r="L5059" s="2" t="s">
        <v>35</v>
      </c>
      <c r="M5059" s="91"/>
      <c r="N5059" s="64" t="s">
        <v>3732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3732</v>
      </c>
      <c r="L5060" s="2" t="s">
        <v>35</v>
      </c>
      <c r="M5060" s="91"/>
      <c r="N5060" s="64" t="s">
        <v>3732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3732</v>
      </c>
      <c r="L5061" s="2" t="s">
        <v>35</v>
      </c>
      <c r="M5061" s="91"/>
      <c r="N5061" s="64" t="s">
        <v>3732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3732</v>
      </c>
      <c r="L5062" s="2" t="s">
        <v>35</v>
      </c>
      <c r="M5062" s="91"/>
      <c r="N5062" s="64" t="s">
        <v>3732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3732</v>
      </c>
      <c r="L5063" s="2" t="s">
        <v>35</v>
      </c>
      <c r="M5063" s="91"/>
      <c r="N5063" s="64" t="s">
        <v>3732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3732</v>
      </c>
      <c r="L5064" s="2" t="s">
        <v>35</v>
      </c>
      <c r="M5064" s="91"/>
      <c r="N5064" s="64" t="s">
        <v>3732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3727</v>
      </c>
      <c r="L5065" s="2" t="s">
        <v>35</v>
      </c>
      <c r="M5065" s="91"/>
      <c r="N5065" s="64" t="s">
        <v>3727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3727</v>
      </c>
      <c r="L5066" s="2" t="s">
        <v>35</v>
      </c>
      <c r="M5066" s="91"/>
      <c r="N5066" s="64" t="s">
        <v>3727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3732</v>
      </c>
      <c r="L5067" s="2" t="s">
        <v>35</v>
      </c>
      <c r="M5067" s="91"/>
      <c r="N5067" s="64" t="s">
        <v>3732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3732</v>
      </c>
      <c r="L5068" s="2" t="s">
        <v>35</v>
      </c>
      <c r="M5068" s="91"/>
      <c r="N5068" s="64" t="s">
        <v>3732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3732</v>
      </c>
      <c r="L5069" s="2" t="s">
        <v>35</v>
      </c>
      <c r="M5069" s="91"/>
      <c r="N5069" s="64" t="s">
        <v>3732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3732</v>
      </c>
      <c r="L5070" s="2" t="s">
        <v>35</v>
      </c>
      <c r="M5070" s="91"/>
      <c r="N5070" s="64" t="s">
        <v>3732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3727</v>
      </c>
      <c r="L5071" s="2" t="s">
        <v>35</v>
      </c>
      <c r="M5071" s="91"/>
      <c r="N5071" s="64" t="s">
        <v>3727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3732</v>
      </c>
      <c r="L5072" s="2" t="s">
        <v>35</v>
      </c>
      <c r="M5072" s="91"/>
      <c r="N5072" s="64" t="s">
        <v>3732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3732</v>
      </c>
      <c r="L5073" s="2" t="s">
        <v>35</v>
      </c>
      <c r="M5073" s="91"/>
      <c r="N5073" s="64" t="s">
        <v>3732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3732</v>
      </c>
      <c r="L5074" s="2" t="s">
        <v>35</v>
      </c>
      <c r="M5074" s="91"/>
      <c r="N5074" s="64" t="s">
        <v>3732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3732</v>
      </c>
      <c r="L5075" s="2" t="s">
        <v>35</v>
      </c>
      <c r="M5075" s="91"/>
      <c r="N5075" s="64" t="s">
        <v>3732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3732</v>
      </c>
      <c r="L5076" s="2" t="s">
        <v>35</v>
      </c>
      <c r="M5076" s="91"/>
      <c r="N5076" s="64" t="s">
        <v>3732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3730</v>
      </c>
      <c r="L5077" s="2" t="s">
        <v>35</v>
      </c>
      <c r="M5077" s="91"/>
      <c r="N5077" s="64" t="s">
        <v>3730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3732</v>
      </c>
      <c r="L5078" s="2" t="s">
        <v>35</v>
      </c>
      <c r="M5078" s="91"/>
      <c r="N5078" s="64" t="s">
        <v>3732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3732</v>
      </c>
      <c r="L5080" s="2" t="s">
        <v>35</v>
      </c>
      <c r="M5080" s="91"/>
      <c r="N5080" s="64" t="s">
        <v>3732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3732</v>
      </c>
      <c r="L5081" s="2" t="s">
        <v>35</v>
      </c>
      <c r="M5081" s="91"/>
      <c r="N5081" s="64" t="s">
        <v>3732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3732</v>
      </c>
      <c r="L5083" s="2" t="s">
        <v>35</v>
      </c>
      <c r="M5083" s="91"/>
      <c r="N5083" s="64" t="s">
        <v>3732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3732</v>
      </c>
      <c r="L5084" s="2" t="s">
        <v>35</v>
      </c>
      <c r="M5084" s="91"/>
      <c r="N5084" s="64" t="s">
        <v>3732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3732</v>
      </c>
      <c r="L5085" s="2" t="s">
        <v>35</v>
      </c>
      <c r="M5085" s="91"/>
      <c r="N5085" s="64" t="s">
        <v>3732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3732</v>
      </c>
      <c r="L5086" s="2" t="s">
        <v>35</v>
      </c>
      <c r="M5086" s="91"/>
      <c r="N5086" s="64" t="s">
        <v>3732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3732</v>
      </c>
      <c r="L5087" s="2" t="s">
        <v>35</v>
      </c>
      <c r="M5087" s="91"/>
      <c r="N5087" s="64" t="s">
        <v>3732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3732</v>
      </c>
      <c r="L5088" s="2" t="s">
        <v>35</v>
      </c>
      <c r="M5088" s="91"/>
      <c r="N5088" s="64" t="s">
        <v>3732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3732</v>
      </c>
      <c r="L5089" s="2" t="s">
        <v>35</v>
      </c>
      <c r="M5089" s="91"/>
      <c r="N5089" s="64" t="s">
        <v>3732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3732</v>
      </c>
      <c r="L5090" s="2" t="s">
        <v>35</v>
      </c>
      <c r="M5090" s="91"/>
      <c r="N5090" s="64" t="s">
        <v>3732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3732</v>
      </c>
      <c r="L5091" s="2" t="s">
        <v>35</v>
      </c>
      <c r="M5091" s="91"/>
      <c r="N5091" s="64" t="s">
        <v>3732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3732</v>
      </c>
      <c r="L5092" s="2" t="s">
        <v>35</v>
      </c>
      <c r="M5092" s="91"/>
      <c r="N5092" s="64" t="s">
        <v>3732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3732</v>
      </c>
      <c r="L5093" s="2" t="s">
        <v>35</v>
      </c>
      <c r="M5093" s="91"/>
      <c r="N5093" s="64" t="s">
        <v>3732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3732</v>
      </c>
      <c r="L5094" s="2" t="s">
        <v>35</v>
      </c>
      <c r="M5094" s="91"/>
      <c r="N5094" s="64" t="s">
        <v>3732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3732</v>
      </c>
      <c r="L5095" s="2" t="s">
        <v>35</v>
      </c>
      <c r="M5095" s="91"/>
      <c r="N5095" s="64" t="s">
        <v>3732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3732</v>
      </c>
      <c r="L5096" s="2" t="s">
        <v>35</v>
      </c>
      <c r="M5096" s="91"/>
      <c r="N5096" s="64" t="s">
        <v>3732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3732</v>
      </c>
      <c r="L5097" s="2" t="s">
        <v>35</v>
      </c>
      <c r="M5097" s="91"/>
      <c r="N5097" s="64" t="s">
        <v>3732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3732</v>
      </c>
      <c r="L5098" s="2" t="s">
        <v>35</v>
      </c>
      <c r="M5098" s="91"/>
      <c r="N5098" s="64" t="s">
        <v>3732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3732</v>
      </c>
      <c r="L5099" s="2" t="s">
        <v>35</v>
      </c>
      <c r="M5099" s="91"/>
      <c r="N5099" s="64" t="s">
        <v>3732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3732</v>
      </c>
      <c r="L5100" s="2" t="s">
        <v>35</v>
      </c>
      <c r="M5100" s="91"/>
      <c r="N5100" s="64" t="s">
        <v>3732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3732</v>
      </c>
      <c r="L5101" s="2" t="s">
        <v>35</v>
      </c>
      <c r="M5101" s="91"/>
      <c r="N5101" s="64" t="s">
        <v>3732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3732</v>
      </c>
      <c r="L5102" s="2" t="s">
        <v>35</v>
      </c>
      <c r="M5102" s="91"/>
      <c r="N5102" s="64" t="s">
        <v>3732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3732</v>
      </c>
      <c r="L5103" s="2" t="s">
        <v>35</v>
      </c>
      <c r="M5103" s="91"/>
      <c r="N5103" s="64" t="s">
        <v>3732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3732</v>
      </c>
      <c r="L5105" s="2" t="s">
        <v>35</v>
      </c>
      <c r="M5105" s="91"/>
      <c r="N5105" s="64" t="s">
        <v>3732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3732</v>
      </c>
      <c r="L5106" s="2" t="s">
        <v>35</v>
      </c>
      <c r="M5106" s="91"/>
      <c r="N5106" s="64" t="s">
        <v>3732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3732</v>
      </c>
      <c r="L5108" s="2" t="s">
        <v>35</v>
      </c>
      <c r="M5108" s="91"/>
      <c r="N5108" s="64" t="s">
        <v>3732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3732</v>
      </c>
      <c r="L5109" s="2" t="s">
        <v>35</v>
      </c>
      <c r="M5109" s="91"/>
      <c r="N5109" s="64" t="s">
        <v>3732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3732</v>
      </c>
      <c r="L5110" s="2" t="s">
        <v>35</v>
      </c>
      <c r="M5110" s="91"/>
      <c r="N5110" s="64" t="s">
        <v>3732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3732</v>
      </c>
      <c r="L5111" s="2" t="s">
        <v>35</v>
      </c>
      <c r="M5111" s="91"/>
      <c r="N5111" s="64" t="s">
        <v>3732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3730</v>
      </c>
      <c r="L5113" s="2" t="s">
        <v>35</v>
      </c>
      <c r="M5113" s="91"/>
      <c r="N5113" s="64" t="s">
        <v>3730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3732</v>
      </c>
      <c r="L5114" s="2" t="s">
        <v>35</v>
      </c>
      <c r="M5114" s="91"/>
      <c r="N5114" s="64" t="s">
        <v>3732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3738</v>
      </c>
      <c r="L5116" s="2" t="s">
        <v>35</v>
      </c>
      <c r="M5116" s="91"/>
      <c r="N5116" s="64" t="s">
        <v>3738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3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3732</v>
      </c>
      <c r="L5122" s="2" t="s">
        <v>35</v>
      </c>
      <c r="M5122" s="91"/>
      <c r="N5122" s="64" t="s">
        <v>3732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3732</v>
      </c>
      <c r="L5123" s="2" t="s">
        <v>35</v>
      </c>
      <c r="M5123" s="91"/>
      <c r="N5123" s="64" t="s">
        <v>3732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3732</v>
      </c>
      <c r="L5125" s="2" t="s">
        <v>35</v>
      </c>
      <c r="M5125" s="91"/>
      <c r="N5125" s="64" t="s">
        <v>3732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3738</v>
      </c>
      <c r="L5126" s="2" t="s">
        <v>35</v>
      </c>
      <c r="M5126" s="91"/>
      <c r="N5126" s="64" t="s">
        <v>3738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3732</v>
      </c>
      <c r="L5129" s="2" t="s">
        <v>35</v>
      </c>
      <c r="M5129" s="91"/>
      <c r="N5129" s="64" t="s">
        <v>3732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3730</v>
      </c>
      <c r="L5130" s="2" t="s">
        <v>35</v>
      </c>
      <c r="M5130" s="91"/>
      <c r="N5130" s="64" t="s">
        <v>3730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3730</v>
      </c>
      <c r="L5131" s="2" t="s">
        <v>35</v>
      </c>
      <c r="M5131" s="91"/>
      <c r="N5131" s="64" t="s">
        <v>3730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3730</v>
      </c>
      <c r="L5132" s="2" t="s">
        <v>35</v>
      </c>
      <c r="M5132" s="91"/>
      <c r="N5132" s="64" t="s">
        <v>3730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3732</v>
      </c>
      <c r="L5133" s="2" t="s">
        <v>35</v>
      </c>
      <c r="M5133" s="91"/>
      <c r="N5133" s="64" t="s">
        <v>3732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3732</v>
      </c>
      <c r="L5136" s="2" t="s">
        <v>35</v>
      </c>
      <c r="M5136" s="91"/>
      <c r="N5136" s="64" t="s">
        <v>3732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3732</v>
      </c>
      <c r="L5141" s="2" t="s">
        <v>35</v>
      </c>
      <c r="M5141" s="91"/>
      <c r="N5141" s="64" t="s">
        <v>3732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3730</v>
      </c>
      <c r="L5142" s="2" t="s">
        <v>35</v>
      </c>
      <c r="M5142" s="91"/>
      <c r="N5142" s="64" t="s">
        <v>3730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3727</v>
      </c>
      <c r="L5143" s="2" t="s">
        <v>35</v>
      </c>
      <c r="M5143" s="91"/>
      <c r="N5143" s="64" t="s">
        <v>3727</v>
      </c>
      <c r="O5143" s="64" t="s">
        <v>105</v>
      </c>
      <c r="P5143" s="2" t="s">
        <v>3773</v>
      </c>
      <c r="Q5143" s="3">
        <v>0.01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3727</v>
      </c>
      <c r="L5144" s="2" t="s">
        <v>35</v>
      </c>
      <c r="M5144" s="91"/>
      <c r="N5144" s="64" t="s">
        <v>3727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3732</v>
      </c>
      <c r="L5145" s="2" t="s">
        <v>35</v>
      </c>
      <c r="M5145" s="91"/>
      <c r="N5145" s="64" t="s">
        <v>3732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3732</v>
      </c>
      <c r="L5146" s="2" t="s">
        <v>35</v>
      </c>
      <c r="M5146" s="91"/>
      <c r="N5146" s="64" t="s">
        <v>3732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3732</v>
      </c>
      <c r="L5147" s="2" t="s">
        <v>35</v>
      </c>
      <c r="M5147" s="91"/>
      <c r="N5147" s="64" t="s">
        <v>3755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3730</v>
      </c>
      <c r="L5160" s="2" t="s">
        <v>35</v>
      </c>
      <c r="M5160" s="91"/>
      <c r="N5160" s="64" t="s">
        <v>3750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3727</v>
      </c>
      <c r="L5161" s="2" t="s">
        <v>35</v>
      </c>
      <c r="M5161" s="91"/>
      <c r="N5161" s="64" t="s">
        <v>3727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3727</v>
      </c>
      <c r="L5162" s="2" t="s">
        <v>35</v>
      </c>
      <c r="M5162" s="91"/>
      <c r="N5162" s="64" t="s">
        <v>3727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3732</v>
      </c>
      <c r="L5163" s="2" t="s">
        <v>35</v>
      </c>
      <c r="M5163" s="91"/>
      <c r="N5163" s="64" t="s">
        <v>3760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3732</v>
      </c>
      <c r="L5164" s="2" t="s">
        <v>35</v>
      </c>
      <c r="M5164" s="91"/>
      <c r="N5164" s="64" t="s">
        <v>3732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3727</v>
      </c>
      <c r="L5165" s="2" t="s">
        <v>35</v>
      </c>
      <c r="M5165" s="91"/>
      <c r="N5165" s="64" t="s">
        <v>3727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3732</v>
      </c>
      <c r="L5166" s="2" t="s">
        <v>35</v>
      </c>
      <c r="M5166" s="91"/>
      <c r="N5166" s="64" t="s">
        <v>3732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3732</v>
      </c>
      <c r="L5167" s="2" t="s">
        <v>35</v>
      </c>
      <c r="M5167" s="91"/>
      <c r="N5167" s="64" t="s">
        <v>3732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3727</v>
      </c>
      <c r="L5169" s="2" t="s">
        <v>35</v>
      </c>
      <c r="M5169" s="91"/>
      <c r="N5169" s="64" t="s">
        <v>3727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3732</v>
      </c>
      <c r="L5170" s="2" t="s">
        <v>35</v>
      </c>
      <c r="M5170" s="91"/>
      <c r="N5170" s="64" t="s">
        <v>3732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3732</v>
      </c>
      <c r="L5171" s="2" t="s">
        <v>35</v>
      </c>
      <c r="M5171" s="91"/>
      <c r="N5171" s="64" t="s">
        <v>3732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3730</v>
      </c>
      <c r="L5172" s="2" t="s">
        <v>35</v>
      </c>
      <c r="M5172" s="91"/>
      <c r="N5172" s="64" t="s">
        <v>3730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3732</v>
      </c>
      <c r="L5173" s="2" t="s">
        <v>35</v>
      </c>
      <c r="M5173" s="91"/>
      <c r="N5173" s="64" t="s">
        <v>3732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3727</v>
      </c>
      <c r="L5174" s="2" t="s">
        <v>35</v>
      </c>
      <c r="M5174" s="91"/>
      <c r="N5174" s="64" t="s">
        <v>3727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3732</v>
      </c>
      <c r="L5175" s="2" t="s">
        <v>35</v>
      </c>
      <c r="M5175" s="91"/>
      <c r="N5175" s="64" t="s">
        <v>3732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3727</v>
      </c>
      <c r="L5176" s="2" t="s">
        <v>35</v>
      </c>
      <c r="M5176" s="91"/>
      <c r="N5176" s="64" t="s">
        <v>3727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3732</v>
      </c>
      <c r="L5177" s="2" t="s">
        <v>35</v>
      </c>
      <c r="M5177" s="91"/>
      <c r="N5177" s="64" t="s">
        <v>3732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3732</v>
      </c>
      <c r="L5178" s="2" t="s">
        <v>35</v>
      </c>
      <c r="M5178" s="91"/>
      <c r="N5178" s="64" t="s">
        <v>3732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3732</v>
      </c>
      <c r="L5179" s="2" t="s">
        <v>35</v>
      </c>
      <c r="M5179" s="91"/>
      <c r="N5179" s="64" t="s">
        <v>3732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3732</v>
      </c>
      <c r="L5180" s="2" t="s">
        <v>35</v>
      </c>
      <c r="M5180" s="91"/>
      <c r="N5180" s="64" t="s">
        <v>3732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3730</v>
      </c>
      <c r="L5181" s="2" t="s">
        <v>35</v>
      </c>
      <c r="M5181" s="91"/>
      <c r="N5181" s="64" t="s">
        <v>3730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3732</v>
      </c>
      <c r="L5182" s="2" t="s">
        <v>35</v>
      </c>
      <c r="M5182" s="91"/>
      <c r="N5182" s="64" t="s">
        <v>3732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3732</v>
      </c>
      <c r="L5183" s="2" t="s">
        <v>35</v>
      </c>
      <c r="M5183" s="91"/>
      <c r="N5183" s="64" t="s">
        <v>3732</v>
      </c>
      <c r="O5183" s="64" t="s">
        <v>105</v>
      </c>
      <c r="P5183" s="2" t="s">
        <v>3773</v>
      </c>
      <c r="Q5183" s="3">
        <v>0.01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8821.5148514851498</v>
      </c>
      <c r="Y5183" s="83"/>
      <c r="Z5183" s="16">
        <v>0</v>
      </c>
      <c r="AA5183" s="7">
        <v>0</v>
      </c>
      <c r="AB5183" s="7">
        <f t="shared" si="785"/>
        <v>8821.5148514851498</v>
      </c>
      <c r="AC5183" s="5">
        <f t="shared" si="786"/>
        <v>88.215148514851535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3732</v>
      </c>
      <c r="L5185" s="2" t="s">
        <v>35</v>
      </c>
      <c r="M5185" s="91"/>
      <c r="N5185" s="64" t="s">
        <v>3732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3732</v>
      </c>
      <c r="L5188" s="2" t="s">
        <v>35</v>
      </c>
      <c r="M5188" s="91"/>
      <c r="N5188" s="64" t="s">
        <v>3732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3730</v>
      </c>
      <c r="L5203" s="2" t="s">
        <v>35</v>
      </c>
      <c r="M5203" s="91"/>
      <c r="N5203" s="64" t="s">
        <v>3754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3730</v>
      </c>
      <c r="L5204" s="2" t="s">
        <v>35</v>
      </c>
      <c r="M5204" s="91"/>
      <c r="N5204" s="64" t="s">
        <v>3750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3730</v>
      </c>
      <c r="L5205" s="2" t="s">
        <v>35</v>
      </c>
      <c r="M5205" s="91"/>
      <c r="N5205" s="64" t="s">
        <v>3730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3727</v>
      </c>
      <c r="L5206" s="2" t="s">
        <v>35</v>
      </c>
      <c r="M5206" s="91"/>
      <c r="N5206" s="64" t="s">
        <v>3727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3732</v>
      </c>
      <c r="L5207" s="2" t="s">
        <v>35</v>
      </c>
      <c r="M5207" s="91"/>
      <c r="N5207" s="64" t="s">
        <v>3732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3738</v>
      </c>
      <c r="L5208" s="2" t="s">
        <v>35</v>
      </c>
      <c r="M5208" s="91"/>
      <c r="N5208" s="64" t="s">
        <v>3738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3727</v>
      </c>
      <c r="L5209" s="2" t="s">
        <v>35</v>
      </c>
      <c r="M5209" s="91"/>
      <c r="N5209" s="64" t="s">
        <v>3727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3727</v>
      </c>
      <c r="L5210" s="2" t="s">
        <v>35</v>
      </c>
      <c r="M5210" s="91"/>
      <c r="N5210" s="64" t="s">
        <v>3727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3730</v>
      </c>
      <c r="L5213" s="2" t="s">
        <v>35</v>
      </c>
      <c r="M5213" s="91"/>
      <c r="N5213" s="64" t="s">
        <v>3750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3730</v>
      </c>
      <c r="L5214" s="2" t="s">
        <v>35</v>
      </c>
      <c r="M5214" s="91"/>
      <c r="N5214" s="64" t="s">
        <v>3750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3732</v>
      </c>
      <c r="L5215" s="2" t="s">
        <v>35</v>
      </c>
      <c r="M5215" s="91"/>
      <c r="N5215" s="64" t="s">
        <v>3732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3727</v>
      </c>
      <c r="L5217" s="2" t="s">
        <v>35</v>
      </c>
      <c r="M5217" s="91"/>
      <c r="N5217" s="64" t="s">
        <v>3727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3727</v>
      </c>
      <c r="L5220" s="2" t="s">
        <v>35</v>
      </c>
      <c r="M5220" s="91"/>
      <c r="N5220" s="64" t="s">
        <v>3727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3732</v>
      </c>
      <c r="L5221" s="2" t="s">
        <v>35</v>
      </c>
      <c r="M5221" s="91"/>
      <c r="N5221" s="64" t="s">
        <v>3732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3732</v>
      </c>
      <c r="L5222" s="2" t="s">
        <v>35</v>
      </c>
      <c r="M5222" s="91"/>
      <c r="N5222" s="64" t="s">
        <v>3732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3732</v>
      </c>
      <c r="L5223" s="2" t="s">
        <v>35</v>
      </c>
      <c r="M5223" s="91"/>
      <c r="N5223" s="64" t="s">
        <v>3732</v>
      </c>
      <c r="O5223" s="64" t="s">
        <v>105</v>
      </c>
      <c r="P5223" s="64" t="s">
        <v>3768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3732</v>
      </c>
      <c r="L5224" s="2" t="s">
        <v>35</v>
      </c>
      <c r="M5224" s="91"/>
      <c r="N5224" s="64" t="s">
        <v>3732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3727</v>
      </c>
      <c r="L5225" s="2" t="s">
        <v>35</v>
      </c>
      <c r="M5225" s="91"/>
      <c r="N5225" s="64" t="s">
        <v>3727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3727</v>
      </c>
      <c r="L5227" s="2" t="s">
        <v>35</v>
      </c>
      <c r="M5227" s="91"/>
      <c r="N5227" s="64" t="s">
        <v>3727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3727</v>
      </c>
      <c r="L5228" s="2" t="s">
        <v>35</v>
      </c>
      <c r="M5228" s="91"/>
      <c r="N5228" s="64" t="s">
        <v>3757</v>
      </c>
      <c r="O5228" s="64" t="s">
        <v>45</v>
      </c>
      <c r="P5228" s="2" t="s">
        <v>3773</v>
      </c>
      <c r="Q5228" s="3">
        <v>0.01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1197516.8712871289</v>
      </c>
      <c r="Y5228" s="83"/>
      <c r="Z5228" s="16">
        <v>0</v>
      </c>
      <c r="AA5228" s="7">
        <v>0</v>
      </c>
      <c r="AB5228" s="7">
        <f t="shared" si="793"/>
        <v>1197516.8712871289</v>
      </c>
      <c r="AC5228" s="5">
        <f t="shared" si="794"/>
        <v>11975.168712871382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3727</v>
      </c>
      <c r="L5229" s="2" t="s">
        <v>35</v>
      </c>
      <c r="M5229" s="91"/>
      <c r="N5229" s="64" t="s">
        <v>3727</v>
      </c>
      <c r="O5229" s="64" t="s">
        <v>105</v>
      </c>
      <c r="P5229" s="2" t="s">
        <v>3773</v>
      </c>
      <c r="Q5229" s="3">
        <v>0.01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20.267326732673265</v>
      </c>
      <c r="Y5229" s="83"/>
      <c r="Z5229" s="16">
        <v>0</v>
      </c>
      <c r="AA5229" s="7">
        <v>0</v>
      </c>
      <c r="AB5229" s="7">
        <f t="shared" si="793"/>
        <v>20.267326732673265</v>
      </c>
      <c r="AC5229" s="5">
        <f t="shared" si="794"/>
        <v>0.20267326732673396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3727</v>
      </c>
      <c r="L5230" s="2" t="s">
        <v>35</v>
      </c>
      <c r="M5230" s="91"/>
      <c r="N5230" s="64" t="s">
        <v>3727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3727</v>
      </c>
      <c r="L5231" s="2" t="s">
        <v>35</v>
      </c>
      <c r="M5231" s="91"/>
      <c r="N5231" s="64" t="s">
        <v>3727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3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3761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9" t="s">
        <v>3769</v>
      </c>
      <c r="Q5271" s="16">
        <v>0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65079.329999999994</v>
      </c>
      <c r="Y5271" s="83"/>
      <c r="Z5271" s="16">
        <v>0</v>
      </c>
      <c r="AA5271" s="7">
        <v>0</v>
      </c>
      <c r="AB5271" s="7">
        <f t="shared" si="804"/>
        <v>65079.329999999994</v>
      </c>
      <c r="AC5271" s="5">
        <f t="shared" si="805"/>
        <v>0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3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3706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x14ac:dyDescent="0.3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x14ac:dyDescent="0.3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>
        <v>360</v>
      </c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3710</v>
      </c>
      <c r="J5337" s="2"/>
      <c r="K5337" s="2"/>
      <c r="L5337" s="2"/>
      <c r="M5337" s="91"/>
      <c r="N5337" s="64"/>
      <c r="O5337" s="64" t="s">
        <v>3712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3713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f>102642.71+10154.37</f>
        <v>112797.08</v>
      </c>
      <c r="U5340" s="5">
        <v>0</v>
      </c>
      <c r="V5340" s="5">
        <f>102642.71+10154.37</f>
        <v>112797.08</v>
      </c>
      <c r="W5340" s="6">
        <f t="shared" si="828"/>
        <v>0</v>
      </c>
      <c r="X5340" s="6">
        <f t="shared" ref="X5340:X5341" si="832">IF(P5340="折扣",V5340*Q5340,IF(P5340="返现",V5340,V5340/(1+Q5340+AG5340)))</f>
        <v>106916.66350710901</v>
      </c>
      <c r="Y5340" s="6">
        <f t="shared" si="831"/>
        <v>106916.66350710901</v>
      </c>
      <c r="Z5340" s="3">
        <v>0</v>
      </c>
      <c r="AA5340" s="5">
        <v>0</v>
      </c>
      <c r="AB5340" s="5">
        <f t="shared" si="817"/>
        <v>106916.66350710901</v>
      </c>
      <c r="AC5340" s="7">
        <f t="shared" si="823"/>
        <v>5880.4164928909886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112797.08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3724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>
        <v>229</v>
      </c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3724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>
        <v>229</v>
      </c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3724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>
        <v>229</v>
      </c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3724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>
        <v>229</v>
      </c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3725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>
        <v>229</v>
      </c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72" si="840">X5348+AA5348</f>
        <v>456.21</v>
      </c>
      <c r="AC5348" s="7">
        <f t="shared" ref="AC5348:AC5372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72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72" si="845">X5348+AA5348-AB5348</f>
        <v>0</v>
      </c>
    </row>
    <row r="5349" spans="1:37" hidden="1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3738</v>
      </c>
      <c r="L5349" s="2" t="s">
        <v>35</v>
      </c>
      <c r="M5349" s="8"/>
      <c r="N5349" s="2" t="s">
        <v>3739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3738</v>
      </c>
      <c r="L5350" s="2" t="s">
        <v>35</v>
      </c>
      <c r="M5350" s="8"/>
      <c r="N5350" s="2" t="s">
        <v>3740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3738</v>
      </c>
      <c r="L5351" s="2" t="s">
        <v>35</v>
      </c>
      <c r="M5351" s="111"/>
      <c r="N5351" s="2" t="s">
        <v>3740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3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3727</v>
      </c>
      <c r="L5352" s="2" t="s">
        <v>35</v>
      </c>
      <c r="M5352" s="111"/>
      <c r="N5352" s="2" t="s">
        <v>3728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3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3727</v>
      </c>
      <c r="L5353" s="2" t="s">
        <v>35</v>
      </c>
      <c r="M5353" s="111"/>
      <c r="N5353" s="2" t="s">
        <v>3728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3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3727</v>
      </c>
      <c r="L5354" s="2" t="s">
        <v>35</v>
      </c>
      <c r="M5354" s="111"/>
      <c r="N5354" s="2" t="s">
        <v>3741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72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3727</v>
      </c>
      <c r="L5355" s="2" t="s">
        <v>35</v>
      </c>
      <c r="M5355" s="111"/>
      <c r="N5355" s="2" t="s">
        <v>3744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3727</v>
      </c>
      <c r="L5356" s="2" t="s">
        <v>35</v>
      </c>
      <c r="M5356" s="111"/>
      <c r="N5356" s="2" t="s">
        <v>3747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3738</v>
      </c>
      <c r="L5357" s="2" t="s">
        <v>35</v>
      </c>
      <c r="M5357" s="111"/>
      <c r="N5357" s="2" t="s">
        <v>3740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3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3732</v>
      </c>
      <c r="L5358" s="2" t="s">
        <v>35</v>
      </c>
      <c r="M5358" s="91"/>
      <c r="N5358" s="64" t="s">
        <v>3755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3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3727</v>
      </c>
      <c r="L5359" s="2" t="s">
        <v>35</v>
      </c>
      <c r="M5359" s="91"/>
      <c r="N5359" s="64" t="s">
        <v>3757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3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3727</v>
      </c>
      <c r="L5360" s="2" t="s">
        <v>35</v>
      </c>
      <c r="M5360" s="91"/>
      <c r="N5360" s="64" t="s">
        <v>3757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3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3727</v>
      </c>
      <c r="L5361" s="2" t="s">
        <v>35</v>
      </c>
      <c r="M5361" s="91"/>
      <c r="N5361" s="64" t="s">
        <v>3757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3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3738</v>
      </c>
      <c r="L5362" s="2" t="s">
        <v>35</v>
      </c>
      <c r="M5362" s="91"/>
      <c r="N5362" s="64" t="s">
        <v>3759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3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3727</v>
      </c>
      <c r="L5363" s="2" t="s">
        <v>35</v>
      </c>
      <c r="M5363" s="91"/>
      <c r="N5363" s="64" t="s">
        <v>3757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3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3738</v>
      </c>
      <c r="L5364" s="2" t="s">
        <v>35</v>
      </c>
      <c r="M5364" s="91"/>
      <c r="N5364" s="64" t="s">
        <v>3739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hidden="1" x14ac:dyDescent="0.3">
      <c r="A5365" s="74" t="s">
        <v>3767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105">
        <v>237</v>
      </c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72" si="847">IF(P5365="折扣",V5365*Q5365,IF(P5365="返现",V5365,V5365/(1+Q5365+AG5365)))</f>
        <v>0</v>
      </c>
      <c r="Y5365" s="6">
        <f t="shared" ref="Y5365:Y5370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72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3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3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  <row r="5368" spans="1:37" hidden="1" x14ac:dyDescent="0.3">
      <c r="A5368" s="74" t="s">
        <v>34</v>
      </c>
      <c r="B5368" s="8" t="s">
        <v>35</v>
      </c>
      <c r="C5368" s="8" t="s">
        <v>47</v>
      </c>
      <c r="D5368" s="8" t="s">
        <v>63</v>
      </c>
      <c r="E5368" s="8" t="s">
        <v>2409</v>
      </c>
      <c r="F5368" s="8" t="s">
        <v>2424</v>
      </c>
      <c r="H5368" s="8"/>
      <c r="I5368" s="8" t="s">
        <v>2374</v>
      </c>
      <c r="M5368" s="8" t="s">
        <v>2413</v>
      </c>
      <c r="N5368" s="2"/>
      <c r="O5368" s="2" t="s">
        <v>45</v>
      </c>
      <c r="P5368" s="2" t="s">
        <v>46</v>
      </c>
      <c r="Q5368" s="3">
        <v>5.5E-2</v>
      </c>
      <c r="R5368" s="2"/>
      <c r="S5368" s="4"/>
      <c r="T5368" s="5">
        <v>80926.95999999973</v>
      </c>
      <c r="U5368" s="5">
        <v>0</v>
      </c>
      <c r="V5368" s="5">
        <v>80926.95999999973</v>
      </c>
      <c r="W5368" s="6">
        <f t="shared" si="846"/>
        <v>0</v>
      </c>
      <c r="X5368" s="6">
        <f t="shared" si="847"/>
        <v>76708.018957345717</v>
      </c>
      <c r="Y5368" s="6">
        <f t="shared" si="848"/>
        <v>76708.018957345717</v>
      </c>
      <c r="Z5368" s="3">
        <v>0</v>
      </c>
      <c r="AA5368" s="5">
        <v>0</v>
      </c>
      <c r="AB5368" s="5">
        <f t="shared" si="840"/>
        <v>76708.018957345717</v>
      </c>
      <c r="AC5368" s="7">
        <f t="shared" si="841"/>
        <v>4218.9410426540126</v>
      </c>
      <c r="AD5368" s="5">
        <v>0</v>
      </c>
      <c r="AE5368" s="3">
        <v>0.06</v>
      </c>
      <c r="AF5368" s="6">
        <f t="shared" si="843"/>
        <v>0</v>
      </c>
      <c r="AG5368" s="3">
        <v>0</v>
      </c>
      <c r="AH5368" s="5">
        <f t="shared" si="849"/>
        <v>80926.95999999973</v>
      </c>
      <c r="AI5368" s="8"/>
      <c r="AJ5368" s="1" t="e">
        <v>#N/A</v>
      </c>
      <c r="AK5368" s="12">
        <f t="shared" si="845"/>
        <v>0</v>
      </c>
    </row>
    <row r="5369" spans="1:37" hidden="1" x14ac:dyDescent="0.3">
      <c r="A5369" s="74" t="s">
        <v>3770</v>
      </c>
      <c r="B5369" s="8" t="s">
        <v>35</v>
      </c>
      <c r="C5369" s="8" t="s">
        <v>47</v>
      </c>
      <c r="D5369" s="8" t="s">
        <v>63</v>
      </c>
      <c r="E5369" s="8" t="s">
        <v>2393</v>
      </c>
      <c r="F5369" s="8" t="s">
        <v>2394</v>
      </c>
      <c r="H5369" s="105">
        <v>237</v>
      </c>
      <c r="I5369" s="8" t="s">
        <v>2374</v>
      </c>
      <c r="M5369" s="8" t="s">
        <v>2395</v>
      </c>
      <c r="N5369" s="2"/>
      <c r="O5369" s="2" t="s">
        <v>40</v>
      </c>
      <c r="P5369" s="2" t="s">
        <v>46</v>
      </c>
      <c r="Q5369" s="3">
        <v>5.5E-2</v>
      </c>
      <c r="R5369" s="2"/>
      <c r="S5369" s="4"/>
      <c r="T5369" s="5">
        <v>48697.410000000011</v>
      </c>
      <c r="U5369" s="5">
        <v>0</v>
      </c>
      <c r="V5369" s="5">
        <v>0</v>
      </c>
      <c r="W5369" s="6">
        <f t="shared" si="846"/>
        <v>48697.410000000011</v>
      </c>
      <c r="X5369" s="6">
        <f t="shared" si="847"/>
        <v>0</v>
      </c>
      <c r="Y5369" s="6">
        <f t="shared" si="848"/>
        <v>0</v>
      </c>
      <c r="Z5369" s="3">
        <v>0</v>
      </c>
      <c r="AA5369" s="5">
        <v>0</v>
      </c>
      <c r="AB5369" s="5">
        <f t="shared" si="840"/>
        <v>0</v>
      </c>
      <c r="AC5369" s="7">
        <f t="shared" si="841"/>
        <v>0</v>
      </c>
      <c r="AD5369" s="5">
        <v>0</v>
      </c>
      <c r="AE5369" s="3">
        <v>7.0000000000000007E-2</v>
      </c>
      <c r="AF5369" s="6">
        <f t="shared" si="843"/>
        <v>0</v>
      </c>
      <c r="AG5369" s="3">
        <v>0</v>
      </c>
      <c r="AH5369" s="5">
        <f t="shared" si="849"/>
        <v>0</v>
      </c>
      <c r="AI5369" s="8"/>
      <c r="AJ5369" s="1" t="e">
        <v>#N/A</v>
      </c>
      <c r="AK5369" s="12">
        <f t="shared" si="845"/>
        <v>0</v>
      </c>
    </row>
    <row r="5370" spans="1:37" hidden="1" x14ac:dyDescent="0.3">
      <c r="A5370" s="74" t="s">
        <v>3770</v>
      </c>
      <c r="B5370" s="8" t="s">
        <v>35</v>
      </c>
      <c r="C5370" s="8" t="s">
        <v>47</v>
      </c>
      <c r="D5370" s="8" t="s">
        <v>63</v>
      </c>
      <c r="E5370" s="8" t="s">
        <v>2393</v>
      </c>
      <c r="F5370" s="8" t="s">
        <v>2398</v>
      </c>
      <c r="H5370" s="105">
        <v>237</v>
      </c>
      <c r="I5370" s="8" t="s">
        <v>2374</v>
      </c>
      <c r="M5370" s="8" t="s">
        <v>2395</v>
      </c>
      <c r="N5370" s="2"/>
      <c r="O5370" s="2" t="s">
        <v>45</v>
      </c>
      <c r="P5370" s="2" t="s">
        <v>46</v>
      </c>
      <c r="Q5370" s="3">
        <v>5.5E-2</v>
      </c>
      <c r="R5370" s="2"/>
      <c r="S5370" s="4"/>
      <c r="T5370" s="5">
        <v>5438693.4020000007</v>
      </c>
      <c r="U5370" s="5">
        <v>0</v>
      </c>
      <c r="V5370" s="5">
        <v>0</v>
      </c>
      <c r="W5370" s="6">
        <f t="shared" si="846"/>
        <v>5438693.4020000007</v>
      </c>
      <c r="X5370" s="6">
        <f t="shared" si="847"/>
        <v>0</v>
      </c>
      <c r="Y5370" s="6">
        <f t="shared" si="848"/>
        <v>0</v>
      </c>
      <c r="Z5370" s="3">
        <v>0</v>
      </c>
      <c r="AA5370" s="5">
        <v>0</v>
      </c>
      <c r="AB5370" s="5">
        <f t="shared" si="840"/>
        <v>0</v>
      </c>
      <c r="AC5370" s="7">
        <f t="shared" si="841"/>
        <v>0</v>
      </c>
      <c r="AD5370" s="5">
        <v>0</v>
      </c>
      <c r="AE5370" s="3">
        <v>0.06</v>
      </c>
      <c r="AF5370" s="6">
        <f t="shared" si="843"/>
        <v>0</v>
      </c>
      <c r="AG5370" s="3">
        <v>0.06</v>
      </c>
      <c r="AH5370" s="5">
        <f t="shared" si="849"/>
        <v>0</v>
      </c>
      <c r="AI5370" s="8"/>
      <c r="AJ5370" s="1" t="e">
        <v>#N/A</v>
      </c>
      <c r="AK5370" s="12">
        <f t="shared" si="845"/>
        <v>0</v>
      </c>
    </row>
    <row r="5371" spans="1:37" x14ac:dyDescent="0.3">
      <c r="A5371" s="104" t="s">
        <v>34</v>
      </c>
      <c r="B5371" s="91" t="s">
        <v>35</v>
      </c>
      <c r="C5371" s="91" t="s">
        <v>164</v>
      </c>
      <c r="D5371" s="91" t="s">
        <v>165</v>
      </c>
      <c r="E5371" s="91" t="s">
        <v>2436</v>
      </c>
      <c r="F5371" s="8" t="s">
        <v>3776</v>
      </c>
      <c r="G5371" s="91" t="s">
        <v>2435</v>
      </c>
      <c r="H5371" s="91">
        <v>123</v>
      </c>
      <c r="I5371" s="91" t="s">
        <v>3778</v>
      </c>
      <c r="J5371" s="2" t="s">
        <v>3322</v>
      </c>
      <c r="K5371" s="2" t="s">
        <v>3269</v>
      </c>
      <c r="L5371" s="2" t="s">
        <v>35</v>
      </c>
      <c r="M5371" s="91" t="s">
        <v>2436</v>
      </c>
      <c r="N5371" s="64"/>
      <c r="O5371" s="64" t="s">
        <v>40</v>
      </c>
      <c r="P5371" s="64" t="s">
        <v>46</v>
      </c>
      <c r="Q5371" s="16">
        <v>0</v>
      </c>
      <c r="V5371" s="128">
        <v>48676.310679611699</v>
      </c>
      <c r="W5371" s="83"/>
      <c r="X5371" s="83">
        <f t="shared" si="847"/>
        <v>48676.310679611699</v>
      </c>
      <c r="Z5371" s="16">
        <v>0</v>
      </c>
      <c r="AA5371" s="7">
        <v>0</v>
      </c>
      <c r="AB5371" s="7">
        <f t="shared" si="840"/>
        <v>48676.310679611699</v>
      </c>
      <c r="AC5371" s="5">
        <f t="shared" si="841"/>
        <v>0</v>
      </c>
      <c r="AD5371" s="128">
        <v>48676.310679611663</v>
      </c>
      <c r="AE5371" s="3">
        <v>7.0000000000000007E-2</v>
      </c>
      <c r="AF5371" s="7">
        <f t="shared" si="843"/>
        <v>3407.3417475728165</v>
      </c>
      <c r="AG5371" s="16">
        <v>0</v>
      </c>
      <c r="AH5371" s="7">
        <f t="shared" si="849"/>
        <v>48676.310679611699</v>
      </c>
      <c r="AI5371" s="64"/>
      <c r="AJ5371" s="1" t="e">
        <v>#N/A</v>
      </c>
      <c r="AK5371" s="12">
        <f t="shared" si="845"/>
        <v>0</v>
      </c>
    </row>
    <row r="5372" spans="1:37" x14ac:dyDescent="0.3">
      <c r="A5372" s="104" t="s">
        <v>3415</v>
      </c>
      <c r="B5372" s="91" t="s">
        <v>35</v>
      </c>
      <c r="C5372" s="91" t="s">
        <v>164</v>
      </c>
      <c r="D5372" s="91" t="s">
        <v>165</v>
      </c>
      <c r="E5372" s="91" t="s">
        <v>2436</v>
      </c>
      <c r="F5372" s="8" t="s">
        <v>3776</v>
      </c>
      <c r="G5372" s="91" t="s">
        <v>2435</v>
      </c>
      <c r="H5372" s="91">
        <v>123</v>
      </c>
      <c r="I5372" s="91" t="s">
        <v>3777</v>
      </c>
      <c r="J5372" s="2" t="s">
        <v>3322</v>
      </c>
      <c r="K5372" s="2" t="s">
        <v>3269</v>
      </c>
      <c r="L5372" s="2" t="s">
        <v>35</v>
      </c>
      <c r="M5372" s="91" t="s">
        <v>2436</v>
      </c>
      <c r="N5372" s="64"/>
      <c r="O5372" s="64" t="s">
        <v>40</v>
      </c>
      <c r="P5372" s="64" t="s">
        <v>46</v>
      </c>
      <c r="Q5372" s="16">
        <v>0</v>
      </c>
      <c r="V5372" s="129">
        <v>22.0291262135922</v>
      </c>
      <c r="W5372" s="83"/>
      <c r="X5372" s="83">
        <f t="shared" si="847"/>
        <v>22.0291262135922</v>
      </c>
      <c r="Z5372" s="16">
        <v>0</v>
      </c>
      <c r="AA5372" s="7">
        <v>0</v>
      </c>
      <c r="AB5372" s="7">
        <f t="shared" si="840"/>
        <v>22.0291262135922</v>
      </c>
      <c r="AC5372" s="5">
        <f t="shared" si="841"/>
        <v>0</v>
      </c>
      <c r="AD5372" s="129">
        <v>22.029126213592175</v>
      </c>
      <c r="AE5372" s="3">
        <v>7.0000000000000007E-2</v>
      </c>
      <c r="AF5372" s="7">
        <f t="shared" si="843"/>
        <v>1.5420388349514524</v>
      </c>
      <c r="AG5372" s="16">
        <v>0</v>
      </c>
      <c r="AH5372" s="7">
        <f t="shared" si="849"/>
        <v>22.0291262135922</v>
      </c>
      <c r="AI5372" s="64"/>
      <c r="AJ5372" s="1" t="e">
        <v>#N/A</v>
      </c>
      <c r="AK5372" s="12">
        <f t="shared" si="845"/>
        <v>0</v>
      </c>
    </row>
  </sheetData>
  <autoFilter ref="A1:AN5372">
    <filterColumn colId="8">
      <filters>
        <filter val="北京金源互动广告有限公司-百度"/>
        <filter val="北京金源互动广告有限公司-百度 "/>
      </filters>
    </filterColumn>
    <filterColumn colId="14">
      <filters>
        <filter val="信息流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topLeftCell="E1" workbookViewId="0">
      <pane ySplit="1" topLeftCell="A2" activePane="bottomLeft" state="frozen"/>
      <selection pane="bottomLeft" activeCell="J128" sqref="J128"/>
    </sheetView>
  </sheetViews>
  <sheetFormatPr defaultColWidth="8.08203125" defaultRowHeight="13" x14ac:dyDescent="0.3"/>
  <cols>
    <col min="1" max="1" width="28.9140625" style="8" bestFit="1" customWidth="1"/>
    <col min="2" max="2" width="16.4140625" style="8" bestFit="1" customWidth="1"/>
    <col min="3" max="3" width="5.4140625" style="8" bestFit="1" customWidth="1"/>
    <col min="4" max="4" width="27.08203125" style="8" customWidth="1"/>
    <col min="5" max="5" width="20.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7.08203125" style="45" bestFit="1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5.25" style="45" bestFit="1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5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66416334.47492864</v>
      </c>
      <c r="S2" s="47">
        <v>46242.660200000304</v>
      </c>
      <c r="T2" s="46">
        <f>(R2-I2+L2)/1.06</f>
        <v>1649125.627479834</v>
      </c>
      <c r="U2" s="46">
        <f>T2-(S2/1.06)</f>
        <v>1605500.4763477582</v>
      </c>
      <c r="V2" s="49">
        <f>IFERROR(U2/R2,"-")</f>
        <v>2.4173277387866312E-2</v>
      </c>
      <c r="W2" s="120"/>
    </row>
    <row r="3" spans="1:23" hidden="1" x14ac:dyDescent="0.35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5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47">
        <v>4443.8694000000005</v>
      </c>
      <c r="T4" s="46">
        <f t="shared" si="2"/>
        <v>1245782.851392322</v>
      </c>
      <c r="U4" s="46">
        <f t="shared" si="3"/>
        <v>1241590.5217696805</v>
      </c>
      <c r="V4" s="49">
        <f t="shared" si="4"/>
        <v>3.6417205054545099E-2</v>
      </c>
      <c r="W4" s="120"/>
    </row>
    <row r="5" spans="1:23" hidden="1" x14ac:dyDescent="0.35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hidden="1" x14ac:dyDescent="0.35">
      <c r="A26" s="66" t="s">
        <v>3361</v>
      </c>
      <c r="B26" s="66" t="s">
        <v>3750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47">
        <v>2179253.9957999997</v>
      </c>
      <c r="T26" s="46">
        <f t="shared" si="8"/>
        <v>3536557.9777692901</v>
      </c>
      <c r="U26" s="46">
        <f t="shared" si="3"/>
        <v>1480657.9817315547</v>
      </c>
      <c r="V26" s="49">
        <f t="shared" si="4"/>
        <v>1.622103896685342E-2</v>
      </c>
      <c r="W26" s="120"/>
    </row>
    <row r="27" spans="1:23" hidden="1" x14ac:dyDescent="0.35">
      <c r="A27" s="66" t="s">
        <v>3361</v>
      </c>
      <c r="B27" s="66" t="s">
        <v>3750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47">
        <v>38220.106800000001</v>
      </c>
      <c r="T27" s="46">
        <f t="shared" si="8"/>
        <v>92867.984028151302</v>
      </c>
      <c r="U27" s="46">
        <f t="shared" si="3"/>
        <v>56811.279499849414</v>
      </c>
      <c r="V27" s="49">
        <f t="shared" si="4"/>
        <v>2.9663541303381204E-2</v>
      </c>
      <c r="W27" s="120"/>
    </row>
    <row r="28" spans="1:23" hidden="1" x14ac:dyDescent="0.35">
      <c r="A28" s="66" t="s">
        <v>3361</v>
      </c>
      <c r="B28" s="66" t="s">
        <v>3751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47">
        <v>90436.619399999996</v>
      </c>
      <c r="T28" s="46">
        <f t="shared" si="8"/>
        <v>2642530.9395232806</v>
      </c>
      <c r="U28" s="46">
        <f t="shared" si="3"/>
        <v>2557213.3740515825</v>
      </c>
      <c r="V28" s="49">
        <f t="shared" si="4"/>
        <v>3.5370433083763392E-2</v>
      </c>
      <c r="W28" s="120"/>
    </row>
    <row r="29" spans="1:23" hidden="1" x14ac:dyDescent="0.35">
      <c r="A29" s="66" t="s">
        <v>3361</v>
      </c>
      <c r="B29" s="66" t="s">
        <v>3751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47">
        <v>38.388000000000005</v>
      </c>
      <c r="T29" s="46">
        <f t="shared" si="8"/>
        <v>19430.210320313563</v>
      </c>
      <c r="U29" s="46">
        <f t="shared" si="3"/>
        <v>19393.99522597394</v>
      </c>
      <c r="V29" s="49">
        <f t="shared" si="4"/>
        <v>3.2265207857058553E-2</v>
      </c>
      <c r="W29" s="120"/>
    </row>
    <row r="30" spans="1:23" hidden="1" x14ac:dyDescent="0.35">
      <c r="A30" s="66" t="s">
        <v>3361</v>
      </c>
      <c r="B30" s="66" t="s">
        <v>3737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47">
        <v>1047438.5123999998</v>
      </c>
      <c r="T30" s="46">
        <f t="shared" si="8"/>
        <v>5544273.5286712581</v>
      </c>
      <c r="U30" s="46">
        <f t="shared" si="3"/>
        <v>4556123.9886712581</v>
      </c>
      <c r="V30" s="49">
        <f t="shared" si="4"/>
        <v>0.14840715257544232</v>
      </c>
      <c r="W30" s="120"/>
    </row>
    <row r="31" spans="1:23" hidden="1" x14ac:dyDescent="0.35">
      <c r="A31" s="66" t="s">
        <v>3361</v>
      </c>
      <c r="B31" s="66" t="s">
        <v>3737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47">
        <v>17322.541799999999</v>
      </c>
      <c r="T31" s="46">
        <f t="shared" si="8"/>
        <v>9532.4536143506393</v>
      </c>
      <c r="U31" s="46">
        <f t="shared" si="3"/>
        <v>-6809.5669516870948</v>
      </c>
      <c r="V31" s="49">
        <f t="shared" si="4"/>
        <v>-3.9489140621249967E-2</v>
      </c>
      <c r="W31" s="120"/>
    </row>
    <row r="32" spans="1:23" hidden="1" x14ac:dyDescent="0.35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hidden="1" x14ac:dyDescent="0.35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5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5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5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47">
        <v>0</v>
      </c>
      <c r="T44" s="46">
        <f t="shared" si="12"/>
        <v>-9872.9563468459182</v>
      </c>
      <c r="U44" s="46">
        <f t="shared" si="3"/>
        <v>-9872.9563468459182</v>
      </c>
      <c r="V44" s="49">
        <f t="shared" si="4"/>
        <v>-1.0520748735155492E-2</v>
      </c>
      <c r="W44" s="120"/>
    </row>
    <row r="45" spans="1:23" hidden="1" x14ac:dyDescent="0.35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5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5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5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5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5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5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5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5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5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5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5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5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5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5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5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5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x14ac:dyDescent="0.35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514254.26280163869</v>
      </c>
      <c r="J62" s="44">
        <v>514254.26280163869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-45921.047810953984</v>
      </c>
      <c r="U62" s="46">
        <f t="shared" si="20"/>
        <v>-45921.047810953984</v>
      </c>
      <c r="V62" s="49">
        <f t="shared" si="21"/>
        <v>-9.863235061207995E-2</v>
      </c>
    </row>
    <row r="63" spans="1:23" hidden="1" x14ac:dyDescent="0.35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5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5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37065656.724247955</v>
      </c>
      <c r="S65" s="47">
        <v>4409.6567999999997</v>
      </c>
      <c r="T65" s="46">
        <f t="shared" si="19"/>
        <v>848996.42513956444</v>
      </c>
      <c r="U65" s="46">
        <f t="shared" si="20"/>
        <v>844836.37155465875</v>
      </c>
      <c r="V65" s="49">
        <f t="shared" si="21"/>
        <v>2.2792969185460994E-2</v>
      </c>
      <c r="W65" s="120"/>
    </row>
    <row r="66" spans="1:23" hidden="1" x14ac:dyDescent="0.35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47">
        <v>134.01839999999996</v>
      </c>
      <c r="T66" s="46">
        <f t="shared" si="19"/>
        <v>1605957.616750587</v>
      </c>
      <c r="U66" s="46">
        <f t="shared" si="20"/>
        <v>1605831.1842977568</v>
      </c>
      <c r="V66" s="49">
        <f t="shared" si="21"/>
        <v>2.9304450924463363E-2</v>
      </c>
      <c r="W66" s="120"/>
    </row>
    <row r="67" spans="1:23" hidden="1" x14ac:dyDescent="0.35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5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5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5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5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5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5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5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5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5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5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5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5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5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5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5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5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5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5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hidden="1" x14ac:dyDescent="0.35">
      <c r="A86" s="66" t="s">
        <v>3361</v>
      </c>
      <c r="B86" s="66" t="s">
        <v>3762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47">
        <v>2104622.3465999993</v>
      </c>
      <c r="T86" s="46">
        <f t="shared" si="28"/>
        <v>3113472.6309110424</v>
      </c>
      <c r="U86" s="46">
        <f t="shared" si="20"/>
        <v>1127979.8510997223</v>
      </c>
      <c r="V86" s="49">
        <f t="shared" si="21"/>
        <v>1.7860158962412019E-2</v>
      </c>
      <c r="W86" s="120"/>
    </row>
    <row r="87" spans="1:23" hidden="1" x14ac:dyDescent="0.35">
      <c r="A87" s="66" t="s">
        <v>3361</v>
      </c>
      <c r="B87" s="66" t="s">
        <v>3762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47">
        <v>22710.030600000002</v>
      </c>
      <c r="T87" s="46">
        <f t="shared" si="28"/>
        <v>16785.714489483973</v>
      </c>
      <c r="U87" s="46">
        <f t="shared" si="20"/>
        <v>-4638.8426803273469</v>
      </c>
      <c r="V87" s="49">
        <f t="shared" si="21"/>
        <v>-1.4492159945828611E-2</v>
      </c>
      <c r="W87" s="120"/>
    </row>
    <row r="88" spans="1:23" hidden="1" x14ac:dyDescent="0.35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178715175.32392678</v>
      </c>
      <c r="S88" s="47">
        <v>5539319.7088000001</v>
      </c>
      <c r="T88" s="46">
        <f t="shared" si="28"/>
        <v>6231437.1548365923</v>
      </c>
      <c r="U88" s="46">
        <f t="shared" si="20"/>
        <v>1005663.8446479132</v>
      </c>
      <c r="V88" s="49">
        <f t="shared" si="21"/>
        <v>5.6271877462286931E-3</v>
      </c>
      <c r="W88" s="120"/>
    </row>
    <row r="89" spans="1:23" hidden="1" x14ac:dyDescent="0.35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hidden="1" x14ac:dyDescent="0.35">
      <c r="A90" s="66" t="s">
        <v>3361</v>
      </c>
      <c r="B90" s="66" t="s">
        <v>3763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47">
        <v>936118.57380000001</v>
      </c>
      <c r="T90" s="46">
        <f t="shared" si="28"/>
        <v>1180233.7474637916</v>
      </c>
      <c r="U90" s="46">
        <f t="shared" si="20"/>
        <v>297103.01746379165</v>
      </c>
      <c r="V90" s="49">
        <f t="shared" si="21"/>
        <v>1.2372198363885775E-2</v>
      </c>
      <c r="W90" s="120"/>
    </row>
    <row r="91" spans="1:23" hidden="1" x14ac:dyDescent="0.35">
      <c r="A91" s="66" t="s">
        <v>3361</v>
      </c>
      <c r="B91" s="66" t="s">
        <v>3763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hidden="1" x14ac:dyDescent="0.35">
      <c r="A92" s="66" t="s">
        <v>3361</v>
      </c>
      <c r="B92" s="66" t="s">
        <v>3755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47">
        <v>4662.6336000000001</v>
      </c>
      <c r="T92" s="46">
        <f t="shared" si="28"/>
        <v>8240726.0890571186</v>
      </c>
      <c r="U92" s="46">
        <f t="shared" si="20"/>
        <v>8236327.3781137224</v>
      </c>
      <c r="V92" s="49">
        <f t="shared" si="21"/>
        <v>0.14630304607335406</v>
      </c>
      <c r="W92" s="120"/>
    </row>
    <row r="93" spans="1:23" hidden="1" x14ac:dyDescent="0.35">
      <c r="A93" s="66" t="s">
        <v>3361</v>
      </c>
      <c r="B93" s="66" t="s">
        <v>3755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47">
        <v>147.67499999999995</v>
      </c>
      <c r="T93" s="46">
        <f t="shared" si="28"/>
        <v>16507.606654551702</v>
      </c>
      <c r="U93" s="46">
        <f t="shared" si="20"/>
        <v>16368.290616815853</v>
      </c>
      <c r="V93" s="49">
        <f t="shared" si="21"/>
        <v>5.5742035836152698E-2</v>
      </c>
      <c r="W93" s="120"/>
    </row>
    <row r="94" spans="1:23" hidden="1" x14ac:dyDescent="0.35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5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5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5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5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5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5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5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5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5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5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hidden="1" x14ac:dyDescent="0.35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5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47">
        <v>0</v>
      </c>
      <c r="T106" s="46">
        <f t="shared" si="35"/>
        <v>-9097.9328407689227</v>
      </c>
      <c r="U106" s="46">
        <f t="shared" si="31"/>
        <v>-9097.9328407689227</v>
      </c>
      <c r="V106" s="49">
        <f t="shared" si="32"/>
        <v>-1.1588638880184623E-2</v>
      </c>
      <c r="W106" s="120"/>
    </row>
    <row r="107" spans="1:23" hidden="1" x14ac:dyDescent="0.35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5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5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3705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5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5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5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3704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x14ac:dyDescent="0.35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253784.1218798366</v>
      </c>
      <c r="J113" s="67">
        <v>253784.1218798366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-20.782194541023717</v>
      </c>
      <c r="U113" s="46">
        <f t="shared" si="31"/>
        <v>-20.782194541023717</v>
      </c>
      <c r="V113" s="49">
        <f t="shared" si="32"/>
        <v>-8.1896371185751098E-5</v>
      </c>
    </row>
    <row r="114" spans="1:23" hidden="1" x14ac:dyDescent="0.35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5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5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5">
      <c r="B117" s="66" t="s">
        <v>3714</v>
      </c>
      <c r="C117" s="66" t="s">
        <v>3325</v>
      </c>
      <c r="D117" s="66" t="s">
        <v>3710</v>
      </c>
      <c r="E117" s="66"/>
      <c r="F117" s="66"/>
      <c r="G117" s="73" t="s">
        <v>3388</v>
      </c>
      <c r="H117" s="43" t="s">
        <v>3711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3715</v>
      </c>
      <c r="Q117" s="66" t="s">
        <v>3716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hidden="1" x14ac:dyDescent="0.35">
      <c r="A118" s="66" t="s">
        <v>3361</v>
      </c>
      <c r="B118" s="66" t="s">
        <v>3739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hidden="1" x14ac:dyDescent="0.35">
      <c r="A119" s="66" t="s">
        <v>3361</v>
      </c>
      <c r="B119" s="66" t="s">
        <v>3739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hidden="1" x14ac:dyDescent="0.35">
      <c r="A120" s="66" t="s">
        <v>3361</v>
      </c>
      <c r="B120" s="66" t="s">
        <v>3751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3752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hidden="1" x14ac:dyDescent="0.35">
      <c r="A121" s="66" t="s">
        <v>3361</v>
      </c>
      <c r="B121" s="66" t="s">
        <v>3739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3764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hidden="1" x14ac:dyDescent="0.35">
      <c r="A122" s="66" t="s">
        <v>3361</v>
      </c>
      <c r="B122" s="66" t="s">
        <v>3739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3765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3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3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3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3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3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3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3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3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3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3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3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3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3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3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3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3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3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3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北京金源互动广告有限公司-百度"/>
      </filters>
    </filterColumn>
    <filterColumn colId="7">
      <filters>
        <filter val="信息流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2021-03-31T09:44:41Z</dcterms:modified>
</cp:coreProperties>
</file>