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09" i="1" l="1"/>
  <c r="G75" i="2"/>
  <c r="F75" i="2"/>
  <c r="D2" i="16"/>
  <c r="AB519" i="1" l="1"/>
  <c r="AB518" i="1"/>
  <c r="AB326" i="1" l="1"/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C326" i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<sst xmlns="http://schemas.openxmlformats.org/spreadsheetml/2006/main" count="21952" uniqueCount="1699">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</sst>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A1375" sqref="AA1375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492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515</v>
      </c>
      <c r="F752" s="119" t="s">
        <v>843</v>
      </c>
      <c r="G752" s="131"/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515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848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>
    <filterColumn colId="6">
      <filters>
        <filter val="凡普金科集团有限公司"/>
        <filter val="凡普金科企业发展（上海）有限公司"/>
      </filters>
    </filterColumn>
    <filterColumn colId="10">
      <filters>
        <filter val="霍尔果斯智媒广告有限公司-OPP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2"/>
      <c r="C21" s="253"/>
      <c r="D21" s="253"/>
      <c r="E21" s="253"/>
      <c r="F21" s="253"/>
      <c r="G21" s="254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3" t="s">
        <v>1401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</row>
    <row r="4" spans="2:16" x14ac:dyDescent="0.15"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</row>
    <row r="5" spans="2:16" x14ac:dyDescent="0.15"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</row>
    <row r="6" spans="2:16" x14ac:dyDescent="0.15"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</row>
    <row r="7" spans="2:16" x14ac:dyDescent="0.15"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1">
        <v>1238861.44</v>
      </c>
    </row>
    <row r="8" spans="2:16" x14ac:dyDescent="0.15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1">
        <v>45960.35</v>
      </c>
    </row>
    <row r="9" spans="2:16" x14ac:dyDescent="0.15"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1">
        <v>619837.68999999994</v>
      </c>
    </row>
    <row r="10" spans="2:16" x14ac:dyDescent="0.15"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1">
        <v>1584166</v>
      </c>
    </row>
    <row r="11" spans="2:16" x14ac:dyDescent="0.15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1">
        <v>34477</v>
      </c>
    </row>
    <row r="12" spans="2:16" x14ac:dyDescent="0.15"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2:16" x14ac:dyDescent="0.15"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35" t="s">
        <v>1542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3" x14ac:dyDescent="0.15">
      <c r="A3" s="236" t="s">
        <v>1543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13" x14ac:dyDescent="0.3">
      <c r="A4" s="11" t="s">
        <v>5</v>
      </c>
      <c r="B4" s="237" t="s">
        <v>1544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1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1">
        <f>K6+K7+K8-L6-H6</f>
        <v>7417910.5802837536</v>
      </c>
    </row>
    <row r="7" spans="1:13" x14ac:dyDescent="0.3">
      <c r="A7" s="13" t="s">
        <v>1559</v>
      </c>
      <c r="B7" s="24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2"/>
      <c r="I7" s="249">
        <f>(E7+E8)/B7</f>
        <v>1.1121562155460991</v>
      </c>
      <c r="J7" s="27">
        <v>0.1</v>
      </c>
      <c r="K7" s="15">
        <f>E7*J7+F7+G7</f>
        <v>43954760.801643752</v>
      </c>
      <c r="L7" s="15"/>
      <c r="M7" s="242">
        <f t="shared" ref="M7:M8" si="0">K7-H7</f>
        <v>43954760.801643752</v>
      </c>
    </row>
    <row r="8" spans="1:13" x14ac:dyDescent="0.3">
      <c r="A8" s="13" t="s">
        <v>1560</v>
      </c>
      <c r="B8" s="24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3"/>
      <c r="I8" s="250"/>
      <c r="J8" s="27">
        <v>0.1</v>
      </c>
      <c r="K8" s="15">
        <f>E8*J8+F8+G8</f>
        <v>348630.36499999999</v>
      </c>
      <c r="L8" s="15"/>
      <c r="M8" s="243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40">
        <v>3926515.07</v>
      </c>
      <c r="C12" s="240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40">
        <v>678128.2</v>
      </c>
      <c r="C25" s="240"/>
      <c r="E25" s="18"/>
      <c r="F25" s="21"/>
      <c r="G25" s="21"/>
      <c r="H25" s="22"/>
      <c r="I25" s="21"/>
      <c r="J25" s="18"/>
    </row>
    <row r="26" spans="1:10" x14ac:dyDescent="0.3">
      <c r="A26" s="251" t="s">
        <v>1589</v>
      </c>
      <c r="B26" s="251"/>
      <c r="C26" s="251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40">
        <v>4385.3770000000004</v>
      </c>
      <c r="C27" s="240"/>
      <c r="E27" s="18"/>
      <c r="F27" s="21"/>
      <c r="G27" s="21"/>
      <c r="H27" s="22"/>
      <c r="I27" s="21"/>
      <c r="J27" s="18"/>
    </row>
    <row r="28" spans="1:10" x14ac:dyDescent="0.3">
      <c r="A28" s="244" t="s">
        <v>1591</v>
      </c>
      <c r="B28" s="245"/>
      <c r="C28" s="246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40">
        <v>97400.31</v>
      </c>
      <c r="C29" s="240"/>
      <c r="E29" s="18"/>
      <c r="F29" s="21"/>
      <c r="G29" s="21"/>
      <c r="H29" s="22"/>
      <c r="I29" s="21"/>
      <c r="J29" s="18"/>
    </row>
    <row r="30" spans="1:10" x14ac:dyDescent="0.3">
      <c r="A30" s="244" t="s">
        <v>1591</v>
      </c>
      <c r="B30" s="245"/>
      <c r="C30" s="246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40">
        <v>1083703.95</v>
      </c>
      <c r="C31" s="240"/>
      <c r="E31" s="18"/>
      <c r="F31" s="21"/>
      <c r="G31" s="21"/>
      <c r="H31" s="22"/>
      <c r="I31" s="21"/>
      <c r="J31" s="18"/>
    </row>
    <row r="32" spans="1:10" x14ac:dyDescent="0.3">
      <c r="A32" s="244" t="s">
        <v>1591</v>
      </c>
      <c r="B32" s="245"/>
      <c r="C32" s="24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2020-09-29T08:40:56Z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