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Sheet1!$A$1:$AN$1367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7" i="1" l="1"/>
  <c r="AB47" i="1"/>
  <c r="AB835" i="1" l="1"/>
  <c r="AB78" i="1"/>
  <c r="AB85" i="1" l="1"/>
  <c r="AB73" i="1"/>
  <c r="AB72" i="1"/>
  <c r="AB69" i="1"/>
  <c r="AB1367" i="1"/>
  <c r="AA207" i="1"/>
  <c r="AB98" i="1" l="1"/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C98" i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C78" i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C73" i="1"/>
  <c r="AA73" i="1"/>
  <c r="T73" i="1"/>
  <c r="U73" i="1" s="1"/>
  <c r="W73" i="1" s="1"/>
  <c r="AF72" i="1"/>
  <c r="AC72" i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C69" i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C47" i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<sst xmlns="http://schemas.openxmlformats.org/spreadsheetml/2006/main" count="21923" uniqueCount="1688">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</sst>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AB1" sqref="AB1:AB1048576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17.5" style="126" customWidth="1"/>
    <col min="7" max="7" width="16.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2.125" style="126" customWidth="1"/>
    <col min="12" max="12" width="22.25" style="126" customWidth="1"/>
    <col min="13" max="13" width="8" style="126" customWidth="1"/>
    <col min="14" max="14" width="6.625" style="127" customWidth="1"/>
    <col min="15" max="15" width="5.5" style="127" customWidth="1"/>
    <col min="16" max="16" width="9.7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1673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1687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1680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1680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1680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1682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1680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3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1678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 t="shared" si="23"/>
        <v>497578.5</v>
      </c>
      <c r="AC138" s="147">
        <f t="shared" si="29"/>
        <v>0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 t="shared" si="23"/>
        <v>20248</v>
      </c>
      <c r="AC142" s="147">
        <f t="shared" si="29"/>
        <v>0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140483.5</v>
      </c>
      <c r="AA145" s="137">
        <f t="shared" si="28"/>
        <v>-37937.5</v>
      </c>
      <c r="AB145" s="146">
        <f t="shared" si="23"/>
        <v>140483.5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f t="shared" si="23"/>
        <v>50367.5</v>
      </c>
      <c r="AC156" s="147">
        <f t="shared" si="29"/>
        <v>0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6"/>
        <v>10400</v>
      </c>
      <c r="U172" s="137">
        <f t="shared" si="30"/>
        <v>530400</v>
      </c>
      <c r="V172" s="137">
        <v>40000</v>
      </c>
      <c r="W172" s="137">
        <f t="shared" si="31"/>
        <v>490400</v>
      </c>
      <c r="X172" s="137">
        <f t="shared" si="27"/>
        <v>480784.31372549018</v>
      </c>
      <c r="Y172" s="137">
        <f t="shared" si="32"/>
        <v>9615.6862745098188</v>
      </c>
      <c r="Z172" s="137">
        <v>30275.01</v>
      </c>
      <c r="AA172" s="137">
        <f t="shared" si="28"/>
        <v>9724.9900000000016</v>
      </c>
      <c r="AB172" s="146">
        <f t="shared" si="34"/>
        <v>29681.382352941175</v>
      </c>
      <c r="AC172" s="147">
        <f t="shared" si="29"/>
        <v>593.62764705882364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 t="shared" si="34"/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1679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v>15000</v>
      </c>
      <c r="W226" s="137">
        <f t="shared" si="42"/>
        <v>35000</v>
      </c>
      <c r="X226" s="137">
        <f t="shared" si="38"/>
        <v>35000</v>
      </c>
      <c r="Y226" s="137">
        <f t="shared" si="43"/>
        <v>0</v>
      </c>
      <c r="Z226" s="137">
        <v>10709.2</v>
      </c>
      <c r="AA226" s="137">
        <f t="shared" si="39"/>
        <v>4290.7999999999993</v>
      </c>
      <c r="AB226" s="146">
        <f t="shared" si="34"/>
        <v>10709.2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1677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 t="shared" si="57"/>
        <v>179836.19047619047</v>
      </c>
      <c r="AC306" s="147">
        <f t="shared" si="52"/>
        <v>8991.8095238095266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672.5</v>
      </c>
      <c r="AA326" s="137">
        <f t="shared" si="64"/>
        <v>-269</v>
      </c>
      <c r="AB326" s="146">
        <f t="shared" si="57"/>
        <v>672.5</v>
      </c>
      <c r="AC326" s="147">
        <f t="shared" si="65"/>
        <v>0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f t="shared" si="70"/>
        <v>50192.5</v>
      </c>
      <c r="AC349" s="147">
        <f t="shared" si="65"/>
        <v>0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-293853.92156862747</v>
      </c>
      <c r="Y353" s="137">
        <f t="shared" si="68"/>
        <v>-5877.0784313725308</v>
      </c>
      <c r="Z353" s="137">
        <v>284897.8</v>
      </c>
      <c r="AA353" s="137">
        <f t="shared" si="64"/>
        <v>14833.200000000012</v>
      </c>
      <c r="AB353" s="146">
        <f t="shared" si="70"/>
        <v>279311.56862745096</v>
      </c>
      <c r="AC353" s="147">
        <f t="shared" si="65"/>
        <v>5586.2313725490239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-117647.05882352941</v>
      </c>
      <c r="Y357" s="137">
        <f t="shared" si="68"/>
        <v>-2352.9411764705874</v>
      </c>
      <c r="Z357" s="137">
        <v>72630.97</v>
      </c>
      <c r="AA357" s="137">
        <f t="shared" si="64"/>
        <v>47369.03</v>
      </c>
      <c r="AB357" s="146">
        <f t="shared" si="70"/>
        <v>71206.833333333328</v>
      </c>
      <c r="AC357" s="147">
        <f t="shared" si="65"/>
        <v>1424.1366666666727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-78431.372549019608</v>
      </c>
      <c r="Y358" s="137">
        <f t="shared" si="68"/>
        <v>-1568.6274509803916</v>
      </c>
      <c r="Z358" s="137">
        <v>47766.15</v>
      </c>
      <c r="AA358" s="137">
        <f t="shared" si="64"/>
        <v>32233.85</v>
      </c>
      <c r="AB358" s="146">
        <f t="shared" si="70"/>
        <v>46829.558823529413</v>
      </c>
      <c r="AC358" s="147">
        <f t="shared" si="65"/>
        <v>936.59117647058883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6"/>
        <v>996131.9410784319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3"/>
        <v>1802.3528000000001</v>
      </c>
      <c r="U410" s="137">
        <f t="shared" si="77"/>
        <v>24331.7628</v>
      </c>
      <c r="V410" s="137">
        <v>0</v>
      </c>
      <c r="W410" s="137">
        <f t="shared" si="78"/>
        <v>24331.7628</v>
      </c>
      <c r="X410" s="137">
        <f t="shared" si="74"/>
        <v>22529.41</v>
      </c>
      <c r="Y410" s="137">
        <f t="shared" si="79"/>
        <v>1802.3528000000006</v>
      </c>
      <c r="Z410" s="137">
        <v>30888.42</v>
      </c>
      <c r="AA410" s="137">
        <f t="shared" si="75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6"/>
        <v>194795.8274074074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3534361.17</v>
      </c>
      <c r="W451" s="137">
        <f t="shared" ref="W451:W514" si="91">U451-V451</f>
        <v>-417618.46799999988</v>
      </c>
      <c r="X451" s="137">
        <f t="shared" si="87"/>
        <v>-409429.87058823515</v>
      </c>
      <c r="Y451" s="137">
        <f t="shared" ref="Y451:Y514" si="92">W451-X451</f>
        <v>-8188.5974117647274</v>
      </c>
      <c r="Z451" s="137">
        <v>3188142.7</v>
      </c>
      <c r="AA451" s="137">
        <f t="shared" si="88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9"/>
        <v>62512.60196078429</v>
      </c>
      <c r="AD451" s="137">
        <f t="shared" si="85"/>
        <v>3125264.0808235006</v>
      </c>
      <c r="AE451" s="138">
        <v>0.1077</v>
      </c>
      <c r="AF451" s="137">
        <f t="shared" si="83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0.08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12036.9984</v>
      </c>
      <c r="U452" s="137">
        <f t="shared" si="90"/>
        <v>162499.47840000002</v>
      </c>
      <c r="V452" s="137">
        <v>0</v>
      </c>
      <c r="W452" s="137">
        <f t="shared" si="91"/>
        <v>162499.47840000002</v>
      </c>
      <c r="X452" s="137">
        <f t="shared" si="87"/>
        <v>150462.48000000001</v>
      </c>
      <c r="Y452" s="137">
        <f t="shared" si="92"/>
        <v>12036.998400000011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9"/>
        <v>6079.387407407412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10262.758000000002</v>
      </c>
      <c r="U459" s="137">
        <f t="shared" si="90"/>
        <v>61576.548000000003</v>
      </c>
      <c r="V459" s="137">
        <v>0</v>
      </c>
      <c r="W459" s="137">
        <f t="shared" si="91"/>
        <v>61576.548000000003</v>
      </c>
      <c r="X459" s="137">
        <f t="shared" si="87"/>
        <v>51313.79</v>
      </c>
      <c r="Y459" s="137">
        <f t="shared" si="92"/>
        <v>10262.758000000002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9"/>
        <v>10668.884999999995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6"/>
        <v>19865.021400000001</v>
      </c>
      <c r="U460" s="137">
        <f t="shared" si="90"/>
        <v>303651.04140000005</v>
      </c>
      <c r="V460" s="137">
        <v>410175.59</v>
      </c>
      <c r="W460" s="137">
        <f t="shared" si="91"/>
        <v>-106524.54859999998</v>
      </c>
      <c r="X460" s="137">
        <f t="shared" si="87"/>
        <v>-99555.65289719624</v>
      </c>
      <c r="Y460" s="137">
        <f t="shared" si="92"/>
        <v>-6968.8957028037403</v>
      </c>
      <c r="Z460" s="137">
        <v>321762.09000000003</v>
      </c>
      <c r="AA460" s="137">
        <f t="shared" si="88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9"/>
        <v>40208.734859813121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1675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1675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0</v>
      </c>
      <c r="W512" s="137">
        <f t="shared" si="91"/>
        <v>1987.125</v>
      </c>
      <c r="X512" s="137">
        <f t="shared" si="87"/>
        <v>1892.5</v>
      </c>
      <c r="Y512" s="137">
        <f t="shared" si="92"/>
        <v>94.625</v>
      </c>
      <c r="Z512" s="137">
        <v>0</v>
      </c>
      <c r="AA512" s="137">
        <f t="shared" si="88"/>
        <v>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1"/>
        <v>165349.15647058841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f>2043322.77-Z1161</f>
        <v>1196114.27</v>
      </c>
      <c r="AA551" s="137">
        <f t="shared" si="100"/>
        <v>4360949.1300000008</v>
      </c>
      <c r="AB551" s="146">
        <f t="shared" si="108"/>
        <v>1161275.990291262</v>
      </c>
      <c r="AC551" s="147">
        <f t="shared" si="101"/>
        <v>34838.279708737973</v>
      </c>
      <c r="AD551" s="137">
        <f t="shared" si="106"/>
        <v>1172523.7281855112</v>
      </c>
      <c r="AE551" s="138">
        <v>0.1077</v>
      </c>
      <c r="AF551" s="137">
        <f t="shared" si="95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3328177.82</v>
      </c>
      <c r="AA552" s="137">
        <f t="shared" si="100"/>
        <v>-3328177.82</v>
      </c>
      <c r="AB552" s="146">
        <f t="shared" si="108"/>
        <v>3328177.82</v>
      </c>
      <c r="AC552" s="147">
        <f t="shared" si="101"/>
        <v>266254.22560000001</v>
      </c>
      <c r="AD552" s="137">
        <f t="shared" si="106"/>
        <v>3262537.3373153782</v>
      </c>
      <c r="AE552" s="138">
        <v>0.31559999999999999</v>
      </c>
      <c r="AF552" s="137">
        <f t="shared" si="95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5"/>
        <v>100379.7223055556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5"/>
        <v>481624.39882352948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2"/>
        <v>1065485.6712</v>
      </c>
      <c r="U604" s="137">
        <f t="shared" si="116"/>
        <v>14384056.5612</v>
      </c>
      <c r="V604" s="137">
        <v>0</v>
      </c>
      <c r="W604" s="137">
        <f t="shared" si="117"/>
        <v>14384056.5612</v>
      </c>
      <c r="X604" s="137">
        <f t="shared" si="113"/>
        <v>13318570.889999999</v>
      </c>
      <c r="Y604" s="137">
        <f t="shared" si="118"/>
        <v>1065485.6712000016</v>
      </c>
      <c r="Z604" s="137">
        <v>13972390.369999999</v>
      </c>
      <c r="AA604" s="137">
        <f t="shared" si="114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5"/>
        <v>1067809.6792592593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307500</v>
      </c>
      <c r="AA605" s="137">
        <f t="shared" si="114"/>
        <v>0</v>
      </c>
      <c r="AB605" s="146">
        <f>IF(O605="返货",Z605/(1+N605),IF(O605="返现",Z605,IF(O605="折扣",Z605*N605,IF(O605="无",Z605))))</f>
        <v>307500</v>
      </c>
      <c r="AC605" s="147">
        <f t="shared" si="115"/>
        <v>0</v>
      </c>
      <c r="AD605" s="137">
        <f t="shared" si="119"/>
        <v>301435.28545733739</v>
      </c>
      <c r="AE605" s="138">
        <v>0.35339999999999999</v>
      </c>
      <c r="AF605" s="137">
        <f t="shared" si="110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0</v>
      </c>
      <c r="W617" s="137">
        <f t="shared" si="117"/>
        <v>612000</v>
      </c>
      <c r="X617" s="137">
        <f t="shared" si="113"/>
        <v>600000</v>
      </c>
      <c r="Y617" s="137">
        <f t="shared" si="118"/>
        <v>12000</v>
      </c>
      <c r="Z617" s="137">
        <v>0</v>
      </c>
      <c r="AA617" s="137">
        <f t="shared" si="114"/>
        <v>0</v>
      </c>
      <c r="AB617" s="146">
        <f>IF(O617="返货",Z617/(1+N617),IF(O617="返现",Z617,IF(O617="折扣",Z617*N617,IF(O617="无",Z617))))</f>
        <v>0</v>
      </c>
      <c r="AC617" s="147">
        <f t="shared" si="115"/>
        <v>0</v>
      </c>
      <c r="AD617" s="137">
        <f t="shared" si="121"/>
        <v>0</v>
      </c>
      <c r="AE617" s="138">
        <v>0.1077</v>
      </c>
      <c r="AF617" s="137">
        <f t="shared" si="110"/>
        <v>0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0.02</v>
      </c>
      <c r="O618" s="135" t="s">
        <v>50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2"/>
        <v>76830.289199999999</v>
      </c>
      <c r="U618" s="137">
        <f t="shared" si="116"/>
        <v>3918344.7492</v>
      </c>
      <c r="V618" s="137">
        <v>9020000</v>
      </c>
      <c r="W618" s="137">
        <f t="shared" si="117"/>
        <v>-5101655.2508000005</v>
      </c>
      <c r="X618" s="137">
        <f t="shared" si="113"/>
        <v>-5001622.7949019615</v>
      </c>
      <c r="Y618" s="137">
        <f t="shared" si="118"/>
        <v>-100032.45589803904</v>
      </c>
      <c r="Z618" s="137">
        <v>4900042.88</v>
      </c>
      <c r="AA618" s="137">
        <f t="shared" si="114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5"/>
        <v>526009.09568627458</v>
      </c>
      <c r="AD618" s="137">
        <f t="shared" si="121"/>
        <v>4803401.0545885973</v>
      </c>
      <c r="AE618" s="138">
        <v>0.1077</v>
      </c>
      <c r="AF618" s="137">
        <f t="shared" si="110"/>
        <v>517326.29357919196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 t="shared" ref="AB619:AB628" si="122">IF(O619="返货",Z619/(1+N619),IF(O619="返现",Z619,IF(O619="折扣",Z619*N619,IF(O619="无",Z619))))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si="122"/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5000</v>
      </c>
      <c r="W752" s="137">
        <f t="shared" si="144"/>
        <v>-5000</v>
      </c>
      <c r="X752" s="137">
        <f t="shared" si="140"/>
        <v>-5000</v>
      </c>
      <c r="Y752" s="137">
        <f t="shared" si="145"/>
        <v>0</v>
      </c>
      <c r="Z752" s="137">
        <v>1892.5</v>
      </c>
      <c r="AA752" s="137">
        <f t="shared" si="141"/>
        <v>3107.5</v>
      </c>
      <c r="AB752" s="146">
        <f>IF(O752="返货",Z752/(1+N752),IF(O752="返现",Z752,IF(O752="折扣",Z752*N752,IF(O752="无",Z752))))</f>
        <v>1892.5</v>
      </c>
      <c r="AC752" s="147">
        <f t="shared" si="142"/>
        <v>0</v>
      </c>
      <c r="AD752" s="137">
        <f t="shared" si="149"/>
        <v>1855.1748869203609</v>
      </c>
      <c r="AE752" s="138">
        <v>0.1077</v>
      </c>
      <c r="AF752" s="137">
        <f t="shared" si="151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-683601.8518518518</v>
      </c>
      <c r="Y777" s="137">
        <f t="shared" si="159"/>
        <v>-54688.148148148204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683601.8518518518</v>
      </c>
      <c r="AC777" s="147">
        <f t="shared" si="156"/>
        <v>54688.148148148204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-217592.59259259258</v>
      </c>
      <c r="Y779" s="137">
        <f t="shared" si="159"/>
        <v>-17407.407407407416</v>
      </c>
      <c r="Z779" s="137">
        <v>235000</v>
      </c>
      <c r="AA779" s="137">
        <f t="shared" si="155"/>
        <v>0</v>
      </c>
      <c r="AB779" s="146">
        <f>IF(O779="返货",Z779/(1+N779),IF(O779="返现",Z779,IF(O779="折扣",Z779*N779,IF(O779="无",Z779))))</f>
        <v>217592.59259259258</v>
      </c>
      <c r="AC779" s="147">
        <f t="shared" si="156"/>
        <v>17407.407407407416</v>
      </c>
      <c r="AD779" s="137">
        <f t="shared" si="152"/>
        <v>230365.17750398142</v>
      </c>
      <c r="AE779" s="138">
        <v>0.31559999999999999</v>
      </c>
      <c r="AF779" s="137">
        <f t="shared" si="151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0</v>
      </c>
      <c r="AA790" s="137">
        <f t="shared" si="155"/>
        <v>500</v>
      </c>
      <c r="AB790" s="146">
        <v>0</v>
      </c>
      <c r="AC790" s="147">
        <f t="shared" si="156"/>
        <v>0</v>
      </c>
      <c r="AD790" s="137">
        <f t="shared" si="152"/>
        <v>0</v>
      </c>
      <c r="AE790" s="138">
        <v>0.31559999999999999</v>
      </c>
      <c r="AF790" s="137">
        <f t="shared" si="151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1683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1683</v>
      </c>
      <c r="P835" s="135" t="s">
        <v>1681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 t="s">
        <v>1676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8"/>
        <v>0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1426766.15</v>
      </c>
      <c r="W905" s="137">
        <f t="shared" si="190"/>
        <v>9605.1396000001114</v>
      </c>
      <c r="X905" s="137">
        <f t="shared" si="185"/>
        <v>9235.7111538462614</v>
      </c>
      <c r="Y905" s="137">
        <f t="shared" si="191"/>
        <v>369.42844615385002</v>
      </c>
      <c r="Z905" s="137">
        <v>1376696.2</v>
      </c>
      <c r="AA905" s="137">
        <f t="shared" si="186"/>
        <v>50069.949999999953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78300</v>
      </c>
      <c r="W906" s="137">
        <f t="shared" si="190"/>
        <v>0.80999999999767169</v>
      </c>
      <c r="X906" s="137">
        <f t="shared" si="185"/>
        <v>0.74999999999784406</v>
      </c>
      <c r="Y906" s="137">
        <f t="shared" si="191"/>
        <v>5.9999999999827636E-2</v>
      </c>
      <c r="Z906" s="137">
        <v>51533.02</v>
      </c>
      <c r="AA906" s="137">
        <f t="shared" si="186"/>
        <v>26766.980000000003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222385.4</v>
      </c>
      <c r="W954" s="137">
        <f t="shared" si="190"/>
        <v>-12362.605999999971</v>
      </c>
      <c r="X954" s="137">
        <f t="shared" si="185"/>
        <v>-12120.201960784285</v>
      </c>
      <c r="Y954" s="137">
        <f t="shared" si="191"/>
        <v>-242.40403921568577</v>
      </c>
      <c r="Z954" s="137">
        <v>292138</v>
      </c>
      <c r="AA954" s="137">
        <f t="shared" si="186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8"/>
        <v>55537.64785906981</v>
      </c>
      <c r="AD954" s="137">
        <f t="shared" si="205"/>
        <v>216734.89751957328</v>
      </c>
      <c r="AE954" s="138">
        <v>0.11269173273981201</v>
      </c>
      <c r="AF954" s="137">
        <f t="shared" si="203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0.02</v>
      </c>
      <c r="O987" s="135" t="s">
        <v>50</v>
      </c>
      <c r="P987" s="135" t="s">
        <v>1674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1686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4"/>
        <v>47232</v>
      </c>
      <c r="U1038" s="137">
        <f t="shared" si="238"/>
        <v>1228032</v>
      </c>
      <c r="V1038" s="137">
        <v>1230000</v>
      </c>
      <c r="W1038" s="137">
        <f t="shared" si="239"/>
        <v>-1968</v>
      </c>
      <c r="X1038" s="137">
        <f t="shared" si="235"/>
        <v>-1892.3076923076922</v>
      </c>
      <c r="Y1038" s="137">
        <f t="shared" si="240"/>
        <v>-75.69230769230785</v>
      </c>
      <c r="Z1038" s="137">
        <v>1158229.3</v>
      </c>
      <c r="AA1038" s="137">
        <f t="shared" si="236"/>
        <v>71770.699999999953</v>
      </c>
      <c r="AB1038" s="146">
        <f t="shared" si="232"/>
        <v>1158229.3</v>
      </c>
      <c r="AC1038" s="147">
        <f t="shared" si="237"/>
        <v>46329.172000000006</v>
      </c>
      <c r="AD1038" s="137">
        <f t="shared" si="242"/>
        <v>1040178.405783269</v>
      </c>
      <c r="AE1038" s="138">
        <v>0.11269173273981201</v>
      </c>
      <c r="AF1038" s="137">
        <f t="shared" si="229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1995.4</v>
      </c>
      <c r="W1040" s="137">
        <f t="shared" si="239"/>
        <v>8404.6</v>
      </c>
      <c r="X1040" s="137">
        <f t="shared" si="235"/>
        <v>8081.3461538461543</v>
      </c>
      <c r="Y1040" s="137">
        <f t="shared" si="240"/>
        <v>323.2538461538461</v>
      </c>
      <c r="Z1040" s="137">
        <v>1995.4</v>
      </c>
      <c r="AA1040" s="137">
        <f t="shared" si="236"/>
        <v>0</v>
      </c>
      <c r="AB1040" s="146">
        <f t="shared" si="232"/>
        <v>1918.6538461538462</v>
      </c>
      <c r="AC1040" s="147">
        <f t="shared" si="237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847208.5</v>
      </c>
      <c r="AA1161" s="137">
        <f t="shared" si="271"/>
        <v>-847208.5</v>
      </c>
      <c r="AB1161" s="146">
        <f t="shared" si="276"/>
        <v>830596.56862745096</v>
      </c>
      <c r="AC1161" s="147">
        <f t="shared" si="272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7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hidden="1" x14ac:dyDescent="0.1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hidden="1" x14ac:dyDescent="0.1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hidden="1" x14ac:dyDescent="0.1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1115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1105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1118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1121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1122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1105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1132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1136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1684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1124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1122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1105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1140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1118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1140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1118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1140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1136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520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1140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1145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1140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1140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1140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20"/>
        <v>5471588.7735849051</v>
      </c>
      <c r="AC1309" s="209">
        <f t="shared" si="321"/>
        <v>328295.32641509455</v>
      </c>
      <c r="AD1309" s="216">
        <v>5471588.7735849097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4.25" hidden="1" x14ac:dyDescent="0.3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67" spans="1:31" hidden="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1679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7">
    <filterColumn colId="6">
      <filters>
        <filter val="拉扎斯网络科技（上海）有限公司"/>
      </filters>
    </filterColumn>
    <filterColumn colId="10">
      <filters>
        <filter val="维沃通信科技有限公司-vivo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1066</v>
      </c>
    </row>
    <row r="10" spans="1:11" x14ac:dyDescent="0.3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x14ac:dyDescent="0.3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x14ac:dyDescent="0.3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x14ac:dyDescent="0.15">
      <c r="A38" s="9" t="s">
        <v>1620</v>
      </c>
    </row>
    <row r="39" spans="1:11" x14ac:dyDescent="0.15">
      <c r="A39" s="9"/>
    </row>
    <row r="42" spans="1:11" x14ac:dyDescent="0.15">
      <c r="A42" s="9" t="s">
        <v>1073</v>
      </c>
    </row>
    <row r="47" spans="1:11" x14ac:dyDescent="0.1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1622</v>
      </c>
      <c r="C1" t="s">
        <v>1623</v>
      </c>
    </row>
    <row r="2" spans="1:3" x14ac:dyDescent="0.15">
      <c r="A2" t="s">
        <v>1624</v>
      </c>
      <c r="B2">
        <v>3679437.63</v>
      </c>
      <c r="C2">
        <v>3679437.63</v>
      </c>
    </row>
    <row r="3" spans="1:3" x14ac:dyDescent="0.15">
      <c r="A3" t="s">
        <v>1625</v>
      </c>
      <c r="B3">
        <v>308739.5</v>
      </c>
      <c r="C3">
        <v>308739.5</v>
      </c>
    </row>
    <row r="4" spans="1:3" x14ac:dyDescent="0.15">
      <c r="A4" t="s">
        <v>1626</v>
      </c>
      <c r="B4">
        <v>1403420.98</v>
      </c>
      <c r="C4">
        <v>1403420.98</v>
      </c>
    </row>
    <row r="5" spans="1:3" x14ac:dyDescent="0.15">
      <c r="A5" t="s">
        <v>1627</v>
      </c>
      <c r="B5">
        <v>500619047.13</v>
      </c>
      <c r="C5">
        <v>500619047.13</v>
      </c>
    </row>
    <row r="6" spans="1:3" x14ac:dyDescent="0.15">
      <c r="A6" t="s">
        <v>1628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1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4.25" x14ac:dyDescent="0.3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4.25" x14ac:dyDescent="0.3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4.25" x14ac:dyDescent="0.3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4.25" x14ac:dyDescent="0.3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4.25" x14ac:dyDescent="0.3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4.25" x14ac:dyDescent="0.3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4.25" x14ac:dyDescent="0.3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4.25" x14ac:dyDescent="0.3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4.25" x14ac:dyDescent="0.3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4.25" x14ac:dyDescent="0.3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4.25" x14ac:dyDescent="0.3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4.25" x14ac:dyDescent="0.3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4.25" x14ac:dyDescent="0.1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4.25" x14ac:dyDescent="0.3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4.25" x14ac:dyDescent="0.3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4.25" x14ac:dyDescent="0.3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4.25" x14ac:dyDescent="0.3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4.25" x14ac:dyDescent="0.3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ht="13.5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ht="13.5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4.25" x14ac:dyDescent="0.3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15">
      <c r="A2" s="42">
        <v>1</v>
      </c>
      <c r="B2" s="42" t="s">
        <v>1378</v>
      </c>
      <c r="C2" s="43">
        <v>560162209.98000002</v>
      </c>
      <c r="D2" s="42"/>
    </row>
    <row r="3" spans="1:17" x14ac:dyDescent="0.15">
      <c r="A3" s="42">
        <v>2</v>
      </c>
      <c r="B3" s="42" t="s">
        <v>1379</v>
      </c>
      <c r="C3" s="43">
        <v>7440362.3899999997</v>
      </c>
      <c r="D3" s="42"/>
    </row>
    <row r="4" spans="1:17" x14ac:dyDescent="0.15">
      <c r="A4" s="42">
        <v>3</v>
      </c>
      <c r="B4" s="42" t="s">
        <v>1380</v>
      </c>
      <c r="C4" s="43">
        <v>714416.38</v>
      </c>
      <c r="D4" s="42"/>
    </row>
    <row r="5" spans="1:17" x14ac:dyDescent="0.15">
      <c r="A5" s="42">
        <v>4</v>
      </c>
      <c r="B5" s="44" t="s">
        <v>1381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1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1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x14ac:dyDescent="0.1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1.25" x14ac:dyDescent="0.1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1.25" x14ac:dyDescent="0.1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1.25" x14ac:dyDescent="0.1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1.25" x14ac:dyDescent="0.1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1.25" x14ac:dyDescent="0.1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1.25" x14ac:dyDescent="0.1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1.25" x14ac:dyDescent="0.1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1.25" x14ac:dyDescent="0.1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1.25" x14ac:dyDescent="0.1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1.25" x14ac:dyDescent="0.1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1.25" x14ac:dyDescent="0.1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1.25" x14ac:dyDescent="0.1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1.25" x14ac:dyDescent="0.1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1.25" x14ac:dyDescent="0.1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1.25" x14ac:dyDescent="0.1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1.25" x14ac:dyDescent="0.1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1.25" x14ac:dyDescent="0.1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1.25" x14ac:dyDescent="0.1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1.25" x14ac:dyDescent="0.1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1.25" x14ac:dyDescent="0.1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1.25" x14ac:dyDescent="0.1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1.25" x14ac:dyDescent="0.1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1.25" x14ac:dyDescent="0.1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1.25" x14ac:dyDescent="0.1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1.25" x14ac:dyDescent="0.1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1.25" x14ac:dyDescent="0.1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1.25" x14ac:dyDescent="0.1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1.25" x14ac:dyDescent="0.1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1.25" x14ac:dyDescent="0.1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1.25" x14ac:dyDescent="0.1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1.25" x14ac:dyDescent="0.1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1.25" x14ac:dyDescent="0.1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1.25" x14ac:dyDescent="0.1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1.25" x14ac:dyDescent="0.1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1.25" x14ac:dyDescent="0.1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1.25" x14ac:dyDescent="0.1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1.25" x14ac:dyDescent="0.1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1.25" x14ac:dyDescent="0.1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1.25" x14ac:dyDescent="0.1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1.25" x14ac:dyDescent="0.1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1.25" x14ac:dyDescent="0.1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1.25" x14ac:dyDescent="0.1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1.25" x14ac:dyDescent="0.1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1.25" x14ac:dyDescent="0.1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1.25" x14ac:dyDescent="0.1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1.25" x14ac:dyDescent="0.1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1.25" x14ac:dyDescent="0.1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1.25" x14ac:dyDescent="0.1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1.25" x14ac:dyDescent="0.1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1.25" x14ac:dyDescent="0.1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1.25" x14ac:dyDescent="0.1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1.25" x14ac:dyDescent="0.1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1.25" x14ac:dyDescent="0.1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1.25" x14ac:dyDescent="0.1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1.25" x14ac:dyDescent="0.1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1.25" x14ac:dyDescent="0.1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1.25" x14ac:dyDescent="0.1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1.25" x14ac:dyDescent="0.1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1.25" x14ac:dyDescent="0.1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1.25" x14ac:dyDescent="0.1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ht="14.25" x14ac:dyDescent="0.3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1543</v>
      </c>
    </row>
    <row r="2" spans="1:13" x14ac:dyDescent="0.15">
      <c r="A2" s="245" t="s">
        <v>1544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13" x14ac:dyDescent="0.15">
      <c r="A3" s="246" t="s">
        <v>1545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</row>
    <row r="4" spans="1:13" x14ac:dyDescent="0.3">
      <c r="A4" s="11" t="s">
        <v>5</v>
      </c>
      <c r="B4" s="247" t="s">
        <v>1546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x14ac:dyDescent="0.1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1561</v>
      </c>
      <c r="B7" s="237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2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1562</v>
      </c>
      <c r="B8" s="238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3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1564</v>
      </c>
      <c r="E11" s="10" t="s">
        <v>1565</v>
      </c>
    </row>
    <row r="12" spans="1:13" x14ac:dyDescent="0.3">
      <c r="A12" s="17" t="s">
        <v>1566</v>
      </c>
      <c r="B12" s="233">
        <v>3926515.07</v>
      </c>
      <c r="C12" s="233"/>
      <c r="E12" s="18"/>
      <c r="F12" s="18"/>
      <c r="G12" s="18"/>
      <c r="H12" s="18"/>
      <c r="I12" s="18"/>
      <c r="J12" s="18"/>
    </row>
    <row r="13" spans="1:13" x14ac:dyDescent="0.3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1590</v>
      </c>
      <c r="B25" s="233">
        <v>678128.2</v>
      </c>
      <c r="C25" s="233"/>
      <c r="E25" s="18"/>
      <c r="F25" s="21"/>
      <c r="G25" s="21"/>
      <c r="H25" s="22"/>
      <c r="I25" s="21"/>
      <c r="J25" s="18"/>
    </row>
    <row r="26" spans="1:10" x14ac:dyDescent="0.3">
      <c r="A26" s="244" t="s">
        <v>1591</v>
      </c>
      <c r="B26" s="244"/>
      <c r="C26" s="244"/>
      <c r="E26" s="18"/>
      <c r="F26" s="21"/>
      <c r="G26" s="21"/>
      <c r="H26" s="22"/>
      <c r="I26" s="21"/>
      <c r="J26" s="18"/>
    </row>
    <row r="27" spans="1:10" x14ac:dyDescent="0.3">
      <c r="A27" s="17" t="s">
        <v>1592</v>
      </c>
      <c r="B27" s="233">
        <v>4385.3770000000004</v>
      </c>
      <c r="C27" s="233"/>
      <c r="E27" s="18"/>
      <c r="F27" s="21"/>
      <c r="G27" s="21"/>
      <c r="H27" s="22"/>
      <c r="I27" s="21"/>
      <c r="J27" s="18"/>
    </row>
    <row r="28" spans="1:10" x14ac:dyDescent="0.3">
      <c r="A28" s="234" t="s">
        <v>1593</v>
      </c>
      <c r="B28" s="235"/>
      <c r="C28" s="236"/>
      <c r="E28" s="18"/>
      <c r="F28" s="21"/>
      <c r="G28" s="21"/>
      <c r="H28" s="22"/>
      <c r="I28" s="21"/>
      <c r="J28" s="18"/>
    </row>
    <row r="29" spans="1:10" x14ac:dyDescent="0.3">
      <c r="A29" s="17" t="s">
        <v>1552</v>
      </c>
      <c r="B29" s="233">
        <v>97400.31</v>
      </c>
      <c r="C29" s="233"/>
      <c r="E29" s="18"/>
      <c r="F29" s="21"/>
      <c r="G29" s="21"/>
      <c r="H29" s="22"/>
      <c r="I29" s="21"/>
      <c r="J29" s="18"/>
    </row>
    <row r="30" spans="1:10" x14ac:dyDescent="0.3">
      <c r="A30" s="234" t="s">
        <v>1593</v>
      </c>
      <c r="B30" s="235"/>
      <c r="C30" s="236"/>
      <c r="E30" s="18"/>
      <c r="F30" s="21"/>
      <c r="G30" s="21"/>
      <c r="H30" s="22"/>
      <c r="I30" s="21"/>
      <c r="J30" s="18"/>
    </row>
    <row r="31" spans="1:10" x14ac:dyDescent="0.3">
      <c r="A31" s="17" t="s">
        <v>1553</v>
      </c>
      <c r="B31" s="233">
        <v>1083703.95</v>
      </c>
      <c r="C31" s="233"/>
      <c r="E31" s="18"/>
      <c r="F31" s="21"/>
      <c r="G31" s="21"/>
      <c r="H31" s="22"/>
      <c r="I31" s="21"/>
      <c r="J31" s="18"/>
    </row>
    <row r="32" spans="1:10" x14ac:dyDescent="0.3">
      <c r="A32" s="234" t="s">
        <v>1593</v>
      </c>
      <c r="B32" s="235"/>
      <c r="C32" s="236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1595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2020-09-14T08:49:41Z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