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客户表!$A$1:$AN$752</definedName>
    <definedName name="_xlnm._FilterDatabase" localSheetId="2" hidden="1">媒体表!$A$1:$U$74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 concurrentCalc="0"/>
</workbook>
</file>

<file path=xl/calcChain.xml><?xml version="1.0" encoding="utf-8"?>
<calcChain xmlns="http://schemas.openxmlformats.org/spreadsheetml/2006/main">
  <c r="Z67" i="1" l="1"/>
  <c r="Z68" i="1"/>
  <c r="Z69" i="1"/>
  <c r="W2" i="1"/>
  <c r="Z2" i="1"/>
  <c r="Z3" i="1"/>
  <c r="W4" i="1"/>
  <c r="Z4" i="1"/>
  <c r="W5" i="1"/>
  <c r="Z5" i="1"/>
  <c r="W6" i="1"/>
  <c r="Z6" i="1"/>
  <c r="W7" i="1"/>
  <c r="Z7" i="1"/>
  <c r="W8" i="1"/>
  <c r="Z8" i="1"/>
  <c r="W9" i="1"/>
  <c r="Z9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W42" i="1"/>
  <c r="Z42" i="1"/>
  <c r="W43" i="1"/>
  <c r="Z43" i="1"/>
  <c r="W44" i="1"/>
  <c r="Z44" i="1"/>
  <c r="W45" i="1"/>
  <c r="Z45" i="1"/>
  <c r="W46" i="1"/>
  <c r="Z46" i="1"/>
  <c r="W47" i="1"/>
  <c r="Z47" i="1"/>
  <c r="W48" i="1"/>
  <c r="Z48" i="1"/>
  <c r="W49" i="1"/>
  <c r="Z49" i="1"/>
  <c r="W50" i="1"/>
  <c r="Z50" i="1"/>
  <c r="W51" i="1"/>
  <c r="Z51" i="1"/>
  <c r="W52" i="1"/>
  <c r="Z52" i="1"/>
  <c r="W53" i="1"/>
  <c r="Z53" i="1"/>
  <c r="W54" i="1"/>
  <c r="Z54" i="1"/>
  <c r="W55" i="1"/>
  <c r="Z55" i="1"/>
  <c r="W56" i="1"/>
  <c r="Z56" i="1"/>
  <c r="Z57" i="1"/>
  <c r="Z58" i="1"/>
  <c r="Z59" i="1"/>
  <c r="W60" i="1"/>
  <c r="Z60" i="1"/>
  <c r="Z61" i="1"/>
  <c r="Z62" i="1"/>
  <c r="Z63" i="1"/>
  <c r="Z64" i="1"/>
  <c r="Z65" i="1"/>
  <c r="Z66" i="1"/>
  <c r="Z70" i="1"/>
  <c r="W71" i="1"/>
  <c r="Z71" i="1"/>
  <c r="Z72" i="1"/>
  <c r="W73" i="1"/>
  <c r="Z73" i="1"/>
  <c r="W74" i="1"/>
  <c r="Z74" i="1"/>
  <c r="W75" i="1"/>
  <c r="Z75" i="1"/>
  <c r="W76" i="1"/>
  <c r="Z76" i="1"/>
  <c r="W77" i="1"/>
  <c r="Z77" i="1"/>
  <c r="W78" i="1"/>
  <c r="Z78" i="1"/>
  <c r="W79" i="1"/>
  <c r="Z79" i="1"/>
  <c r="W80" i="1"/>
  <c r="Z80" i="1"/>
  <c r="W81" i="1"/>
  <c r="Z81" i="1"/>
  <c r="W82" i="1"/>
  <c r="Z82" i="1"/>
  <c r="W83" i="1"/>
  <c r="Z83" i="1"/>
  <c r="W84" i="1"/>
  <c r="Z84" i="1"/>
  <c r="W85" i="1"/>
  <c r="Z85" i="1"/>
  <c r="W86" i="1"/>
  <c r="Z86" i="1"/>
  <c r="W87" i="1"/>
  <c r="Z87" i="1"/>
  <c r="W88" i="1"/>
  <c r="Z88" i="1"/>
  <c r="W89" i="1"/>
  <c r="Z89" i="1"/>
  <c r="W90" i="1"/>
  <c r="Z90" i="1"/>
  <c r="W91" i="1"/>
  <c r="Z91" i="1"/>
  <c r="W92" i="1"/>
  <c r="Z92" i="1"/>
  <c r="W93" i="1"/>
  <c r="Z93" i="1"/>
  <c r="W94" i="1"/>
  <c r="Z94" i="1"/>
  <c r="W95" i="1"/>
  <c r="Z95" i="1"/>
  <c r="W96" i="1"/>
  <c r="Z96" i="1"/>
  <c r="W97" i="1"/>
  <c r="Z97" i="1"/>
  <c r="W98" i="1"/>
  <c r="Z98" i="1"/>
  <c r="W99" i="1"/>
  <c r="Z99" i="1"/>
  <c r="W100" i="1"/>
  <c r="Z100" i="1"/>
  <c r="W101" i="1"/>
  <c r="Z101" i="1"/>
  <c r="W102" i="1"/>
  <c r="Z102" i="1"/>
  <c r="W103" i="1"/>
  <c r="Z103" i="1"/>
  <c r="W104" i="1"/>
  <c r="Z104" i="1"/>
  <c r="W105" i="1"/>
  <c r="Z105" i="1"/>
  <c r="W106" i="1"/>
  <c r="Z106" i="1"/>
  <c r="W107" i="1"/>
  <c r="Z107" i="1"/>
  <c r="W108" i="1"/>
  <c r="Z108" i="1"/>
  <c r="W109" i="1"/>
  <c r="Z109" i="1"/>
  <c r="W110" i="1"/>
  <c r="Z110" i="1"/>
  <c r="W111" i="1"/>
  <c r="Z111" i="1"/>
  <c r="W112" i="1"/>
  <c r="Z112" i="1"/>
  <c r="W113" i="1"/>
  <c r="Z113" i="1"/>
  <c r="W114" i="1"/>
  <c r="Z114" i="1"/>
  <c r="W115" i="1"/>
  <c r="Z115" i="1"/>
  <c r="W116" i="1"/>
  <c r="Z116" i="1"/>
  <c r="W117" i="1"/>
  <c r="Z117" i="1"/>
  <c r="W118" i="1"/>
  <c r="Z118" i="1"/>
  <c r="W119" i="1"/>
  <c r="Z119" i="1"/>
  <c r="W120" i="1"/>
  <c r="Z120" i="1"/>
  <c r="W121" i="1"/>
  <c r="Z121" i="1"/>
  <c r="Z122" i="1"/>
  <c r="Z123" i="1"/>
  <c r="Z124" i="1"/>
  <c r="Z125" i="1"/>
  <c r="Z126" i="1"/>
  <c r="Z127" i="1"/>
  <c r="Z128" i="1"/>
  <c r="W129" i="1"/>
  <c r="Z129" i="1"/>
  <c r="W130" i="1"/>
  <c r="Z130" i="1"/>
  <c r="W131" i="1"/>
  <c r="Z131" i="1"/>
  <c r="Z132" i="1"/>
  <c r="W133" i="1"/>
  <c r="Z133" i="1"/>
  <c r="W134" i="1"/>
  <c r="Z134" i="1"/>
  <c r="W135" i="1"/>
  <c r="Z135" i="1"/>
  <c r="W136" i="1"/>
  <c r="Z136" i="1"/>
  <c r="W137" i="1"/>
  <c r="Z137" i="1"/>
  <c r="W138" i="1"/>
  <c r="Z138" i="1"/>
  <c r="W139" i="1"/>
  <c r="Z139" i="1"/>
  <c r="W140" i="1"/>
  <c r="Z140" i="1"/>
  <c r="W141" i="1"/>
  <c r="Z141" i="1"/>
  <c r="W142" i="1"/>
  <c r="Z142" i="1"/>
  <c r="W143" i="1"/>
  <c r="Z143" i="1"/>
  <c r="W144" i="1"/>
  <c r="Z144" i="1"/>
  <c r="W145" i="1"/>
  <c r="Z145" i="1"/>
  <c r="W146" i="1"/>
  <c r="Z146" i="1"/>
  <c r="W147" i="1"/>
  <c r="Z147" i="1"/>
  <c r="W148" i="1"/>
  <c r="Z148" i="1"/>
  <c r="W149" i="1"/>
  <c r="Z149" i="1"/>
  <c r="W150" i="1"/>
  <c r="Z150" i="1"/>
  <c r="W151" i="1"/>
  <c r="Z151" i="1"/>
  <c r="W152" i="1"/>
  <c r="Z152" i="1"/>
  <c r="W153" i="1"/>
  <c r="Z153" i="1"/>
  <c r="W154" i="1"/>
  <c r="Z154" i="1"/>
  <c r="W155" i="1"/>
  <c r="Z155" i="1"/>
  <c r="W156" i="1"/>
  <c r="Z156" i="1"/>
  <c r="W157" i="1"/>
  <c r="Z157" i="1"/>
  <c r="W158" i="1"/>
  <c r="Z158" i="1"/>
  <c r="W159" i="1"/>
  <c r="Z159" i="1"/>
  <c r="W160" i="1"/>
  <c r="Z160" i="1"/>
  <c r="W161" i="1"/>
  <c r="Z161" i="1"/>
  <c r="W162" i="1"/>
  <c r="Z162" i="1"/>
  <c r="W163" i="1"/>
  <c r="Z163" i="1"/>
  <c r="W164" i="1"/>
  <c r="Z164" i="1"/>
  <c r="W165" i="1"/>
  <c r="Z165" i="1"/>
  <c r="W166" i="1"/>
  <c r="Z166" i="1"/>
  <c r="W167" i="1"/>
  <c r="Z167" i="1"/>
  <c r="W168" i="1"/>
  <c r="Z168" i="1"/>
  <c r="W169" i="1"/>
  <c r="Z169" i="1"/>
  <c r="W170" i="1"/>
  <c r="Z170" i="1"/>
  <c r="W171" i="1"/>
  <c r="Z171" i="1"/>
  <c r="W172" i="1"/>
  <c r="Z172" i="1"/>
  <c r="W173" i="1"/>
  <c r="Z173" i="1"/>
  <c r="W174" i="1"/>
  <c r="Z174" i="1"/>
  <c r="W175" i="1"/>
  <c r="Z175" i="1"/>
  <c r="W176" i="1"/>
  <c r="Z176" i="1"/>
  <c r="Z177" i="1"/>
  <c r="Z178" i="1"/>
  <c r="Z179" i="1"/>
  <c r="Z180" i="1"/>
  <c r="W181" i="1"/>
  <c r="Z181" i="1"/>
  <c r="W182" i="1"/>
  <c r="Z182" i="1"/>
  <c r="W183" i="1"/>
  <c r="Z183" i="1"/>
  <c r="W184" i="1"/>
  <c r="Z184" i="1"/>
  <c r="W185" i="1"/>
  <c r="Z185" i="1"/>
  <c r="W186" i="1"/>
  <c r="Z186" i="1"/>
  <c r="W187" i="1"/>
  <c r="Z187" i="1"/>
  <c r="W188" i="1"/>
  <c r="Z188" i="1"/>
  <c r="W189" i="1"/>
  <c r="Z189" i="1"/>
  <c r="W190" i="1"/>
  <c r="Z190" i="1"/>
  <c r="W191" i="1"/>
  <c r="Z191" i="1"/>
  <c r="W192" i="1"/>
  <c r="Z192" i="1"/>
  <c r="W193" i="1"/>
  <c r="Z193" i="1"/>
  <c r="W194" i="1"/>
  <c r="Z194" i="1"/>
  <c r="W195" i="1"/>
  <c r="Z195" i="1"/>
  <c r="W196" i="1"/>
  <c r="Z196" i="1"/>
  <c r="W197" i="1"/>
  <c r="Z197" i="1"/>
  <c r="W198" i="1"/>
  <c r="Z198" i="1"/>
  <c r="W199" i="1"/>
  <c r="Z199" i="1"/>
  <c r="W200" i="1"/>
  <c r="Z200" i="1"/>
  <c r="W201" i="1"/>
  <c r="Z201" i="1"/>
  <c r="W202" i="1"/>
  <c r="Z202" i="1"/>
  <c r="W203" i="1"/>
  <c r="Z203" i="1"/>
  <c r="W204" i="1"/>
  <c r="Z204" i="1"/>
  <c r="W205" i="1"/>
  <c r="Z205" i="1"/>
  <c r="W206" i="1"/>
  <c r="Z206" i="1"/>
  <c r="W207" i="1"/>
  <c r="Z207" i="1"/>
  <c r="W208" i="1"/>
  <c r="Z208" i="1"/>
  <c r="W209" i="1"/>
  <c r="Z209" i="1"/>
  <c r="W210" i="1"/>
  <c r="Z210" i="1"/>
  <c r="W211" i="1"/>
  <c r="Z211" i="1"/>
  <c r="W212" i="1"/>
  <c r="Z212" i="1"/>
  <c r="W213" i="1"/>
  <c r="Z213" i="1"/>
  <c r="W214" i="1"/>
  <c r="Z214" i="1"/>
  <c r="W215" i="1"/>
  <c r="Z215" i="1"/>
  <c r="W216" i="1"/>
  <c r="Z216" i="1"/>
  <c r="W217" i="1"/>
  <c r="Z217" i="1"/>
  <c r="W218" i="1"/>
  <c r="Z218" i="1"/>
  <c r="W219" i="1"/>
  <c r="AM219" i="1"/>
  <c r="AN219" i="1"/>
  <c r="Z219" i="1"/>
  <c r="W220" i="1"/>
  <c r="Z220" i="1"/>
  <c r="W221" i="1"/>
  <c r="Z221" i="1"/>
  <c r="Z222" i="1"/>
  <c r="AM223" i="1"/>
  <c r="AN223" i="1"/>
  <c r="Z223" i="1"/>
  <c r="Z224" i="1"/>
  <c r="W225" i="1"/>
  <c r="AM225" i="1"/>
  <c r="AN225" i="1"/>
  <c r="Z225" i="1"/>
  <c r="AN226" i="1"/>
  <c r="Z226" i="1"/>
  <c r="W227" i="1"/>
  <c r="AM227" i="1"/>
  <c r="AN227" i="1"/>
  <c r="Z227" i="1"/>
  <c r="W228" i="1"/>
  <c r="Z228" i="1"/>
  <c r="W229" i="1"/>
  <c r="Z229" i="1"/>
  <c r="W230" i="1"/>
  <c r="AM230" i="1"/>
  <c r="AN230" i="1"/>
  <c r="Z230" i="1"/>
  <c r="W231" i="1"/>
  <c r="AM231" i="1"/>
  <c r="AN231" i="1"/>
  <c r="Z231" i="1"/>
  <c r="Z232" i="1"/>
  <c r="X233" i="1"/>
  <c r="Z233" i="1"/>
  <c r="Z234" i="1"/>
  <c r="W235" i="1"/>
  <c r="Z235" i="1"/>
  <c r="Z236" i="1"/>
  <c r="W237" i="1"/>
  <c r="Z237" i="1"/>
  <c r="AM238" i="1"/>
  <c r="AN238" i="1"/>
  <c r="Z238" i="1"/>
  <c r="AN239" i="1"/>
  <c r="Z239" i="1"/>
  <c r="AN240" i="1"/>
  <c r="Z240" i="1"/>
  <c r="W241" i="1"/>
  <c r="Z241" i="1"/>
  <c r="W242" i="1"/>
  <c r="Z242" i="1"/>
  <c r="W243" i="1"/>
  <c r="Z243" i="1"/>
  <c r="W244" i="1"/>
  <c r="Z244" i="1"/>
  <c r="W245" i="1"/>
  <c r="Z245" i="1"/>
  <c r="W246" i="1"/>
  <c r="Z246" i="1"/>
  <c r="W247" i="1"/>
  <c r="Z247" i="1"/>
  <c r="W248" i="1"/>
  <c r="Z248" i="1"/>
  <c r="W249" i="1"/>
  <c r="Z249" i="1"/>
  <c r="W250" i="1"/>
  <c r="Z250" i="1"/>
  <c r="W251" i="1"/>
  <c r="Z251" i="1"/>
  <c r="W252" i="1"/>
  <c r="Z252" i="1"/>
  <c r="W253" i="1"/>
  <c r="Z253" i="1"/>
  <c r="W254" i="1"/>
  <c r="Z254" i="1"/>
  <c r="W255" i="1"/>
  <c r="Z255" i="1"/>
  <c r="W256" i="1"/>
  <c r="Z256" i="1"/>
  <c r="W257" i="1"/>
  <c r="Z257" i="1"/>
  <c r="W258" i="1"/>
  <c r="Z258" i="1"/>
  <c r="W259" i="1"/>
  <c r="Z259" i="1"/>
  <c r="W260" i="1"/>
  <c r="Z260" i="1"/>
  <c r="W261" i="1"/>
  <c r="Z261" i="1"/>
  <c r="W262" i="1"/>
  <c r="Z262" i="1"/>
  <c r="W263" i="1"/>
  <c r="Z263" i="1"/>
  <c r="W264" i="1"/>
  <c r="Z264" i="1"/>
  <c r="W265" i="1"/>
  <c r="Z265" i="1"/>
  <c r="W266" i="1"/>
  <c r="Z266" i="1"/>
  <c r="W267" i="1"/>
  <c r="Z267" i="1"/>
  <c r="W268" i="1"/>
  <c r="Z268" i="1"/>
  <c r="W269" i="1"/>
  <c r="Z269" i="1"/>
  <c r="W270" i="1"/>
  <c r="Z270" i="1"/>
  <c r="W271" i="1"/>
  <c r="Z271" i="1"/>
  <c r="W272" i="1"/>
  <c r="Z272" i="1"/>
  <c r="W273" i="1"/>
  <c r="Z273" i="1"/>
  <c r="W274" i="1"/>
  <c r="Z274" i="1"/>
  <c r="W275" i="1"/>
  <c r="Z275" i="1"/>
  <c r="W276" i="1"/>
  <c r="Z276" i="1"/>
  <c r="W277" i="1"/>
  <c r="Z277" i="1"/>
  <c r="W278" i="1"/>
  <c r="Z278" i="1"/>
  <c r="W279" i="1"/>
  <c r="AM279" i="1"/>
  <c r="AN279" i="1"/>
  <c r="Z279" i="1"/>
  <c r="W280" i="1"/>
  <c r="Z280" i="1"/>
  <c r="W281" i="1"/>
  <c r="Z281" i="1"/>
  <c r="W282" i="1"/>
  <c r="AM282" i="1"/>
  <c r="AN282" i="1"/>
  <c r="Z282" i="1"/>
  <c r="W283" i="1"/>
  <c r="Z283" i="1"/>
  <c r="W284" i="1"/>
  <c r="Z284" i="1"/>
  <c r="W285" i="1"/>
  <c r="AM285" i="1"/>
  <c r="AN285" i="1"/>
  <c r="Z285" i="1"/>
  <c r="W286" i="1"/>
  <c r="Z286" i="1"/>
  <c r="W287" i="1"/>
  <c r="AM287" i="1"/>
  <c r="AN287" i="1"/>
  <c r="Z287" i="1"/>
  <c r="Z288" i="1"/>
  <c r="Z289" i="1"/>
  <c r="W290" i="1"/>
  <c r="Z290" i="1"/>
  <c r="W291" i="1"/>
  <c r="Z291" i="1"/>
  <c r="W292" i="1"/>
  <c r="Z292" i="1"/>
  <c r="W293" i="1"/>
  <c r="Z293" i="1"/>
  <c r="W294" i="1"/>
  <c r="Z294" i="1"/>
  <c r="W295" i="1"/>
  <c r="Z295" i="1"/>
  <c r="W296" i="1"/>
  <c r="Z296" i="1"/>
  <c r="W297" i="1"/>
  <c r="Z297" i="1"/>
  <c r="W298" i="1"/>
  <c r="Z298" i="1"/>
  <c r="W299" i="1"/>
  <c r="Z299" i="1"/>
  <c r="AM300" i="1"/>
  <c r="AN300" i="1"/>
  <c r="Z300" i="1"/>
  <c r="Z301" i="1"/>
  <c r="AN302" i="1"/>
  <c r="Z302" i="1"/>
  <c r="W303" i="1"/>
  <c r="Z303" i="1"/>
  <c r="W304" i="1"/>
  <c r="Z304" i="1"/>
  <c r="W305" i="1"/>
  <c r="Z305" i="1"/>
  <c r="W306" i="1"/>
  <c r="Z306" i="1"/>
  <c r="W307" i="1"/>
  <c r="Z307" i="1"/>
  <c r="W308" i="1"/>
  <c r="Z308" i="1"/>
  <c r="W309" i="1"/>
  <c r="Z309" i="1"/>
  <c r="W310" i="1"/>
  <c r="Z310" i="1"/>
  <c r="W311" i="1"/>
  <c r="Z311" i="1"/>
  <c r="W312" i="1"/>
  <c r="Z312" i="1"/>
  <c r="W313" i="1"/>
  <c r="Z313" i="1"/>
  <c r="W314" i="1"/>
  <c r="Z314" i="1"/>
  <c r="W315" i="1"/>
  <c r="Z315" i="1"/>
  <c r="W316" i="1"/>
  <c r="Z316" i="1"/>
  <c r="W317" i="1"/>
  <c r="Z317" i="1"/>
  <c r="W318" i="1"/>
  <c r="Z318" i="1"/>
  <c r="W319" i="1"/>
  <c r="Z319" i="1"/>
  <c r="W320" i="1"/>
  <c r="Z320" i="1"/>
  <c r="W321" i="1"/>
  <c r="Z321" i="1"/>
  <c r="W322" i="1"/>
  <c r="Z322" i="1"/>
  <c r="W323" i="1"/>
  <c r="Z323" i="1"/>
  <c r="W324" i="1"/>
  <c r="Z324" i="1"/>
  <c r="W325" i="1"/>
  <c r="Z325" i="1"/>
  <c r="W326" i="1"/>
  <c r="Z326" i="1"/>
  <c r="W327" i="1"/>
  <c r="Z327" i="1"/>
  <c r="W328" i="1"/>
  <c r="Z328" i="1"/>
  <c r="W329" i="1"/>
  <c r="Z329" i="1"/>
  <c r="W330" i="1"/>
  <c r="Z330" i="1"/>
  <c r="W331" i="1"/>
  <c r="Z331" i="1"/>
  <c r="W332" i="1"/>
  <c r="Z332" i="1"/>
  <c r="W333" i="1"/>
  <c r="Z333" i="1"/>
  <c r="W334" i="1"/>
  <c r="Z334" i="1"/>
  <c r="W335" i="1"/>
  <c r="Z335" i="1"/>
  <c r="W336" i="1"/>
  <c r="Z336" i="1"/>
  <c r="W337" i="1"/>
  <c r="Z337" i="1"/>
  <c r="W338" i="1"/>
  <c r="Z338" i="1"/>
  <c r="W339" i="1"/>
  <c r="Z339" i="1"/>
  <c r="W340" i="1"/>
  <c r="AM340" i="1"/>
  <c r="AN340" i="1"/>
  <c r="Z340" i="1"/>
  <c r="W341" i="1"/>
  <c r="Z341" i="1"/>
  <c r="W342" i="1"/>
  <c r="Z342" i="1"/>
  <c r="W343" i="1"/>
  <c r="AM343" i="1"/>
  <c r="AN343" i="1"/>
  <c r="Z343" i="1"/>
  <c r="W344" i="1"/>
  <c r="Z344" i="1"/>
  <c r="W345" i="1"/>
  <c r="Z345" i="1"/>
  <c r="W346" i="1"/>
  <c r="AM346" i="1"/>
  <c r="AN346" i="1"/>
  <c r="Z346" i="1"/>
  <c r="W347" i="1"/>
  <c r="Z347" i="1"/>
  <c r="W348" i="1"/>
  <c r="Z348" i="1"/>
  <c r="W349" i="1"/>
  <c r="Z349" i="1"/>
  <c r="W350" i="1"/>
  <c r="Z350" i="1"/>
  <c r="W351" i="1"/>
  <c r="Z351" i="1"/>
  <c r="W352" i="1"/>
  <c r="Z352" i="1"/>
  <c r="W353" i="1"/>
  <c r="Z353" i="1"/>
  <c r="Z354" i="1"/>
  <c r="Z355" i="1"/>
  <c r="W356" i="1"/>
  <c r="Z356" i="1"/>
  <c r="Z357" i="1"/>
  <c r="W358" i="1"/>
  <c r="Z358" i="1"/>
  <c r="Z359" i="1"/>
  <c r="Z360" i="1"/>
  <c r="Z361" i="1"/>
  <c r="Z362" i="1"/>
  <c r="Z363" i="1"/>
  <c r="Z364" i="1"/>
  <c r="W365" i="1"/>
  <c r="Z365" i="1"/>
  <c r="W366" i="1"/>
  <c r="Z366" i="1"/>
  <c r="Z367" i="1"/>
  <c r="W368" i="1"/>
  <c r="Z368" i="1"/>
  <c r="AN369" i="1"/>
  <c r="Z369" i="1"/>
  <c r="AN370" i="1"/>
  <c r="Z370" i="1"/>
  <c r="W371" i="1"/>
  <c r="Z371" i="1"/>
  <c r="W372" i="1"/>
  <c r="Z372" i="1"/>
  <c r="W373" i="1"/>
  <c r="Z373" i="1"/>
  <c r="W374" i="1"/>
  <c r="Z374" i="1"/>
  <c r="W375" i="1"/>
  <c r="Z375" i="1"/>
  <c r="W376" i="1"/>
  <c r="Z376" i="1"/>
  <c r="W377" i="1"/>
  <c r="Z377" i="1"/>
  <c r="W378" i="1"/>
  <c r="Z378" i="1"/>
  <c r="W379" i="1"/>
  <c r="Z379" i="1"/>
  <c r="W380" i="1"/>
  <c r="Z380" i="1"/>
  <c r="W381" i="1"/>
  <c r="Z381" i="1"/>
  <c r="W382" i="1"/>
  <c r="Z382" i="1"/>
  <c r="W383" i="1"/>
  <c r="Z383" i="1"/>
  <c r="W384" i="1"/>
  <c r="Z384" i="1"/>
  <c r="W385" i="1"/>
  <c r="Z385" i="1"/>
  <c r="W386" i="1"/>
  <c r="Z386" i="1"/>
  <c r="W387" i="1"/>
  <c r="Z387" i="1"/>
  <c r="W388" i="1"/>
  <c r="Z388" i="1"/>
  <c r="W389" i="1"/>
  <c r="Z389" i="1"/>
  <c r="W390" i="1"/>
  <c r="Z390" i="1"/>
  <c r="W391" i="1"/>
  <c r="Z391" i="1"/>
  <c r="W392" i="1"/>
  <c r="Z392" i="1"/>
  <c r="W393" i="1"/>
  <c r="Z393" i="1"/>
  <c r="W394" i="1"/>
  <c r="Z394" i="1"/>
  <c r="W395" i="1"/>
  <c r="Z395" i="1"/>
  <c r="W396" i="1"/>
  <c r="Z396" i="1"/>
  <c r="W397" i="1"/>
  <c r="Z397" i="1"/>
  <c r="W398" i="1"/>
  <c r="Z398" i="1"/>
  <c r="W399" i="1"/>
  <c r="Z399" i="1"/>
  <c r="W400" i="1"/>
  <c r="Z400" i="1"/>
  <c r="W401" i="1"/>
  <c r="Z401" i="1"/>
  <c r="W402" i="1"/>
  <c r="Z402" i="1"/>
  <c r="W403" i="1"/>
  <c r="Z403" i="1"/>
  <c r="W404" i="1"/>
  <c r="Z404" i="1"/>
  <c r="W405" i="1"/>
  <c r="Z405" i="1"/>
  <c r="W406" i="1"/>
  <c r="Z406" i="1"/>
  <c r="W407" i="1"/>
  <c r="Z407" i="1"/>
  <c r="W408" i="1"/>
  <c r="Z408" i="1"/>
  <c r="W409" i="1"/>
  <c r="Z409" i="1"/>
  <c r="W410" i="1"/>
  <c r="Z410" i="1"/>
  <c r="W411" i="1"/>
  <c r="AM411" i="1"/>
  <c r="AN411" i="1"/>
  <c r="Z411" i="1"/>
  <c r="W412" i="1"/>
  <c r="Z412" i="1"/>
  <c r="W413" i="1"/>
  <c r="Z413" i="1"/>
  <c r="W414" i="1"/>
  <c r="AM414" i="1"/>
  <c r="AN414" i="1"/>
  <c r="Z414" i="1"/>
  <c r="W415" i="1"/>
  <c r="Z415" i="1"/>
  <c r="W416" i="1"/>
  <c r="AM416" i="1"/>
  <c r="AN416" i="1"/>
  <c r="Z416" i="1"/>
  <c r="W417" i="1"/>
  <c r="Z417" i="1"/>
  <c r="W418" i="1"/>
  <c r="Z418" i="1"/>
  <c r="W419" i="1"/>
  <c r="Z419" i="1"/>
  <c r="W420" i="1"/>
  <c r="Z420" i="1"/>
  <c r="W421" i="1"/>
  <c r="Z421" i="1"/>
  <c r="W422" i="1"/>
  <c r="Z422" i="1"/>
  <c r="W423" i="1"/>
  <c r="Z423" i="1"/>
  <c r="W424" i="1"/>
  <c r="AM424" i="1"/>
  <c r="AN424" i="1"/>
  <c r="Z424" i="1"/>
  <c r="Z425" i="1"/>
  <c r="Z426" i="1"/>
  <c r="Z427" i="1"/>
  <c r="Z428" i="1"/>
  <c r="W429" i="1"/>
  <c r="Z429" i="1"/>
  <c r="W430" i="1"/>
  <c r="Z430" i="1"/>
  <c r="W431" i="1"/>
  <c r="Z431" i="1"/>
  <c r="W432" i="1"/>
  <c r="Z432" i="1"/>
  <c r="W433" i="1"/>
  <c r="Z433" i="1"/>
  <c r="W434" i="1"/>
  <c r="Z434" i="1"/>
  <c r="W435" i="1"/>
  <c r="Z435" i="1"/>
  <c r="W436" i="1"/>
  <c r="Z436" i="1"/>
  <c r="W437" i="1"/>
  <c r="Z437" i="1"/>
  <c r="AM438" i="1"/>
  <c r="AN438" i="1"/>
  <c r="Z438" i="1"/>
  <c r="AM439" i="1"/>
  <c r="AN439" i="1"/>
  <c r="Z439" i="1"/>
  <c r="AM440" i="1"/>
  <c r="AN440" i="1"/>
  <c r="Z440" i="1"/>
  <c r="W441" i="1"/>
  <c r="Z441" i="1"/>
  <c r="W442" i="1"/>
  <c r="Z442" i="1"/>
  <c r="W443" i="1"/>
  <c r="Z443" i="1"/>
  <c r="W444" i="1"/>
  <c r="Z444" i="1"/>
  <c r="W445" i="1"/>
  <c r="Z445" i="1"/>
  <c r="W446" i="1"/>
  <c r="Z446" i="1"/>
  <c r="W447" i="1"/>
  <c r="Z447" i="1"/>
  <c r="W448" i="1"/>
  <c r="Z448" i="1"/>
  <c r="W449" i="1"/>
  <c r="Z449" i="1"/>
  <c r="W450" i="1"/>
  <c r="Z450" i="1"/>
  <c r="W451" i="1"/>
  <c r="Z451" i="1"/>
  <c r="W452" i="1"/>
  <c r="Z452" i="1"/>
  <c r="W453" i="1"/>
  <c r="Z453" i="1"/>
  <c r="W454" i="1"/>
  <c r="Z454" i="1"/>
  <c r="W455" i="1"/>
  <c r="Z455" i="1"/>
  <c r="W456" i="1"/>
  <c r="Z456" i="1"/>
  <c r="W457" i="1"/>
  <c r="Z457" i="1"/>
  <c r="W458" i="1"/>
  <c r="Z458" i="1"/>
  <c r="W459" i="1"/>
  <c r="Z459" i="1"/>
  <c r="W460" i="1"/>
  <c r="Z460" i="1"/>
  <c r="W461" i="1"/>
  <c r="Z461" i="1"/>
  <c r="W462" i="1"/>
  <c r="Z462" i="1"/>
  <c r="W463" i="1"/>
  <c r="Z463" i="1"/>
  <c r="W464" i="1"/>
  <c r="Z464" i="1"/>
  <c r="W465" i="1"/>
  <c r="Z465" i="1"/>
  <c r="W466" i="1"/>
  <c r="Z466" i="1"/>
  <c r="W467" i="1"/>
  <c r="Z467" i="1"/>
  <c r="W468" i="1"/>
  <c r="Z468" i="1"/>
  <c r="W469" i="1"/>
  <c r="Z469" i="1"/>
  <c r="W470" i="1"/>
  <c r="Z470" i="1"/>
  <c r="W471" i="1"/>
  <c r="Z471" i="1"/>
  <c r="W472" i="1"/>
  <c r="Z472" i="1"/>
  <c r="W473" i="1"/>
  <c r="Z473" i="1"/>
  <c r="W474" i="1"/>
  <c r="Z474" i="1"/>
  <c r="W475" i="1"/>
  <c r="Z475" i="1"/>
  <c r="W476" i="1"/>
  <c r="Z476" i="1"/>
  <c r="W477" i="1"/>
  <c r="Z477" i="1"/>
  <c r="W478" i="1"/>
  <c r="Z478" i="1"/>
  <c r="W479" i="1"/>
  <c r="AM479" i="1"/>
  <c r="AN479" i="1"/>
  <c r="Z479" i="1"/>
  <c r="W480" i="1"/>
  <c r="Z480" i="1"/>
  <c r="W481" i="1"/>
  <c r="Z481" i="1"/>
  <c r="W482" i="1"/>
  <c r="Z482" i="1"/>
  <c r="W483" i="1"/>
  <c r="AM483" i="1"/>
  <c r="AN483" i="1"/>
  <c r="Z483" i="1"/>
  <c r="W484" i="1"/>
  <c r="AM484" i="1"/>
  <c r="AN484" i="1"/>
  <c r="Z484" i="1"/>
  <c r="W485" i="1"/>
  <c r="Z485" i="1"/>
  <c r="W486" i="1"/>
  <c r="Z486" i="1"/>
  <c r="W487" i="1"/>
  <c r="Z487" i="1"/>
  <c r="W488" i="1"/>
  <c r="Z488" i="1"/>
  <c r="W489" i="1"/>
  <c r="Z489" i="1"/>
  <c r="W490" i="1"/>
  <c r="Z490" i="1"/>
  <c r="W491" i="1"/>
  <c r="Z491" i="1"/>
  <c r="W492" i="1"/>
  <c r="Z492" i="1"/>
  <c r="W493" i="1"/>
  <c r="AM493" i="1"/>
  <c r="AN493" i="1"/>
  <c r="Z493" i="1"/>
  <c r="Z494" i="1"/>
  <c r="Z495" i="1"/>
  <c r="Z496" i="1"/>
  <c r="Z497" i="1"/>
  <c r="W498" i="1"/>
  <c r="Z498" i="1"/>
  <c r="W499" i="1"/>
  <c r="Z499" i="1"/>
  <c r="W500" i="1"/>
  <c r="Z500" i="1"/>
  <c r="AN501" i="1"/>
  <c r="Z501" i="1"/>
  <c r="W502" i="1"/>
  <c r="Z502" i="1"/>
  <c r="AN503" i="1"/>
  <c r="Z503" i="1"/>
  <c r="AN504" i="1"/>
  <c r="Z504" i="1"/>
  <c r="W505" i="1"/>
  <c r="Z505" i="1"/>
  <c r="W506" i="1"/>
  <c r="Z506" i="1"/>
  <c r="W507" i="1"/>
  <c r="Z507" i="1"/>
  <c r="W508" i="1"/>
  <c r="Z508" i="1"/>
  <c r="W509" i="1"/>
  <c r="Z509" i="1"/>
  <c r="W510" i="1"/>
  <c r="Z510" i="1"/>
  <c r="W511" i="1"/>
  <c r="Z511" i="1"/>
  <c r="W512" i="1"/>
  <c r="Z512" i="1"/>
  <c r="W513" i="1"/>
  <c r="Z513" i="1"/>
  <c r="W514" i="1"/>
  <c r="Z514" i="1"/>
  <c r="W515" i="1"/>
  <c r="Z515" i="1"/>
  <c r="W516" i="1"/>
  <c r="Z516" i="1"/>
  <c r="W517" i="1"/>
  <c r="Z517" i="1"/>
  <c r="W518" i="1"/>
  <c r="Z518" i="1"/>
  <c r="W519" i="1"/>
  <c r="Z519" i="1"/>
  <c r="W520" i="1"/>
  <c r="Z520" i="1"/>
  <c r="W521" i="1"/>
  <c r="Z521" i="1"/>
  <c r="W522" i="1"/>
  <c r="Z522" i="1"/>
  <c r="W523" i="1"/>
  <c r="Z523" i="1"/>
  <c r="W524" i="1"/>
  <c r="Z524" i="1"/>
  <c r="W525" i="1"/>
  <c r="Z525" i="1"/>
  <c r="W526" i="1"/>
  <c r="Z526" i="1"/>
  <c r="W527" i="1"/>
  <c r="Z527" i="1"/>
  <c r="W528" i="1"/>
  <c r="Z528" i="1"/>
  <c r="W529" i="1"/>
  <c r="Z529" i="1"/>
  <c r="W530" i="1"/>
  <c r="Z530" i="1"/>
  <c r="W531" i="1"/>
  <c r="Z531" i="1"/>
  <c r="W532" i="1"/>
  <c r="Z532" i="1"/>
  <c r="W533" i="1"/>
  <c r="Z533" i="1"/>
  <c r="W534" i="1"/>
  <c r="Z534" i="1"/>
  <c r="W535" i="1"/>
  <c r="Z535" i="1"/>
  <c r="W536" i="1"/>
  <c r="Z536" i="1"/>
  <c r="W537" i="1"/>
  <c r="Z537" i="1"/>
  <c r="W538" i="1"/>
  <c r="Z538" i="1"/>
  <c r="W539" i="1"/>
  <c r="Z539" i="1"/>
  <c r="W540" i="1"/>
  <c r="Z540" i="1"/>
  <c r="W541" i="1"/>
  <c r="Z541" i="1"/>
  <c r="W542" i="1"/>
  <c r="Z542" i="1"/>
  <c r="W543" i="1"/>
  <c r="Z543" i="1"/>
  <c r="W544" i="1"/>
  <c r="Z544" i="1"/>
  <c r="W545" i="1"/>
  <c r="Z545" i="1"/>
  <c r="W546" i="1"/>
  <c r="Z546" i="1"/>
  <c r="W547" i="1"/>
  <c r="Z547" i="1"/>
  <c r="W548" i="1"/>
  <c r="AM548" i="1"/>
  <c r="AN548" i="1"/>
  <c r="Z548" i="1"/>
  <c r="W549" i="1"/>
  <c r="AM549" i="1"/>
  <c r="AN549" i="1"/>
  <c r="Z549" i="1"/>
  <c r="W550" i="1"/>
  <c r="Z550" i="1"/>
  <c r="W551" i="1"/>
  <c r="Z551" i="1"/>
  <c r="W552" i="1"/>
  <c r="Z552" i="1"/>
  <c r="W553" i="1"/>
  <c r="Z553" i="1"/>
  <c r="W554" i="1"/>
  <c r="Z554" i="1"/>
  <c r="W555" i="1"/>
  <c r="Z555" i="1"/>
  <c r="W556" i="1"/>
  <c r="Z556" i="1"/>
  <c r="W557" i="1"/>
  <c r="Z557" i="1"/>
  <c r="W558" i="1"/>
  <c r="Z558" i="1"/>
  <c r="Z559" i="1"/>
  <c r="Z560" i="1"/>
  <c r="Z561" i="1"/>
  <c r="W562" i="1"/>
  <c r="Z562" i="1"/>
  <c r="W563" i="1"/>
  <c r="Z563" i="1"/>
  <c r="W564" i="1"/>
  <c r="Z564" i="1"/>
  <c r="W565" i="1"/>
  <c r="AM565" i="1"/>
  <c r="AN565" i="1"/>
  <c r="Z565" i="1"/>
  <c r="AM566" i="1"/>
  <c r="AN566" i="1"/>
  <c r="Z566" i="1"/>
  <c r="Z567" i="1"/>
  <c r="Z568" i="1"/>
  <c r="W569" i="1"/>
  <c r="Z569" i="1"/>
  <c r="W570" i="1"/>
  <c r="Z570" i="1"/>
  <c r="W571" i="1"/>
  <c r="Z571" i="1"/>
  <c r="W572" i="1"/>
  <c r="Z572" i="1"/>
  <c r="W573" i="1"/>
  <c r="Z573" i="1"/>
  <c r="W574" i="1"/>
  <c r="Z574" i="1"/>
  <c r="W575" i="1"/>
  <c r="Z575" i="1"/>
  <c r="W576" i="1"/>
  <c r="Z576" i="1"/>
  <c r="W577" i="1"/>
  <c r="Z577" i="1"/>
  <c r="W578" i="1"/>
  <c r="Z578" i="1"/>
  <c r="W579" i="1"/>
  <c r="Z579" i="1"/>
  <c r="W580" i="1"/>
  <c r="Z580" i="1"/>
  <c r="W581" i="1"/>
  <c r="Z581" i="1"/>
  <c r="W582" i="1"/>
  <c r="Z582" i="1"/>
  <c r="W583" i="1"/>
  <c r="Z583" i="1"/>
  <c r="W584" i="1"/>
  <c r="Z584" i="1"/>
  <c r="W585" i="1"/>
  <c r="Z585" i="1"/>
  <c r="W586" i="1"/>
  <c r="Z586" i="1"/>
  <c r="W587" i="1"/>
  <c r="Z587" i="1"/>
  <c r="W588" i="1"/>
  <c r="Z588" i="1"/>
  <c r="W589" i="1"/>
  <c r="Z589" i="1"/>
  <c r="W590" i="1"/>
  <c r="Z590" i="1"/>
  <c r="W591" i="1"/>
  <c r="Z591" i="1"/>
  <c r="W592" i="1"/>
  <c r="Z592" i="1"/>
  <c r="W593" i="1"/>
  <c r="Z593" i="1"/>
  <c r="W594" i="1"/>
  <c r="Z594" i="1"/>
  <c r="W595" i="1"/>
  <c r="Z595" i="1"/>
  <c r="W596" i="1"/>
  <c r="Z596" i="1"/>
  <c r="W597" i="1"/>
  <c r="Z597" i="1"/>
  <c r="W598" i="1"/>
  <c r="Z598" i="1"/>
  <c r="W599" i="1"/>
  <c r="Z599" i="1"/>
  <c r="W600" i="1"/>
  <c r="Z600" i="1"/>
  <c r="W601" i="1"/>
  <c r="Z601" i="1"/>
  <c r="W602" i="1"/>
  <c r="Z602" i="1"/>
  <c r="W603" i="1"/>
  <c r="Z603" i="1"/>
  <c r="W604" i="1"/>
  <c r="Z604" i="1"/>
  <c r="W605" i="1"/>
  <c r="Z605" i="1"/>
  <c r="W606" i="1"/>
  <c r="Z606" i="1"/>
  <c r="W607" i="1"/>
  <c r="Z607" i="1"/>
  <c r="W608" i="1"/>
  <c r="Z608" i="1"/>
  <c r="W609" i="1"/>
  <c r="Z609" i="1"/>
  <c r="W610" i="1"/>
  <c r="Z610" i="1"/>
  <c r="W611" i="1"/>
  <c r="AM611" i="1"/>
  <c r="AN611" i="1"/>
  <c r="Z611" i="1"/>
  <c r="W612" i="1"/>
  <c r="AM612" i="1"/>
  <c r="AN612" i="1"/>
  <c r="Z612" i="1"/>
  <c r="W613" i="1"/>
  <c r="Z613" i="1"/>
  <c r="W614" i="1"/>
  <c r="Z614" i="1"/>
  <c r="W615" i="1"/>
  <c r="Z615" i="1"/>
  <c r="W616" i="1"/>
  <c r="Z616" i="1"/>
  <c r="W617" i="1"/>
  <c r="Z617" i="1"/>
  <c r="W618" i="1"/>
  <c r="Z618" i="1"/>
  <c r="W619" i="1"/>
  <c r="Z619" i="1"/>
  <c r="W620" i="1"/>
  <c r="Z620" i="1"/>
  <c r="W621" i="1"/>
  <c r="AM621" i="1"/>
  <c r="AN621" i="1"/>
  <c r="Z621" i="1"/>
  <c r="Z622" i="1"/>
  <c r="Z623" i="1"/>
  <c r="Z624" i="1"/>
  <c r="W625" i="1"/>
  <c r="Z625" i="1"/>
  <c r="W626" i="1"/>
  <c r="Z626" i="1"/>
  <c r="W627" i="1"/>
  <c r="Z627" i="1"/>
  <c r="W628" i="1"/>
  <c r="AM628" i="1"/>
  <c r="AN628" i="1"/>
  <c r="Z628" i="1"/>
  <c r="W629" i="1"/>
  <c r="AM629" i="1"/>
  <c r="AN629" i="1"/>
  <c r="Z629" i="1"/>
  <c r="AM630" i="1"/>
  <c r="AN630" i="1"/>
  <c r="Z630" i="1"/>
  <c r="AM631" i="1"/>
  <c r="AN631" i="1"/>
  <c r="Z631" i="1"/>
  <c r="W632" i="1"/>
  <c r="Z632" i="1"/>
  <c r="W633" i="1"/>
  <c r="Z633" i="1"/>
  <c r="W634" i="1"/>
  <c r="Z634" i="1"/>
  <c r="W635" i="1"/>
  <c r="Z635" i="1"/>
  <c r="W636" i="1"/>
  <c r="Z636" i="1"/>
  <c r="W637" i="1"/>
  <c r="Z637" i="1"/>
  <c r="W638" i="1"/>
  <c r="Z638" i="1"/>
  <c r="W639" i="1"/>
  <c r="Z639" i="1"/>
  <c r="W640" i="1"/>
  <c r="Z640" i="1"/>
  <c r="W641" i="1"/>
  <c r="Z641" i="1"/>
  <c r="W642" i="1"/>
  <c r="Z642" i="1"/>
  <c r="W643" i="1"/>
  <c r="Z643" i="1"/>
  <c r="W644" i="1"/>
  <c r="Z644" i="1"/>
  <c r="W645" i="1"/>
  <c r="Z645" i="1"/>
  <c r="W646" i="1"/>
  <c r="Z646" i="1"/>
  <c r="W647" i="1"/>
  <c r="Z647" i="1"/>
  <c r="W648" i="1"/>
  <c r="Z648" i="1"/>
  <c r="W649" i="1"/>
  <c r="Z649" i="1"/>
  <c r="W650" i="1"/>
  <c r="Z650" i="1"/>
  <c r="W651" i="1"/>
  <c r="Z651" i="1"/>
  <c r="W652" i="1"/>
  <c r="Z652" i="1"/>
  <c r="W653" i="1"/>
  <c r="Z653" i="1"/>
  <c r="W654" i="1"/>
  <c r="Z654" i="1"/>
  <c r="W655" i="1"/>
  <c r="Z655" i="1"/>
  <c r="W656" i="1"/>
  <c r="Z656" i="1"/>
  <c r="W657" i="1"/>
  <c r="Z657" i="1"/>
  <c r="W658" i="1"/>
  <c r="Z658" i="1"/>
  <c r="W659" i="1"/>
  <c r="Z659" i="1"/>
  <c r="W660" i="1"/>
  <c r="Z660" i="1"/>
  <c r="W661" i="1"/>
  <c r="Z661" i="1"/>
  <c r="W662" i="1"/>
  <c r="Z662" i="1"/>
  <c r="W663" i="1"/>
  <c r="Z663" i="1"/>
  <c r="W664" i="1"/>
  <c r="Z664" i="1"/>
  <c r="W665" i="1"/>
  <c r="Z665" i="1"/>
  <c r="W666" i="1"/>
  <c r="Z666" i="1"/>
  <c r="W667" i="1"/>
  <c r="Z667" i="1"/>
  <c r="W668" i="1"/>
  <c r="Z668" i="1"/>
  <c r="W669" i="1"/>
  <c r="Z669" i="1"/>
  <c r="W670" i="1"/>
  <c r="Z670" i="1"/>
  <c r="W671" i="1"/>
  <c r="Z671" i="1"/>
  <c r="W672" i="1"/>
  <c r="Z672" i="1"/>
  <c r="W673" i="1"/>
  <c r="Z673" i="1"/>
  <c r="W674" i="1"/>
  <c r="Z674" i="1"/>
  <c r="W675" i="1"/>
  <c r="AM675" i="1"/>
  <c r="AN675" i="1"/>
  <c r="Z675" i="1"/>
  <c r="W676" i="1"/>
  <c r="Z676" i="1"/>
  <c r="W677" i="1"/>
  <c r="Z677" i="1"/>
  <c r="W678" i="1"/>
  <c r="Z678" i="1"/>
  <c r="W679" i="1"/>
  <c r="Z679" i="1"/>
  <c r="W680" i="1"/>
  <c r="Z680" i="1"/>
  <c r="W681" i="1"/>
  <c r="Z681" i="1"/>
  <c r="W682" i="1"/>
  <c r="Z682" i="1"/>
  <c r="W683" i="1"/>
  <c r="Z683" i="1"/>
  <c r="W684" i="1"/>
  <c r="AM684" i="1"/>
  <c r="AN684" i="1"/>
  <c r="Z684" i="1"/>
  <c r="Z685" i="1"/>
  <c r="Z686" i="1"/>
  <c r="Z687" i="1"/>
  <c r="Z688" i="1"/>
  <c r="W689" i="1"/>
  <c r="Z689" i="1"/>
  <c r="W690" i="1"/>
  <c r="Z690" i="1"/>
  <c r="W691" i="1"/>
  <c r="AM691" i="1"/>
  <c r="AN691" i="1"/>
  <c r="Z691" i="1"/>
  <c r="AM692" i="1"/>
  <c r="AN692" i="1"/>
  <c r="Z692" i="1"/>
  <c r="W693" i="1"/>
  <c r="Z693" i="1"/>
  <c r="W694" i="1"/>
  <c r="Z694" i="1"/>
  <c r="AM695" i="1"/>
  <c r="AN695" i="1"/>
  <c r="Z695" i="1"/>
  <c r="W696" i="1"/>
  <c r="Z696" i="1"/>
  <c r="W697" i="1"/>
  <c r="Z697" i="1"/>
  <c r="W698" i="1"/>
  <c r="Z698" i="1"/>
  <c r="W699" i="1"/>
  <c r="Z699" i="1"/>
  <c r="W700" i="1"/>
  <c r="Z700" i="1"/>
  <c r="W701" i="1"/>
  <c r="Z701" i="1"/>
  <c r="W702" i="1"/>
  <c r="Z702" i="1"/>
  <c r="W703" i="1"/>
  <c r="Z703" i="1"/>
  <c r="W704" i="1"/>
  <c r="Z704" i="1"/>
  <c r="W705" i="1"/>
  <c r="Z705" i="1"/>
  <c r="W706" i="1"/>
  <c r="Z706" i="1"/>
  <c r="W707" i="1"/>
  <c r="Z707" i="1"/>
  <c r="W708" i="1"/>
  <c r="Z708" i="1"/>
  <c r="W709" i="1"/>
  <c r="Z709" i="1"/>
  <c r="W710" i="1"/>
  <c r="Z710" i="1"/>
  <c r="W711" i="1"/>
  <c r="Z711" i="1"/>
  <c r="W712" i="1"/>
  <c r="Z712" i="1"/>
  <c r="W713" i="1"/>
  <c r="Z713" i="1"/>
  <c r="W714" i="1"/>
  <c r="Z714" i="1"/>
  <c r="W715" i="1"/>
  <c r="Z715" i="1"/>
  <c r="W716" i="1"/>
  <c r="Z716" i="1"/>
  <c r="W717" i="1"/>
  <c r="Z717" i="1"/>
  <c r="W718" i="1"/>
  <c r="Z718" i="1"/>
  <c r="W719" i="1"/>
  <c r="Z719" i="1"/>
  <c r="W720" i="1"/>
  <c r="Z720" i="1"/>
  <c r="W721" i="1"/>
  <c r="Z721" i="1"/>
  <c r="W722" i="1"/>
  <c r="Z722" i="1"/>
  <c r="W723" i="1"/>
  <c r="Z723" i="1"/>
  <c r="W724" i="1"/>
  <c r="Z724" i="1"/>
  <c r="W725" i="1"/>
  <c r="Z725" i="1"/>
  <c r="W726" i="1"/>
  <c r="Z726" i="1"/>
  <c r="W727" i="1"/>
  <c r="Z727" i="1"/>
  <c r="W728" i="1"/>
  <c r="Z728" i="1"/>
  <c r="W729" i="1"/>
  <c r="Z729" i="1"/>
  <c r="W730" i="1"/>
  <c r="Z730" i="1"/>
  <c r="W731" i="1"/>
  <c r="Z731" i="1"/>
  <c r="W732" i="1"/>
  <c r="Z732" i="1"/>
  <c r="W733" i="1"/>
  <c r="Z733" i="1"/>
  <c r="W734" i="1"/>
  <c r="Z734" i="1"/>
  <c r="W735" i="1"/>
  <c r="Z735" i="1"/>
  <c r="W736" i="1"/>
  <c r="Z736" i="1"/>
  <c r="W737" i="1"/>
  <c r="Z737" i="1"/>
  <c r="W738" i="1"/>
  <c r="Z738" i="1"/>
  <c r="W739" i="1"/>
  <c r="AM739" i="1"/>
  <c r="AN739" i="1"/>
  <c r="Z739" i="1"/>
  <c r="W740" i="1"/>
  <c r="Z740" i="1"/>
  <c r="W741" i="1"/>
  <c r="Z741" i="1"/>
  <c r="W742" i="1"/>
  <c r="Z742" i="1"/>
  <c r="W743" i="1"/>
  <c r="Z743" i="1"/>
  <c r="W744" i="1"/>
  <c r="Z744" i="1"/>
  <c r="W745" i="1"/>
  <c r="Z745" i="1"/>
  <c r="W746" i="1"/>
  <c r="Z746" i="1"/>
  <c r="W747" i="1"/>
  <c r="Z747" i="1"/>
  <c r="W748" i="1"/>
  <c r="Z748" i="1"/>
  <c r="Z749" i="1"/>
  <c r="Z750" i="1"/>
  <c r="Z751" i="1"/>
  <c r="Z752" i="1"/>
  <c r="J7" i="2"/>
  <c r="J8" i="2"/>
  <c r="J9" i="2"/>
  <c r="J10" i="2"/>
  <c r="J17" i="2"/>
  <c r="J19" i="2"/>
  <c r="J20" i="2"/>
  <c r="J21" i="2"/>
  <c r="J24" i="2"/>
  <c r="J29" i="2"/>
  <c r="J33" i="2"/>
  <c r="J35" i="2"/>
  <c r="J40" i="2"/>
  <c r="J41" i="2"/>
  <c r="J42" i="2"/>
  <c r="J43" i="2"/>
  <c r="J44" i="2"/>
  <c r="J49" i="2"/>
  <c r="J54" i="2"/>
  <c r="J55" i="2"/>
  <c r="J59" i="2"/>
  <c r="H61" i="2"/>
  <c r="J61" i="2"/>
  <c r="H62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O2" i="2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R70" i="2"/>
  <c r="S70" i="2"/>
  <c r="R71" i="2"/>
  <c r="S71" i="2"/>
  <c r="R72" i="2"/>
  <c r="S72" i="2"/>
  <c r="R73" i="2"/>
  <c r="S73" i="2"/>
  <c r="R74" i="2"/>
  <c r="S74" i="2"/>
  <c r="AB689" i="1"/>
  <c r="Y689" i="1"/>
  <c r="AB690" i="1"/>
  <c r="Y690" i="1"/>
  <c r="AB691" i="1"/>
  <c r="Y691" i="1"/>
  <c r="Y692" i="1"/>
  <c r="AB693" i="1"/>
  <c r="Y693" i="1"/>
  <c r="AB694" i="1"/>
  <c r="Y694" i="1"/>
  <c r="AB695" i="1"/>
  <c r="Y695" i="1"/>
  <c r="AB696" i="1"/>
  <c r="AA696" i="1"/>
  <c r="Y696" i="1"/>
  <c r="AB697" i="1"/>
  <c r="Y697" i="1"/>
  <c r="AB698" i="1"/>
  <c r="Y698" i="1"/>
  <c r="AB699" i="1"/>
  <c r="Y699" i="1"/>
  <c r="AB700" i="1"/>
  <c r="Y700" i="1"/>
  <c r="AB701" i="1"/>
  <c r="Y701" i="1"/>
  <c r="AB702" i="1"/>
  <c r="Y702" i="1"/>
  <c r="AB703" i="1"/>
  <c r="Y703" i="1"/>
  <c r="AB704" i="1"/>
  <c r="Y704" i="1"/>
  <c r="AB705" i="1"/>
  <c r="Y705" i="1"/>
  <c r="AB706" i="1"/>
  <c r="Y706" i="1"/>
  <c r="AB707" i="1"/>
  <c r="Y707" i="1"/>
  <c r="AB708" i="1"/>
  <c r="Y708" i="1"/>
  <c r="AB709" i="1"/>
  <c r="Y709" i="1"/>
  <c r="AB710" i="1"/>
  <c r="Y710" i="1"/>
  <c r="AB711" i="1"/>
  <c r="Y711" i="1"/>
  <c r="AB712" i="1"/>
  <c r="Y712" i="1"/>
  <c r="AB713" i="1"/>
  <c r="Y713" i="1"/>
  <c r="AB714" i="1"/>
  <c r="Y714" i="1"/>
  <c r="AB715" i="1"/>
  <c r="Y715" i="1"/>
  <c r="AB716" i="1"/>
  <c r="Y716" i="1"/>
  <c r="AB717" i="1"/>
  <c r="Y717" i="1"/>
  <c r="AB718" i="1"/>
  <c r="Y718" i="1"/>
  <c r="AB719" i="1"/>
  <c r="Y719" i="1"/>
  <c r="AB720" i="1"/>
  <c r="Y720" i="1"/>
  <c r="AB721" i="1"/>
  <c r="Y721" i="1"/>
  <c r="AB722" i="1"/>
  <c r="Y722" i="1"/>
  <c r="AB723" i="1"/>
  <c r="Y723" i="1"/>
  <c r="AB724" i="1"/>
  <c r="Y724" i="1"/>
  <c r="AB725" i="1"/>
  <c r="Y725" i="1"/>
  <c r="AB726" i="1"/>
  <c r="Y726" i="1"/>
  <c r="AB727" i="1"/>
  <c r="Y727" i="1"/>
  <c r="AB728" i="1"/>
  <c r="Y728" i="1"/>
  <c r="AB729" i="1"/>
  <c r="Y729" i="1"/>
  <c r="AB730" i="1"/>
  <c r="Y730" i="1"/>
  <c r="AB731" i="1"/>
  <c r="Y731" i="1"/>
  <c r="AB732" i="1"/>
  <c r="Y732" i="1"/>
  <c r="AB733" i="1"/>
  <c r="Y733" i="1"/>
  <c r="AB734" i="1"/>
  <c r="Y734" i="1"/>
  <c r="AB735" i="1"/>
  <c r="Y735" i="1"/>
  <c r="AB736" i="1"/>
  <c r="Y736" i="1"/>
  <c r="AB737" i="1"/>
  <c r="Y737" i="1"/>
  <c r="AB738" i="1"/>
  <c r="Y738" i="1"/>
  <c r="AB739" i="1"/>
  <c r="Y739" i="1"/>
  <c r="AB740" i="1"/>
  <c r="Y740" i="1"/>
  <c r="AB741" i="1"/>
  <c r="Y741" i="1"/>
  <c r="AB742" i="1"/>
  <c r="Y742" i="1"/>
  <c r="AB743" i="1"/>
  <c r="Y743" i="1"/>
  <c r="AB744" i="1"/>
  <c r="Y744" i="1"/>
  <c r="AB745" i="1"/>
  <c r="Y745" i="1"/>
  <c r="AB746" i="1"/>
  <c r="Y746" i="1"/>
  <c r="AB747" i="1"/>
  <c r="Y747" i="1"/>
  <c r="AB748" i="1"/>
  <c r="Y748" i="1"/>
  <c r="Y749" i="1"/>
  <c r="Y750" i="1"/>
  <c r="Y751" i="1"/>
  <c r="Y752" i="1"/>
  <c r="AD752" i="1"/>
  <c r="AD751" i="1"/>
  <c r="AD750" i="1"/>
  <c r="AD749" i="1"/>
  <c r="AM748" i="1"/>
  <c r="AJ748" i="1"/>
  <c r="AL748" i="1"/>
  <c r="AH748" i="1"/>
  <c r="AD748" i="1"/>
  <c r="AA748" i="1"/>
  <c r="V748" i="1"/>
  <c r="AM747" i="1"/>
  <c r="AJ747" i="1"/>
  <c r="AL747" i="1"/>
  <c r="AH747" i="1"/>
  <c r="AD747" i="1"/>
  <c r="AA747" i="1"/>
  <c r="V747" i="1"/>
  <c r="AM746" i="1"/>
  <c r="AJ746" i="1"/>
  <c r="AL746" i="1"/>
  <c r="AH746" i="1"/>
  <c r="AD746" i="1"/>
  <c r="AA746" i="1"/>
  <c r="V746" i="1"/>
  <c r="AM745" i="1"/>
  <c r="AJ745" i="1"/>
  <c r="AL745" i="1"/>
  <c r="AH745" i="1"/>
  <c r="AD745" i="1"/>
  <c r="AA745" i="1"/>
  <c r="V745" i="1"/>
  <c r="AM744" i="1"/>
  <c r="AJ744" i="1"/>
  <c r="AL744" i="1"/>
  <c r="AH744" i="1"/>
  <c r="AD744" i="1"/>
  <c r="AA744" i="1"/>
  <c r="V744" i="1"/>
  <c r="AM743" i="1"/>
  <c r="AJ743" i="1"/>
  <c r="AL743" i="1"/>
  <c r="AH743" i="1"/>
  <c r="AD743" i="1"/>
  <c r="AA743" i="1"/>
  <c r="V743" i="1"/>
  <c r="AM742" i="1"/>
  <c r="AJ742" i="1"/>
  <c r="AL742" i="1"/>
  <c r="AH742" i="1"/>
  <c r="AD742" i="1"/>
  <c r="AA742" i="1"/>
  <c r="V742" i="1"/>
  <c r="AM741" i="1"/>
  <c r="AJ741" i="1"/>
  <c r="AL741" i="1"/>
  <c r="AH741" i="1"/>
  <c r="AD741" i="1"/>
  <c r="AA741" i="1"/>
  <c r="V741" i="1"/>
  <c r="AM740" i="1"/>
  <c r="AJ740" i="1"/>
  <c r="AL740" i="1"/>
  <c r="AH740" i="1"/>
  <c r="AD740" i="1"/>
  <c r="AA740" i="1"/>
  <c r="V740" i="1"/>
  <c r="AJ739" i="1"/>
  <c r="AL739" i="1"/>
  <c r="AH739" i="1"/>
  <c r="AD739" i="1"/>
  <c r="AA739" i="1"/>
  <c r="V739" i="1"/>
  <c r="AM738" i="1"/>
  <c r="AJ738" i="1"/>
  <c r="AL738" i="1"/>
  <c r="AH738" i="1"/>
  <c r="AD738" i="1"/>
  <c r="AA738" i="1"/>
  <c r="V738" i="1"/>
  <c r="AM737" i="1"/>
  <c r="AJ737" i="1"/>
  <c r="AL737" i="1"/>
  <c r="AH737" i="1"/>
  <c r="AD737" i="1"/>
  <c r="AA737" i="1"/>
  <c r="V737" i="1"/>
  <c r="AM736" i="1"/>
  <c r="AJ736" i="1"/>
  <c r="AL736" i="1"/>
  <c r="AH736" i="1"/>
  <c r="AD736" i="1"/>
  <c r="AA736" i="1"/>
  <c r="V736" i="1"/>
  <c r="AM735" i="1"/>
  <c r="AJ735" i="1"/>
  <c r="AL735" i="1"/>
  <c r="AH735" i="1"/>
  <c r="AD735" i="1"/>
  <c r="AA735" i="1"/>
  <c r="V735" i="1"/>
  <c r="AM734" i="1"/>
  <c r="AJ734" i="1"/>
  <c r="AL734" i="1"/>
  <c r="AH734" i="1"/>
  <c r="AD734" i="1"/>
  <c r="AA734" i="1"/>
  <c r="V734" i="1"/>
  <c r="AM733" i="1"/>
  <c r="AJ733" i="1"/>
  <c r="AL733" i="1"/>
  <c r="AH733" i="1"/>
  <c r="AD733" i="1"/>
  <c r="AA733" i="1"/>
  <c r="V733" i="1"/>
  <c r="AM732" i="1"/>
  <c r="AJ732" i="1"/>
  <c r="AL732" i="1"/>
  <c r="AH732" i="1"/>
  <c r="AD732" i="1"/>
  <c r="AA732" i="1"/>
  <c r="V732" i="1"/>
  <c r="AM731" i="1"/>
  <c r="AJ731" i="1"/>
  <c r="AL731" i="1"/>
  <c r="AH731" i="1"/>
  <c r="AD731" i="1"/>
  <c r="AA731" i="1"/>
  <c r="V731" i="1"/>
  <c r="AM730" i="1"/>
  <c r="AJ730" i="1"/>
  <c r="AL730" i="1"/>
  <c r="AH730" i="1"/>
  <c r="AD730" i="1"/>
  <c r="AA730" i="1"/>
  <c r="V730" i="1"/>
  <c r="AM729" i="1"/>
  <c r="AJ729" i="1"/>
  <c r="AL729" i="1"/>
  <c r="AH729" i="1"/>
  <c r="AD729" i="1"/>
  <c r="AA729" i="1"/>
  <c r="V729" i="1"/>
  <c r="AM728" i="1"/>
  <c r="AJ728" i="1"/>
  <c r="AL728" i="1"/>
  <c r="AH728" i="1"/>
  <c r="AD728" i="1"/>
  <c r="AA728" i="1"/>
  <c r="V728" i="1"/>
  <c r="AM727" i="1"/>
  <c r="AJ727" i="1"/>
  <c r="AL727" i="1"/>
  <c r="AH727" i="1"/>
  <c r="AD727" i="1"/>
  <c r="AA727" i="1"/>
  <c r="V727" i="1"/>
  <c r="AM726" i="1"/>
  <c r="AJ726" i="1"/>
  <c r="AL726" i="1"/>
  <c r="AH726" i="1"/>
  <c r="AD726" i="1"/>
  <c r="AA726" i="1"/>
  <c r="V726" i="1"/>
  <c r="AM725" i="1"/>
  <c r="AJ725" i="1"/>
  <c r="AL725" i="1"/>
  <c r="AH725" i="1"/>
  <c r="AD725" i="1"/>
  <c r="AA725" i="1"/>
  <c r="V725" i="1"/>
  <c r="AM724" i="1"/>
  <c r="AJ724" i="1"/>
  <c r="AL724" i="1"/>
  <c r="AH724" i="1"/>
  <c r="AD724" i="1"/>
  <c r="AA724" i="1"/>
  <c r="V724" i="1"/>
  <c r="AM723" i="1"/>
  <c r="AJ723" i="1"/>
  <c r="AL723" i="1"/>
  <c r="AH723" i="1"/>
  <c r="AD723" i="1"/>
  <c r="AA723" i="1"/>
  <c r="V723" i="1"/>
  <c r="AM722" i="1"/>
  <c r="AJ722" i="1"/>
  <c r="AL722" i="1"/>
  <c r="AH722" i="1"/>
  <c r="AD722" i="1"/>
  <c r="AA722" i="1"/>
  <c r="V722" i="1"/>
  <c r="AM721" i="1"/>
  <c r="AJ721" i="1"/>
  <c r="AL721" i="1"/>
  <c r="AH721" i="1"/>
  <c r="AD721" i="1"/>
  <c r="AA721" i="1"/>
  <c r="V721" i="1"/>
  <c r="AM720" i="1"/>
  <c r="AJ720" i="1"/>
  <c r="AL720" i="1"/>
  <c r="AH720" i="1"/>
  <c r="AD720" i="1"/>
  <c r="AA720" i="1"/>
  <c r="V720" i="1"/>
  <c r="AM719" i="1"/>
  <c r="AJ719" i="1"/>
  <c r="AL719" i="1"/>
  <c r="AH719" i="1"/>
  <c r="AD719" i="1"/>
  <c r="AA719" i="1"/>
  <c r="V719" i="1"/>
  <c r="AM718" i="1"/>
  <c r="AJ718" i="1"/>
  <c r="AL718" i="1"/>
  <c r="AH718" i="1"/>
  <c r="AD718" i="1"/>
  <c r="AA718" i="1"/>
  <c r="V718" i="1"/>
  <c r="AM717" i="1"/>
  <c r="AJ717" i="1"/>
  <c r="AL717" i="1"/>
  <c r="AH717" i="1"/>
  <c r="AD717" i="1"/>
  <c r="AA717" i="1"/>
  <c r="V717" i="1"/>
  <c r="AM716" i="1"/>
  <c r="AJ716" i="1"/>
  <c r="AL716" i="1"/>
  <c r="AH716" i="1"/>
  <c r="AD716" i="1"/>
  <c r="AA716" i="1"/>
  <c r="V716" i="1"/>
  <c r="AM715" i="1"/>
  <c r="AJ715" i="1"/>
  <c r="AL715" i="1"/>
  <c r="AH715" i="1"/>
  <c r="AD715" i="1"/>
  <c r="AA715" i="1"/>
  <c r="V715" i="1"/>
  <c r="AM714" i="1"/>
  <c r="AJ714" i="1"/>
  <c r="AL714" i="1"/>
  <c r="AH714" i="1"/>
  <c r="AD714" i="1"/>
  <c r="AA714" i="1"/>
  <c r="V714" i="1"/>
  <c r="AM713" i="1"/>
  <c r="AJ713" i="1"/>
  <c r="AL713" i="1"/>
  <c r="AH713" i="1"/>
  <c r="AD713" i="1"/>
  <c r="AA713" i="1"/>
  <c r="V713" i="1"/>
  <c r="AM712" i="1"/>
  <c r="AJ712" i="1"/>
  <c r="AL712" i="1"/>
  <c r="AH712" i="1"/>
  <c r="AD712" i="1"/>
  <c r="AA712" i="1"/>
  <c r="V712" i="1"/>
  <c r="AM711" i="1"/>
  <c r="AJ711" i="1"/>
  <c r="AL711" i="1"/>
  <c r="AH711" i="1"/>
  <c r="AD711" i="1"/>
  <c r="AA711" i="1"/>
  <c r="V711" i="1"/>
  <c r="AM710" i="1"/>
  <c r="AJ710" i="1"/>
  <c r="AL710" i="1"/>
  <c r="AH710" i="1"/>
  <c r="AD710" i="1"/>
  <c r="AA710" i="1"/>
  <c r="V710" i="1"/>
  <c r="AM709" i="1"/>
  <c r="AJ709" i="1"/>
  <c r="AL709" i="1"/>
  <c r="AH709" i="1"/>
  <c r="AD709" i="1"/>
  <c r="AA709" i="1"/>
  <c r="V709" i="1"/>
  <c r="AM708" i="1"/>
  <c r="AJ708" i="1"/>
  <c r="AL708" i="1"/>
  <c r="AH708" i="1"/>
  <c r="AD708" i="1"/>
  <c r="AA708" i="1"/>
  <c r="V708" i="1"/>
  <c r="AM707" i="1"/>
  <c r="AJ707" i="1"/>
  <c r="AL707" i="1"/>
  <c r="AH707" i="1"/>
  <c r="AD707" i="1"/>
  <c r="AA707" i="1"/>
  <c r="V707" i="1"/>
  <c r="AM706" i="1"/>
  <c r="AJ706" i="1"/>
  <c r="AL706" i="1"/>
  <c r="AH706" i="1"/>
  <c r="AD706" i="1"/>
  <c r="AA706" i="1"/>
  <c r="V706" i="1"/>
  <c r="AM705" i="1"/>
  <c r="AJ705" i="1"/>
  <c r="AL705" i="1"/>
  <c r="AH705" i="1"/>
  <c r="AD705" i="1"/>
  <c r="AA705" i="1"/>
  <c r="V705" i="1"/>
  <c r="AM704" i="1"/>
  <c r="AJ704" i="1"/>
  <c r="AL704" i="1"/>
  <c r="AH704" i="1"/>
  <c r="AD704" i="1"/>
  <c r="AA704" i="1"/>
  <c r="V704" i="1"/>
  <c r="AM703" i="1"/>
  <c r="AJ703" i="1"/>
  <c r="AL703" i="1"/>
  <c r="AH703" i="1"/>
  <c r="AD703" i="1"/>
  <c r="AA703" i="1"/>
  <c r="V703" i="1"/>
  <c r="AM702" i="1"/>
  <c r="AJ702" i="1"/>
  <c r="AL702" i="1"/>
  <c r="AH702" i="1"/>
  <c r="AD702" i="1"/>
  <c r="AA702" i="1"/>
  <c r="V702" i="1"/>
  <c r="AM701" i="1"/>
  <c r="AJ701" i="1"/>
  <c r="AL701" i="1"/>
  <c r="AH701" i="1"/>
  <c r="AD701" i="1"/>
  <c r="AA701" i="1"/>
  <c r="V701" i="1"/>
  <c r="AM700" i="1"/>
  <c r="AJ700" i="1"/>
  <c r="AL700" i="1"/>
  <c r="AH700" i="1"/>
  <c r="AD700" i="1"/>
  <c r="AA700" i="1"/>
  <c r="V700" i="1"/>
  <c r="AM699" i="1"/>
  <c r="AJ699" i="1"/>
  <c r="AL699" i="1"/>
  <c r="AH699" i="1"/>
  <c r="AD699" i="1"/>
  <c r="AA699" i="1"/>
  <c r="V699" i="1"/>
  <c r="AM698" i="1"/>
  <c r="AJ698" i="1"/>
  <c r="AL698" i="1"/>
  <c r="AH698" i="1"/>
  <c r="AD698" i="1"/>
  <c r="AA698" i="1"/>
  <c r="V698" i="1"/>
  <c r="AM697" i="1"/>
  <c r="AJ697" i="1"/>
  <c r="AL697" i="1"/>
  <c r="AH697" i="1"/>
  <c r="AD697" i="1"/>
  <c r="AA697" i="1"/>
  <c r="V697" i="1"/>
  <c r="AM696" i="1"/>
  <c r="AJ696" i="1"/>
  <c r="AL696" i="1"/>
  <c r="AH696" i="1"/>
  <c r="AD696" i="1"/>
  <c r="V696" i="1"/>
  <c r="AJ695" i="1"/>
  <c r="AL695" i="1"/>
  <c r="AH695" i="1"/>
  <c r="AD695" i="1"/>
  <c r="AA695" i="1"/>
  <c r="V695" i="1"/>
  <c r="AM694" i="1"/>
  <c r="AJ694" i="1"/>
  <c r="AL694" i="1"/>
  <c r="AH694" i="1"/>
  <c r="AD694" i="1"/>
  <c r="AA694" i="1"/>
  <c r="V694" i="1"/>
  <c r="AM693" i="1"/>
  <c r="AJ693" i="1"/>
  <c r="AL693" i="1"/>
  <c r="AH693" i="1"/>
  <c r="AD693" i="1"/>
  <c r="AA693" i="1"/>
  <c r="V693" i="1"/>
  <c r="AJ692" i="1"/>
  <c r="AL692" i="1"/>
  <c r="AH692" i="1"/>
  <c r="AD692" i="1"/>
  <c r="AA692" i="1"/>
  <c r="V692" i="1"/>
  <c r="AJ691" i="1"/>
  <c r="AL691" i="1"/>
  <c r="AH691" i="1"/>
  <c r="AD691" i="1"/>
  <c r="AA691" i="1"/>
  <c r="V691" i="1"/>
  <c r="AM690" i="1"/>
  <c r="AJ690" i="1"/>
  <c r="AL690" i="1"/>
  <c r="AH690" i="1"/>
  <c r="AD690" i="1"/>
  <c r="AA690" i="1"/>
  <c r="V690" i="1"/>
  <c r="AM689" i="1"/>
  <c r="AJ689" i="1"/>
  <c r="AL689" i="1"/>
  <c r="AH689" i="1"/>
  <c r="AD689" i="1"/>
  <c r="AA689" i="1"/>
  <c r="V689" i="1"/>
  <c r="M74" i="2"/>
  <c r="M73" i="2"/>
  <c r="M72" i="2"/>
  <c r="M71" i="2"/>
  <c r="M70" i="2"/>
  <c r="Y631" i="1"/>
  <c r="Y685" i="1"/>
  <c r="Y686" i="1"/>
  <c r="Y687" i="1"/>
  <c r="Y688" i="1"/>
  <c r="R69" i="2"/>
  <c r="S69" i="2"/>
  <c r="M66" i="2"/>
  <c r="M65" i="2"/>
  <c r="AD688" i="1"/>
  <c r="AA688" i="1"/>
  <c r="AD687" i="1"/>
  <c r="AA687" i="1"/>
  <c r="AD686" i="1"/>
  <c r="AA686" i="1"/>
  <c r="AD685" i="1"/>
  <c r="AA685" i="1"/>
  <c r="AJ684" i="1"/>
  <c r="AL684" i="1"/>
  <c r="AH684" i="1"/>
  <c r="AB684" i="1"/>
  <c r="AD684" i="1"/>
  <c r="V684" i="1"/>
  <c r="AM683" i="1"/>
  <c r="AJ683" i="1"/>
  <c r="AL683" i="1"/>
  <c r="AH683" i="1"/>
  <c r="AB683" i="1"/>
  <c r="AD683" i="1"/>
  <c r="V683" i="1"/>
  <c r="AM682" i="1"/>
  <c r="AJ682" i="1"/>
  <c r="AL682" i="1"/>
  <c r="AH682" i="1"/>
  <c r="AB682" i="1"/>
  <c r="AD682" i="1"/>
  <c r="V682" i="1"/>
  <c r="AM681" i="1"/>
  <c r="AJ681" i="1"/>
  <c r="AL681" i="1"/>
  <c r="AH681" i="1"/>
  <c r="AB681" i="1"/>
  <c r="AD681" i="1"/>
  <c r="V681" i="1"/>
  <c r="AM680" i="1"/>
  <c r="AJ680" i="1"/>
  <c r="AL680" i="1"/>
  <c r="AH680" i="1"/>
  <c r="AB680" i="1"/>
  <c r="AD680" i="1"/>
  <c r="V680" i="1"/>
  <c r="AM679" i="1"/>
  <c r="AJ679" i="1"/>
  <c r="AL679" i="1"/>
  <c r="AH679" i="1"/>
  <c r="AB679" i="1"/>
  <c r="AD679" i="1"/>
  <c r="V679" i="1"/>
  <c r="AM678" i="1"/>
  <c r="AJ678" i="1"/>
  <c r="AL678" i="1"/>
  <c r="AH678" i="1"/>
  <c r="AB678" i="1"/>
  <c r="AD678" i="1"/>
  <c r="V678" i="1"/>
  <c r="AM677" i="1"/>
  <c r="AJ677" i="1"/>
  <c r="AL677" i="1"/>
  <c r="AH677" i="1"/>
  <c r="AB677" i="1"/>
  <c r="AD677" i="1"/>
  <c r="V677" i="1"/>
  <c r="AM676" i="1"/>
  <c r="AJ676" i="1"/>
  <c r="AL676" i="1"/>
  <c r="AH676" i="1"/>
  <c r="AB676" i="1"/>
  <c r="AD676" i="1"/>
  <c r="V676" i="1"/>
  <c r="AJ675" i="1"/>
  <c r="AL675" i="1"/>
  <c r="AH675" i="1"/>
  <c r="AB675" i="1"/>
  <c r="AD675" i="1"/>
  <c r="V675" i="1"/>
  <c r="AM674" i="1"/>
  <c r="AJ674" i="1"/>
  <c r="AL674" i="1"/>
  <c r="AH674" i="1"/>
  <c r="AB674" i="1"/>
  <c r="AD674" i="1"/>
  <c r="V674" i="1"/>
  <c r="AM673" i="1"/>
  <c r="AJ673" i="1"/>
  <c r="AL673" i="1"/>
  <c r="AH673" i="1"/>
  <c r="AB673" i="1"/>
  <c r="AD673" i="1"/>
  <c r="V673" i="1"/>
  <c r="AM672" i="1"/>
  <c r="AJ672" i="1"/>
  <c r="AL672" i="1"/>
  <c r="AH672" i="1"/>
  <c r="AB672" i="1"/>
  <c r="AD672" i="1"/>
  <c r="V672" i="1"/>
  <c r="AM671" i="1"/>
  <c r="AJ671" i="1"/>
  <c r="AL671" i="1"/>
  <c r="AH671" i="1"/>
  <c r="AB671" i="1"/>
  <c r="AD671" i="1"/>
  <c r="V671" i="1"/>
  <c r="AM670" i="1"/>
  <c r="AJ670" i="1"/>
  <c r="AL670" i="1"/>
  <c r="AH670" i="1"/>
  <c r="AB670" i="1"/>
  <c r="AD670" i="1"/>
  <c r="V670" i="1"/>
  <c r="AM669" i="1"/>
  <c r="AJ669" i="1"/>
  <c r="AL669" i="1"/>
  <c r="AH669" i="1"/>
  <c r="AB669" i="1"/>
  <c r="AD669" i="1"/>
  <c r="V669" i="1"/>
  <c r="AM668" i="1"/>
  <c r="AJ668" i="1"/>
  <c r="AL668" i="1"/>
  <c r="AH668" i="1"/>
  <c r="AB668" i="1"/>
  <c r="AD668" i="1"/>
  <c r="V668" i="1"/>
  <c r="AM667" i="1"/>
  <c r="AJ667" i="1"/>
  <c r="AL667" i="1"/>
  <c r="AH667" i="1"/>
  <c r="AB667" i="1"/>
  <c r="AD667" i="1"/>
  <c r="V667" i="1"/>
  <c r="AM666" i="1"/>
  <c r="AJ666" i="1"/>
  <c r="AL666" i="1"/>
  <c r="AH666" i="1"/>
  <c r="AB666" i="1"/>
  <c r="AD666" i="1"/>
  <c r="V666" i="1"/>
  <c r="AM665" i="1"/>
  <c r="AJ665" i="1"/>
  <c r="AL665" i="1"/>
  <c r="AH665" i="1"/>
  <c r="AB665" i="1"/>
  <c r="AD665" i="1"/>
  <c r="V665" i="1"/>
  <c r="AM664" i="1"/>
  <c r="AJ664" i="1"/>
  <c r="AL664" i="1"/>
  <c r="AH664" i="1"/>
  <c r="AB664" i="1"/>
  <c r="AD664" i="1"/>
  <c r="V664" i="1"/>
  <c r="AM663" i="1"/>
  <c r="AJ663" i="1"/>
  <c r="AL663" i="1"/>
  <c r="AH663" i="1"/>
  <c r="AB663" i="1"/>
  <c r="AD663" i="1"/>
  <c r="V663" i="1"/>
  <c r="AM662" i="1"/>
  <c r="AJ662" i="1"/>
  <c r="AL662" i="1"/>
  <c r="AH662" i="1"/>
  <c r="AB662" i="1"/>
  <c r="AD662" i="1"/>
  <c r="V662" i="1"/>
  <c r="AM661" i="1"/>
  <c r="AJ661" i="1"/>
  <c r="AL661" i="1"/>
  <c r="AH661" i="1"/>
  <c r="AB661" i="1"/>
  <c r="AD661" i="1"/>
  <c r="V661" i="1"/>
  <c r="AM660" i="1"/>
  <c r="AJ660" i="1"/>
  <c r="AL660" i="1"/>
  <c r="AH660" i="1"/>
  <c r="AB660" i="1"/>
  <c r="AD660" i="1"/>
  <c r="V660" i="1"/>
  <c r="AM659" i="1"/>
  <c r="AJ659" i="1"/>
  <c r="AL659" i="1"/>
  <c r="AH659" i="1"/>
  <c r="AB659" i="1"/>
  <c r="AD659" i="1"/>
  <c r="V659" i="1"/>
  <c r="AM658" i="1"/>
  <c r="AJ658" i="1"/>
  <c r="AL658" i="1"/>
  <c r="AH658" i="1"/>
  <c r="AB658" i="1"/>
  <c r="AD658" i="1"/>
  <c r="V658" i="1"/>
  <c r="AM657" i="1"/>
  <c r="AJ657" i="1"/>
  <c r="AL657" i="1"/>
  <c r="AH657" i="1"/>
  <c r="AB657" i="1"/>
  <c r="AD657" i="1"/>
  <c r="V657" i="1"/>
  <c r="AM656" i="1"/>
  <c r="AJ656" i="1"/>
  <c r="AL656" i="1"/>
  <c r="AH656" i="1"/>
  <c r="AB656" i="1"/>
  <c r="AD656" i="1"/>
  <c r="V656" i="1"/>
  <c r="AM655" i="1"/>
  <c r="AJ655" i="1"/>
  <c r="AL655" i="1"/>
  <c r="AH655" i="1"/>
  <c r="AB655" i="1"/>
  <c r="AD655" i="1"/>
  <c r="V655" i="1"/>
  <c r="AM654" i="1"/>
  <c r="AJ654" i="1"/>
  <c r="AL654" i="1"/>
  <c r="AH654" i="1"/>
  <c r="AB654" i="1"/>
  <c r="AD654" i="1"/>
  <c r="V654" i="1"/>
  <c r="AM653" i="1"/>
  <c r="AJ653" i="1"/>
  <c r="AL653" i="1"/>
  <c r="AH653" i="1"/>
  <c r="AB653" i="1"/>
  <c r="AD653" i="1"/>
  <c r="V653" i="1"/>
  <c r="AM652" i="1"/>
  <c r="AJ652" i="1"/>
  <c r="AL652" i="1"/>
  <c r="AH652" i="1"/>
  <c r="AB652" i="1"/>
  <c r="AD652" i="1"/>
  <c r="V652" i="1"/>
  <c r="AM651" i="1"/>
  <c r="AJ651" i="1"/>
  <c r="AL651" i="1"/>
  <c r="AH651" i="1"/>
  <c r="AB651" i="1"/>
  <c r="AD651" i="1"/>
  <c r="V651" i="1"/>
  <c r="AM650" i="1"/>
  <c r="AJ650" i="1"/>
  <c r="AL650" i="1"/>
  <c r="AH650" i="1"/>
  <c r="AB650" i="1"/>
  <c r="AD650" i="1"/>
  <c r="V650" i="1"/>
  <c r="AM649" i="1"/>
  <c r="AJ649" i="1"/>
  <c r="AL649" i="1"/>
  <c r="AH649" i="1"/>
  <c r="AB649" i="1"/>
  <c r="AD649" i="1"/>
  <c r="V649" i="1"/>
  <c r="AM648" i="1"/>
  <c r="AJ648" i="1"/>
  <c r="AL648" i="1"/>
  <c r="AH648" i="1"/>
  <c r="AB648" i="1"/>
  <c r="AD648" i="1"/>
  <c r="V648" i="1"/>
  <c r="AM647" i="1"/>
  <c r="AJ647" i="1"/>
  <c r="AL647" i="1"/>
  <c r="AH647" i="1"/>
  <c r="AB647" i="1"/>
  <c r="AD647" i="1"/>
  <c r="V647" i="1"/>
  <c r="AM646" i="1"/>
  <c r="AJ646" i="1"/>
  <c r="AL646" i="1"/>
  <c r="AH646" i="1"/>
  <c r="AB646" i="1"/>
  <c r="AD646" i="1"/>
  <c r="V646" i="1"/>
  <c r="AM645" i="1"/>
  <c r="AJ645" i="1"/>
  <c r="AL645" i="1"/>
  <c r="AH645" i="1"/>
  <c r="AB645" i="1"/>
  <c r="AD645" i="1"/>
  <c r="V645" i="1"/>
  <c r="AM644" i="1"/>
  <c r="AJ644" i="1"/>
  <c r="AL644" i="1"/>
  <c r="AH644" i="1"/>
  <c r="AB644" i="1"/>
  <c r="AD644" i="1"/>
  <c r="V644" i="1"/>
  <c r="AM643" i="1"/>
  <c r="AJ643" i="1"/>
  <c r="AL643" i="1"/>
  <c r="AH643" i="1"/>
  <c r="AB643" i="1"/>
  <c r="AD643" i="1"/>
  <c r="V643" i="1"/>
  <c r="AM642" i="1"/>
  <c r="AJ642" i="1"/>
  <c r="AL642" i="1"/>
  <c r="AH642" i="1"/>
  <c r="AB642" i="1"/>
  <c r="AD642" i="1"/>
  <c r="V642" i="1"/>
  <c r="AM641" i="1"/>
  <c r="AJ641" i="1"/>
  <c r="AL641" i="1"/>
  <c r="AH641" i="1"/>
  <c r="AB641" i="1"/>
  <c r="AD641" i="1"/>
  <c r="V641" i="1"/>
  <c r="AM640" i="1"/>
  <c r="AJ640" i="1"/>
  <c r="AL640" i="1"/>
  <c r="AH640" i="1"/>
  <c r="AB640" i="1"/>
  <c r="AD640" i="1"/>
  <c r="V640" i="1"/>
  <c r="AM639" i="1"/>
  <c r="AJ639" i="1"/>
  <c r="AL639" i="1"/>
  <c r="AH639" i="1"/>
  <c r="AB639" i="1"/>
  <c r="AD639" i="1"/>
  <c r="V639" i="1"/>
  <c r="AM638" i="1"/>
  <c r="AJ638" i="1"/>
  <c r="AL638" i="1"/>
  <c r="AH638" i="1"/>
  <c r="AB638" i="1"/>
  <c r="AD638" i="1"/>
  <c r="V638" i="1"/>
  <c r="AM637" i="1"/>
  <c r="AJ637" i="1"/>
  <c r="AL637" i="1"/>
  <c r="AH637" i="1"/>
  <c r="AB637" i="1"/>
  <c r="AD637" i="1"/>
  <c r="V637" i="1"/>
  <c r="AM636" i="1"/>
  <c r="AJ636" i="1"/>
  <c r="AL636" i="1"/>
  <c r="AH636" i="1"/>
  <c r="AB636" i="1"/>
  <c r="AD636" i="1"/>
  <c r="V636" i="1"/>
  <c r="AM635" i="1"/>
  <c r="AJ635" i="1"/>
  <c r="AL635" i="1"/>
  <c r="AH635" i="1"/>
  <c r="AB635" i="1"/>
  <c r="AD635" i="1"/>
  <c r="V635" i="1"/>
  <c r="AM634" i="1"/>
  <c r="AJ634" i="1"/>
  <c r="AL634" i="1"/>
  <c r="AH634" i="1"/>
  <c r="AB634" i="1"/>
  <c r="AD634" i="1"/>
  <c r="V634" i="1"/>
  <c r="AM633" i="1"/>
  <c r="AJ633" i="1"/>
  <c r="AL633" i="1"/>
  <c r="AH633" i="1"/>
  <c r="AB633" i="1"/>
  <c r="AD633" i="1"/>
  <c r="V633" i="1"/>
  <c r="AM632" i="1"/>
  <c r="AJ632" i="1"/>
  <c r="AL632" i="1"/>
  <c r="AH632" i="1"/>
  <c r="AB632" i="1"/>
  <c r="AD632" i="1"/>
  <c r="V632" i="1"/>
  <c r="AJ631" i="1"/>
  <c r="AL631" i="1"/>
  <c r="AH631" i="1"/>
  <c r="AD631" i="1"/>
  <c r="AA631" i="1"/>
  <c r="V631" i="1"/>
  <c r="AJ630" i="1"/>
  <c r="AL630" i="1"/>
  <c r="AH630" i="1"/>
  <c r="AB630" i="1"/>
  <c r="AA630" i="1"/>
  <c r="V630" i="1"/>
  <c r="AJ629" i="1"/>
  <c r="AL629" i="1"/>
  <c r="AH629" i="1"/>
  <c r="AB629" i="1"/>
  <c r="AD629" i="1"/>
  <c r="V629" i="1"/>
  <c r="AJ628" i="1"/>
  <c r="AL628" i="1"/>
  <c r="AH628" i="1"/>
  <c r="AB628" i="1"/>
  <c r="AD628" i="1"/>
  <c r="V628" i="1"/>
  <c r="AM627" i="1"/>
  <c r="AJ627" i="1"/>
  <c r="AL627" i="1"/>
  <c r="AH627" i="1"/>
  <c r="AB627" i="1"/>
  <c r="AD627" i="1"/>
  <c r="V627" i="1"/>
  <c r="AM626" i="1"/>
  <c r="AJ626" i="1"/>
  <c r="AL626" i="1"/>
  <c r="AH626" i="1"/>
  <c r="AB626" i="1"/>
  <c r="AD626" i="1"/>
  <c r="V626" i="1"/>
  <c r="AM625" i="1"/>
  <c r="AJ625" i="1"/>
  <c r="AL625" i="1"/>
  <c r="AH625" i="1"/>
  <c r="AB625" i="1"/>
  <c r="AD625" i="1"/>
  <c r="M68" i="2"/>
  <c r="R68" i="2"/>
  <c r="S68" i="2"/>
  <c r="M67" i="2"/>
  <c r="R67" i="2"/>
  <c r="S67" i="2"/>
  <c r="R65" i="2"/>
  <c r="S65" i="2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M62" i="2"/>
  <c r="G61" i="2"/>
  <c r="H60" i="2"/>
  <c r="R58" i="2"/>
  <c r="S58" i="2"/>
  <c r="M58" i="2"/>
  <c r="I58" i="2"/>
  <c r="M57" i="2"/>
  <c r="I57" i="2"/>
  <c r="M56" i="2"/>
  <c r="I56" i="2"/>
  <c r="G56" i="2"/>
  <c r="M54" i="2"/>
  <c r="R53" i="2"/>
  <c r="S53" i="2"/>
  <c r="M53" i="2"/>
  <c r="I53" i="2"/>
  <c r="R52" i="2"/>
  <c r="S52" i="2"/>
  <c r="M52" i="2"/>
  <c r="I52" i="2"/>
  <c r="M51" i="2"/>
  <c r="I51" i="2"/>
  <c r="M50" i="2"/>
  <c r="H50" i="2"/>
  <c r="I50" i="2"/>
  <c r="G50" i="2"/>
  <c r="M49" i="2"/>
  <c r="R48" i="2"/>
  <c r="S48" i="2"/>
  <c r="M48" i="2"/>
  <c r="I48" i="2"/>
  <c r="R47" i="2"/>
  <c r="S47" i="2"/>
  <c r="M47" i="2"/>
  <c r="I47" i="2"/>
  <c r="M46" i="2"/>
  <c r="I46" i="2"/>
  <c r="M45" i="2"/>
  <c r="I45" i="2"/>
  <c r="M44" i="2"/>
  <c r="M43" i="2"/>
  <c r="M42" i="2"/>
  <c r="M41" i="2"/>
  <c r="M40" i="2"/>
  <c r="M39" i="2"/>
  <c r="H39" i="2"/>
  <c r="I39" i="2"/>
  <c r="M38" i="2"/>
  <c r="I38" i="2"/>
  <c r="I37" i="2"/>
  <c r="G37" i="2"/>
  <c r="I36" i="2"/>
  <c r="H36" i="2"/>
  <c r="G36" i="2"/>
  <c r="M35" i="2"/>
  <c r="M34" i="2"/>
  <c r="H34" i="2"/>
  <c r="I34" i="2"/>
  <c r="G34" i="2"/>
  <c r="M32" i="2"/>
  <c r="H32" i="2"/>
  <c r="I32" i="2"/>
  <c r="G32" i="2"/>
  <c r="M31" i="2"/>
  <c r="H31" i="2"/>
  <c r="I31" i="2"/>
  <c r="G31" i="2"/>
  <c r="R30" i="2"/>
  <c r="S30" i="2"/>
  <c r="M29" i="2"/>
  <c r="M28" i="2"/>
  <c r="I28" i="2"/>
  <c r="H28" i="2"/>
  <c r="G28" i="2"/>
  <c r="M27" i="2"/>
  <c r="I27" i="2"/>
  <c r="G27" i="2"/>
  <c r="M26" i="2"/>
  <c r="I26" i="2"/>
  <c r="R25" i="2"/>
  <c r="S25" i="2"/>
  <c r="M24" i="2"/>
  <c r="R23" i="2"/>
  <c r="S23" i="2"/>
  <c r="M23" i="2"/>
  <c r="I23" i="2"/>
  <c r="M22" i="2"/>
  <c r="I22" i="2"/>
  <c r="M21" i="2"/>
  <c r="M20" i="2"/>
  <c r="M19" i="2"/>
  <c r="R18" i="2"/>
  <c r="S18" i="2"/>
  <c r="M18" i="2"/>
  <c r="I18" i="2"/>
  <c r="M17" i="2"/>
  <c r="M16" i="2"/>
  <c r="I16" i="2"/>
  <c r="M15" i="2"/>
  <c r="I15" i="2"/>
  <c r="H15" i="2"/>
  <c r="G15" i="2"/>
  <c r="R14" i="2"/>
  <c r="S14" i="2"/>
  <c r="R13" i="2"/>
  <c r="S13" i="2"/>
  <c r="R12" i="2"/>
  <c r="S12" i="2"/>
  <c r="R11" i="2"/>
  <c r="S11" i="2"/>
  <c r="M10" i="2"/>
  <c r="M9" i="2"/>
  <c r="M8" i="2"/>
  <c r="M7" i="2"/>
  <c r="M6" i="2"/>
  <c r="I6" i="2"/>
  <c r="R5" i="2"/>
  <c r="S5" i="2"/>
  <c r="M5" i="2"/>
  <c r="I5" i="2"/>
  <c r="M4" i="2"/>
  <c r="I4" i="2"/>
  <c r="M3" i="2"/>
  <c r="I3" i="2"/>
  <c r="M2" i="2"/>
  <c r="I2" i="2"/>
  <c r="H2" i="2"/>
  <c r="G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J621" i="1"/>
  <c r="AL621" i="1"/>
  <c r="AH621" i="1"/>
  <c r="AB621" i="1"/>
  <c r="AD621" i="1"/>
  <c r="V621" i="1"/>
  <c r="AM620" i="1"/>
  <c r="AJ620" i="1"/>
  <c r="AL620" i="1"/>
  <c r="AH620" i="1"/>
  <c r="AB620" i="1"/>
  <c r="AD620" i="1"/>
  <c r="V620" i="1"/>
  <c r="AM619" i="1"/>
  <c r="AJ619" i="1"/>
  <c r="AL619" i="1"/>
  <c r="AH619" i="1"/>
  <c r="AB619" i="1"/>
  <c r="AD619" i="1"/>
  <c r="V619" i="1"/>
  <c r="AM618" i="1"/>
  <c r="AJ618" i="1"/>
  <c r="AL618" i="1"/>
  <c r="AH618" i="1"/>
  <c r="AB618" i="1"/>
  <c r="V618" i="1"/>
  <c r="AM617" i="1"/>
  <c r="AJ617" i="1"/>
  <c r="AL617" i="1"/>
  <c r="AH617" i="1"/>
  <c r="AB617" i="1"/>
  <c r="AD617" i="1"/>
  <c r="V617" i="1"/>
  <c r="AM616" i="1"/>
  <c r="AJ616" i="1"/>
  <c r="AL616" i="1"/>
  <c r="AH616" i="1"/>
  <c r="AB616" i="1"/>
  <c r="AD616" i="1"/>
  <c r="V616" i="1"/>
  <c r="AM615" i="1"/>
  <c r="AJ615" i="1"/>
  <c r="AL615" i="1"/>
  <c r="AH615" i="1"/>
  <c r="AB615" i="1"/>
  <c r="V615" i="1"/>
  <c r="AM614" i="1"/>
  <c r="AJ614" i="1"/>
  <c r="AL614" i="1"/>
  <c r="AH614" i="1"/>
  <c r="AB614" i="1"/>
  <c r="AD614" i="1"/>
  <c r="V614" i="1"/>
  <c r="AM613" i="1"/>
  <c r="AJ613" i="1"/>
  <c r="AL613" i="1"/>
  <c r="AH613" i="1"/>
  <c r="AB613" i="1"/>
  <c r="AD613" i="1"/>
  <c r="V613" i="1"/>
  <c r="AJ612" i="1"/>
  <c r="AL612" i="1"/>
  <c r="AH612" i="1"/>
  <c r="AB612" i="1"/>
  <c r="AD612" i="1"/>
  <c r="V612" i="1"/>
  <c r="AJ611" i="1"/>
  <c r="AL611" i="1"/>
  <c r="AH611" i="1"/>
  <c r="AB611" i="1"/>
  <c r="AD611" i="1"/>
  <c r="V611" i="1"/>
  <c r="AM610" i="1"/>
  <c r="AJ610" i="1"/>
  <c r="AL610" i="1"/>
  <c r="AH610" i="1"/>
  <c r="AB610" i="1"/>
  <c r="V610" i="1"/>
  <c r="AM609" i="1"/>
  <c r="AJ609" i="1"/>
  <c r="AL609" i="1"/>
  <c r="AH609" i="1"/>
  <c r="AB609" i="1"/>
  <c r="AD609" i="1"/>
  <c r="V609" i="1"/>
  <c r="AM608" i="1"/>
  <c r="AJ608" i="1"/>
  <c r="AL608" i="1"/>
  <c r="AH608" i="1"/>
  <c r="AB608" i="1"/>
  <c r="V608" i="1"/>
  <c r="AM607" i="1"/>
  <c r="AJ607" i="1"/>
  <c r="AL607" i="1"/>
  <c r="AH607" i="1"/>
  <c r="AB607" i="1"/>
  <c r="AD607" i="1"/>
  <c r="V607" i="1"/>
  <c r="AM606" i="1"/>
  <c r="AJ606" i="1"/>
  <c r="AL606" i="1"/>
  <c r="AH606" i="1"/>
  <c r="AB606" i="1"/>
  <c r="AD606" i="1"/>
  <c r="V606" i="1"/>
  <c r="AM605" i="1"/>
  <c r="AJ605" i="1"/>
  <c r="AL605" i="1"/>
  <c r="AH605" i="1"/>
  <c r="AB605" i="1"/>
  <c r="AD605" i="1"/>
  <c r="V605" i="1"/>
  <c r="AM604" i="1"/>
  <c r="AJ604" i="1"/>
  <c r="AL604" i="1"/>
  <c r="AH604" i="1"/>
  <c r="AB604" i="1"/>
  <c r="AD604" i="1"/>
  <c r="V604" i="1"/>
  <c r="AM603" i="1"/>
  <c r="AJ603" i="1"/>
  <c r="AL603" i="1"/>
  <c r="AH603" i="1"/>
  <c r="AB603" i="1"/>
  <c r="AD603" i="1"/>
  <c r="V603" i="1"/>
  <c r="AM602" i="1"/>
  <c r="AJ602" i="1"/>
  <c r="AL602" i="1"/>
  <c r="AH602" i="1"/>
  <c r="AB602" i="1"/>
  <c r="V602" i="1"/>
  <c r="AM601" i="1"/>
  <c r="AJ601" i="1"/>
  <c r="AL601" i="1"/>
  <c r="AH601" i="1"/>
  <c r="AB601" i="1"/>
  <c r="AD601" i="1"/>
  <c r="V601" i="1"/>
  <c r="AM600" i="1"/>
  <c r="AJ600" i="1"/>
  <c r="AL600" i="1"/>
  <c r="AH600" i="1"/>
  <c r="AB600" i="1"/>
  <c r="AD600" i="1"/>
  <c r="V600" i="1"/>
  <c r="AM599" i="1"/>
  <c r="AJ599" i="1"/>
  <c r="AL599" i="1"/>
  <c r="AH599" i="1"/>
  <c r="AB599" i="1"/>
  <c r="AD599" i="1"/>
  <c r="V599" i="1"/>
  <c r="AM598" i="1"/>
  <c r="AJ598" i="1"/>
  <c r="AL598" i="1"/>
  <c r="AH598" i="1"/>
  <c r="AB598" i="1"/>
  <c r="AD598" i="1"/>
  <c r="V598" i="1"/>
  <c r="AM597" i="1"/>
  <c r="AJ597" i="1"/>
  <c r="AL597" i="1"/>
  <c r="AH597" i="1"/>
  <c r="AB597" i="1"/>
  <c r="AD597" i="1"/>
  <c r="V597" i="1"/>
  <c r="AM596" i="1"/>
  <c r="AJ596" i="1"/>
  <c r="AL596" i="1"/>
  <c r="AH596" i="1"/>
  <c r="AB596" i="1"/>
  <c r="V596" i="1"/>
  <c r="AM595" i="1"/>
  <c r="AJ595" i="1"/>
  <c r="AL595" i="1"/>
  <c r="AH595" i="1"/>
  <c r="AB595" i="1"/>
  <c r="AD595" i="1"/>
  <c r="V595" i="1"/>
  <c r="AM594" i="1"/>
  <c r="AJ594" i="1"/>
  <c r="AL594" i="1"/>
  <c r="AH594" i="1"/>
  <c r="AB594" i="1"/>
  <c r="V594" i="1"/>
  <c r="AM593" i="1"/>
  <c r="AJ593" i="1"/>
  <c r="AL593" i="1"/>
  <c r="AH593" i="1"/>
  <c r="AB593" i="1"/>
  <c r="AD593" i="1"/>
  <c r="V593" i="1"/>
  <c r="AM592" i="1"/>
  <c r="AJ592" i="1"/>
  <c r="AL592" i="1"/>
  <c r="AH592" i="1"/>
  <c r="AB592" i="1"/>
  <c r="AD592" i="1"/>
  <c r="V592" i="1"/>
  <c r="AM591" i="1"/>
  <c r="AJ591" i="1"/>
  <c r="AL591" i="1"/>
  <c r="AH591" i="1"/>
  <c r="AB591" i="1"/>
  <c r="AD591" i="1"/>
  <c r="V591" i="1"/>
  <c r="AM590" i="1"/>
  <c r="AJ590" i="1"/>
  <c r="AL590" i="1"/>
  <c r="AH590" i="1"/>
  <c r="AB590" i="1"/>
  <c r="AD590" i="1"/>
  <c r="V590" i="1"/>
  <c r="AM589" i="1"/>
  <c r="AJ589" i="1"/>
  <c r="AL589" i="1"/>
  <c r="AH589" i="1"/>
  <c r="AB589" i="1"/>
  <c r="AD589" i="1"/>
  <c r="V589" i="1"/>
  <c r="AM588" i="1"/>
  <c r="AJ588" i="1"/>
  <c r="AL588" i="1"/>
  <c r="AH588" i="1"/>
  <c r="AB588" i="1"/>
  <c r="AD588" i="1"/>
  <c r="V588" i="1"/>
  <c r="AM587" i="1"/>
  <c r="AJ587" i="1"/>
  <c r="AL587" i="1"/>
  <c r="AH587" i="1"/>
  <c r="AB587" i="1"/>
  <c r="AD587" i="1"/>
  <c r="V587" i="1"/>
  <c r="AM586" i="1"/>
  <c r="AJ586" i="1"/>
  <c r="AL586" i="1"/>
  <c r="AH586" i="1"/>
  <c r="AB586" i="1"/>
  <c r="V586" i="1"/>
  <c r="AM585" i="1"/>
  <c r="AJ585" i="1"/>
  <c r="AL585" i="1"/>
  <c r="AH585" i="1"/>
  <c r="AB585" i="1"/>
  <c r="AD585" i="1"/>
  <c r="V585" i="1"/>
  <c r="AM584" i="1"/>
  <c r="AJ584" i="1"/>
  <c r="AL584" i="1"/>
  <c r="AH584" i="1"/>
  <c r="AB584" i="1"/>
  <c r="AD584" i="1"/>
  <c r="V584" i="1"/>
  <c r="AM583" i="1"/>
  <c r="AJ583" i="1"/>
  <c r="AL583" i="1"/>
  <c r="AH583" i="1"/>
  <c r="AB583" i="1"/>
  <c r="AD583" i="1"/>
  <c r="V583" i="1"/>
  <c r="AM582" i="1"/>
  <c r="AJ582" i="1"/>
  <c r="AL582" i="1"/>
  <c r="AH582" i="1"/>
  <c r="AB582" i="1"/>
  <c r="AD582" i="1"/>
  <c r="V582" i="1"/>
  <c r="AM581" i="1"/>
  <c r="AJ581" i="1"/>
  <c r="AL581" i="1"/>
  <c r="AH581" i="1"/>
  <c r="AB581" i="1"/>
  <c r="AD581" i="1"/>
  <c r="V581" i="1"/>
  <c r="AM580" i="1"/>
  <c r="AJ580" i="1"/>
  <c r="AL580" i="1"/>
  <c r="AH580" i="1"/>
  <c r="AB580" i="1"/>
  <c r="AD580" i="1"/>
  <c r="V580" i="1"/>
  <c r="AM579" i="1"/>
  <c r="AJ579" i="1"/>
  <c r="AL579" i="1"/>
  <c r="AH579" i="1"/>
  <c r="AB579" i="1"/>
  <c r="AD579" i="1"/>
  <c r="V579" i="1"/>
  <c r="AM578" i="1"/>
  <c r="AJ578" i="1"/>
  <c r="AL578" i="1"/>
  <c r="AH578" i="1"/>
  <c r="AB578" i="1"/>
  <c r="V578" i="1"/>
  <c r="AM577" i="1"/>
  <c r="AJ577" i="1"/>
  <c r="AL577" i="1"/>
  <c r="AH577" i="1"/>
  <c r="AB577" i="1"/>
  <c r="AD577" i="1"/>
  <c r="V577" i="1"/>
  <c r="AM576" i="1"/>
  <c r="AJ576" i="1"/>
  <c r="AL576" i="1"/>
  <c r="AH576" i="1"/>
  <c r="AB576" i="1"/>
  <c r="AD576" i="1"/>
  <c r="V576" i="1"/>
  <c r="AM575" i="1"/>
  <c r="AJ575" i="1"/>
  <c r="AL575" i="1"/>
  <c r="AH575" i="1"/>
  <c r="AB575" i="1"/>
  <c r="AD575" i="1"/>
  <c r="V575" i="1"/>
  <c r="AM574" i="1"/>
  <c r="AJ574" i="1"/>
  <c r="AL574" i="1"/>
  <c r="AH574" i="1"/>
  <c r="AB574" i="1"/>
  <c r="AD574" i="1"/>
  <c r="V574" i="1"/>
  <c r="AM573" i="1"/>
  <c r="AJ573" i="1"/>
  <c r="AL573" i="1"/>
  <c r="AH573" i="1"/>
  <c r="AB573" i="1"/>
  <c r="AD573" i="1"/>
  <c r="V573" i="1"/>
  <c r="AM572" i="1"/>
  <c r="AJ572" i="1"/>
  <c r="AL572" i="1"/>
  <c r="AH572" i="1"/>
  <c r="AB572" i="1"/>
  <c r="AD572" i="1"/>
  <c r="V572" i="1"/>
  <c r="AM571" i="1"/>
  <c r="AJ571" i="1"/>
  <c r="AL571" i="1"/>
  <c r="AH571" i="1"/>
  <c r="AB571" i="1"/>
  <c r="AD571" i="1"/>
  <c r="V571" i="1"/>
  <c r="AM570" i="1"/>
  <c r="AJ570" i="1"/>
  <c r="AL570" i="1"/>
  <c r="AH570" i="1"/>
  <c r="AB570" i="1"/>
  <c r="V570" i="1"/>
  <c r="AM569" i="1"/>
  <c r="AJ569" i="1"/>
  <c r="AL569" i="1"/>
  <c r="AH569" i="1"/>
  <c r="AB569" i="1"/>
  <c r="AD569" i="1"/>
  <c r="V569" i="1"/>
  <c r="AJ568" i="1"/>
  <c r="AL568" i="1"/>
  <c r="AH568" i="1"/>
  <c r="AB568" i="1"/>
  <c r="AA568" i="1"/>
  <c r="V568" i="1"/>
  <c r="AJ567" i="1"/>
  <c r="AL567" i="1"/>
  <c r="AH567" i="1"/>
  <c r="AB567" i="1"/>
  <c r="AA567" i="1"/>
  <c r="V567" i="1"/>
  <c r="AJ566" i="1"/>
  <c r="AL566" i="1"/>
  <c r="AH566" i="1"/>
  <c r="AD566" i="1"/>
  <c r="AA566" i="1"/>
  <c r="Y566" i="1"/>
  <c r="V566" i="1"/>
  <c r="AJ565" i="1"/>
  <c r="AL565" i="1"/>
  <c r="AH565" i="1"/>
  <c r="AB565" i="1"/>
  <c r="AD565" i="1"/>
  <c r="V565" i="1"/>
  <c r="AM564" i="1"/>
  <c r="AJ564" i="1"/>
  <c r="AL564" i="1"/>
  <c r="AH564" i="1"/>
  <c r="AB564" i="1"/>
  <c r="AD564" i="1"/>
  <c r="V564" i="1"/>
  <c r="AM563" i="1"/>
  <c r="AJ563" i="1"/>
  <c r="AL563" i="1"/>
  <c r="AH563" i="1"/>
  <c r="AB563" i="1"/>
  <c r="AD563" i="1"/>
  <c r="V563" i="1"/>
  <c r="AD562" i="1"/>
  <c r="AA561" i="1"/>
  <c r="Y561" i="1"/>
  <c r="AD560" i="1"/>
  <c r="AA560" i="1"/>
  <c r="Y560" i="1"/>
  <c r="AD559" i="1"/>
  <c r="AA559" i="1"/>
  <c r="Y559" i="1"/>
  <c r="AM558" i="1"/>
  <c r="AJ558" i="1"/>
  <c r="AL558" i="1"/>
  <c r="AH558" i="1"/>
  <c r="AB558" i="1"/>
  <c r="AD558" i="1"/>
  <c r="V558" i="1"/>
  <c r="AM557" i="1"/>
  <c r="AJ557" i="1"/>
  <c r="AL557" i="1"/>
  <c r="AH557" i="1"/>
  <c r="AB557" i="1"/>
  <c r="AD557" i="1"/>
  <c r="V557" i="1"/>
  <c r="AM556" i="1"/>
  <c r="AJ556" i="1"/>
  <c r="AL556" i="1"/>
  <c r="AH556" i="1"/>
  <c r="AB556" i="1"/>
  <c r="V556" i="1"/>
  <c r="AM555" i="1"/>
  <c r="AJ555" i="1"/>
  <c r="AL555" i="1"/>
  <c r="AH555" i="1"/>
  <c r="AB555" i="1"/>
  <c r="AD555" i="1"/>
  <c r="V555" i="1"/>
  <c r="AM554" i="1"/>
  <c r="AJ554" i="1"/>
  <c r="AL554" i="1"/>
  <c r="AH554" i="1"/>
  <c r="AB554" i="1"/>
  <c r="V554" i="1"/>
  <c r="AM553" i="1"/>
  <c r="AJ553" i="1"/>
  <c r="AL553" i="1"/>
  <c r="AH553" i="1"/>
  <c r="AB553" i="1"/>
  <c r="AD553" i="1"/>
  <c r="V553" i="1"/>
  <c r="AM552" i="1"/>
  <c r="AJ552" i="1"/>
  <c r="AL552" i="1"/>
  <c r="AH552" i="1"/>
  <c r="AB552" i="1"/>
  <c r="AD552" i="1"/>
  <c r="V552" i="1"/>
  <c r="AM551" i="1"/>
  <c r="AJ551" i="1"/>
  <c r="AL551" i="1"/>
  <c r="AH551" i="1"/>
  <c r="AB551" i="1"/>
  <c r="AD551" i="1"/>
  <c r="V551" i="1"/>
  <c r="AM550" i="1"/>
  <c r="AJ550" i="1"/>
  <c r="AL550" i="1"/>
  <c r="AH550" i="1"/>
  <c r="AB550" i="1"/>
  <c r="AD550" i="1"/>
  <c r="V550" i="1"/>
  <c r="AJ549" i="1"/>
  <c r="AL549" i="1"/>
  <c r="AH549" i="1"/>
  <c r="AB549" i="1"/>
  <c r="AD549" i="1"/>
  <c r="V549" i="1"/>
  <c r="AJ548" i="1"/>
  <c r="AL548" i="1"/>
  <c r="AH548" i="1"/>
  <c r="AB548" i="1"/>
  <c r="AD548" i="1"/>
  <c r="V548" i="1"/>
  <c r="AM547" i="1"/>
  <c r="AJ547" i="1"/>
  <c r="AL547" i="1"/>
  <c r="AH547" i="1"/>
  <c r="AB547" i="1"/>
  <c r="V547" i="1"/>
  <c r="AM546" i="1"/>
  <c r="AJ546" i="1"/>
  <c r="AL546" i="1"/>
  <c r="AH546" i="1"/>
  <c r="AB546" i="1"/>
  <c r="AD546" i="1"/>
  <c r="V546" i="1"/>
  <c r="AM545" i="1"/>
  <c r="AJ545" i="1"/>
  <c r="AL545" i="1"/>
  <c r="AH545" i="1"/>
  <c r="AB545" i="1"/>
  <c r="AD545" i="1"/>
  <c r="V545" i="1"/>
  <c r="AM544" i="1"/>
  <c r="AJ544" i="1"/>
  <c r="AL544" i="1"/>
  <c r="AH544" i="1"/>
  <c r="AB544" i="1"/>
  <c r="AD544" i="1"/>
  <c r="V544" i="1"/>
  <c r="AM543" i="1"/>
  <c r="AJ543" i="1"/>
  <c r="AL543" i="1"/>
  <c r="AH543" i="1"/>
  <c r="AB543" i="1"/>
  <c r="AD543" i="1"/>
  <c r="V543" i="1"/>
  <c r="AM542" i="1"/>
  <c r="AJ542" i="1"/>
  <c r="AL542" i="1"/>
  <c r="AH542" i="1"/>
  <c r="AB542" i="1"/>
  <c r="AD542" i="1"/>
  <c r="V542" i="1"/>
  <c r="AM541" i="1"/>
  <c r="AJ541" i="1"/>
  <c r="AL541" i="1"/>
  <c r="AH541" i="1"/>
  <c r="AB541" i="1"/>
  <c r="V541" i="1"/>
  <c r="AM540" i="1"/>
  <c r="AJ540" i="1"/>
  <c r="AL540" i="1"/>
  <c r="AH540" i="1"/>
  <c r="AB540" i="1"/>
  <c r="AD540" i="1"/>
  <c r="V540" i="1"/>
  <c r="AM539" i="1"/>
  <c r="AJ539" i="1"/>
  <c r="AL539" i="1"/>
  <c r="AH539" i="1"/>
  <c r="AB539" i="1"/>
  <c r="V539" i="1"/>
  <c r="AM538" i="1"/>
  <c r="AJ538" i="1"/>
  <c r="AL538" i="1"/>
  <c r="AH538" i="1"/>
  <c r="AB538" i="1"/>
  <c r="AD538" i="1"/>
  <c r="V538" i="1"/>
  <c r="AM537" i="1"/>
  <c r="AJ537" i="1"/>
  <c r="AL537" i="1"/>
  <c r="AH537" i="1"/>
  <c r="AB537" i="1"/>
  <c r="AD537" i="1"/>
  <c r="V537" i="1"/>
  <c r="AM536" i="1"/>
  <c r="AJ536" i="1"/>
  <c r="AL536" i="1"/>
  <c r="AH536" i="1"/>
  <c r="AB536" i="1"/>
  <c r="AD536" i="1"/>
  <c r="V536" i="1"/>
  <c r="AM535" i="1"/>
  <c r="AJ535" i="1"/>
  <c r="AL535" i="1"/>
  <c r="AH535" i="1"/>
  <c r="AB535" i="1"/>
  <c r="AD535" i="1"/>
  <c r="V535" i="1"/>
  <c r="AM534" i="1"/>
  <c r="AJ534" i="1"/>
  <c r="AL534" i="1"/>
  <c r="AH534" i="1"/>
  <c r="AB534" i="1"/>
  <c r="AD534" i="1"/>
  <c r="V534" i="1"/>
  <c r="AM533" i="1"/>
  <c r="AJ533" i="1"/>
  <c r="AL533" i="1"/>
  <c r="AH533" i="1"/>
  <c r="AB533" i="1"/>
  <c r="V533" i="1"/>
  <c r="AM532" i="1"/>
  <c r="AJ532" i="1"/>
  <c r="AL532" i="1"/>
  <c r="AH532" i="1"/>
  <c r="AB532" i="1"/>
  <c r="AD532" i="1"/>
  <c r="V532" i="1"/>
  <c r="AM531" i="1"/>
  <c r="AJ531" i="1"/>
  <c r="AL531" i="1"/>
  <c r="AH531" i="1"/>
  <c r="AB531" i="1"/>
  <c r="V531" i="1"/>
  <c r="AM530" i="1"/>
  <c r="AJ530" i="1"/>
  <c r="AL530" i="1"/>
  <c r="AH530" i="1"/>
  <c r="AB530" i="1"/>
  <c r="AD530" i="1"/>
  <c r="V530" i="1"/>
  <c r="AM529" i="1"/>
  <c r="AJ529" i="1"/>
  <c r="AL529" i="1"/>
  <c r="AH529" i="1"/>
  <c r="AB529" i="1"/>
  <c r="AD529" i="1"/>
  <c r="V529" i="1"/>
  <c r="AM528" i="1"/>
  <c r="AJ528" i="1"/>
  <c r="AL528" i="1"/>
  <c r="AH528" i="1"/>
  <c r="AB528" i="1"/>
  <c r="AD528" i="1"/>
  <c r="V528" i="1"/>
  <c r="AM527" i="1"/>
  <c r="AJ527" i="1"/>
  <c r="AL527" i="1"/>
  <c r="AH527" i="1"/>
  <c r="AB527" i="1"/>
  <c r="AD527" i="1"/>
  <c r="V527" i="1"/>
  <c r="AM526" i="1"/>
  <c r="AJ526" i="1"/>
  <c r="AL526" i="1"/>
  <c r="AH526" i="1"/>
  <c r="AB526" i="1"/>
  <c r="AD526" i="1"/>
  <c r="V526" i="1"/>
  <c r="AM525" i="1"/>
  <c r="AJ525" i="1"/>
  <c r="AL525" i="1"/>
  <c r="AH525" i="1"/>
  <c r="AB525" i="1"/>
  <c r="V525" i="1"/>
  <c r="AM524" i="1"/>
  <c r="AJ524" i="1"/>
  <c r="AL524" i="1"/>
  <c r="AH524" i="1"/>
  <c r="AB524" i="1"/>
  <c r="AD524" i="1"/>
  <c r="V524" i="1"/>
  <c r="AM523" i="1"/>
  <c r="AJ523" i="1"/>
  <c r="AL523" i="1"/>
  <c r="AH523" i="1"/>
  <c r="AB523" i="1"/>
  <c r="V523" i="1"/>
  <c r="AM522" i="1"/>
  <c r="AJ522" i="1"/>
  <c r="AL522" i="1"/>
  <c r="AH522" i="1"/>
  <c r="AB522" i="1"/>
  <c r="AD522" i="1"/>
  <c r="V522" i="1"/>
  <c r="AM521" i="1"/>
  <c r="AJ521" i="1"/>
  <c r="AL521" i="1"/>
  <c r="AH521" i="1"/>
  <c r="AB521" i="1"/>
  <c r="AD521" i="1"/>
  <c r="V521" i="1"/>
  <c r="AM520" i="1"/>
  <c r="AJ520" i="1"/>
  <c r="AL520" i="1"/>
  <c r="AH520" i="1"/>
  <c r="AB520" i="1"/>
  <c r="AD520" i="1"/>
  <c r="V520" i="1"/>
  <c r="AM519" i="1"/>
  <c r="AJ519" i="1"/>
  <c r="AL519" i="1"/>
  <c r="AH519" i="1"/>
  <c r="AB519" i="1"/>
  <c r="AD519" i="1"/>
  <c r="V519" i="1"/>
  <c r="AM518" i="1"/>
  <c r="AJ518" i="1"/>
  <c r="AL518" i="1"/>
  <c r="AH518" i="1"/>
  <c r="AB518" i="1"/>
  <c r="AD518" i="1"/>
  <c r="V518" i="1"/>
  <c r="AM517" i="1"/>
  <c r="AJ517" i="1"/>
  <c r="AL517" i="1"/>
  <c r="AH517" i="1"/>
  <c r="AB517" i="1"/>
  <c r="V517" i="1"/>
  <c r="AM516" i="1"/>
  <c r="AJ516" i="1"/>
  <c r="AL516" i="1"/>
  <c r="AH516" i="1"/>
  <c r="AB516" i="1"/>
  <c r="AD516" i="1"/>
  <c r="V516" i="1"/>
  <c r="AM515" i="1"/>
  <c r="AJ515" i="1"/>
  <c r="AL515" i="1"/>
  <c r="AH515" i="1"/>
  <c r="AB515" i="1"/>
  <c r="V515" i="1"/>
  <c r="AM514" i="1"/>
  <c r="AJ514" i="1"/>
  <c r="AL514" i="1"/>
  <c r="AH514" i="1"/>
  <c r="AB514" i="1"/>
  <c r="AD514" i="1"/>
  <c r="V514" i="1"/>
  <c r="AM513" i="1"/>
  <c r="AJ513" i="1"/>
  <c r="AL513" i="1"/>
  <c r="AH513" i="1"/>
  <c r="AB513" i="1"/>
  <c r="AD513" i="1"/>
  <c r="V513" i="1"/>
  <c r="AM512" i="1"/>
  <c r="AJ512" i="1"/>
  <c r="AL512" i="1"/>
  <c r="AH512" i="1"/>
  <c r="AB512" i="1"/>
  <c r="AD512" i="1"/>
  <c r="V512" i="1"/>
  <c r="AM511" i="1"/>
  <c r="AJ511" i="1"/>
  <c r="AL511" i="1"/>
  <c r="AH511" i="1"/>
  <c r="AB511" i="1"/>
  <c r="AD511" i="1"/>
  <c r="V511" i="1"/>
  <c r="AM510" i="1"/>
  <c r="AJ510" i="1"/>
  <c r="AL510" i="1"/>
  <c r="AH510" i="1"/>
  <c r="AB510" i="1"/>
  <c r="AD510" i="1"/>
  <c r="V510" i="1"/>
  <c r="AM509" i="1"/>
  <c r="AJ509" i="1"/>
  <c r="AL509" i="1"/>
  <c r="AH509" i="1"/>
  <c r="AB509" i="1"/>
  <c r="AD509" i="1"/>
  <c r="V509" i="1"/>
  <c r="AM508" i="1"/>
  <c r="AJ508" i="1"/>
  <c r="AL508" i="1"/>
  <c r="AH508" i="1"/>
  <c r="AB508" i="1"/>
  <c r="AD508" i="1"/>
  <c r="V508" i="1"/>
  <c r="AM507" i="1"/>
  <c r="AJ507" i="1"/>
  <c r="AL507" i="1"/>
  <c r="AH507" i="1"/>
  <c r="AB507" i="1"/>
  <c r="V507" i="1"/>
  <c r="AM506" i="1"/>
  <c r="AJ506" i="1"/>
  <c r="AL506" i="1"/>
  <c r="AH506" i="1"/>
  <c r="AB506" i="1"/>
  <c r="AD506" i="1"/>
  <c r="V506" i="1"/>
  <c r="AM505" i="1"/>
  <c r="AJ505" i="1"/>
  <c r="AL505" i="1"/>
  <c r="AH505" i="1"/>
  <c r="AB505" i="1"/>
  <c r="AD505" i="1"/>
  <c r="V505" i="1"/>
  <c r="AJ504" i="1"/>
  <c r="AL504" i="1"/>
  <c r="AH504" i="1"/>
  <c r="AD504" i="1"/>
  <c r="AA504" i="1"/>
  <c r="Y504" i="1"/>
  <c r="V504" i="1"/>
  <c r="AJ503" i="1"/>
  <c r="AL503" i="1"/>
  <c r="AH503" i="1"/>
  <c r="AB503" i="1"/>
  <c r="AD503" i="1"/>
  <c r="AA503" i="1"/>
  <c r="V503" i="1"/>
  <c r="AM502" i="1"/>
  <c r="AJ502" i="1"/>
  <c r="AL502" i="1"/>
  <c r="AH502" i="1"/>
  <c r="AB502" i="1"/>
  <c r="AD502" i="1"/>
  <c r="V502" i="1"/>
  <c r="AJ501" i="1"/>
  <c r="AL501" i="1"/>
  <c r="AH501" i="1"/>
  <c r="AB501" i="1"/>
  <c r="AD501" i="1"/>
  <c r="AA501" i="1"/>
  <c r="V501" i="1"/>
  <c r="AM500" i="1"/>
  <c r="AJ500" i="1"/>
  <c r="AL500" i="1"/>
  <c r="AH500" i="1"/>
  <c r="AB500" i="1"/>
  <c r="AD500" i="1"/>
  <c r="V500" i="1"/>
  <c r="AM499" i="1"/>
  <c r="AJ499" i="1"/>
  <c r="AL499" i="1"/>
  <c r="AH499" i="1"/>
  <c r="AB499" i="1"/>
  <c r="AD499" i="1"/>
  <c r="V499" i="1"/>
  <c r="AD498" i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J493" i="1"/>
  <c r="AL493" i="1"/>
  <c r="AH493" i="1"/>
  <c r="AB493" i="1"/>
  <c r="AD493" i="1"/>
  <c r="V493" i="1"/>
  <c r="AM492" i="1"/>
  <c r="AJ492" i="1"/>
  <c r="AL492" i="1"/>
  <c r="AH492" i="1"/>
  <c r="AB492" i="1"/>
  <c r="AD492" i="1"/>
  <c r="V492" i="1"/>
  <c r="AM491" i="1"/>
  <c r="AJ491" i="1"/>
  <c r="AL491" i="1"/>
  <c r="AH491" i="1"/>
  <c r="AB491" i="1"/>
  <c r="AD491" i="1"/>
  <c r="V491" i="1"/>
  <c r="AM490" i="1"/>
  <c r="AJ490" i="1"/>
  <c r="AL490" i="1"/>
  <c r="AH490" i="1"/>
  <c r="AB490" i="1"/>
  <c r="AD490" i="1"/>
  <c r="V490" i="1"/>
  <c r="AM489" i="1"/>
  <c r="AJ489" i="1"/>
  <c r="AL489" i="1"/>
  <c r="AH489" i="1"/>
  <c r="AB489" i="1"/>
  <c r="AD489" i="1"/>
  <c r="V489" i="1"/>
  <c r="AM488" i="1"/>
  <c r="AJ488" i="1"/>
  <c r="AL488" i="1"/>
  <c r="AH488" i="1"/>
  <c r="AB488" i="1"/>
  <c r="AD488" i="1"/>
  <c r="V488" i="1"/>
  <c r="AM487" i="1"/>
  <c r="AJ487" i="1"/>
  <c r="AL487" i="1"/>
  <c r="AH487" i="1"/>
  <c r="AB487" i="1"/>
  <c r="AD487" i="1"/>
  <c r="V487" i="1"/>
  <c r="AM486" i="1"/>
  <c r="AJ486" i="1"/>
  <c r="AL486" i="1"/>
  <c r="AH486" i="1"/>
  <c r="AB486" i="1"/>
  <c r="AD486" i="1"/>
  <c r="V486" i="1"/>
  <c r="AM485" i="1"/>
  <c r="AJ485" i="1"/>
  <c r="AL485" i="1"/>
  <c r="AH485" i="1"/>
  <c r="AB485" i="1"/>
  <c r="AD485" i="1"/>
  <c r="V485" i="1"/>
  <c r="AJ484" i="1"/>
  <c r="AL484" i="1"/>
  <c r="AH484" i="1"/>
  <c r="AB484" i="1"/>
  <c r="AD484" i="1"/>
  <c r="V484" i="1"/>
  <c r="AJ483" i="1"/>
  <c r="AL483" i="1"/>
  <c r="AH483" i="1"/>
  <c r="AB483" i="1"/>
  <c r="AD483" i="1"/>
  <c r="V483" i="1"/>
  <c r="AM482" i="1"/>
  <c r="AJ482" i="1"/>
  <c r="AL482" i="1"/>
  <c r="AH482" i="1"/>
  <c r="AB482" i="1"/>
  <c r="AD482" i="1"/>
  <c r="V482" i="1"/>
  <c r="AM481" i="1"/>
  <c r="AJ481" i="1"/>
  <c r="AL481" i="1"/>
  <c r="AH481" i="1"/>
  <c r="AB481" i="1"/>
  <c r="V481" i="1"/>
  <c r="AM480" i="1"/>
  <c r="AJ480" i="1"/>
  <c r="AL480" i="1"/>
  <c r="AH480" i="1"/>
  <c r="AB480" i="1"/>
  <c r="AD480" i="1"/>
  <c r="V480" i="1"/>
  <c r="AJ479" i="1"/>
  <c r="AL479" i="1"/>
  <c r="AH479" i="1"/>
  <c r="AB479" i="1"/>
  <c r="V479" i="1"/>
  <c r="AM478" i="1"/>
  <c r="AJ478" i="1"/>
  <c r="AL478" i="1"/>
  <c r="AH478" i="1"/>
  <c r="AB478" i="1"/>
  <c r="AD478" i="1"/>
  <c r="V478" i="1"/>
  <c r="AM477" i="1"/>
  <c r="AJ477" i="1"/>
  <c r="AL477" i="1"/>
  <c r="AH477" i="1"/>
  <c r="AB477" i="1"/>
  <c r="AD477" i="1"/>
  <c r="V477" i="1"/>
  <c r="AM476" i="1"/>
  <c r="AJ476" i="1"/>
  <c r="AL476" i="1"/>
  <c r="AH476" i="1"/>
  <c r="AB476" i="1"/>
  <c r="AD476" i="1"/>
  <c r="V476" i="1"/>
  <c r="AM475" i="1"/>
  <c r="AJ475" i="1"/>
  <c r="AL475" i="1"/>
  <c r="AH475" i="1"/>
  <c r="AB475" i="1"/>
  <c r="AD475" i="1"/>
  <c r="V475" i="1"/>
  <c r="AM474" i="1"/>
  <c r="AJ474" i="1"/>
  <c r="AL474" i="1"/>
  <c r="AH474" i="1"/>
  <c r="AB474" i="1"/>
  <c r="AD474" i="1"/>
  <c r="V474" i="1"/>
  <c r="AM473" i="1"/>
  <c r="AJ473" i="1"/>
  <c r="AL473" i="1"/>
  <c r="AH473" i="1"/>
  <c r="AB473" i="1"/>
  <c r="AD473" i="1"/>
  <c r="V473" i="1"/>
  <c r="AM472" i="1"/>
  <c r="AJ472" i="1"/>
  <c r="AL472" i="1"/>
  <c r="AH472" i="1"/>
  <c r="AB472" i="1"/>
  <c r="AD472" i="1"/>
  <c r="V472" i="1"/>
  <c r="AM471" i="1"/>
  <c r="AJ471" i="1"/>
  <c r="AL471" i="1"/>
  <c r="AH471" i="1"/>
  <c r="AB471" i="1"/>
  <c r="V471" i="1"/>
  <c r="AM470" i="1"/>
  <c r="AJ470" i="1"/>
  <c r="AL470" i="1"/>
  <c r="AH470" i="1"/>
  <c r="AB470" i="1"/>
  <c r="AD470" i="1"/>
  <c r="V470" i="1"/>
  <c r="AM469" i="1"/>
  <c r="AJ469" i="1"/>
  <c r="AL469" i="1"/>
  <c r="AH469" i="1"/>
  <c r="AB469" i="1"/>
  <c r="AD469" i="1"/>
  <c r="V469" i="1"/>
  <c r="AM468" i="1"/>
  <c r="AJ468" i="1"/>
  <c r="AL468" i="1"/>
  <c r="AH468" i="1"/>
  <c r="AB468" i="1"/>
  <c r="AD468" i="1"/>
  <c r="V468" i="1"/>
  <c r="AM467" i="1"/>
  <c r="AJ467" i="1"/>
  <c r="AL467" i="1"/>
  <c r="AH467" i="1"/>
  <c r="AB467" i="1"/>
  <c r="AD467" i="1"/>
  <c r="V467" i="1"/>
  <c r="AM466" i="1"/>
  <c r="AJ466" i="1"/>
  <c r="AL466" i="1"/>
  <c r="AH466" i="1"/>
  <c r="AB466" i="1"/>
  <c r="AD466" i="1"/>
  <c r="V466" i="1"/>
  <c r="AM465" i="1"/>
  <c r="AJ465" i="1"/>
  <c r="AL465" i="1"/>
  <c r="AH465" i="1"/>
  <c r="AB465" i="1"/>
  <c r="AD465" i="1"/>
  <c r="V465" i="1"/>
  <c r="AM464" i="1"/>
  <c r="AJ464" i="1"/>
  <c r="AL464" i="1"/>
  <c r="AH464" i="1"/>
  <c r="AB464" i="1"/>
  <c r="AD464" i="1"/>
  <c r="V464" i="1"/>
  <c r="AM463" i="1"/>
  <c r="AJ463" i="1"/>
  <c r="AL463" i="1"/>
  <c r="AH463" i="1"/>
  <c r="AB463" i="1"/>
  <c r="V463" i="1"/>
  <c r="AM462" i="1"/>
  <c r="AJ462" i="1"/>
  <c r="AL462" i="1"/>
  <c r="AH462" i="1"/>
  <c r="AB462" i="1"/>
  <c r="AD462" i="1"/>
  <c r="V462" i="1"/>
  <c r="AM461" i="1"/>
  <c r="AJ461" i="1"/>
  <c r="AL461" i="1"/>
  <c r="AH461" i="1"/>
  <c r="AB461" i="1"/>
  <c r="AD461" i="1"/>
  <c r="V461" i="1"/>
  <c r="AM460" i="1"/>
  <c r="AJ460" i="1"/>
  <c r="AL460" i="1"/>
  <c r="AH460" i="1"/>
  <c r="AB460" i="1"/>
  <c r="AD460" i="1"/>
  <c r="V460" i="1"/>
  <c r="AM459" i="1"/>
  <c r="AJ459" i="1"/>
  <c r="AL459" i="1"/>
  <c r="AH459" i="1"/>
  <c r="AB459" i="1"/>
  <c r="AD459" i="1"/>
  <c r="V459" i="1"/>
  <c r="AM458" i="1"/>
  <c r="AJ458" i="1"/>
  <c r="AL458" i="1"/>
  <c r="AH458" i="1"/>
  <c r="AB458" i="1"/>
  <c r="AD458" i="1"/>
  <c r="V458" i="1"/>
  <c r="AM457" i="1"/>
  <c r="AJ457" i="1"/>
  <c r="AL457" i="1"/>
  <c r="AH457" i="1"/>
  <c r="AB457" i="1"/>
  <c r="AD457" i="1"/>
  <c r="V457" i="1"/>
  <c r="AM456" i="1"/>
  <c r="AJ456" i="1"/>
  <c r="AL456" i="1"/>
  <c r="AH456" i="1"/>
  <c r="AB456" i="1"/>
  <c r="AD456" i="1"/>
  <c r="V456" i="1"/>
  <c r="AM455" i="1"/>
  <c r="AJ455" i="1"/>
  <c r="AL455" i="1"/>
  <c r="AH455" i="1"/>
  <c r="AB455" i="1"/>
  <c r="V455" i="1"/>
  <c r="AM454" i="1"/>
  <c r="AJ454" i="1"/>
  <c r="AL454" i="1"/>
  <c r="AH454" i="1"/>
  <c r="AB454" i="1"/>
  <c r="AD454" i="1"/>
  <c r="V454" i="1"/>
  <c r="AM453" i="1"/>
  <c r="AJ453" i="1"/>
  <c r="AL453" i="1"/>
  <c r="AH453" i="1"/>
  <c r="AB453" i="1"/>
  <c r="AD453" i="1"/>
  <c r="V453" i="1"/>
  <c r="AM452" i="1"/>
  <c r="AJ452" i="1"/>
  <c r="AL452" i="1"/>
  <c r="AH452" i="1"/>
  <c r="AB452" i="1"/>
  <c r="AD452" i="1"/>
  <c r="V452" i="1"/>
  <c r="AM451" i="1"/>
  <c r="AJ451" i="1"/>
  <c r="AL451" i="1"/>
  <c r="AH451" i="1"/>
  <c r="AB451" i="1"/>
  <c r="AD451" i="1"/>
  <c r="V451" i="1"/>
  <c r="AM450" i="1"/>
  <c r="AJ450" i="1"/>
  <c r="AL450" i="1"/>
  <c r="AH450" i="1"/>
  <c r="AB450" i="1"/>
  <c r="AD450" i="1"/>
  <c r="V450" i="1"/>
  <c r="AM449" i="1"/>
  <c r="AJ449" i="1"/>
  <c r="AL449" i="1"/>
  <c r="AH449" i="1"/>
  <c r="AB449" i="1"/>
  <c r="AD449" i="1"/>
  <c r="V449" i="1"/>
  <c r="AM448" i="1"/>
  <c r="AJ448" i="1"/>
  <c r="AL448" i="1"/>
  <c r="AH448" i="1"/>
  <c r="AB448" i="1"/>
  <c r="AD448" i="1"/>
  <c r="V448" i="1"/>
  <c r="AM447" i="1"/>
  <c r="AJ447" i="1"/>
  <c r="AL447" i="1"/>
  <c r="AH447" i="1"/>
  <c r="AB447" i="1"/>
  <c r="V447" i="1"/>
  <c r="AM446" i="1"/>
  <c r="AJ446" i="1"/>
  <c r="AL446" i="1"/>
  <c r="AH446" i="1"/>
  <c r="AB446" i="1"/>
  <c r="AD446" i="1"/>
  <c r="V446" i="1"/>
  <c r="AM445" i="1"/>
  <c r="AJ445" i="1"/>
  <c r="AL445" i="1"/>
  <c r="AH445" i="1"/>
  <c r="AB445" i="1"/>
  <c r="AD445" i="1"/>
  <c r="V445" i="1"/>
  <c r="AM444" i="1"/>
  <c r="AJ444" i="1"/>
  <c r="AL444" i="1"/>
  <c r="AH444" i="1"/>
  <c r="AB444" i="1"/>
  <c r="AD444" i="1"/>
  <c r="V444" i="1"/>
  <c r="AM443" i="1"/>
  <c r="AJ443" i="1"/>
  <c r="AL443" i="1"/>
  <c r="AH443" i="1"/>
  <c r="AB443" i="1"/>
  <c r="AD443" i="1"/>
  <c r="V443" i="1"/>
  <c r="AM442" i="1"/>
  <c r="AJ442" i="1"/>
  <c r="AL442" i="1"/>
  <c r="AH442" i="1"/>
  <c r="AB442" i="1"/>
  <c r="V442" i="1"/>
  <c r="AM441" i="1"/>
  <c r="AJ441" i="1"/>
  <c r="AL441" i="1"/>
  <c r="AH441" i="1"/>
  <c r="AB441" i="1"/>
  <c r="AD441" i="1"/>
  <c r="V441" i="1"/>
  <c r="AJ440" i="1"/>
  <c r="AL440" i="1"/>
  <c r="AH440" i="1"/>
  <c r="AD440" i="1"/>
  <c r="AA440" i="1"/>
  <c r="Y440" i="1"/>
  <c r="V440" i="1"/>
  <c r="AJ439" i="1"/>
  <c r="AL439" i="1"/>
  <c r="AH439" i="1"/>
  <c r="AD439" i="1"/>
  <c r="AA439" i="1"/>
  <c r="Y439" i="1"/>
  <c r="V439" i="1"/>
  <c r="AJ438" i="1"/>
  <c r="AL438" i="1"/>
  <c r="AH438" i="1"/>
  <c r="AB438" i="1"/>
  <c r="AD438" i="1"/>
  <c r="AA438" i="1"/>
  <c r="V438" i="1"/>
  <c r="AM437" i="1"/>
  <c r="AJ437" i="1"/>
  <c r="AL437" i="1"/>
  <c r="AH437" i="1"/>
  <c r="AB437" i="1"/>
  <c r="AD437" i="1"/>
  <c r="V437" i="1"/>
  <c r="AM436" i="1"/>
  <c r="AJ436" i="1"/>
  <c r="AL436" i="1"/>
  <c r="AH436" i="1"/>
  <c r="AB436" i="1"/>
  <c r="AD436" i="1"/>
  <c r="V436" i="1"/>
  <c r="AB435" i="1"/>
  <c r="AB434" i="1"/>
  <c r="AB433" i="1"/>
  <c r="AB432" i="1"/>
  <c r="AB431" i="1"/>
  <c r="AB430" i="1"/>
  <c r="AB429" i="1"/>
  <c r="AA428" i="1"/>
  <c r="Y428" i="1"/>
  <c r="AD427" i="1"/>
  <c r="AA427" i="1"/>
  <c r="Y427" i="1"/>
  <c r="AD426" i="1"/>
  <c r="AA426" i="1"/>
  <c r="Y426" i="1"/>
  <c r="AD425" i="1"/>
  <c r="AA425" i="1"/>
  <c r="Y425" i="1"/>
  <c r="AJ424" i="1"/>
  <c r="AL424" i="1"/>
  <c r="AH424" i="1"/>
  <c r="AB424" i="1"/>
  <c r="V424" i="1"/>
  <c r="AM423" i="1"/>
  <c r="AH423" i="1"/>
  <c r="AB423" i="1"/>
  <c r="V423" i="1"/>
  <c r="AM422" i="1"/>
  <c r="AJ422" i="1"/>
  <c r="AL422" i="1"/>
  <c r="AH422" i="1"/>
  <c r="AB422" i="1"/>
  <c r="V422" i="1"/>
  <c r="AM421" i="1"/>
  <c r="AJ421" i="1"/>
  <c r="AL421" i="1"/>
  <c r="AH421" i="1"/>
  <c r="AB421" i="1"/>
  <c r="V421" i="1"/>
  <c r="AM420" i="1"/>
  <c r="AJ420" i="1"/>
  <c r="AL420" i="1"/>
  <c r="AH420" i="1"/>
  <c r="AB420" i="1"/>
  <c r="V420" i="1"/>
  <c r="AM419" i="1"/>
  <c r="AJ419" i="1"/>
  <c r="AL419" i="1"/>
  <c r="AH419" i="1"/>
  <c r="AB419" i="1"/>
  <c r="V419" i="1"/>
  <c r="AM418" i="1"/>
  <c r="AJ418" i="1"/>
  <c r="AL418" i="1"/>
  <c r="AH418" i="1"/>
  <c r="AB418" i="1"/>
  <c r="V418" i="1"/>
  <c r="AM417" i="1"/>
  <c r="AJ417" i="1"/>
  <c r="AL417" i="1"/>
  <c r="AH417" i="1"/>
  <c r="AB417" i="1"/>
  <c r="V417" i="1"/>
  <c r="AJ416" i="1"/>
  <c r="AL416" i="1"/>
  <c r="AH416" i="1"/>
  <c r="AB416" i="1"/>
  <c r="V416" i="1"/>
  <c r="AM415" i="1"/>
  <c r="AJ415" i="1"/>
  <c r="AL415" i="1"/>
  <c r="AH415" i="1"/>
  <c r="AB415" i="1"/>
  <c r="V415" i="1"/>
  <c r="AJ414" i="1"/>
  <c r="AL414" i="1"/>
  <c r="AH414" i="1"/>
  <c r="AB414" i="1"/>
  <c r="V414" i="1"/>
  <c r="AM413" i="1"/>
  <c r="AJ413" i="1"/>
  <c r="AL413" i="1"/>
  <c r="AH413" i="1"/>
  <c r="AB413" i="1"/>
  <c r="V413" i="1"/>
  <c r="AM412" i="1"/>
  <c r="AJ412" i="1"/>
  <c r="AL412" i="1"/>
  <c r="AH412" i="1"/>
  <c r="AB412" i="1"/>
  <c r="V412" i="1"/>
  <c r="AJ411" i="1"/>
  <c r="AL411" i="1"/>
  <c r="AH411" i="1"/>
  <c r="AB411" i="1"/>
  <c r="V411" i="1"/>
  <c r="AM410" i="1"/>
  <c r="AJ410" i="1"/>
  <c r="AL410" i="1"/>
  <c r="AH410" i="1"/>
  <c r="AB410" i="1"/>
  <c r="V410" i="1"/>
  <c r="AM409" i="1"/>
  <c r="AJ409" i="1"/>
  <c r="AL409" i="1"/>
  <c r="AH409" i="1"/>
  <c r="AB409" i="1"/>
  <c r="V409" i="1"/>
  <c r="AM408" i="1"/>
  <c r="AJ408" i="1"/>
  <c r="AL408" i="1"/>
  <c r="AH408" i="1"/>
  <c r="AB408" i="1"/>
  <c r="V408" i="1"/>
  <c r="AM407" i="1"/>
  <c r="AJ407" i="1"/>
  <c r="AL407" i="1"/>
  <c r="AH407" i="1"/>
  <c r="AB407" i="1"/>
  <c r="V407" i="1"/>
  <c r="AM406" i="1"/>
  <c r="AJ406" i="1"/>
  <c r="AL406" i="1"/>
  <c r="AH406" i="1"/>
  <c r="AB406" i="1"/>
  <c r="V406" i="1"/>
  <c r="AM405" i="1"/>
  <c r="AJ405" i="1"/>
  <c r="AL405" i="1"/>
  <c r="AH405" i="1"/>
  <c r="AB405" i="1"/>
  <c r="V405" i="1"/>
  <c r="AM404" i="1"/>
  <c r="AJ404" i="1"/>
  <c r="AL404" i="1"/>
  <c r="AH404" i="1"/>
  <c r="AB404" i="1"/>
  <c r="V404" i="1"/>
  <c r="AM403" i="1"/>
  <c r="AJ403" i="1"/>
  <c r="AL403" i="1"/>
  <c r="AH403" i="1"/>
  <c r="AB403" i="1"/>
  <c r="V403" i="1"/>
  <c r="AM402" i="1"/>
  <c r="AJ402" i="1"/>
  <c r="AL402" i="1"/>
  <c r="AH402" i="1"/>
  <c r="AB402" i="1"/>
  <c r="V402" i="1"/>
  <c r="AM401" i="1"/>
  <c r="AJ401" i="1"/>
  <c r="AL401" i="1"/>
  <c r="AH401" i="1"/>
  <c r="AB401" i="1"/>
  <c r="V401" i="1"/>
  <c r="AM400" i="1"/>
  <c r="AJ400" i="1"/>
  <c r="AL400" i="1"/>
  <c r="AH400" i="1"/>
  <c r="AB400" i="1"/>
  <c r="V400" i="1"/>
  <c r="AM399" i="1"/>
  <c r="AJ399" i="1"/>
  <c r="AL399" i="1"/>
  <c r="AH399" i="1"/>
  <c r="AB399" i="1"/>
  <c r="V399" i="1"/>
  <c r="AM398" i="1"/>
  <c r="AJ398" i="1"/>
  <c r="AL398" i="1"/>
  <c r="AH398" i="1"/>
  <c r="AB398" i="1"/>
  <c r="V398" i="1"/>
  <c r="AM397" i="1"/>
  <c r="AJ397" i="1"/>
  <c r="AL397" i="1"/>
  <c r="AH397" i="1"/>
  <c r="AB397" i="1"/>
  <c r="V397" i="1"/>
  <c r="AM396" i="1"/>
  <c r="AJ396" i="1"/>
  <c r="AL396" i="1"/>
  <c r="AH396" i="1"/>
  <c r="AB396" i="1"/>
  <c r="V396" i="1"/>
  <c r="AM395" i="1"/>
  <c r="AJ395" i="1"/>
  <c r="AL395" i="1"/>
  <c r="AH395" i="1"/>
  <c r="AB395" i="1"/>
  <c r="V395" i="1"/>
  <c r="AM394" i="1"/>
  <c r="AJ394" i="1"/>
  <c r="AL394" i="1"/>
  <c r="AH394" i="1"/>
  <c r="AB394" i="1"/>
  <c r="V394" i="1"/>
  <c r="AM393" i="1"/>
  <c r="AJ393" i="1"/>
  <c r="AL393" i="1"/>
  <c r="AH393" i="1"/>
  <c r="AB393" i="1"/>
  <c r="V393" i="1"/>
  <c r="AM392" i="1"/>
  <c r="AJ392" i="1"/>
  <c r="AL392" i="1"/>
  <c r="AH392" i="1"/>
  <c r="AB392" i="1"/>
  <c r="V392" i="1"/>
  <c r="AM391" i="1"/>
  <c r="AJ391" i="1"/>
  <c r="AL391" i="1"/>
  <c r="AH391" i="1"/>
  <c r="AB391" i="1"/>
  <c r="V391" i="1"/>
  <c r="AM390" i="1"/>
  <c r="AJ390" i="1"/>
  <c r="AL390" i="1"/>
  <c r="AH390" i="1"/>
  <c r="AB390" i="1"/>
  <c r="V390" i="1"/>
  <c r="AM389" i="1"/>
  <c r="AJ389" i="1"/>
  <c r="AL389" i="1"/>
  <c r="AH389" i="1"/>
  <c r="AB389" i="1"/>
  <c r="V389" i="1"/>
  <c r="AM388" i="1"/>
  <c r="AJ388" i="1"/>
  <c r="AL388" i="1"/>
  <c r="AH388" i="1"/>
  <c r="AB388" i="1"/>
  <c r="V388" i="1"/>
  <c r="AM387" i="1"/>
  <c r="AJ387" i="1"/>
  <c r="AL387" i="1"/>
  <c r="AH387" i="1"/>
  <c r="AB387" i="1"/>
  <c r="V387" i="1"/>
  <c r="AM386" i="1"/>
  <c r="AJ386" i="1"/>
  <c r="AL386" i="1"/>
  <c r="AH386" i="1"/>
  <c r="AB386" i="1"/>
  <c r="V386" i="1"/>
  <c r="AM385" i="1"/>
  <c r="AJ385" i="1"/>
  <c r="AL385" i="1"/>
  <c r="AH385" i="1"/>
  <c r="AB385" i="1"/>
  <c r="V385" i="1"/>
  <c r="AM384" i="1"/>
  <c r="AJ384" i="1"/>
  <c r="AL384" i="1"/>
  <c r="AH384" i="1"/>
  <c r="AB384" i="1"/>
  <c r="V384" i="1"/>
  <c r="AM383" i="1"/>
  <c r="AJ383" i="1"/>
  <c r="AL383" i="1"/>
  <c r="AH383" i="1"/>
  <c r="AB383" i="1"/>
  <c r="V383" i="1"/>
  <c r="AM382" i="1"/>
  <c r="AJ382" i="1"/>
  <c r="AL382" i="1"/>
  <c r="AH382" i="1"/>
  <c r="AB382" i="1"/>
  <c r="V382" i="1"/>
  <c r="AM381" i="1"/>
  <c r="AJ381" i="1"/>
  <c r="AL381" i="1"/>
  <c r="AH381" i="1"/>
  <c r="AB381" i="1"/>
  <c r="V381" i="1"/>
  <c r="AM380" i="1"/>
  <c r="AJ380" i="1"/>
  <c r="AL380" i="1"/>
  <c r="AH380" i="1"/>
  <c r="AB380" i="1"/>
  <c r="V380" i="1"/>
  <c r="AM379" i="1"/>
  <c r="AJ379" i="1"/>
  <c r="AL379" i="1"/>
  <c r="AH379" i="1"/>
  <c r="AB379" i="1"/>
  <c r="V379" i="1"/>
  <c r="AM378" i="1"/>
  <c r="AJ378" i="1"/>
  <c r="AL378" i="1"/>
  <c r="AH378" i="1"/>
  <c r="AB378" i="1"/>
  <c r="V378" i="1"/>
  <c r="AM377" i="1"/>
  <c r="AJ377" i="1"/>
  <c r="AL377" i="1"/>
  <c r="AH377" i="1"/>
  <c r="AB377" i="1"/>
  <c r="V377" i="1"/>
  <c r="AM376" i="1"/>
  <c r="AJ376" i="1"/>
  <c r="AL376" i="1"/>
  <c r="AH376" i="1"/>
  <c r="AB376" i="1"/>
  <c r="V376" i="1"/>
  <c r="AM375" i="1"/>
  <c r="AJ375" i="1"/>
  <c r="AL375" i="1"/>
  <c r="AH375" i="1"/>
  <c r="AB375" i="1"/>
  <c r="V375" i="1"/>
  <c r="AM374" i="1"/>
  <c r="AJ374" i="1"/>
  <c r="AL374" i="1"/>
  <c r="AH374" i="1"/>
  <c r="AB374" i="1"/>
  <c r="V374" i="1"/>
  <c r="AM373" i="1"/>
  <c r="AJ373" i="1"/>
  <c r="AL373" i="1"/>
  <c r="AH373" i="1"/>
  <c r="AB373" i="1"/>
  <c r="V373" i="1"/>
  <c r="AM372" i="1"/>
  <c r="AJ372" i="1"/>
  <c r="AL372" i="1"/>
  <c r="AH372" i="1"/>
  <c r="AB372" i="1"/>
  <c r="V372" i="1"/>
  <c r="AM371" i="1"/>
  <c r="AJ371" i="1"/>
  <c r="AL371" i="1"/>
  <c r="AH371" i="1"/>
  <c r="AB371" i="1"/>
  <c r="V371" i="1"/>
  <c r="AJ370" i="1"/>
  <c r="AL370" i="1"/>
  <c r="AH370" i="1"/>
  <c r="AA370" i="1"/>
  <c r="Y370" i="1"/>
  <c r="V370" i="1"/>
  <c r="AJ369" i="1"/>
  <c r="AL369" i="1"/>
  <c r="AH369" i="1"/>
  <c r="AB369" i="1"/>
  <c r="Y369" i="1"/>
  <c r="AA369" i="1"/>
  <c r="V369" i="1"/>
  <c r="AM368" i="1"/>
  <c r="AJ368" i="1"/>
  <c r="AL368" i="1"/>
  <c r="AH368" i="1"/>
  <c r="AB368" i="1"/>
  <c r="V368" i="1"/>
  <c r="AJ367" i="1"/>
  <c r="AH367" i="1"/>
  <c r="AB367" i="1"/>
  <c r="Y367" i="1"/>
  <c r="AA367" i="1"/>
  <c r="V367" i="1"/>
  <c r="AM366" i="1"/>
  <c r="AJ366" i="1"/>
  <c r="AL366" i="1"/>
  <c r="AH366" i="1"/>
  <c r="AB366" i="1"/>
  <c r="V366" i="1"/>
  <c r="AM365" i="1"/>
  <c r="AJ365" i="1"/>
  <c r="AL365" i="1"/>
  <c r="AH365" i="1"/>
  <c r="AB365" i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AD357" i="1"/>
  <c r="AA357" i="1"/>
  <c r="Y357" i="1"/>
  <c r="X357" i="1"/>
  <c r="AD356" i="1"/>
  <c r="V356" i="1"/>
  <c r="L356" i="1"/>
  <c r="AD355" i="1"/>
  <c r="AA355" i="1"/>
  <c r="Y355" i="1"/>
  <c r="V355" i="1"/>
  <c r="AD354" i="1"/>
  <c r="AA354" i="1"/>
  <c r="Y354" i="1"/>
  <c r="V354" i="1"/>
  <c r="AD353" i="1"/>
  <c r="AM352" i="1"/>
  <c r="AJ352" i="1"/>
  <c r="AL352" i="1"/>
  <c r="AH352" i="1"/>
  <c r="AB352" i="1"/>
  <c r="V352" i="1"/>
  <c r="AM351" i="1"/>
  <c r="AJ351" i="1"/>
  <c r="AL351" i="1"/>
  <c r="AH351" i="1"/>
  <c r="AB351" i="1"/>
  <c r="V351" i="1"/>
  <c r="AM350" i="1"/>
  <c r="AJ350" i="1"/>
  <c r="AL350" i="1"/>
  <c r="AH350" i="1"/>
  <c r="AB350" i="1"/>
  <c r="V350" i="1"/>
  <c r="AM349" i="1"/>
  <c r="AJ349" i="1"/>
  <c r="AL349" i="1"/>
  <c r="AH349" i="1"/>
  <c r="AB349" i="1"/>
  <c r="V349" i="1"/>
  <c r="AM348" i="1"/>
  <c r="AJ348" i="1"/>
  <c r="AL348" i="1"/>
  <c r="AH348" i="1"/>
  <c r="AB348" i="1"/>
  <c r="V348" i="1"/>
  <c r="AM347" i="1"/>
  <c r="AJ347" i="1"/>
  <c r="AL347" i="1"/>
  <c r="AH347" i="1"/>
  <c r="AB347" i="1"/>
  <c r="V347" i="1"/>
  <c r="AJ346" i="1"/>
  <c r="AL346" i="1"/>
  <c r="AH346" i="1"/>
  <c r="AB346" i="1"/>
  <c r="V346" i="1"/>
  <c r="AM345" i="1"/>
  <c r="AJ345" i="1"/>
  <c r="AL345" i="1"/>
  <c r="AH345" i="1"/>
  <c r="AB345" i="1"/>
  <c r="V345" i="1"/>
  <c r="AM344" i="1"/>
  <c r="AJ344" i="1"/>
  <c r="AL344" i="1"/>
  <c r="AH344" i="1"/>
  <c r="AB344" i="1"/>
  <c r="V344" i="1"/>
  <c r="AJ343" i="1"/>
  <c r="AL343" i="1"/>
  <c r="AH343" i="1"/>
  <c r="AB343" i="1"/>
  <c r="V343" i="1"/>
  <c r="AM342" i="1"/>
  <c r="AJ342" i="1"/>
  <c r="AL342" i="1"/>
  <c r="AH342" i="1"/>
  <c r="AB342" i="1"/>
  <c r="V342" i="1"/>
  <c r="AM341" i="1"/>
  <c r="AJ341" i="1"/>
  <c r="AL341" i="1"/>
  <c r="AH341" i="1"/>
  <c r="AB341" i="1"/>
  <c r="V341" i="1"/>
  <c r="AJ340" i="1"/>
  <c r="AL340" i="1"/>
  <c r="AH340" i="1"/>
  <c r="AB340" i="1"/>
  <c r="V340" i="1"/>
  <c r="AM339" i="1"/>
  <c r="AJ339" i="1"/>
  <c r="AL339" i="1"/>
  <c r="AH339" i="1"/>
  <c r="AB339" i="1"/>
  <c r="V339" i="1"/>
  <c r="AM338" i="1"/>
  <c r="AJ338" i="1"/>
  <c r="AL338" i="1"/>
  <c r="AH338" i="1"/>
  <c r="AB338" i="1"/>
  <c r="V338" i="1"/>
  <c r="AM337" i="1"/>
  <c r="AJ337" i="1"/>
  <c r="AL337" i="1"/>
  <c r="AH337" i="1"/>
  <c r="AB337" i="1"/>
  <c r="V337" i="1"/>
  <c r="AM336" i="1"/>
  <c r="AJ336" i="1"/>
  <c r="AL336" i="1"/>
  <c r="AH336" i="1"/>
  <c r="AB336" i="1"/>
  <c r="V336" i="1"/>
  <c r="AM335" i="1"/>
  <c r="AJ335" i="1"/>
  <c r="AL335" i="1"/>
  <c r="AH335" i="1"/>
  <c r="AB335" i="1"/>
  <c r="V335" i="1"/>
  <c r="AM334" i="1"/>
  <c r="AJ334" i="1"/>
  <c r="AL334" i="1"/>
  <c r="AH334" i="1"/>
  <c r="AB334" i="1"/>
  <c r="V334" i="1"/>
  <c r="AM333" i="1"/>
  <c r="AJ333" i="1"/>
  <c r="AL333" i="1"/>
  <c r="AH333" i="1"/>
  <c r="AB333" i="1"/>
  <c r="V333" i="1"/>
  <c r="AM332" i="1"/>
  <c r="AJ332" i="1"/>
  <c r="AL332" i="1"/>
  <c r="AH332" i="1"/>
  <c r="AB332" i="1"/>
  <c r="V332" i="1"/>
  <c r="AM331" i="1"/>
  <c r="AJ331" i="1"/>
  <c r="AL331" i="1"/>
  <c r="AH331" i="1"/>
  <c r="AB331" i="1"/>
  <c r="V331" i="1"/>
  <c r="AM330" i="1"/>
  <c r="AJ330" i="1"/>
  <c r="AL330" i="1"/>
  <c r="AH330" i="1"/>
  <c r="AB330" i="1"/>
  <c r="V330" i="1"/>
  <c r="AM329" i="1"/>
  <c r="AJ329" i="1"/>
  <c r="AL329" i="1"/>
  <c r="AH329" i="1"/>
  <c r="AB329" i="1"/>
  <c r="V329" i="1"/>
  <c r="AM328" i="1"/>
  <c r="AJ328" i="1"/>
  <c r="AL328" i="1"/>
  <c r="AH328" i="1"/>
  <c r="AB328" i="1"/>
  <c r="V328" i="1"/>
  <c r="AM327" i="1"/>
  <c r="AJ327" i="1"/>
  <c r="AL327" i="1"/>
  <c r="AH327" i="1"/>
  <c r="AB327" i="1"/>
  <c r="V327" i="1"/>
  <c r="AM326" i="1"/>
  <c r="AJ326" i="1"/>
  <c r="AL326" i="1"/>
  <c r="AH326" i="1"/>
  <c r="AB326" i="1"/>
  <c r="V326" i="1"/>
  <c r="AM325" i="1"/>
  <c r="AJ325" i="1"/>
  <c r="AL325" i="1"/>
  <c r="AH325" i="1"/>
  <c r="AB325" i="1"/>
  <c r="V325" i="1"/>
  <c r="AM324" i="1"/>
  <c r="AJ324" i="1"/>
  <c r="AL324" i="1"/>
  <c r="AH324" i="1"/>
  <c r="AB324" i="1"/>
  <c r="V324" i="1"/>
  <c r="AM323" i="1"/>
  <c r="AJ323" i="1"/>
  <c r="AL323" i="1"/>
  <c r="AH323" i="1"/>
  <c r="AB323" i="1"/>
  <c r="V323" i="1"/>
  <c r="AM322" i="1"/>
  <c r="AJ322" i="1"/>
  <c r="AL322" i="1"/>
  <c r="AH322" i="1"/>
  <c r="AB322" i="1"/>
  <c r="V322" i="1"/>
  <c r="AM321" i="1"/>
  <c r="AJ321" i="1"/>
  <c r="AL321" i="1"/>
  <c r="AH321" i="1"/>
  <c r="AB321" i="1"/>
  <c r="V321" i="1"/>
  <c r="AM320" i="1"/>
  <c r="AJ320" i="1"/>
  <c r="AL320" i="1"/>
  <c r="AH320" i="1"/>
  <c r="AB320" i="1"/>
  <c r="V320" i="1"/>
  <c r="AM319" i="1"/>
  <c r="AJ319" i="1"/>
  <c r="AL319" i="1"/>
  <c r="AH319" i="1"/>
  <c r="AB319" i="1"/>
  <c r="V319" i="1"/>
  <c r="AM318" i="1"/>
  <c r="AJ318" i="1"/>
  <c r="AL318" i="1"/>
  <c r="AH318" i="1"/>
  <c r="AB318" i="1"/>
  <c r="V318" i="1"/>
  <c r="AM317" i="1"/>
  <c r="AJ317" i="1"/>
  <c r="AL317" i="1"/>
  <c r="AH317" i="1"/>
  <c r="AB317" i="1"/>
  <c r="V317" i="1"/>
  <c r="AM316" i="1"/>
  <c r="AJ316" i="1"/>
  <c r="AL316" i="1"/>
  <c r="AH316" i="1"/>
  <c r="AB316" i="1"/>
  <c r="V316" i="1"/>
  <c r="AM315" i="1"/>
  <c r="AJ315" i="1"/>
  <c r="AL315" i="1"/>
  <c r="AH315" i="1"/>
  <c r="AB315" i="1"/>
  <c r="V315" i="1"/>
  <c r="AM314" i="1"/>
  <c r="AJ314" i="1"/>
  <c r="AL314" i="1"/>
  <c r="AH314" i="1"/>
  <c r="AB314" i="1"/>
  <c r="V314" i="1"/>
  <c r="AM313" i="1"/>
  <c r="AJ313" i="1"/>
  <c r="AL313" i="1"/>
  <c r="AH313" i="1"/>
  <c r="AB313" i="1"/>
  <c r="V313" i="1"/>
  <c r="AM312" i="1"/>
  <c r="AJ312" i="1"/>
  <c r="AL312" i="1"/>
  <c r="AH312" i="1"/>
  <c r="AB312" i="1"/>
  <c r="V312" i="1"/>
  <c r="AM311" i="1"/>
  <c r="AJ311" i="1"/>
  <c r="AL311" i="1"/>
  <c r="AH311" i="1"/>
  <c r="AB311" i="1"/>
  <c r="V311" i="1"/>
  <c r="AM310" i="1"/>
  <c r="AJ310" i="1"/>
  <c r="AL310" i="1"/>
  <c r="AH310" i="1"/>
  <c r="AB310" i="1"/>
  <c r="V310" i="1"/>
  <c r="AM309" i="1"/>
  <c r="AJ309" i="1"/>
  <c r="AL309" i="1"/>
  <c r="AH309" i="1"/>
  <c r="AB309" i="1"/>
  <c r="V309" i="1"/>
  <c r="AM308" i="1"/>
  <c r="AJ308" i="1"/>
  <c r="AL308" i="1"/>
  <c r="AH308" i="1"/>
  <c r="AB308" i="1"/>
  <c r="V308" i="1"/>
  <c r="AM307" i="1"/>
  <c r="AJ307" i="1"/>
  <c r="AL307" i="1"/>
  <c r="AH307" i="1"/>
  <c r="AB307" i="1"/>
  <c r="V307" i="1"/>
  <c r="AM306" i="1"/>
  <c r="AJ306" i="1"/>
  <c r="AL306" i="1"/>
  <c r="AH306" i="1"/>
  <c r="AB306" i="1"/>
  <c r="V306" i="1"/>
  <c r="AM305" i="1"/>
  <c r="AJ305" i="1"/>
  <c r="AL305" i="1"/>
  <c r="AH305" i="1"/>
  <c r="AB305" i="1"/>
  <c r="V305" i="1"/>
  <c r="AM304" i="1"/>
  <c r="AJ304" i="1"/>
  <c r="AL304" i="1"/>
  <c r="AH304" i="1"/>
  <c r="AB304" i="1"/>
  <c r="V304" i="1"/>
  <c r="AM303" i="1"/>
  <c r="AJ303" i="1"/>
  <c r="AL303" i="1"/>
  <c r="AH303" i="1"/>
  <c r="AB303" i="1"/>
  <c r="V303" i="1"/>
  <c r="AJ302" i="1"/>
  <c r="AL302" i="1"/>
  <c r="AH302" i="1"/>
  <c r="AA302" i="1"/>
  <c r="Y302" i="1"/>
  <c r="V302" i="1"/>
  <c r="AJ301" i="1"/>
  <c r="AL301" i="1"/>
  <c r="AH301" i="1"/>
  <c r="AA301" i="1"/>
  <c r="Y301" i="1"/>
  <c r="V301" i="1"/>
  <c r="AJ300" i="1"/>
  <c r="AL300" i="1"/>
  <c r="AH300" i="1"/>
  <c r="AA300" i="1"/>
  <c r="Y300" i="1"/>
  <c r="X300" i="1"/>
  <c r="V300" i="1"/>
  <c r="AM299" i="1"/>
  <c r="AJ299" i="1"/>
  <c r="AL299" i="1"/>
  <c r="AH299" i="1"/>
  <c r="AB299" i="1"/>
  <c r="V299" i="1"/>
  <c r="AM298" i="1"/>
  <c r="AJ298" i="1"/>
  <c r="AL298" i="1"/>
  <c r="AH298" i="1"/>
  <c r="AB298" i="1"/>
  <c r="V298" i="1"/>
  <c r="AM297" i="1"/>
  <c r="AJ297" i="1"/>
  <c r="AL297" i="1"/>
  <c r="AH297" i="1"/>
  <c r="AB297" i="1"/>
  <c r="V297" i="1"/>
  <c r="AM296" i="1"/>
  <c r="AJ296" i="1"/>
  <c r="AL296" i="1"/>
  <c r="AH296" i="1"/>
  <c r="AB296" i="1"/>
  <c r="V296" i="1"/>
  <c r="AM295" i="1"/>
  <c r="AJ295" i="1"/>
  <c r="AL295" i="1"/>
  <c r="AH295" i="1"/>
  <c r="AB295" i="1"/>
  <c r="V295" i="1"/>
  <c r="AM294" i="1"/>
  <c r="AJ294" i="1"/>
  <c r="AL294" i="1"/>
  <c r="AH294" i="1"/>
  <c r="AB294" i="1"/>
  <c r="V294" i="1"/>
  <c r="AM293" i="1"/>
  <c r="AJ293" i="1"/>
  <c r="AL293" i="1"/>
  <c r="AH293" i="1"/>
  <c r="AB293" i="1"/>
  <c r="V293" i="1"/>
  <c r="AH292" i="1"/>
  <c r="AD292" i="1"/>
  <c r="AH291" i="1"/>
  <c r="AD291" i="1"/>
  <c r="V291" i="1"/>
  <c r="AH290" i="1"/>
  <c r="AD290" i="1"/>
  <c r="AH289" i="1"/>
  <c r="AD289" i="1"/>
  <c r="AA289" i="1"/>
  <c r="Y289" i="1"/>
  <c r="AH288" i="1"/>
  <c r="AD288" i="1"/>
  <c r="AA288" i="1"/>
  <c r="Y288" i="1"/>
  <c r="AJ287" i="1"/>
  <c r="AL287" i="1"/>
  <c r="AH287" i="1"/>
  <c r="AB287" i="1"/>
  <c r="V287" i="1"/>
  <c r="AM286" i="1"/>
  <c r="AJ286" i="1"/>
  <c r="AL286" i="1"/>
  <c r="AH286" i="1"/>
  <c r="AB286" i="1"/>
  <c r="V286" i="1"/>
  <c r="AJ285" i="1"/>
  <c r="AL285" i="1"/>
  <c r="AH285" i="1"/>
  <c r="AB285" i="1"/>
  <c r="V285" i="1"/>
  <c r="AM284" i="1"/>
  <c r="AJ284" i="1"/>
  <c r="AL284" i="1"/>
  <c r="AH284" i="1"/>
  <c r="AB284" i="1"/>
  <c r="V284" i="1"/>
  <c r="AM283" i="1"/>
  <c r="AJ283" i="1"/>
  <c r="AL283" i="1"/>
  <c r="AH283" i="1"/>
  <c r="AB283" i="1"/>
  <c r="V283" i="1"/>
  <c r="AJ282" i="1"/>
  <c r="AL282" i="1"/>
  <c r="AH282" i="1"/>
  <c r="AB282" i="1"/>
  <c r="V282" i="1"/>
  <c r="AM281" i="1"/>
  <c r="AJ281" i="1"/>
  <c r="AL281" i="1"/>
  <c r="AH281" i="1"/>
  <c r="AB281" i="1"/>
  <c r="V281" i="1"/>
  <c r="AM280" i="1"/>
  <c r="AJ280" i="1"/>
  <c r="AL280" i="1"/>
  <c r="AH280" i="1"/>
  <c r="AB280" i="1"/>
  <c r="V280" i="1"/>
  <c r="AJ279" i="1"/>
  <c r="AL279" i="1"/>
  <c r="AH279" i="1"/>
  <c r="AB279" i="1"/>
  <c r="V279" i="1"/>
  <c r="AM278" i="1"/>
  <c r="AJ278" i="1"/>
  <c r="AL278" i="1"/>
  <c r="AH278" i="1"/>
  <c r="AB278" i="1"/>
  <c r="V278" i="1"/>
  <c r="AM277" i="1"/>
  <c r="AJ277" i="1"/>
  <c r="AL277" i="1"/>
  <c r="AH277" i="1"/>
  <c r="AB277" i="1"/>
  <c r="V277" i="1"/>
  <c r="AM276" i="1"/>
  <c r="AJ276" i="1"/>
  <c r="AL276" i="1"/>
  <c r="AH276" i="1"/>
  <c r="AB276" i="1"/>
  <c r="V276" i="1"/>
  <c r="AM275" i="1"/>
  <c r="AJ275" i="1"/>
  <c r="AL275" i="1"/>
  <c r="AH275" i="1"/>
  <c r="AB275" i="1"/>
  <c r="V275" i="1"/>
  <c r="AM274" i="1"/>
  <c r="AJ274" i="1"/>
  <c r="AL274" i="1"/>
  <c r="AH274" i="1"/>
  <c r="AB274" i="1"/>
  <c r="V274" i="1"/>
  <c r="AM273" i="1"/>
  <c r="AJ273" i="1"/>
  <c r="AL273" i="1"/>
  <c r="AH273" i="1"/>
  <c r="AB273" i="1"/>
  <c r="V273" i="1"/>
  <c r="AM272" i="1"/>
  <c r="AJ272" i="1"/>
  <c r="AL272" i="1"/>
  <c r="AH272" i="1"/>
  <c r="AB272" i="1"/>
  <c r="V272" i="1"/>
  <c r="AM271" i="1"/>
  <c r="AJ271" i="1"/>
  <c r="AL271" i="1"/>
  <c r="AH271" i="1"/>
  <c r="AB271" i="1"/>
  <c r="V271" i="1"/>
  <c r="AM270" i="1"/>
  <c r="AJ270" i="1"/>
  <c r="AL270" i="1"/>
  <c r="AH270" i="1"/>
  <c r="AB270" i="1"/>
  <c r="V270" i="1"/>
  <c r="AM269" i="1"/>
  <c r="AJ269" i="1"/>
  <c r="AL269" i="1"/>
  <c r="AH269" i="1"/>
  <c r="AB269" i="1"/>
  <c r="V269" i="1"/>
  <c r="AM268" i="1"/>
  <c r="AJ268" i="1"/>
  <c r="AL268" i="1"/>
  <c r="AH268" i="1"/>
  <c r="AB268" i="1"/>
  <c r="V268" i="1"/>
  <c r="AM267" i="1"/>
  <c r="AJ267" i="1"/>
  <c r="AL267" i="1"/>
  <c r="AH267" i="1"/>
  <c r="AB267" i="1"/>
  <c r="V267" i="1"/>
  <c r="AM266" i="1"/>
  <c r="AJ266" i="1"/>
  <c r="AL266" i="1"/>
  <c r="AH266" i="1"/>
  <c r="AB266" i="1"/>
  <c r="V266" i="1"/>
  <c r="AM265" i="1"/>
  <c r="AJ265" i="1"/>
  <c r="AL265" i="1"/>
  <c r="AH265" i="1"/>
  <c r="AB265" i="1"/>
  <c r="V265" i="1"/>
  <c r="AM264" i="1"/>
  <c r="AJ264" i="1"/>
  <c r="AL264" i="1"/>
  <c r="AH264" i="1"/>
  <c r="AB264" i="1"/>
  <c r="V264" i="1"/>
  <c r="AM263" i="1"/>
  <c r="AJ263" i="1"/>
  <c r="AL263" i="1"/>
  <c r="AH263" i="1"/>
  <c r="AB263" i="1"/>
  <c r="V263" i="1"/>
  <c r="AM262" i="1"/>
  <c r="AJ262" i="1"/>
  <c r="AL262" i="1"/>
  <c r="AH262" i="1"/>
  <c r="AB262" i="1"/>
  <c r="V262" i="1"/>
  <c r="AM261" i="1"/>
  <c r="AJ261" i="1"/>
  <c r="AL261" i="1"/>
  <c r="AH261" i="1"/>
  <c r="AB261" i="1"/>
  <c r="V261" i="1"/>
  <c r="AM260" i="1"/>
  <c r="AJ260" i="1"/>
  <c r="AL260" i="1"/>
  <c r="AH260" i="1"/>
  <c r="AB260" i="1"/>
  <c r="V260" i="1"/>
  <c r="AM259" i="1"/>
  <c r="AJ259" i="1"/>
  <c r="AL259" i="1"/>
  <c r="AH259" i="1"/>
  <c r="AB259" i="1"/>
  <c r="V259" i="1"/>
  <c r="AM258" i="1"/>
  <c r="AJ258" i="1"/>
  <c r="AL258" i="1"/>
  <c r="AH258" i="1"/>
  <c r="AB258" i="1"/>
  <c r="V258" i="1"/>
  <c r="AM257" i="1"/>
  <c r="AJ257" i="1"/>
  <c r="AL257" i="1"/>
  <c r="AH257" i="1"/>
  <c r="AB257" i="1"/>
  <c r="V257" i="1"/>
  <c r="AM256" i="1"/>
  <c r="AJ256" i="1"/>
  <c r="AL256" i="1"/>
  <c r="AH256" i="1"/>
  <c r="AB256" i="1"/>
  <c r="V256" i="1"/>
  <c r="AM255" i="1"/>
  <c r="AJ255" i="1"/>
  <c r="AL255" i="1"/>
  <c r="AH255" i="1"/>
  <c r="AB255" i="1"/>
  <c r="V255" i="1"/>
  <c r="AM254" i="1"/>
  <c r="AJ254" i="1"/>
  <c r="AL254" i="1"/>
  <c r="AH254" i="1"/>
  <c r="AB254" i="1"/>
  <c r="V254" i="1"/>
  <c r="AM253" i="1"/>
  <c r="AJ253" i="1"/>
  <c r="AL253" i="1"/>
  <c r="AH253" i="1"/>
  <c r="AB253" i="1"/>
  <c r="V253" i="1"/>
  <c r="AM252" i="1"/>
  <c r="AJ252" i="1"/>
  <c r="AL252" i="1"/>
  <c r="AH252" i="1"/>
  <c r="AB252" i="1"/>
  <c r="V252" i="1"/>
  <c r="AM251" i="1"/>
  <c r="AJ251" i="1"/>
  <c r="AL251" i="1"/>
  <c r="AH251" i="1"/>
  <c r="AB251" i="1"/>
  <c r="V251" i="1"/>
  <c r="AM250" i="1"/>
  <c r="AJ250" i="1"/>
  <c r="AL250" i="1"/>
  <c r="AH250" i="1"/>
  <c r="AB250" i="1"/>
  <c r="V250" i="1"/>
  <c r="AM249" i="1"/>
  <c r="AJ249" i="1"/>
  <c r="AL249" i="1"/>
  <c r="AH249" i="1"/>
  <c r="AB249" i="1"/>
  <c r="V249" i="1"/>
  <c r="AM248" i="1"/>
  <c r="AJ248" i="1"/>
  <c r="AL248" i="1"/>
  <c r="AH248" i="1"/>
  <c r="AB248" i="1"/>
  <c r="V248" i="1"/>
  <c r="AM247" i="1"/>
  <c r="AJ247" i="1"/>
  <c r="AL247" i="1"/>
  <c r="AH247" i="1"/>
  <c r="AB247" i="1"/>
  <c r="V247" i="1"/>
  <c r="AM246" i="1"/>
  <c r="AJ246" i="1"/>
  <c r="AL246" i="1"/>
  <c r="AH246" i="1"/>
  <c r="AB246" i="1"/>
  <c r="V246" i="1"/>
  <c r="AM245" i="1"/>
  <c r="AJ245" i="1"/>
  <c r="AL245" i="1"/>
  <c r="AH245" i="1"/>
  <c r="AB245" i="1"/>
  <c r="V245" i="1"/>
  <c r="AM244" i="1"/>
  <c r="AJ244" i="1"/>
  <c r="AL244" i="1"/>
  <c r="AH244" i="1"/>
  <c r="AB244" i="1"/>
  <c r="V244" i="1"/>
  <c r="AM243" i="1"/>
  <c r="AJ243" i="1"/>
  <c r="AL243" i="1"/>
  <c r="AH243" i="1"/>
  <c r="AB243" i="1"/>
  <c r="V243" i="1"/>
  <c r="AM242" i="1"/>
  <c r="AJ242" i="1"/>
  <c r="AL242" i="1"/>
  <c r="AH242" i="1"/>
  <c r="AB242" i="1"/>
  <c r="V242" i="1"/>
  <c r="AM241" i="1"/>
  <c r="AJ241" i="1"/>
  <c r="AL241" i="1"/>
  <c r="AH241" i="1"/>
  <c r="AB241" i="1"/>
  <c r="V241" i="1"/>
  <c r="AJ240" i="1"/>
  <c r="AL240" i="1"/>
  <c r="AH240" i="1"/>
  <c r="AA240" i="1"/>
  <c r="Y240" i="1"/>
  <c r="V240" i="1"/>
  <c r="AJ239" i="1"/>
  <c r="AL239" i="1"/>
  <c r="AA239" i="1"/>
  <c r="Y239" i="1"/>
  <c r="V239" i="1"/>
  <c r="AJ238" i="1"/>
  <c r="AL238" i="1"/>
  <c r="AH238" i="1"/>
  <c r="AA238" i="1"/>
  <c r="Y238" i="1"/>
  <c r="V238" i="1"/>
  <c r="AB237" i="1"/>
  <c r="U236" i="1"/>
  <c r="AB236" i="1"/>
  <c r="Y236" i="1"/>
  <c r="AA234" i="1"/>
  <c r="Y234" i="1"/>
  <c r="AA233" i="1"/>
  <c r="Y233" i="1"/>
  <c r="V233" i="1"/>
  <c r="AA232" i="1"/>
  <c r="Y232" i="1"/>
  <c r="V232" i="1"/>
  <c r="AJ231" i="1"/>
  <c r="AH231" i="1"/>
  <c r="AB231" i="1"/>
  <c r="V231" i="1"/>
  <c r="AJ230" i="1"/>
  <c r="AH230" i="1"/>
  <c r="AB230" i="1"/>
  <c r="V230" i="1"/>
  <c r="AM229" i="1"/>
  <c r="AJ229" i="1"/>
  <c r="AH229" i="1"/>
  <c r="AB229" i="1"/>
  <c r="V229" i="1"/>
  <c r="AM228" i="1"/>
  <c r="AJ228" i="1"/>
  <c r="AH228" i="1"/>
  <c r="AB228" i="1"/>
  <c r="V228" i="1"/>
  <c r="AJ227" i="1"/>
  <c r="AH227" i="1"/>
  <c r="AB227" i="1"/>
  <c r="V227" i="1"/>
  <c r="AJ226" i="1"/>
  <c r="AH226" i="1"/>
  <c r="W226" i="1"/>
  <c r="AA226" i="1"/>
  <c r="V226" i="1"/>
  <c r="AJ225" i="1"/>
  <c r="AH225" i="1"/>
  <c r="AB225" i="1"/>
  <c r="V225" i="1"/>
  <c r="AJ224" i="1"/>
  <c r="AA224" i="1"/>
  <c r="Y224" i="1"/>
  <c r="V224" i="1"/>
  <c r="AJ223" i="1"/>
  <c r="AH223" i="1"/>
  <c r="AA223" i="1"/>
  <c r="Y223" i="1"/>
  <c r="V223" i="1"/>
  <c r="AJ222" i="1"/>
  <c r="AH222" i="1"/>
  <c r="AA222" i="1"/>
  <c r="Y222" i="1"/>
  <c r="V222" i="1"/>
  <c r="AM221" i="1"/>
  <c r="AJ221" i="1"/>
  <c r="AH221" i="1"/>
  <c r="AB221" i="1"/>
  <c r="V221" i="1"/>
  <c r="AM220" i="1"/>
  <c r="AJ220" i="1"/>
  <c r="AH220" i="1"/>
  <c r="AB220" i="1"/>
  <c r="V220" i="1"/>
  <c r="AJ219" i="1"/>
  <c r="AH219" i="1"/>
  <c r="AB219" i="1"/>
  <c r="V219" i="1"/>
  <c r="AM218" i="1"/>
  <c r="AJ218" i="1"/>
  <c r="AH218" i="1"/>
  <c r="AB218" i="1"/>
  <c r="V218" i="1"/>
  <c r="AM217" i="1"/>
  <c r="AJ217" i="1"/>
  <c r="AH217" i="1"/>
  <c r="AB217" i="1"/>
  <c r="V217" i="1"/>
  <c r="AM216" i="1"/>
  <c r="AJ216" i="1"/>
  <c r="AH216" i="1"/>
  <c r="AB216" i="1"/>
  <c r="V216" i="1"/>
  <c r="AM215" i="1"/>
  <c r="AJ215" i="1"/>
  <c r="AH215" i="1"/>
  <c r="AB215" i="1"/>
  <c r="V215" i="1"/>
  <c r="AM214" i="1"/>
  <c r="AJ214" i="1"/>
  <c r="AH214" i="1"/>
  <c r="AB214" i="1"/>
  <c r="V214" i="1"/>
  <c r="AM213" i="1"/>
  <c r="AJ213" i="1"/>
  <c r="AH213" i="1"/>
  <c r="AB213" i="1"/>
  <c r="V213" i="1"/>
  <c r="AM212" i="1"/>
  <c r="AJ212" i="1"/>
  <c r="AH212" i="1"/>
  <c r="AB212" i="1"/>
  <c r="V212" i="1"/>
  <c r="AM211" i="1"/>
  <c r="AJ211" i="1"/>
  <c r="AH211" i="1"/>
  <c r="AB211" i="1"/>
  <c r="V211" i="1"/>
  <c r="AM210" i="1"/>
  <c r="AJ210" i="1"/>
  <c r="AH210" i="1"/>
  <c r="AB210" i="1"/>
  <c r="V210" i="1"/>
  <c r="AM209" i="1"/>
  <c r="AJ209" i="1"/>
  <c r="AH209" i="1"/>
  <c r="AB209" i="1"/>
  <c r="V209" i="1"/>
  <c r="AM208" i="1"/>
  <c r="AJ208" i="1"/>
  <c r="AH208" i="1"/>
  <c r="AB208" i="1"/>
  <c r="V208" i="1"/>
  <c r="AM207" i="1"/>
  <c r="AJ207" i="1"/>
  <c r="AH207" i="1"/>
  <c r="AB207" i="1"/>
  <c r="V207" i="1"/>
  <c r="AM206" i="1"/>
  <c r="AJ206" i="1"/>
  <c r="AH206" i="1"/>
  <c r="AB206" i="1"/>
  <c r="V206" i="1"/>
  <c r="AM205" i="1"/>
  <c r="AJ205" i="1"/>
  <c r="AH205" i="1"/>
  <c r="AB205" i="1"/>
  <c r="V205" i="1"/>
  <c r="AM204" i="1"/>
  <c r="AJ204" i="1"/>
  <c r="AH204" i="1"/>
  <c r="AB204" i="1"/>
  <c r="V204" i="1"/>
  <c r="AM203" i="1"/>
  <c r="AJ203" i="1"/>
  <c r="AH203" i="1"/>
  <c r="AB203" i="1"/>
  <c r="V203" i="1"/>
  <c r="AM202" i="1"/>
  <c r="AJ202" i="1"/>
  <c r="AH202" i="1"/>
  <c r="AB202" i="1"/>
  <c r="V202" i="1"/>
  <c r="AM201" i="1"/>
  <c r="AJ201" i="1"/>
  <c r="AH201" i="1"/>
  <c r="AB201" i="1"/>
  <c r="V201" i="1"/>
  <c r="AM200" i="1"/>
  <c r="AJ200" i="1"/>
  <c r="AH200" i="1"/>
  <c r="AB200" i="1"/>
  <c r="V200" i="1"/>
  <c r="AM199" i="1"/>
  <c r="AJ199" i="1"/>
  <c r="AH199" i="1"/>
  <c r="AB199" i="1"/>
  <c r="V199" i="1"/>
  <c r="AM198" i="1"/>
  <c r="AJ198" i="1"/>
  <c r="AH198" i="1"/>
  <c r="AB198" i="1"/>
  <c r="V198" i="1"/>
  <c r="AM197" i="1"/>
  <c r="AJ197" i="1"/>
  <c r="AH197" i="1"/>
  <c r="AB197" i="1"/>
  <c r="V197" i="1"/>
  <c r="AM196" i="1"/>
  <c r="AJ196" i="1"/>
  <c r="AH196" i="1"/>
  <c r="AB196" i="1"/>
  <c r="V196" i="1"/>
  <c r="AM195" i="1"/>
  <c r="AJ195" i="1"/>
  <c r="AH195" i="1"/>
  <c r="AB195" i="1"/>
  <c r="V195" i="1"/>
  <c r="AM194" i="1"/>
  <c r="AJ194" i="1"/>
  <c r="AH194" i="1"/>
  <c r="AB194" i="1"/>
  <c r="V194" i="1"/>
  <c r="AM193" i="1"/>
  <c r="AJ193" i="1"/>
  <c r="AH193" i="1"/>
  <c r="AB193" i="1"/>
  <c r="V193" i="1"/>
  <c r="AM192" i="1"/>
  <c r="AJ192" i="1"/>
  <c r="AH192" i="1"/>
  <c r="AB192" i="1"/>
  <c r="V192" i="1"/>
  <c r="AM191" i="1"/>
  <c r="AJ191" i="1"/>
  <c r="AH191" i="1"/>
  <c r="AB191" i="1"/>
  <c r="V191" i="1"/>
  <c r="AM190" i="1"/>
  <c r="AJ190" i="1"/>
  <c r="AH190" i="1"/>
  <c r="AB190" i="1"/>
  <c r="V190" i="1"/>
  <c r="AM189" i="1"/>
  <c r="AJ189" i="1"/>
  <c r="AH189" i="1"/>
  <c r="AB189" i="1"/>
  <c r="V189" i="1"/>
  <c r="AM188" i="1"/>
  <c r="AJ188" i="1"/>
  <c r="AH188" i="1"/>
  <c r="AB188" i="1"/>
  <c r="V188" i="1"/>
  <c r="AM187" i="1"/>
  <c r="AJ187" i="1"/>
  <c r="AH187" i="1"/>
  <c r="AB187" i="1"/>
  <c r="V187" i="1"/>
  <c r="AM186" i="1"/>
  <c r="AJ186" i="1"/>
  <c r="AH186" i="1"/>
  <c r="AB186" i="1"/>
  <c r="V186" i="1"/>
  <c r="AM185" i="1"/>
  <c r="AJ185" i="1"/>
  <c r="AH185" i="1"/>
  <c r="AB185" i="1"/>
  <c r="V185" i="1"/>
  <c r="AM184" i="1"/>
  <c r="AJ184" i="1"/>
  <c r="AH184" i="1"/>
  <c r="AB184" i="1"/>
  <c r="V184" i="1"/>
  <c r="AM183" i="1"/>
  <c r="AJ183" i="1"/>
  <c r="AH183" i="1"/>
  <c r="AB183" i="1"/>
  <c r="V183" i="1"/>
  <c r="AM182" i="1"/>
  <c r="AJ182" i="1"/>
  <c r="AH182" i="1"/>
  <c r="AB182" i="1"/>
  <c r="V182" i="1"/>
  <c r="AM181" i="1"/>
  <c r="AJ181" i="1"/>
  <c r="AH181" i="1"/>
  <c r="AB181" i="1"/>
  <c r="V181" i="1"/>
  <c r="AB180" i="1"/>
  <c r="Y180" i="1"/>
  <c r="U180" i="1"/>
  <c r="AA180" i="1"/>
  <c r="AA179" i="1"/>
  <c r="Y179" i="1"/>
  <c r="V179" i="1"/>
  <c r="AA178" i="1"/>
  <c r="Y178" i="1"/>
  <c r="V178" i="1"/>
  <c r="AA177" i="1"/>
  <c r="Y177" i="1"/>
  <c r="AB176" i="1"/>
  <c r="V176" i="1"/>
  <c r="AB175" i="1"/>
  <c r="V175" i="1"/>
  <c r="AB174" i="1"/>
  <c r="V174" i="1"/>
  <c r="AB173" i="1"/>
  <c r="V173" i="1"/>
  <c r="AB172" i="1"/>
  <c r="V172" i="1"/>
  <c r="AB171" i="1"/>
  <c r="V171" i="1"/>
  <c r="AB170" i="1"/>
  <c r="V170" i="1"/>
  <c r="AB169" i="1"/>
  <c r="V169" i="1"/>
  <c r="AB168" i="1"/>
  <c r="V168" i="1"/>
  <c r="AB167" i="1"/>
  <c r="V167" i="1"/>
  <c r="AB166" i="1"/>
  <c r="V166" i="1"/>
  <c r="AB165" i="1"/>
  <c r="V165" i="1"/>
  <c r="AB164" i="1"/>
  <c r="V164" i="1"/>
  <c r="AB163" i="1"/>
  <c r="V163" i="1"/>
  <c r="AB162" i="1"/>
  <c r="V162" i="1"/>
  <c r="AB161" i="1"/>
  <c r="V161" i="1"/>
  <c r="AB160" i="1"/>
  <c r="V160" i="1"/>
  <c r="AB159" i="1"/>
  <c r="V159" i="1"/>
  <c r="AB158" i="1"/>
  <c r="V158" i="1"/>
  <c r="AB157" i="1"/>
  <c r="V157" i="1"/>
  <c r="AB156" i="1"/>
  <c r="V156" i="1"/>
  <c r="AB155" i="1"/>
  <c r="V155" i="1"/>
  <c r="AB154" i="1"/>
  <c r="V154" i="1"/>
  <c r="AB153" i="1"/>
  <c r="V153" i="1"/>
  <c r="AB152" i="1"/>
  <c r="V152" i="1"/>
  <c r="AB151" i="1"/>
  <c r="V151" i="1"/>
  <c r="AB150" i="1"/>
  <c r="V150" i="1"/>
  <c r="AB149" i="1"/>
  <c r="V149" i="1"/>
  <c r="AB148" i="1"/>
  <c r="V148" i="1"/>
  <c r="AB147" i="1"/>
  <c r="V147" i="1"/>
  <c r="AB146" i="1"/>
  <c r="V146" i="1"/>
  <c r="AB145" i="1"/>
  <c r="V145" i="1"/>
  <c r="AB144" i="1"/>
  <c r="V144" i="1"/>
  <c r="AB143" i="1"/>
  <c r="V143" i="1"/>
  <c r="AB142" i="1"/>
  <c r="V142" i="1"/>
  <c r="AB141" i="1"/>
  <c r="V141" i="1"/>
  <c r="AB140" i="1"/>
  <c r="V140" i="1"/>
  <c r="AB139" i="1"/>
  <c r="V139" i="1"/>
  <c r="AB138" i="1"/>
  <c r="V138" i="1"/>
  <c r="AB137" i="1"/>
  <c r="V137" i="1"/>
  <c r="AB136" i="1"/>
  <c r="V136" i="1"/>
  <c r="AB135" i="1"/>
  <c r="V135" i="1"/>
  <c r="AB134" i="1"/>
  <c r="V134" i="1"/>
  <c r="AB133" i="1"/>
  <c r="V133" i="1"/>
  <c r="Y132" i="1"/>
  <c r="V132" i="1"/>
  <c r="AB131" i="1"/>
  <c r="V131" i="1"/>
  <c r="AB130" i="1"/>
  <c r="V130" i="1"/>
  <c r="AB129" i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V121" i="1"/>
  <c r="AB120" i="1"/>
  <c r="V120" i="1"/>
  <c r="AB119" i="1"/>
  <c r="V119" i="1"/>
  <c r="AB118" i="1"/>
  <c r="V118" i="1"/>
  <c r="AB117" i="1"/>
  <c r="V117" i="1"/>
  <c r="AB116" i="1"/>
  <c r="V116" i="1"/>
  <c r="AB115" i="1"/>
  <c r="V115" i="1"/>
  <c r="AB114" i="1"/>
  <c r="V114" i="1"/>
  <c r="AB113" i="1"/>
  <c r="V113" i="1"/>
  <c r="AB112" i="1"/>
  <c r="V112" i="1"/>
  <c r="AB111" i="1"/>
  <c r="V111" i="1"/>
  <c r="AB110" i="1"/>
  <c r="V110" i="1"/>
  <c r="AB109" i="1"/>
  <c r="V109" i="1"/>
  <c r="AB108" i="1"/>
  <c r="V108" i="1"/>
  <c r="AB107" i="1"/>
  <c r="V107" i="1"/>
  <c r="AB106" i="1"/>
  <c r="V106" i="1"/>
  <c r="AB105" i="1"/>
  <c r="V105" i="1"/>
  <c r="AB104" i="1"/>
  <c r="V104" i="1"/>
  <c r="AB103" i="1"/>
  <c r="V103" i="1"/>
  <c r="AB102" i="1"/>
  <c r="V102" i="1"/>
  <c r="AB101" i="1"/>
  <c r="V101" i="1"/>
  <c r="AB100" i="1"/>
  <c r="V100" i="1"/>
  <c r="AB99" i="1"/>
  <c r="V99" i="1"/>
  <c r="AB98" i="1"/>
  <c r="V98" i="1"/>
  <c r="AB97" i="1"/>
  <c r="V97" i="1"/>
  <c r="AB96" i="1"/>
  <c r="V96" i="1"/>
  <c r="AB95" i="1"/>
  <c r="V95" i="1"/>
  <c r="AB94" i="1"/>
  <c r="V94" i="1"/>
  <c r="AB93" i="1"/>
  <c r="V93" i="1"/>
  <c r="AB92" i="1"/>
  <c r="V92" i="1"/>
  <c r="AB91" i="1"/>
  <c r="V91" i="1"/>
  <c r="AB90" i="1"/>
  <c r="V90" i="1"/>
  <c r="AB89" i="1"/>
  <c r="V89" i="1"/>
  <c r="AB88" i="1"/>
  <c r="V88" i="1"/>
  <c r="AB87" i="1"/>
  <c r="V87" i="1"/>
  <c r="AB86" i="1"/>
  <c r="V86" i="1"/>
  <c r="AB85" i="1"/>
  <c r="V85" i="1"/>
  <c r="AB84" i="1"/>
  <c r="V84" i="1"/>
  <c r="AB83" i="1"/>
  <c r="V83" i="1"/>
  <c r="AB82" i="1"/>
  <c r="V82" i="1"/>
  <c r="AB81" i="1"/>
  <c r="V81" i="1"/>
  <c r="AB80" i="1"/>
  <c r="V80" i="1"/>
  <c r="AB79" i="1"/>
  <c r="V79" i="1"/>
  <c r="AB78" i="1"/>
  <c r="V78" i="1"/>
  <c r="AB77" i="1"/>
  <c r="V77" i="1"/>
  <c r="AB76" i="1"/>
  <c r="V76" i="1"/>
  <c r="AB75" i="1"/>
  <c r="V75" i="1"/>
  <c r="AB74" i="1"/>
  <c r="V74" i="1"/>
  <c r="AB73" i="1"/>
  <c r="V73" i="1"/>
  <c r="Y72" i="1"/>
  <c r="V72" i="1"/>
  <c r="AB71" i="1"/>
  <c r="V71" i="1"/>
  <c r="Y70" i="1"/>
  <c r="Y69" i="1"/>
  <c r="Y68" i="1"/>
  <c r="Y67" i="1"/>
  <c r="Y66" i="1"/>
  <c r="Y65" i="1"/>
  <c r="Y64" i="1"/>
  <c r="Y63" i="1"/>
  <c r="Y62" i="1"/>
  <c r="Y61" i="1"/>
  <c r="V60" i="1"/>
  <c r="Y59" i="1"/>
  <c r="AA58" i="1"/>
  <c r="Y58" i="1"/>
  <c r="AA57" i="1"/>
  <c r="Y57" i="1"/>
  <c r="AB55" i="1"/>
  <c r="V55" i="1"/>
  <c r="AB54" i="1"/>
  <c r="V54" i="1"/>
  <c r="AB53" i="1"/>
  <c r="V53" i="1"/>
  <c r="AB52" i="1"/>
  <c r="V52" i="1"/>
  <c r="AB51" i="1"/>
  <c r="V51" i="1"/>
  <c r="AB50" i="1"/>
  <c r="V50" i="1"/>
  <c r="AB49" i="1"/>
  <c r="V49" i="1"/>
  <c r="AB48" i="1"/>
  <c r="V48" i="1"/>
  <c r="AB47" i="1"/>
  <c r="V47" i="1"/>
  <c r="AB46" i="1"/>
  <c r="V46" i="1"/>
  <c r="AB45" i="1"/>
  <c r="V45" i="1"/>
  <c r="AB44" i="1"/>
  <c r="V44" i="1"/>
  <c r="AB43" i="1"/>
  <c r="V43" i="1"/>
  <c r="AB42" i="1"/>
  <c r="V42" i="1"/>
  <c r="AB41" i="1"/>
  <c r="V41" i="1"/>
  <c r="AB40" i="1"/>
  <c r="V40" i="1"/>
  <c r="AB39" i="1"/>
  <c r="V39" i="1"/>
  <c r="AB38" i="1"/>
  <c r="V38" i="1"/>
  <c r="AB37" i="1"/>
  <c r="V37" i="1"/>
  <c r="AB36" i="1"/>
  <c r="V36" i="1"/>
  <c r="AB35" i="1"/>
  <c r="V35" i="1"/>
  <c r="AB34" i="1"/>
  <c r="V34" i="1"/>
  <c r="AB33" i="1"/>
  <c r="V33" i="1"/>
  <c r="AB32" i="1"/>
  <c r="V32" i="1"/>
  <c r="AB31" i="1"/>
  <c r="V31" i="1"/>
  <c r="AB30" i="1"/>
  <c r="V30" i="1"/>
  <c r="AB29" i="1"/>
  <c r="V29" i="1"/>
  <c r="AB28" i="1"/>
  <c r="V28" i="1"/>
  <c r="AB27" i="1"/>
  <c r="V27" i="1"/>
  <c r="AB26" i="1"/>
  <c r="V26" i="1"/>
  <c r="AB25" i="1"/>
  <c r="V25" i="1"/>
  <c r="AB24" i="1"/>
  <c r="V24" i="1"/>
  <c r="AB23" i="1"/>
  <c r="V23" i="1"/>
  <c r="AB22" i="1"/>
  <c r="V22" i="1"/>
  <c r="AB21" i="1"/>
  <c r="V21" i="1"/>
  <c r="AB20" i="1"/>
  <c r="V20" i="1"/>
  <c r="AB19" i="1"/>
  <c r="V19" i="1"/>
  <c r="AB18" i="1"/>
  <c r="V18" i="1"/>
  <c r="AB17" i="1"/>
  <c r="V17" i="1"/>
  <c r="AB16" i="1"/>
  <c r="V16" i="1"/>
  <c r="AB15" i="1"/>
  <c r="V15" i="1"/>
  <c r="AB14" i="1"/>
  <c r="V14" i="1"/>
  <c r="AB13" i="1"/>
  <c r="V13" i="1"/>
  <c r="AB12" i="1"/>
  <c r="AB11" i="1"/>
  <c r="V11" i="1"/>
  <c r="AA10" i="1"/>
  <c r="Y10" i="1"/>
  <c r="V10" i="1"/>
  <c r="AB9" i="1"/>
  <c r="V9" i="1"/>
  <c r="AB8" i="1"/>
  <c r="V8" i="1"/>
  <c r="AB7" i="1"/>
  <c r="V7" i="1"/>
  <c r="AB6" i="1"/>
  <c r="V6" i="1"/>
  <c r="AB5" i="1"/>
  <c r="V5" i="1"/>
  <c r="AB4" i="1"/>
  <c r="V4" i="1"/>
  <c r="Y3" i="1"/>
  <c r="V3" i="1"/>
  <c r="AB2" i="1"/>
  <c r="V2" i="1"/>
  <c r="M63" i="2"/>
  <c r="R63" i="2"/>
  <c r="S63" i="2"/>
  <c r="M64" i="2"/>
  <c r="R64" i="2"/>
  <c r="S64" i="2"/>
  <c r="M59" i="2"/>
  <c r="R59" i="2"/>
  <c r="S59" i="2"/>
  <c r="Y226" i="1"/>
  <c r="AA150" i="1"/>
  <c r="AA174" i="1"/>
  <c r="AA305" i="1"/>
  <c r="AA329" i="1"/>
  <c r="AA145" i="1"/>
  <c r="AA198" i="1"/>
  <c r="AA243" i="1"/>
  <c r="AA271" i="1"/>
  <c r="AA275" i="1"/>
  <c r="AA279" i="1"/>
  <c r="AA575" i="1"/>
  <c r="AA583" i="1"/>
  <c r="AA591" i="1"/>
  <c r="AA607" i="1"/>
  <c r="AA16" i="1"/>
  <c r="AA24" i="1"/>
  <c r="AA32" i="1"/>
  <c r="AA304" i="1"/>
  <c r="AA308" i="1"/>
  <c r="AA312" i="1"/>
  <c r="AA316" i="1"/>
  <c r="AA320" i="1"/>
  <c r="AA324" i="1"/>
  <c r="AA328" i="1"/>
  <c r="AA332" i="1"/>
  <c r="AA336" i="1"/>
  <c r="AA340" i="1"/>
  <c r="AA411" i="1"/>
  <c r="AA415" i="1"/>
  <c r="AA463" i="1"/>
  <c r="AA471" i="1"/>
  <c r="AA479" i="1"/>
  <c r="AA491" i="1"/>
  <c r="AA510" i="1"/>
  <c r="AA518" i="1"/>
  <c r="AA530" i="1"/>
  <c r="AA534" i="1"/>
  <c r="AA538" i="1"/>
  <c r="AA542" i="1"/>
  <c r="AA546" i="1"/>
  <c r="AA5" i="1"/>
  <c r="AA181" i="1"/>
  <c r="AA197" i="1"/>
  <c r="AA205" i="1"/>
  <c r="AA209" i="1"/>
  <c r="AA213" i="1"/>
  <c r="AA250" i="1"/>
  <c r="AA258" i="1"/>
  <c r="AA278" i="1"/>
  <c r="AA282" i="1"/>
  <c r="AA296" i="1"/>
  <c r="R38" i="2"/>
  <c r="S38" i="2"/>
  <c r="AA574" i="1"/>
  <c r="AA582" i="1"/>
  <c r="AA590" i="1"/>
  <c r="AA598" i="1"/>
  <c r="AA606" i="1"/>
  <c r="AA614" i="1"/>
  <c r="AA309" i="1"/>
  <c r="AA21" i="1"/>
  <c r="AA89" i="1"/>
  <c r="AA105" i="1"/>
  <c r="AA137" i="1"/>
  <c r="AA161" i="1"/>
  <c r="AA263" i="1"/>
  <c r="AA343" i="1"/>
  <c r="AA347" i="1"/>
  <c r="AA374" i="1"/>
  <c r="AA398" i="1"/>
  <c r="AA442" i="1"/>
  <c r="AA462" i="1"/>
  <c r="AA505" i="1"/>
  <c r="AA517" i="1"/>
  <c r="AA521" i="1"/>
  <c r="AA529" i="1"/>
  <c r="AA533" i="1"/>
  <c r="AA537" i="1"/>
  <c r="AA545" i="1"/>
  <c r="AA549" i="1"/>
  <c r="R66" i="2"/>
  <c r="S66" i="2"/>
  <c r="AA13" i="1"/>
  <c r="AA45" i="1"/>
  <c r="AA169" i="1"/>
  <c r="AA251" i="1"/>
  <c r="AA259" i="1"/>
  <c r="AA11" i="1"/>
  <c r="AA154" i="1"/>
  <c r="AA351" i="1"/>
  <c r="AA402" i="1"/>
  <c r="AA406" i="1"/>
  <c r="AA414" i="1"/>
  <c r="AA478" i="1"/>
  <c r="AA486" i="1"/>
  <c r="AA513" i="1"/>
  <c r="AA525" i="1"/>
  <c r="AA541" i="1"/>
  <c r="AA17" i="1"/>
  <c r="AA33" i="1"/>
  <c r="AA41" i="1"/>
  <c r="AA49" i="1"/>
  <c r="AA85" i="1"/>
  <c r="AA93" i="1"/>
  <c r="AA101" i="1"/>
  <c r="AA117" i="1"/>
  <c r="AA133" i="1"/>
  <c r="AA141" i="1"/>
  <c r="AA157" i="1"/>
  <c r="AA165" i="1"/>
  <c r="AA204" i="1"/>
  <c r="AA208" i="1"/>
  <c r="AA212" i="1"/>
  <c r="AA216" i="1"/>
  <c r="AA220" i="1"/>
  <c r="AA230" i="1"/>
  <c r="AA281" i="1"/>
  <c r="AA285" i="1"/>
  <c r="AA569" i="1"/>
  <c r="AA573" i="1"/>
  <c r="AA577" i="1"/>
  <c r="AA581" i="1"/>
  <c r="AA585" i="1"/>
  <c r="AA589" i="1"/>
  <c r="AA593" i="1"/>
  <c r="AA601" i="1"/>
  <c r="AA621" i="1"/>
  <c r="AA166" i="1"/>
  <c r="AA29" i="1"/>
  <c r="AA37" i="1"/>
  <c r="AA53" i="1"/>
  <c r="AA153" i="1"/>
  <c r="AA247" i="1"/>
  <c r="AA267" i="1"/>
  <c r="AA170" i="1"/>
  <c r="AA20" i="1"/>
  <c r="AA306" i="1"/>
  <c r="AA310" i="1"/>
  <c r="AA314" i="1"/>
  <c r="AA318" i="1"/>
  <c r="AA322" i="1"/>
  <c r="AA326" i="1"/>
  <c r="AA330" i="1"/>
  <c r="AA334" i="1"/>
  <c r="AA338" i="1"/>
  <c r="AA350" i="1"/>
  <c r="AA397" i="1"/>
  <c r="AA417" i="1"/>
  <c r="AA441" i="1"/>
  <c r="AA449" i="1"/>
  <c r="AA457" i="1"/>
  <c r="AA465" i="1"/>
  <c r="AA473" i="1"/>
  <c r="AA481" i="1"/>
  <c r="AA512" i="1"/>
  <c r="AA520" i="1"/>
  <c r="AA528" i="1"/>
  <c r="AA536" i="1"/>
  <c r="AA544" i="1"/>
  <c r="AA552" i="1"/>
  <c r="AA556" i="1"/>
  <c r="AA565" i="1"/>
  <c r="R8" i="2"/>
  <c r="S8" i="2"/>
  <c r="AA194" i="1"/>
  <c r="AA202" i="1"/>
  <c r="AA255" i="1"/>
  <c r="AA8" i="1"/>
  <c r="AA162" i="1"/>
  <c r="AA12" i="1"/>
  <c r="AA28" i="1"/>
  <c r="AA9" i="1"/>
  <c r="AA187" i="1"/>
  <c r="AA195" i="1"/>
  <c r="AA203" i="1"/>
  <c r="AA207" i="1"/>
  <c r="AA211" i="1"/>
  <c r="AA225" i="1"/>
  <c r="AA284" i="1"/>
  <c r="AA294" i="1"/>
  <c r="R60" i="2"/>
  <c r="S60" i="2"/>
  <c r="AA576" i="1"/>
  <c r="AA584" i="1"/>
  <c r="AA592" i="1"/>
  <c r="AA596" i="1"/>
  <c r="AA608" i="1"/>
  <c r="AA616" i="1"/>
  <c r="AA158" i="1"/>
  <c r="AA317" i="1"/>
  <c r="AA321" i="1"/>
  <c r="AA325" i="1"/>
  <c r="AA337" i="1"/>
  <c r="AA341" i="1"/>
  <c r="AA345" i="1"/>
  <c r="AA380" i="1"/>
  <c r="AA388" i="1"/>
  <c r="AA396" i="1"/>
  <c r="AA404" i="1"/>
  <c r="AA416" i="1"/>
  <c r="AA448" i="1"/>
  <c r="AA488" i="1"/>
  <c r="AA519" i="1"/>
  <c r="AA527" i="1"/>
  <c r="AA535" i="1"/>
  <c r="AA543" i="1"/>
  <c r="AA551" i="1"/>
  <c r="R57" i="2"/>
  <c r="S57" i="2"/>
  <c r="AA237" i="1"/>
  <c r="R28" i="2"/>
  <c r="S28" i="2"/>
  <c r="AA298" i="1"/>
  <c r="R4" i="2"/>
  <c r="S4" i="2"/>
  <c r="AA242" i="1"/>
  <c r="Y291" i="1"/>
  <c r="R33" i="2"/>
  <c r="S33" i="2"/>
  <c r="AA564" i="1"/>
  <c r="AA358" i="1"/>
  <c r="R39" i="2"/>
  <c r="S39" i="2"/>
  <c r="AA4" i="1"/>
  <c r="R2" i="2"/>
  <c r="S2" i="2"/>
  <c r="R22" i="2"/>
  <c r="S22" i="2"/>
  <c r="R29" i="2"/>
  <c r="S29" i="2"/>
  <c r="AA498" i="1"/>
  <c r="R55" i="2"/>
  <c r="S55" i="2"/>
  <c r="R3" i="2"/>
  <c r="S3" i="2"/>
  <c r="AA56" i="1"/>
  <c r="R6" i="2"/>
  <c r="S6" i="2"/>
  <c r="R15" i="2"/>
  <c r="S15" i="2"/>
  <c r="R34" i="2"/>
  <c r="S34" i="2"/>
  <c r="AA77" i="1"/>
  <c r="R16" i="2"/>
  <c r="S16" i="2"/>
  <c r="AA182" i="1"/>
  <c r="AA186" i="1"/>
  <c r="AA366" i="1"/>
  <c r="R46" i="2"/>
  <c r="S46" i="2"/>
  <c r="AA299" i="1"/>
  <c r="R37" i="2"/>
  <c r="S37" i="2"/>
  <c r="R62" i="2"/>
  <c r="S62" i="2"/>
  <c r="R10" i="2"/>
  <c r="S10" i="2"/>
  <c r="R43" i="2"/>
  <c r="S43" i="2"/>
  <c r="R24" i="2"/>
  <c r="S24" i="2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R9" i="2"/>
  <c r="S9" i="2"/>
  <c r="R42" i="2"/>
  <c r="S42" i="2"/>
  <c r="R7" i="2"/>
  <c r="S7" i="2"/>
  <c r="R21" i="2"/>
  <c r="S21" i="2"/>
  <c r="R49" i="2"/>
  <c r="S49" i="2"/>
  <c r="R19" i="2"/>
  <c r="S19" i="2"/>
  <c r="R35" i="2"/>
  <c r="S35" i="2"/>
  <c r="R54" i="2"/>
  <c r="S54" i="2"/>
  <c r="R17" i="2"/>
  <c r="S17" i="2"/>
  <c r="R41" i="2"/>
  <c r="S41" i="2"/>
  <c r="M55" i="2"/>
  <c r="R20" i="2"/>
  <c r="S20" i="2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M61" i="2"/>
  <c r="R40" i="2"/>
  <c r="S40" i="2"/>
  <c r="R44" i="2"/>
  <c r="S44" i="2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R61" i="2"/>
  <c r="S61" i="2"/>
  <c r="R26" i="2"/>
  <c r="S26" i="2"/>
  <c r="R50" i="2"/>
  <c r="S50" i="2"/>
  <c r="R32" i="2"/>
  <c r="S32" i="2"/>
  <c r="R31" i="2"/>
  <c r="S31" i="2"/>
  <c r="R56" i="2"/>
  <c r="S56" i="2"/>
  <c r="R45" i="2"/>
  <c r="S45" i="2"/>
  <c r="R27" i="2"/>
  <c r="S27" i="2"/>
  <c r="R36" i="2"/>
  <c r="S36" i="2"/>
  <c r="R51" i="2"/>
  <c r="S51" i="2"/>
  <c r="H51" i="15"/>
  <c r="G51" i="15"/>
  <c r="H50" i="15"/>
  <c r="G50" i="15"/>
  <c r="H49" i="15"/>
  <c r="G49" i="15"/>
  <c r="G48" i="15"/>
  <c r="H48" i="15"/>
  <c r="H47" i="15"/>
  <c r="G47" i="15"/>
  <c r="H46" i="15"/>
  <c r="G46" i="15"/>
  <c r="H45" i="15"/>
  <c r="G45" i="15"/>
  <c r="G44" i="15"/>
  <c r="H44" i="15"/>
  <c r="H43" i="15"/>
  <c r="G43" i="15"/>
  <c r="H42" i="15"/>
  <c r="G42" i="15"/>
  <c r="H41" i="15"/>
  <c r="G41" i="15"/>
  <c r="G40" i="15"/>
  <c r="H40" i="15"/>
  <c r="H39" i="15"/>
  <c r="G39" i="15"/>
  <c r="H38" i="15"/>
  <c r="G38" i="15"/>
  <c r="H37" i="15"/>
  <c r="G37" i="15"/>
  <c r="G36" i="15"/>
  <c r="H36" i="15"/>
  <c r="H35" i="15"/>
  <c r="G35" i="15"/>
  <c r="H34" i="15"/>
  <c r="G34" i="15"/>
  <c r="H33" i="15"/>
  <c r="G33" i="15"/>
  <c r="G32" i="15"/>
  <c r="H32" i="15"/>
  <c r="H31" i="15"/>
  <c r="G31" i="15"/>
  <c r="H30" i="15"/>
  <c r="G30" i="15"/>
  <c r="H29" i="15"/>
  <c r="G29" i="15"/>
  <c r="G28" i="15"/>
  <c r="H28" i="15"/>
  <c r="H27" i="15"/>
  <c r="G27" i="15"/>
  <c r="H26" i="15"/>
  <c r="G26" i="15"/>
  <c r="H25" i="15"/>
  <c r="G25" i="15"/>
  <c r="G24" i="15"/>
  <c r="H24" i="15"/>
  <c r="H23" i="15"/>
  <c r="G23" i="15"/>
  <c r="H22" i="15"/>
  <c r="G22" i="15"/>
  <c r="H21" i="15"/>
  <c r="G21" i="15"/>
  <c r="G20" i="15"/>
  <c r="H20" i="15"/>
  <c r="H19" i="15"/>
  <c r="G19" i="15"/>
  <c r="H18" i="15"/>
  <c r="G18" i="15"/>
  <c r="H17" i="15"/>
  <c r="G17" i="15"/>
  <c r="G16" i="15"/>
  <c r="H16" i="15"/>
  <c r="H15" i="15"/>
  <c r="G15" i="15"/>
  <c r="H14" i="15"/>
  <c r="G14" i="15"/>
  <c r="H13" i="15"/>
  <c r="G13" i="15"/>
  <c r="G12" i="15"/>
  <c r="H12" i="15"/>
  <c r="H11" i="15"/>
  <c r="G11" i="15"/>
  <c r="H10" i="15"/>
  <c r="G10" i="15"/>
  <c r="H9" i="15"/>
  <c r="G9" i="15"/>
  <c r="G8" i="15"/>
  <c r="H8" i="15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L53" i="30"/>
  <c r="G53" i="30"/>
  <c r="G52" i="30"/>
  <c r="G49" i="30"/>
  <c r="F49" i="30"/>
  <c r="H49" i="30"/>
  <c r="F48" i="30"/>
  <c r="H48" i="30"/>
  <c r="B48" i="30"/>
  <c r="C48" i="30"/>
  <c r="L47" i="30"/>
  <c r="B47" i="30"/>
  <c r="C47" i="30"/>
  <c r="L46" i="30"/>
  <c r="K46" i="30"/>
  <c r="L45" i="30"/>
  <c r="G45" i="30"/>
  <c r="G44" i="30"/>
  <c r="B44" i="30"/>
  <c r="C44" i="30"/>
  <c r="C32" i="30"/>
  <c r="C31" i="30"/>
  <c r="C30" i="30"/>
  <c r="C29" i="30"/>
  <c r="C28" i="30"/>
  <c r="C27" i="30"/>
  <c r="C26" i="30"/>
  <c r="C25" i="30"/>
  <c r="C24" i="30"/>
  <c r="C23" i="30"/>
  <c r="L16" i="30"/>
  <c r="L54" i="30"/>
  <c r="L15" i="30"/>
  <c r="G15" i="30"/>
  <c r="H14" i="30"/>
  <c r="L13" i="30"/>
  <c r="L51" i="30"/>
  <c r="G13" i="30"/>
  <c r="G16" i="30"/>
  <c r="L11" i="30"/>
  <c r="L49" i="30"/>
  <c r="K11" i="30"/>
  <c r="K49" i="30"/>
  <c r="H11" i="30"/>
  <c r="G11" i="30"/>
  <c r="F11" i="30"/>
  <c r="L10" i="30"/>
  <c r="L48" i="30"/>
  <c r="K10" i="30"/>
  <c r="M10" i="30"/>
  <c r="G10" i="30"/>
  <c r="G48" i="30"/>
  <c r="F10" i="30"/>
  <c r="B10" i="30"/>
  <c r="L9" i="30"/>
  <c r="K9" i="30"/>
  <c r="K47" i="30"/>
  <c r="G9" i="30"/>
  <c r="G47" i="30"/>
  <c r="F9" i="30"/>
  <c r="F47" i="30"/>
  <c r="H47" i="30"/>
  <c r="B9" i="30"/>
  <c r="M8" i="30"/>
  <c r="L8" i="30"/>
  <c r="K8" i="30"/>
  <c r="G8" i="30"/>
  <c r="G46" i="30"/>
  <c r="F8" i="30"/>
  <c r="F46" i="30"/>
  <c r="H46" i="30"/>
  <c r="B8" i="30"/>
  <c r="B46" i="30"/>
  <c r="C46" i="30"/>
  <c r="L7" i="30"/>
  <c r="K7" i="30"/>
  <c r="M7" i="30"/>
  <c r="G7" i="30"/>
  <c r="F7" i="30"/>
  <c r="H7" i="30"/>
  <c r="B7" i="30"/>
  <c r="B45" i="30"/>
  <c r="C45" i="30"/>
  <c r="L6" i="30"/>
  <c r="L44" i="30"/>
  <c r="K6" i="30"/>
  <c r="K44" i="30"/>
  <c r="G6" i="30"/>
  <c r="B6" i="30"/>
  <c r="L5" i="30"/>
  <c r="L43" i="30"/>
  <c r="K5" i="30"/>
  <c r="K43" i="30"/>
  <c r="G5" i="30"/>
  <c r="G14" i="30"/>
  <c r="F5" i="30"/>
  <c r="F43" i="30"/>
  <c r="B5" i="30"/>
  <c r="B43" i="30"/>
  <c r="C43" i="30"/>
  <c r="L4" i="30"/>
  <c r="L42" i="30"/>
  <c r="G4" i="30"/>
  <c r="G42" i="30"/>
  <c r="K4" i="30"/>
  <c r="K42" i="30"/>
  <c r="M42" i="30"/>
  <c r="F45" i="30"/>
  <c r="H45" i="30"/>
  <c r="K45" i="30"/>
  <c r="H5" i="30"/>
  <c r="F6" i="30"/>
  <c r="G54" i="30"/>
  <c r="B13" i="30"/>
  <c r="B51" i="30"/>
  <c r="C51" i="30"/>
  <c r="M11" i="30"/>
  <c r="G51" i="30"/>
  <c r="H8" i="30"/>
  <c r="L14" i="30"/>
  <c r="M9" i="30"/>
  <c r="L12" i="30"/>
  <c r="G43" i="30"/>
  <c r="H43" i="30"/>
  <c r="K48" i="30"/>
  <c r="M6" i="30"/>
  <c r="H10" i="30"/>
  <c r="M5" i="30"/>
  <c r="H9" i="30"/>
  <c r="I1" i="15"/>
  <c r="I1" i="14"/>
  <c r="H4" i="15"/>
  <c r="M4" i="30"/>
  <c r="H6" i="30"/>
  <c r="F44" i="30"/>
  <c r="H44" i="30"/>
  <c r="M14" i="30"/>
  <c r="L52" i="30"/>
  <c r="L50" i="30"/>
  <c r="M12" i="30"/>
  <c r="F4" i="30"/>
  <c r="H4" i="30"/>
  <c r="F42" i="30"/>
  <c r="H42" i="30"/>
  <c r="G12" i="30"/>
  <c r="B4" i="30"/>
  <c r="G50" i="30"/>
  <c r="H12" i="30"/>
  <c r="B11" i="30"/>
  <c r="B42" i="30"/>
  <c r="C42" i="30"/>
  <c r="B12" i="30"/>
  <c r="B50" i="30"/>
  <c r="C50" i="30"/>
  <c r="B49" i="30"/>
  <c r="C49" i="30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  <comment ref="L7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2020年Q3X</t>
        </r>
      </text>
    </comment>
  </commentList>
</comments>
</file>

<file path=xl/sharedStrings.xml><?xml version="1.0" encoding="utf-8"?>
<sst xmlns="http://schemas.openxmlformats.org/spreadsheetml/2006/main" count="12326" uniqueCount="370">
  <si>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</si>
  <si>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</si>
  <si>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</si>
  <si>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</si>
  <si>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</si>
  <si>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</si>
  <si>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</si>
  <si>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</si>
  <si>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</si>
  <si>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</si>
  <si>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</si>
  <si>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</si>
  <si>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</si>
  <si>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</si>
  <si>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</si>
  <si>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</si>
  <si>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</si>
  <si>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</si>
  <si>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</si>
  <si>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</si>
  <si>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</si>
  <si>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</si>
  <si>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</si>
  <si>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</si>
  <si>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</si>
  <si>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</si>
  <si>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</si>
  <si>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</si>
  <si>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</si>
  <si>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</si>
  <si>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</si>
  <si>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</si>
  <si>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</si>
  <si>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</si>
  <si>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</si>
  <si>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</si>
  <si>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</si>
  <si>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</si>
  <si>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</si>
  <si>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</si>
  <si>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</si>
  <si>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</si>
  <si>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</si>
  <si>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</si>
  <si>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</si>
  <si>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</si>
  <si>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</si>
  <si>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</si>
  <si>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</si>
  <si>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</si>
  <si>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</si>
  <si>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</si>
  <si>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</si>
  <si>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</si>
  <si>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</si>
  <si>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</si>
  <si>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</si>
  <si>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</si>
  <si>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</si>
  <si>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</si>
  <si>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</si>
  <si>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</si>
  <si>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</si>
  <si>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</si>
  <si>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</si>
  <si>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</si>
  <si>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</si>
  <si>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</si>
  <si>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</si>
  <si>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</si>
  <si>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</si>
  <si>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</si>
  <si>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</si>
  <si>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</si>
  <si>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</si>
  <si>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</si>
  <si>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</si>
  <si>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</si>
  <si>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</si>
  <si>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</si>
  <si>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</si>
  <si>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</si>
  <si>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</si>
  <si>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</si>
  <si>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</si>
  <si>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</si>
  <si>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</si>
  <si>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</si>
  <si>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</si>
  <si>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</si>
  <si>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</si>
  <si>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</si>
  <si>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</si>
  <si>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</si>
  <si>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</si>
  <si>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</si>
  <si>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</si>
  <si>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</si>
  <si>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</si>
  <si>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</si>
  <si>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</si>
  <si>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</si>
  <si>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</si>
  <si>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</si>
  <si>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</si>
  <si>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</si>
  <si>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</si>
  <si>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</si>
  <si>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</si>
  <si>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</si>
  <si>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</si>
  <si>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</si>
  <si>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</si>
  <si>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</si>
  <si>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</si>
  <si>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</si>
  <si>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</si>
  <si>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</si>
  <si>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</si>
  <si>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</si>
  <si>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</si>
  <si>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</si>
  <si>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</si>
  <si>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</si>
  <si>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</si>
  <si>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</si>
  <si>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</si>
  <si>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</si>
  <si>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</si>
  <si>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</si>
  <si>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</si>
  <si>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</si>
  <si>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</si>
  <si>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</si>
  <si>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</si>
  <si>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</si>
  <si>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</si>
  <si>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</si>
  <si>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</si>
  <si>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</si>
  <si>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</si>
  <si>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</si>
  <si>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</si>
  <si>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</si>
  <si>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</si>
  <si>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</si>
  <si>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</si>
  <si>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</si>
  <si>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</si>
  <si>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</si>
  <si>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</si>
  <si>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</si>
  <si>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</si>
  <si>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</si>
  <si>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</si>
  <si>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</si>
  <si>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</si>
  <si>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</si>
  <si>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</si>
  <si>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</si>
  <si>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</si>
  <si>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</si>
  <si>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</si>
  <si>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</si>
  <si>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</si>
  <si>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</si>
  <si>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</si>
  <si>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</si>
  <si>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</si>
  <si>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</si>
  <si>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</si>
  <si>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</si>
  <si>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</si>
  <si>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</si>
  <si>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</si>
  <si>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</si>
  <si>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</si>
  <si>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</si>
  <si>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</si>
  <si>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</si>
  <si>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</si>
  <si>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</si>
  <si>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</si>
  <si>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</si>
  <si>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</si>
  <si>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</si>
  <si>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</si>
  <si>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</si>
  <si>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</si>
  <si>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</si>
  <si>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</si>
  <si>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</si>
  <si>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</si>
  <si>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</si>
  <si>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</si>
  <si>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</si>
  <si>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</si>
  <si>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</si>
  <si>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</si>
  <si>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</si>
  <si>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</si>
  <si>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</si>
  <si>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</si>
  <si>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</si>
  <si>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</si>
  <si>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</si>
  <si>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</si>
  <si>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</si>
  <si>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</si>
  <si>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</si>
  <si>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</si>
  <si>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</si>
  <si>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</si>
  <si>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</si>
  <si>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</si>
  <si>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</si>
  <si>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</si>
  <si>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</si>
  <si>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</si>
  <si>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</si>
  <si>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</si>
  <si>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</si>
  <si>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</si>
  <si>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</si>
  <si>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</si>
  <si>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</si>
  <si>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</si>
  <si>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</si>
  <si>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</si>
  <si>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</si>
  <si>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</si>
  <si>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</si>
  <si>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</si>
  <si>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</si>
  <si>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</si>
  <si>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</si>
  <si>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</si>
  <si>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</si>
  <si>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</si>
  <si>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</si>
  <si>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</si>
  <si>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</si>
  <si>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</si>
  <si>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</si>
  <si>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</si>
  <si>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</si>
  <si>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</si>
  <si>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</si>
  <si>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</si>
  <si>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</si>
  <si>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</si>
  <si>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</si>
  <si>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</si>
  <si>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</si>
  <si>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</si>
  <si>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</si>
  <si>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</si>
  <si>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</si>
  <si>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</si>
  <si>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</si>
  <si>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</si>
  <si>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</si>
  <si>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</si>
  <si>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</si>
  <si>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</si>
  <si>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</si>
  <si>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</si>
  <si>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</si>
  <si>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</si>
  <si>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</si>
  <si>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</si>
  <si>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</si>
  <si>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</si>
  <si>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</si>
  <si>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</si>
  <si>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</si>
  <si>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</si>
  <si>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</si>
  <si>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</si>
  <si>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</si>
  <si>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</si>
  <si>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</si>
  <si>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</si>
  <si>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</si>
  <si>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</si>
  <si>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</si>
  <si>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</si>
  <si>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</si>
  <si>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</si>
  <si>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</si>
  <si>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</si>
  <si>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</si>
  <si>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</si>
  <si>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</si>
  <si>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</si>
  <si>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</si>
  <si>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</si>
  <si>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</si>
  <si>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</si>
  <si>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</si>
  <si>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</si>
  <si>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</si>
  <si>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</si>
  <si>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</si>
  <si>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</si>
  <si>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</si>
  <si>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</si>
  <si>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</si>
  <si>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</si>
  <si>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</si>
  <si>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</si>
  <si>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</si>
  <si>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</si>
  <si>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</si>
  <si>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</si>
  <si>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</si>
  <si>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</si>
  <si>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</si>
  <si>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</si>
  <si>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</si>
  <si>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</si>
  <si>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</si>
  <si>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</si>
  <si>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</si>
  <si>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</si>
  <si>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</si>
  <si>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</si>
  <si>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</si>
  <si>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</si>
  <si>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</si>
  <si>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</si>
  <si>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</si>
  <si>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</si>
  <si>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</si>
  <si>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</si>
  <si>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</si>
  <si>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</si>
  <si>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</si>
  <si>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</si>
  <si>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</si>
  <si>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</si>
  <si>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</si>
  <si>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</si>
  <si>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</si>
  <si>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</si>
  <si>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</si>
  <si>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</si>
  <si>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北京多彩互动广告有限公司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</si>
  <si>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</si>
  <si>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</si>
  <si>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</si>
  <si>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</si>
  <si>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</si>
  <si>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</si>
  <si>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</si>
  <si>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</si>
  <si>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</si>
  <si>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</si>
  <si>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</si>
  <si>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</si>
  <si>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</si>
  <si>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</si>
  <si>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</si>
  <si>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</si>
  <si>
    <t>2020年12月</t>
    <phoneticPr fontId="20" type="noConversion"/>
  </si>
  <si>
    <t>北京多彩互动广告有限公司-北京陌陌信息技术有限公司</t>
    <phoneticPr fontId="20" type="noConversion"/>
  </si>
  <si>
    <t>事业1部</t>
    <phoneticPr fontId="20" type="noConversion"/>
  </si>
  <si>
    <t>特殊支出</t>
    <phoneticPr fontId="20" type="noConversion"/>
  </si>
  <si>
    <t>北京创奇互动科技有限公司-2019</t>
    <phoneticPr fontId="20" type="noConversion"/>
  </si>
  <si>
    <t>补量支出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</si>
</sst>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10" fontId="1" fillId="0" borderId="6" xfId="4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3" fontId="2" fillId="0" borderId="6" xfId="2" applyFont="1" applyBorder="1" applyAlignment="1">
      <alignment horizontal="left" vertical="top"/>
    </xf>
    <xf numFmtId="9" fontId="1" fillId="0" borderId="0" xfId="3" applyFont="1" applyFill="1" applyAlignment="1">
      <alignment horizontal="left" vertical="top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15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20" borderId="15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55856955.801307946</v>
      </c>
      <c r="C4"/>
      <c r="D4"/>
      <c r="E4" s="25" t="s">
        <v>9</v>
      </c>
      <c r="F4" s="26">
        <f>SUMIFS(客户表!Z:Z,客户表!K:K,E3)/1.06</f>
        <v>249388221.70163086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198202678.86794269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4671412.9676198056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94" t="s">
        <v>20</v>
      </c>
      <c r="F12" s="194"/>
      <c r="G12" s="28" t="e">
        <f>F4+F6+F7+F8+F9+F10</f>
        <v>#REF!</v>
      </c>
      <c r="H12" s="191" t="e">
        <f>G12-G13</f>
        <v>#REF!</v>
      </c>
      <c r="I12"/>
      <c r="J12" s="194" t="s">
        <v>20</v>
      </c>
      <c r="K12" s="194"/>
      <c r="L12" s="28" t="e">
        <f>L4-L7+L10+L9</f>
        <v>#REF!</v>
      </c>
      <c r="M12" s="191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92" t="s">
        <v>22</v>
      </c>
      <c r="F13" s="192"/>
      <c r="G13" s="28" t="e">
        <f>SUMIFS(#REF!,#REF!,'利润核对 -上月对比'!E3)</f>
        <v>#REF!</v>
      </c>
      <c r="H13" s="195"/>
      <c r="I13"/>
      <c r="J13" s="194" t="s">
        <v>22</v>
      </c>
      <c r="K13" s="194"/>
      <c r="L13" s="28" t="e">
        <f>SUMIFS(#REF!,#REF!,'利润核对 -上月对比'!J3)</f>
        <v>#REF!</v>
      </c>
      <c r="M13" s="190"/>
    </row>
    <row r="14" spans="1:13" s="18" customFormat="1" ht="14.5" x14ac:dyDescent="0.4">
      <c r="A14"/>
      <c r="B14"/>
      <c r="C14"/>
      <c r="D14"/>
      <c r="E14" s="192" t="s">
        <v>23</v>
      </c>
      <c r="F14" s="192"/>
      <c r="G14" s="30" t="e">
        <f>G5+G11</f>
        <v>#REF!</v>
      </c>
      <c r="H14" s="189" t="e">
        <f>G14-G15</f>
        <v>#REF!</v>
      </c>
      <c r="I14"/>
      <c r="J14" s="192" t="s">
        <v>23</v>
      </c>
      <c r="K14" s="192"/>
      <c r="L14" s="30" t="e">
        <f>L5+L6+L8+L11</f>
        <v>#REF!</v>
      </c>
      <c r="M14" s="189" t="e">
        <f>L14-L15</f>
        <v>#REF!</v>
      </c>
    </row>
    <row r="15" spans="1:13" ht="14.5" x14ac:dyDescent="0.4">
      <c r="B15" s="21"/>
      <c r="E15" s="192" t="s">
        <v>24</v>
      </c>
      <c r="F15" s="192"/>
      <c r="G15" s="30" t="e">
        <f>SUMIFS(#REF!,#REF!,'利润核对 -上月对比'!E3)</f>
        <v>#REF!</v>
      </c>
      <c r="H15" s="190"/>
      <c r="J15" s="192" t="s">
        <v>24</v>
      </c>
      <c r="K15" s="192"/>
      <c r="L15" s="30" t="e">
        <f>SUMIFS(#REF!,#REF!,'利润核对 -上月对比'!J3)</f>
        <v>#REF!</v>
      </c>
      <c r="M15" s="190"/>
    </row>
    <row r="16" spans="1:13" ht="14.5" x14ac:dyDescent="0.4">
      <c r="E16" s="196" t="s">
        <v>25</v>
      </c>
      <c r="F16" s="196"/>
      <c r="G16" s="31" t="e">
        <f>G13-G15</f>
        <v>#REF!</v>
      </c>
      <c r="H16" s="32"/>
      <c r="J16" s="196" t="s">
        <v>26</v>
      </c>
      <c r="K16" s="196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94" t="s">
        <v>20</v>
      </c>
      <c r="F31" s="194"/>
      <c r="G31" s="28">
        <v>198799418.64376301</v>
      </c>
      <c r="H31" s="191">
        <v>0</v>
      </c>
      <c r="J31" s="194" t="s">
        <v>20</v>
      </c>
      <c r="K31" s="194"/>
      <c r="L31" s="28">
        <v>5026216.8915401399</v>
      </c>
      <c r="M31" s="191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92" t="s">
        <v>22</v>
      </c>
      <c r="F32" s="192"/>
      <c r="G32" s="28">
        <v>198799418.64376301</v>
      </c>
      <c r="H32" s="195"/>
      <c r="J32" s="194" t="s">
        <v>22</v>
      </c>
      <c r="K32" s="194"/>
      <c r="L32" s="28">
        <v>5026216.8915401399</v>
      </c>
      <c r="M32" s="190"/>
    </row>
    <row r="33" spans="1:13" ht="14.5" x14ac:dyDescent="0.4">
      <c r="E33" s="192" t="s">
        <v>23</v>
      </c>
      <c r="F33" s="192"/>
      <c r="G33" s="30">
        <v>161970488.54718801</v>
      </c>
      <c r="H33" s="189">
        <v>0</v>
      </c>
      <c r="J33" s="192" t="s">
        <v>23</v>
      </c>
      <c r="K33" s="192"/>
      <c r="L33" s="30">
        <v>5026216.8902452802</v>
      </c>
      <c r="M33" s="189">
        <v>0</v>
      </c>
    </row>
    <row r="34" spans="1:13" ht="14.5" x14ac:dyDescent="0.4">
      <c r="B34" s="21"/>
      <c r="E34" s="192" t="s">
        <v>24</v>
      </c>
      <c r="F34" s="192"/>
      <c r="G34" s="30">
        <v>161970488.54718801</v>
      </c>
      <c r="H34" s="190"/>
      <c r="J34" s="192" t="s">
        <v>24</v>
      </c>
      <c r="K34" s="192"/>
      <c r="L34" s="30">
        <v>5026216.8902452802</v>
      </c>
      <c r="M34" s="190"/>
    </row>
    <row r="35" spans="1:13" ht="14.5" x14ac:dyDescent="0.4">
      <c r="E35" s="193" t="s">
        <v>25</v>
      </c>
      <c r="F35" s="193"/>
      <c r="G35" s="31">
        <v>36828930.096574903</v>
      </c>
      <c r="H35" s="32"/>
      <c r="J35" s="193" t="s">
        <v>26</v>
      </c>
      <c r="K35" s="193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16701090.888794348</v>
      </c>
      <c r="C42" s="38">
        <f>B42*1.06</f>
        <v>17703156.342122011</v>
      </c>
      <c r="E42" s="25" t="s">
        <v>9</v>
      </c>
      <c r="F42" s="26">
        <f>F4-F23</f>
        <v>55961402.856655866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40791340.86792469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1531028.9000632158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94" t="s">
        <v>20</v>
      </c>
      <c r="F50" s="194"/>
      <c r="G50" s="26" t="e">
        <f t="shared" si="6"/>
        <v>#REF!</v>
      </c>
      <c r="H50" s="191">
        <v>0</v>
      </c>
      <c r="J50" s="194" t="s">
        <v>20</v>
      </c>
      <c r="K50" s="194"/>
      <c r="L50" s="26" t="e">
        <f t="shared" si="9"/>
        <v>#REF!</v>
      </c>
      <c r="M50" s="191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92" t="s">
        <v>22</v>
      </c>
      <c r="F51" s="192"/>
      <c r="G51" s="26" t="e">
        <f t="shared" si="6"/>
        <v>#REF!</v>
      </c>
      <c r="H51" s="195"/>
      <c r="J51" s="194" t="s">
        <v>22</v>
      </c>
      <c r="K51" s="194"/>
      <c r="L51" s="26" t="e">
        <f t="shared" si="9"/>
        <v>#REF!</v>
      </c>
      <c r="M51" s="190"/>
    </row>
    <row r="52" spans="1:13" ht="14.5" x14ac:dyDescent="0.4">
      <c r="E52" s="192" t="s">
        <v>23</v>
      </c>
      <c r="F52" s="192"/>
      <c r="G52" s="26" t="e">
        <f t="shared" si="6"/>
        <v>#REF!</v>
      </c>
      <c r="H52" s="189">
        <v>0</v>
      </c>
      <c r="J52" s="192" t="s">
        <v>23</v>
      </c>
      <c r="K52" s="192"/>
      <c r="L52" s="26" t="e">
        <f t="shared" si="9"/>
        <v>#REF!</v>
      </c>
      <c r="M52" s="189">
        <v>0</v>
      </c>
    </row>
    <row r="53" spans="1:13" ht="14.5" x14ac:dyDescent="0.4">
      <c r="B53" s="21"/>
      <c r="E53" s="192" t="s">
        <v>24</v>
      </c>
      <c r="F53" s="192"/>
      <c r="G53" s="26" t="e">
        <f t="shared" si="6"/>
        <v>#REF!</v>
      </c>
      <c r="H53" s="190"/>
      <c r="J53" s="192" t="s">
        <v>24</v>
      </c>
      <c r="K53" s="192"/>
      <c r="L53" s="26" t="e">
        <f t="shared" si="9"/>
        <v>#REF!</v>
      </c>
      <c r="M53" s="190"/>
    </row>
    <row r="54" spans="1:13" ht="14.5" x14ac:dyDescent="0.4">
      <c r="E54" s="193" t="s">
        <v>25</v>
      </c>
      <c r="F54" s="193"/>
      <c r="G54" s="26" t="e">
        <f t="shared" si="6"/>
        <v>#REF!</v>
      </c>
      <c r="H54" s="32"/>
      <c r="J54" s="193" t="s">
        <v>26</v>
      </c>
      <c r="K54" s="193"/>
      <c r="L54" s="26" t="e">
        <f t="shared" si="9"/>
        <v>#REF!</v>
      </c>
      <c r="M54" s="32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752"/>
  <sheetViews>
    <sheetView tabSelected="1" workbookViewId="0">
      <pane xSplit="1" ySplit="1" topLeftCell="I2" activePane="bottomRight" state="frozen"/>
      <selection pane="topRight"/>
      <selection pane="bottomLeft"/>
      <selection pane="bottomRight" activeCell="V759" sqref="V759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7.7265625" style="121" customWidth="1"/>
    <col min="11" max="11" width="7.08984375" style="136" bestFit="1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hidden="1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347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hidden="1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hidden="1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hidden="1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hidden="1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hidden="1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hidden="1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hidden="1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hidden="1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hidden="1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hidden="1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hidden="1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hidden="1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hidden="1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hidden="1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hidden="1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hidden="1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hidden="1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hidden="1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hidden="1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hidden="1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hidden="1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hidden="1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hidden="1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hidden="1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hidden="1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hidden="1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hidden="1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hidden="1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hidden="1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hidden="1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hidden="1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hidden="1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hidden="1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hidden="1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hidden="1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hidden="1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hidden="1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hidden="1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hidden="1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hidden="1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hidden="1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hidden="1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hidden="1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hidden="1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hidden="1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hidden="1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hidden="1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hidden="1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hidden="1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hidden="1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hidden="1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hidden="1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hidden="1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hidden="1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hidden="1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hidden="1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hidden="1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hidden="1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hidden="1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hidden="1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hidden="1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hidden="1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hidden="1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hidden="1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hidden="1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hidden="1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hidden="1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hidden="1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hidden="1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hidden="1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hidden="1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hidden="1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hidden="1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hidden="1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hidden="1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hidden="1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hidden="1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hidden="1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hidden="1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hidden="1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hidden="1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hidden="1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hidden="1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hidden="1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hidden="1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hidden="1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hidden="1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hidden="1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hidden="1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hidden="1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hidden="1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hidden="1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hidden="1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hidden="1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hidden="1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hidden="1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hidden="1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hidden="1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hidden="1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hidden="1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hidden="1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hidden="1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hidden="1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hidden="1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hidden="1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hidden="1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hidden="1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hidden="1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hidden="1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hidden="1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hidden="1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hidden="1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hidden="1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hidden="1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hidden="1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hidden="1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hidden="1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hidden="1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hidden="1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hidden="1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hidden="1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hidden="1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hidden="1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hidden="1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hidden="1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hidden="1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hidden="1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hidden="1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hidden="1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hidden="1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hidden="1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hidden="1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hidden="1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hidden="1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hidden="1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hidden="1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hidden="1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hidden="1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hidden="1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hidden="1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hidden="1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hidden="1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hidden="1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hidden="1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hidden="1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hidden="1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hidden="1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hidden="1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hidden="1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hidden="1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hidden="1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hidden="1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hidden="1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hidden="1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hidden="1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hidden="1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hidden="1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hidden="1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hidden="1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hidden="1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hidden="1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hidden="1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hidden="1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hidden="1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hidden="1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hidden="1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hidden="1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hidden="1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hidden="1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hidden="1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hidden="1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hidden="1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hidden="1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hidden="1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hidden="1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hidden="1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hidden="1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hidden="1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hidden="1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hidden="1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hidden="1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hidden="1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hidden="1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hidden="1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hidden="1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hidden="1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hidden="1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hidden="1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hidden="1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hidden="1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hidden="1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hidden="1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hidden="1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hidden="1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hidden="1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hidden="1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hidden="1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hidden="1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hidden="1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hidden="1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hidden="1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hidden="1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hidden="1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hidden="1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hidden="1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hidden="1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hidden="1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hidden="1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hidden="1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hidden="1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hidden="1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hidden="1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hidden="1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hidden="1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hidden="1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hidden="1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hidden="1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hidden="1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hidden="1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hidden="1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hidden="1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hidden="1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hidden="1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hidden="1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hidden="1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hidden="1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hidden="1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hidden="1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hidden="1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hidden="1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hidden="1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hidden="1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hidden="1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hidden="1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hidden="1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hidden="1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hidden="1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hidden="1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hidden="1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hidden="1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hidden="1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hidden="1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hidden="1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hidden="1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hidden="1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hidden="1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hidden="1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hidden="1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hidden="1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hidden="1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hidden="1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hidden="1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hidden="1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hidden="1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hidden="1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hidden="1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hidden="1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hidden="1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hidden="1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hidden="1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hidden="1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hidden="1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hidden="1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hidden="1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hidden="1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hidden="1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hidden="1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hidden="1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hidden="1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hidden="1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hidden="1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hidden="1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hidden="1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hidden="1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hidden="1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hidden="1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hidden="1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hidden="1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hidden="1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hidden="1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hidden="1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hidden="1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hidden="1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hidden="1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hidden="1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hidden="1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hidden="1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hidden="1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hidden="1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hidden="1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hidden="1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hidden="1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hidden="1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hidden="1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hidden="1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hidden="1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hidden="1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hidden="1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hidden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hidden="1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hidden="1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hidden="1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hidden="1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hidden="1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hidden="1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hidden="1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hidden="1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hidden="1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hidden="1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hidden="1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hidden="1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hidden="1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hidden="1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hidden="1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hidden="1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hidden="1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hidden="1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hidden="1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hidden="1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hidden="1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hidden="1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hidden="1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hidden="1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hidden="1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hidden="1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hidden="1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hidden="1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hidden="1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hidden="1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hidden="1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hidden="1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hidden="1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hidden="1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hidden="1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hidden="1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hidden="1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hidden="1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hidden="1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hidden="1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hidden="1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hidden="1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hidden="1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hidden="1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hidden="1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hidden="1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hidden="1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hidden="1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hidden="1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hidden="1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hidden="1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hidden="1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hidden="1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hidden="1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hidden="1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hidden="1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hidden="1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hidden="1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hidden="1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hidden="1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hidden="1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hidden="1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hidden="1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hidden="1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hidden="1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hidden="1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hidden="1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hidden="1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hidden="1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hidden="1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hidden="1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hidden="1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hidden="1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hidden="1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hidden="1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hidden="1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hidden="1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hidden="1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hidden="1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hidden="1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hidden="1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hidden="1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hidden="1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hidden="1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hidden="1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hidden="1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hidden="1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hidden="1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hidden="1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hidden="1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hidden="1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hidden="1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hidden="1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hidden="1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hidden="1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hidden="1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hidden="1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hidden="1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hidden="1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hidden="1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hidden="1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hidden="1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hidden="1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hidden="1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hidden="1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hidden="1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hidden="1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hidden="1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hidden="1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hidden="1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hidden="1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hidden="1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hidden="1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hidden="1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hidden="1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hidden="1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hidden="1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hidden="1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hidden="1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hidden="1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hidden="1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hidden="1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hidden="1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hidden="1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hidden="1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hidden="1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hidden="1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hidden="1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hidden="1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hidden="1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hidden="1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hidden="1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hidden="1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hidden="1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hidden="1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hidden="1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hidden="1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hidden="1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hidden="1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hidden="1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hidden="1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hidden="1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hidden="1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hidden="1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hidden="1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hidden="1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hidden="1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hidden="1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hidden="1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hidden="1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hidden="1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hidden="1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hidden="1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hidden="1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hidden="1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hidden="1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hidden="1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hidden="1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hidden="1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hidden="1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hidden="1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hidden="1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hidden="1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hidden="1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hidden="1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hidden="1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hidden="1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hidden="1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hidden="1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hidden="1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hidden="1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hidden="1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hidden="1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hidden="1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hidden="1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hidden="1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hidden="1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hidden="1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hidden="1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hidden="1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hidden="1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hidden="1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hidden="1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hidden="1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hidden="1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hidden="1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hidden="1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hidden="1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hidden="1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hidden="1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hidden="1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hidden="1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hidden="1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hidden="1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hidden="1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hidden="1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hidden="1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hidden="1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hidden="1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hidden="1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hidden="1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hidden="1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hidden="1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hidden="1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hidden="1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hidden="1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hidden="1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hidden="1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hidden="1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hidden="1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hidden="1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hidden="1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hidden="1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hidden="1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hidden="1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hidden="1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hidden="1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hidden="1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hidden="1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hidden="1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hidden="1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hidden="1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hidden="1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hidden="1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hidden="1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hidden="1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hidden="1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hidden="1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hidden="1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hidden="1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hidden="1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hidden="1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hidden="1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hidden="1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hidden="1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hidden="1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hidden="1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hidden="1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hidden="1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hidden="1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hidden="1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hidden="1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hidden="1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hidden="1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hidden="1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hidden="1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hidden="1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hidden="1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hidden="1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hidden="1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hidden="1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hidden="1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hidden="1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hidden="1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hidden="1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hidden="1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hidden="1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hidden="1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hidden="1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hidden="1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hidden="1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hidden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hidden="1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hidden="1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hidden="1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hidden="1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hidden="1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hidden="1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hidden="1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hidden="1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hidden="1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hidden="1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hidden="1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hidden="1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hidden="1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hidden="1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hidden="1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hidden="1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hidden="1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hidden="1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hidden="1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hidden="1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hidden="1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hidden="1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hidden="1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hidden="1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hidden="1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hidden="1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hidden="1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hidden="1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hidden="1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hidden="1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hidden="1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hidden="1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hidden="1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hidden="1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hidden="1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hidden="1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hidden="1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hidden="1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hidden="1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hidden="1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hidden="1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hidden="1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hidden="1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hidden="1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hidden="1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hidden="1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hidden="1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hidden="1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hidden="1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hidden="1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hidden="1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hidden="1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hidden="1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hidden="1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hidden="1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hidden="1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hidden="1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hidden="1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hidden="1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hidden="1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hidden="1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hidden="1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363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hidden="1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363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hidden="1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363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hidden="1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363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hidden="1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363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hidden="1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363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hidden="1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363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hidden="1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363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hidden="1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363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hidden="1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363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hidden="1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363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hidden="1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363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hidden="1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363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hidden="1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363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hidden="1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363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hidden="1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363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hidden="1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363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hidden="1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363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705" si="128">IF(W642-AB642&lt;0,0,IF(O642="返现",MAX(W642-AA642-AB642,0),MAX(W642-AB642,0)))</f>
        <v>0</v>
      </c>
      <c r="Z642" s="143">
        <f t="shared" ref="Z642:Z705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hidden="1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363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hidden="1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363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hidden="1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363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hidden="1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363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hidden="1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363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hidden="1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363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hidden="1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363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hidden="1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363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hidden="1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363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hidden="1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363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hidden="1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363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hidden="1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363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hidden="1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363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hidden="1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363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hidden="1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363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720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hidden="1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363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hidden="1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363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hidden="1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363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hidden="1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363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hidden="1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363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hidden="1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363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hidden="1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363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hidden="1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363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hidden="1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363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hidden="1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363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hidden="1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347</v>
      </c>
      <c r="H668" s="121" t="s">
        <v>298</v>
      </c>
      <c r="I668" s="121" t="s">
        <v>343</v>
      </c>
      <c r="J668" s="121" t="s">
        <v>343</v>
      </c>
      <c r="K668" s="121" t="s">
        <v>363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hidden="1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363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hidden="1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363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hidden="1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363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hidden="1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363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hidden="1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363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hidden="1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363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hidden="1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363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hidden="1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363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hidden="1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363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hidden="1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363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hidden="1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363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hidden="1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363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hidden="1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363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hidden="1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363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hidden="1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363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hidden="1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348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363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hidden="1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363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hidden="1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363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hidden="1" x14ac:dyDescent="0.25">
      <c r="A687" s="136" t="s">
        <v>341</v>
      </c>
      <c r="B687" s="121" t="s">
        <v>3</v>
      </c>
      <c r="C687" s="121" t="s">
        <v>349</v>
      </c>
      <c r="D687" s="121" t="s">
        <v>350</v>
      </c>
      <c r="E687" s="121" t="s">
        <v>351</v>
      </c>
      <c r="F687" s="121" t="s">
        <v>351</v>
      </c>
      <c r="G687" s="121" t="s">
        <v>351</v>
      </c>
      <c r="H687" s="121" t="s">
        <v>298</v>
      </c>
      <c r="I687" s="121" t="s">
        <v>343</v>
      </c>
      <c r="J687" s="121" t="s">
        <v>343</v>
      </c>
      <c r="K687" s="121" t="s">
        <v>363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hidden="1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352</v>
      </c>
      <c r="J688" s="121" t="s">
        <v>352</v>
      </c>
      <c r="K688" s="121" t="s">
        <v>363</v>
      </c>
      <c r="N688" s="121" t="s">
        <v>86</v>
      </c>
      <c r="O688" s="121" t="s">
        <v>81</v>
      </c>
      <c r="P688" s="88">
        <v>0</v>
      </c>
      <c r="R688" s="121" t="s">
        <v>353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1:40" hidden="1" x14ac:dyDescent="0.25">
      <c r="A689" s="136" t="s">
        <v>364</v>
      </c>
      <c r="B689" s="121" t="s">
        <v>71</v>
      </c>
      <c r="C689" s="121" t="s">
        <v>82</v>
      </c>
      <c r="D689" s="121" t="s">
        <v>83</v>
      </c>
      <c r="E689" s="121" t="s">
        <v>277</v>
      </c>
      <c r="F689" s="121" t="s">
        <v>365</v>
      </c>
      <c r="G689" s="121" t="s">
        <v>76</v>
      </c>
      <c r="H689" s="121" t="s">
        <v>298</v>
      </c>
      <c r="I689" s="121" t="s">
        <v>343</v>
      </c>
      <c r="J689" s="121" t="s">
        <v>343</v>
      </c>
      <c r="K689" s="121" t="s">
        <v>363</v>
      </c>
      <c r="L689" s="121" t="s">
        <v>279</v>
      </c>
      <c r="N689" s="121" t="s">
        <v>86</v>
      </c>
      <c r="O689" s="121" t="s">
        <v>94</v>
      </c>
      <c r="P689" s="88">
        <v>3.8399999999999997E-2</v>
      </c>
      <c r="S689" s="89">
        <v>0</v>
      </c>
      <c r="T689" s="89">
        <v>2163000</v>
      </c>
      <c r="U689" s="89">
        <v>1358981.8599999999</v>
      </c>
      <c r="V689" s="164">
        <f t="shared" ref="V689:V748" si="136">S689+T689-U689</f>
        <v>804018.14000000013</v>
      </c>
      <c r="W689" s="164">
        <f t="shared" ref="W689:W748" si="137">IF(O689="折扣",U689*P689,IF(O689="返现",U689,U689*(1+AG689)/(1+P689+AG689)))</f>
        <v>1319399.8640776698</v>
      </c>
      <c r="Y689" s="143">
        <f t="shared" si="128"/>
        <v>0</v>
      </c>
      <c r="Z689" s="143">
        <f t="shared" si="129"/>
        <v>1319399.8640776698</v>
      </c>
      <c r="AA689" s="89">
        <f>IF(O689="返现",W689*P689,U689-W689)</f>
        <v>39581.995922330068</v>
      </c>
      <c r="AB689" s="164">
        <f>U689</f>
        <v>1358981.8599999999</v>
      </c>
      <c r="AC689" s="188">
        <v>0.05</v>
      </c>
      <c r="AD689" s="89">
        <f t="shared" si="130"/>
        <v>67949.092999999993</v>
      </c>
      <c r="AG689" s="88">
        <v>0.28000000000000003</v>
      </c>
      <c r="AH689" s="89">
        <f>U689/(1+AG689)</f>
        <v>1061704.5781249998</v>
      </c>
      <c r="AI689" s="89">
        <v>-1705127.6699999995</v>
      </c>
      <c r="AJ689" s="164">
        <f t="shared" ref="AJ689:AJ720" si="138">T689*AG689</f>
        <v>605640</v>
      </c>
      <c r="AK689" s="89">
        <v>2019513.9100000011</v>
      </c>
      <c r="AL689" s="164">
        <f t="shared" ref="AL689:AL720" si="139">AI689+AJ689-AK689+U689</f>
        <v>-1760019.7200000007</v>
      </c>
      <c r="AM689" s="92">
        <f>IF(O689="折扣",AK689*P689,IF(O689="返现",AK689/(1+AG689),AK689/(1+P689+AG689)))</f>
        <v>1531791.4972694183</v>
      </c>
      <c r="AN689" s="164"/>
    </row>
    <row r="690" spans="1:40" hidden="1" x14ac:dyDescent="0.25">
      <c r="A690" s="136" t="s">
        <v>364</v>
      </c>
      <c r="B690" s="121" t="s">
        <v>71</v>
      </c>
      <c r="C690" s="121" t="s">
        <v>82</v>
      </c>
      <c r="D690" s="121" t="s">
        <v>83</v>
      </c>
      <c r="E690" s="121" t="s">
        <v>277</v>
      </c>
      <c r="F690" s="121" t="s">
        <v>278</v>
      </c>
      <c r="G690" s="121" t="s">
        <v>76</v>
      </c>
      <c r="H690" s="121" t="s">
        <v>298</v>
      </c>
      <c r="I690" s="121" t="s">
        <v>343</v>
      </c>
      <c r="J690" s="121" t="s">
        <v>343</v>
      </c>
      <c r="K690" s="121" t="s">
        <v>363</v>
      </c>
      <c r="L690" s="121" t="s">
        <v>279</v>
      </c>
      <c r="N690" s="121" t="s">
        <v>126</v>
      </c>
      <c r="O690" s="121" t="s">
        <v>94</v>
      </c>
      <c r="P690" s="88">
        <v>4.1399999999999999E-2</v>
      </c>
      <c r="S690" s="89">
        <v>0</v>
      </c>
      <c r="T690" s="89">
        <v>1030000</v>
      </c>
      <c r="U690" s="89">
        <v>316477.60999999952</v>
      </c>
      <c r="V690" s="164">
        <f t="shared" si="136"/>
        <v>713522.39000000048</v>
      </c>
      <c r="W690" s="164">
        <f t="shared" si="137"/>
        <v>307259.81553398003</v>
      </c>
      <c r="Y690" s="143">
        <f t="shared" si="128"/>
        <v>0</v>
      </c>
      <c r="Z690" s="143">
        <f t="shared" si="129"/>
        <v>307259.81553398003</v>
      </c>
      <c r="AA690" s="89">
        <f t="shared" ref="AA690:AA748" si="140">IF(O690="返现",W690*P690,U690-W690)</f>
        <v>9217.7944660194917</v>
      </c>
      <c r="AB690" s="164">
        <f t="shared" ref="AB690:AB748" si="141">U690</f>
        <v>316477.60999999952</v>
      </c>
      <c r="AC690" s="188">
        <v>0.05</v>
      </c>
      <c r="AD690" s="89">
        <f t="shared" si="130"/>
        <v>15823.880499999977</v>
      </c>
      <c r="AG690" s="88">
        <v>0.38</v>
      </c>
      <c r="AH690" s="89">
        <f t="shared" ref="AH690:AH748" si="142">U690/(1+AG690)</f>
        <v>229331.60144927504</v>
      </c>
      <c r="AI690" s="89">
        <v>0</v>
      </c>
      <c r="AJ690" s="164">
        <f t="shared" si="138"/>
        <v>391400</v>
      </c>
      <c r="AK690" s="89">
        <v>438499.97359999956</v>
      </c>
      <c r="AL690" s="164">
        <f t="shared" si="139"/>
        <v>269377.63639999996</v>
      </c>
      <c r="AM690" s="92">
        <f>IF(O690="折扣",AK690*P690,IF(O690="返现",AK690/(1+AG690),AK690/(1+P690+AG690)))</f>
        <v>308498.64471647638</v>
      </c>
    </row>
    <row r="691" spans="1:40" hidden="1" x14ac:dyDescent="0.25">
      <c r="A691" s="136" t="s">
        <v>364</v>
      </c>
      <c r="B691" s="121" t="s">
        <v>3</v>
      </c>
      <c r="C691" s="121" t="s">
        <v>82</v>
      </c>
      <c r="D691" s="121" t="s">
        <v>344</v>
      </c>
      <c r="E691" s="121" t="s">
        <v>345</v>
      </c>
      <c r="F691" s="121" t="s">
        <v>345</v>
      </c>
      <c r="G691" s="121" t="s">
        <v>345</v>
      </c>
      <c r="H691" s="121" t="s">
        <v>298</v>
      </c>
      <c r="I691" s="121" t="s">
        <v>343</v>
      </c>
      <c r="J691" s="121" t="s">
        <v>343</v>
      </c>
      <c r="K691" s="121" t="s">
        <v>363</v>
      </c>
      <c r="L691" s="121" t="s">
        <v>302</v>
      </c>
      <c r="N691" s="121" t="s">
        <v>126</v>
      </c>
      <c r="O691" s="121" t="s">
        <v>94</v>
      </c>
      <c r="P691" s="88">
        <v>0.03</v>
      </c>
      <c r="S691" s="89">
        <v>150244.95000000001</v>
      </c>
      <c r="T691" s="89">
        <v>206000</v>
      </c>
      <c r="U691" s="89">
        <v>306074.59999999998</v>
      </c>
      <c r="V691" s="164">
        <f t="shared" si="136"/>
        <v>50170.350000000035</v>
      </c>
      <c r="W691" s="164">
        <f t="shared" si="137"/>
        <v>297159.80582524271</v>
      </c>
      <c r="Y691" s="143">
        <f t="shared" si="128"/>
        <v>0</v>
      </c>
      <c r="Z691" s="143">
        <f t="shared" si="129"/>
        <v>297159.80582524271</v>
      </c>
      <c r="AA691" s="89">
        <f t="shared" si="140"/>
        <v>8914.7941747572622</v>
      </c>
      <c r="AB691" s="164">
        <f t="shared" si="141"/>
        <v>306074.59999999998</v>
      </c>
      <c r="AC691" s="188">
        <v>0.05</v>
      </c>
      <c r="AD691" s="89">
        <f t="shared" si="130"/>
        <v>15303.73</v>
      </c>
      <c r="AG691" s="88">
        <v>0</v>
      </c>
      <c r="AH691" s="89">
        <f t="shared" si="142"/>
        <v>306074.59999999998</v>
      </c>
      <c r="AI691" s="89">
        <v>0</v>
      </c>
      <c r="AJ691" s="164">
        <f t="shared" si="138"/>
        <v>0</v>
      </c>
      <c r="AK691" s="89">
        <v>306074.59999999998</v>
      </c>
      <c r="AL691" s="164">
        <f t="shared" si="139"/>
        <v>0</v>
      </c>
      <c r="AM691" s="92">
        <f>IF(O691="折扣",AK691*P691,IF(O691="返现",AK691/(1+AG691),AK691/(1+P691+AG691)))</f>
        <v>297159.80582524271</v>
      </c>
      <c r="AN691" s="164">
        <f t="shared" ref="AN691:AN692" si="143">AM691-W691</f>
        <v>0</v>
      </c>
    </row>
    <row r="692" spans="1:40" hidden="1" x14ac:dyDescent="0.25">
      <c r="A692" s="136" t="s">
        <v>364</v>
      </c>
      <c r="B692" s="121" t="s">
        <v>3</v>
      </c>
      <c r="C692" s="121" t="s">
        <v>82</v>
      </c>
      <c r="D692" s="121" t="s">
        <v>83</v>
      </c>
      <c r="E692" s="121" t="s">
        <v>88</v>
      </c>
      <c r="F692" s="121" t="s">
        <v>88</v>
      </c>
      <c r="G692" s="121" t="s">
        <v>88</v>
      </c>
      <c r="H692" s="121" t="s">
        <v>298</v>
      </c>
      <c r="I692" s="121" t="s">
        <v>343</v>
      </c>
      <c r="J692" s="121" t="s">
        <v>343</v>
      </c>
      <c r="K692" s="121" t="s">
        <v>363</v>
      </c>
      <c r="L692" s="121" t="s">
        <v>88</v>
      </c>
      <c r="N692" s="121" t="s">
        <v>86</v>
      </c>
      <c r="O692" s="121" t="s">
        <v>81</v>
      </c>
      <c r="P692" s="88">
        <v>0</v>
      </c>
      <c r="R692" s="121" t="s">
        <v>346</v>
      </c>
      <c r="S692" s="89">
        <v>1620377.7200000007</v>
      </c>
      <c r="T692" s="89">
        <v>1079615.3500000001</v>
      </c>
      <c r="U692" s="89">
        <v>2150089.7000000007</v>
      </c>
      <c r="V692" s="164">
        <f t="shared" si="136"/>
        <v>549903.37000000011</v>
      </c>
      <c r="W692" s="164">
        <v>1903830.4150943395</v>
      </c>
      <c r="X692" s="89">
        <v>114229.82490566037</v>
      </c>
      <c r="Y692" s="143">
        <f t="shared" si="128"/>
        <v>768634.13509433949</v>
      </c>
      <c r="Z692" s="143">
        <f t="shared" si="129"/>
        <v>2018060.24</v>
      </c>
      <c r="AA692" s="89">
        <f t="shared" si="140"/>
        <v>246259.28490566113</v>
      </c>
      <c r="AB692" s="164">
        <v>1135196.28</v>
      </c>
      <c r="AC692" s="188">
        <v>0.05</v>
      </c>
      <c r="AD692" s="89">
        <f t="shared" si="130"/>
        <v>56759.814000000006</v>
      </c>
      <c r="AG692" s="88">
        <v>0.3</v>
      </c>
      <c r="AH692" s="89">
        <f>AB692</f>
        <v>1135196.28</v>
      </c>
      <c r="AI692" s="89">
        <v>1334355.3800000092</v>
      </c>
      <c r="AJ692" s="164">
        <f t="shared" si="138"/>
        <v>323884.60500000004</v>
      </c>
      <c r="AK692" s="89">
        <v>2795211.649999999</v>
      </c>
      <c r="AL692" s="164">
        <f t="shared" si="139"/>
        <v>1013118.0350000109</v>
      </c>
      <c r="AM692" s="92">
        <f>W692</f>
        <v>1903830.4150943395</v>
      </c>
      <c r="AN692" s="164">
        <f t="shared" si="143"/>
        <v>0</v>
      </c>
    </row>
    <row r="693" spans="1:40" hidden="1" x14ac:dyDescent="0.25">
      <c r="A693" s="136" t="s">
        <v>364</v>
      </c>
      <c r="B693" s="121" t="s">
        <v>71</v>
      </c>
      <c r="C693" s="121" t="s">
        <v>82</v>
      </c>
      <c r="D693" s="121" t="s">
        <v>83</v>
      </c>
      <c r="E693" s="121" t="s">
        <v>277</v>
      </c>
      <c r="F693" s="121" t="s">
        <v>278</v>
      </c>
      <c r="G693" s="121" t="s">
        <v>76</v>
      </c>
      <c r="H693" s="121" t="s">
        <v>298</v>
      </c>
      <c r="I693" s="121" t="s">
        <v>343</v>
      </c>
      <c r="J693" s="121" t="s">
        <v>343</v>
      </c>
      <c r="K693" s="121" t="s">
        <v>363</v>
      </c>
      <c r="L693" s="121" t="s">
        <v>279</v>
      </c>
      <c r="N693" s="121" t="s">
        <v>86</v>
      </c>
      <c r="O693" s="121" t="s">
        <v>94</v>
      </c>
      <c r="P693" s="88">
        <v>3.8399999999999997E-2</v>
      </c>
      <c r="S693" s="89">
        <v>232279.58000000007</v>
      </c>
      <c r="T693" s="89"/>
      <c r="U693" s="89">
        <v>232279.58000000007</v>
      </c>
      <c r="V693" s="164">
        <f t="shared" si="136"/>
        <v>0</v>
      </c>
      <c r="W693" s="164">
        <f t="shared" si="137"/>
        <v>225514.1553398059</v>
      </c>
      <c r="Y693" s="143">
        <f t="shared" si="128"/>
        <v>0</v>
      </c>
      <c r="Z693" s="143">
        <f t="shared" si="129"/>
        <v>225514.1553398059</v>
      </c>
      <c r="AA693" s="89">
        <f t="shared" si="140"/>
        <v>6765.4246601941704</v>
      </c>
      <c r="AB693" s="164">
        <f t="shared" si="141"/>
        <v>232279.58000000007</v>
      </c>
      <c r="AC693" s="188">
        <v>0.05</v>
      </c>
      <c r="AD693" s="89">
        <f t="shared" si="130"/>
        <v>11613.979000000005</v>
      </c>
      <c r="AG693" s="88">
        <v>0.28000000000000003</v>
      </c>
      <c r="AH693" s="89">
        <f t="shared" si="142"/>
        <v>181468.42187500006</v>
      </c>
      <c r="AI693" s="89">
        <v>-214957.450000001</v>
      </c>
      <c r="AJ693" s="164">
        <f t="shared" si="138"/>
        <v>0</v>
      </c>
      <c r="AK693" s="89">
        <v>17322.129999999073</v>
      </c>
      <c r="AL693" s="164">
        <f t="shared" si="139"/>
        <v>0</v>
      </c>
      <c r="AM693" s="92">
        <f t="shared" ref="AM693:AM724" si="144">IF(O693="折扣",AK693*P693,IF(O693="返现",AK693/(1+AG693),AK693/(1+P693+AG693)))</f>
        <v>13138.751516989589</v>
      </c>
    </row>
    <row r="694" spans="1:40" hidden="1" x14ac:dyDescent="0.25">
      <c r="A694" s="136" t="s">
        <v>364</v>
      </c>
      <c r="B694" s="121" t="s">
        <v>71</v>
      </c>
      <c r="C694" s="121" t="s">
        <v>82</v>
      </c>
      <c r="D694" s="121" t="s">
        <v>83</v>
      </c>
      <c r="E694" s="121" t="s">
        <v>277</v>
      </c>
      <c r="F694" s="121" t="s">
        <v>278</v>
      </c>
      <c r="G694" s="121" t="s">
        <v>76</v>
      </c>
      <c r="H694" s="121" t="s">
        <v>298</v>
      </c>
      <c r="I694" s="121" t="s">
        <v>343</v>
      </c>
      <c r="J694" s="121" t="s">
        <v>343</v>
      </c>
      <c r="K694" s="121" t="s">
        <v>363</v>
      </c>
      <c r="L694" s="121" t="s">
        <v>279</v>
      </c>
      <c r="N694" s="121" t="s">
        <v>126</v>
      </c>
      <c r="O694" s="121" t="s">
        <v>94</v>
      </c>
      <c r="P694" s="88">
        <v>4.1399999999999999E-2</v>
      </c>
      <c r="S694" s="89">
        <v>501497.84</v>
      </c>
      <c r="T694" s="89"/>
      <c r="U694" s="89">
        <v>501497.84000000043</v>
      </c>
      <c r="V694" s="164">
        <f t="shared" si="136"/>
        <v>0</v>
      </c>
      <c r="W694" s="164">
        <f t="shared" si="137"/>
        <v>486891.1067961168</v>
      </c>
      <c r="Y694" s="143">
        <f t="shared" si="128"/>
        <v>0</v>
      </c>
      <c r="Z694" s="143">
        <f t="shared" si="129"/>
        <v>486891.1067961168</v>
      </c>
      <c r="AA694" s="89">
        <f t="shared" si="140"/>
        <v>14606.733203883632</v>
      </c>
      <c r="AB694" s="164">
        <f t="shared" si="141"/>
        <v>501497.84000000043</v>
      </c>
      <c r="AC694" s="188">
        <v>0.05</v>
      </c>
      <c r="AD694" s="89">
        <f t="shared" si="130"/>
        <v>25074.892000000022</v>
      </c>
      <c r="AG694" s="88">
        <v>0.38</v>
      </c>
      <c r="AH694" s="89">
        <f t="shared" si="142"/>
        <v>363404.23188405833</v>
      </c>
      <c r="AI694" s="89">
        <v>188965.56639999989</v>
      </c>
      <c r="AJ694" s="164">
        <f t="shared" si="138"/>
        <v>0</v>
      </c>
      <c r="AK694" s="89">
        <v>690463.40640000033</v>
      </c>
      <c r="AL694" s="164">
        <f t="shared" si="139"/>
        <v>0</v>
      </c>
      <c r="AM694" s="92">
        <f t="shared" si="144"/>
        <v>485762.91430983553</v>
      </c>
    </row>
    <row r="695" spans="1:40" x14ac:dyDescent="0.25">
      <c r="A695" s="136" t="s">
        <v>364</v>
      </c>
      <c r="B695" s="121" t="s">
        <v>3</v>
      </c>
      <c r="C695" s="121" t="s">
        <v>82</v>
      </c>
      <c r="D695" s="121" t="s">
        <v>83</v>
      </c>
      <c r="E695" s="121" t="s">
        <v>247</v>
      </c>
      <c r="F695" s="121" t="s">
        <v>247</v>
      </c>
      <c r="G695" s="121" t="s">
        <v>247</v>
      </c>
      <c r="H695" s="121" t="s">
        <v>298</v>
      </c>
      <c r="I695" s="121" t="s">
        <v>343</v>
      </c>
      <c r="J695" s="121" t="s">
        <v>343</v>
      </c>
      <c r="K695" s="121" t="s">
        <v>363</v>
      </c>
      <c r="L695" s="121" t="s">
        <v>88</v>
      </c>
      <c r="N695" s="121" t="s">
        <v>126</v>
      </c>
      <c r="O695" s="121" t="s">
        <v>81</v>
      </c>
      <c r="P695" s="88">
        <v>0</v>
      </c>
      <c r="S695" s="89">
        <v>777.76999999998952</v>
      </c>
      <c r="T695" s="89"/>
      <c r="U695" s="89">
        <v>790.3</v>
      </c>
      <c r="V695" s="164">
        <f t="shared" si="136"/>
        <v>-12.530000000010432</v>
      </c>
      <c r="W695" s="164">
        <v>0</v>
      </c>
      <c r="Y695" s="143">
        <f t="shared" si="128"/>
        <v>0</v>
      </c>
      <c r="Z695" s="143">
        <f t="shared" si="129"/>
        <v>790.31451612903231</v>
      </c>
      <c r="AA695" s="89">
        <f t="shared" si="140"/>
        <v>790.3</v>
      </c>
      <c r="AB695" s="164">
        <f t="shared" si="141"/>
        <v>790.3</v>
      </c>
      <c r="AC695" s="188">
        <v>0.05</v>
      </c>
      <c r="AD695" s="89">
        <f t="shared" si="130"/>
        <v>39.515000000000001</v>
      </c>
      <c r="AG695" s="88">
        <v>0.24</v>
      </c>
      <c r="AH695" s="89">
        <f t="shared" si="142"/>
        <v>637.33870967741927</v>
      </c>
      <c r="AI695" s="89">
        <v>84202.2212</v>
      </c>
      <c r="AJ695" s="164">
        <f t="shared" si="138"/>
        <v>0</v>
      </c>
      <c r="AK695" s="89">
        <v>979.99</v>
      </c>
      <c r="AL695" s="164">
        <f t="shared" si="139"/>
        <v>84012.531199999998</v>
      </c>
      <c r="AM695" s="92">
        <f t="shared" si="144"/>
        <v>790.31451612903231</v>
      </c>
      <c r="AN695" s="164">
        <f>AM695-W695</f>
        <v>790.31451612903231</v>
      </c>
    </row>
    <row r="696" spans="1:40" hidden="1" x14ac:dyDescent="0.25">
      <c r="A696" s="136" t="s">
        <v>364</v>
      </c>
      <c r="B696" s="121" t="s">
        <v>3</v>
      </c>
      <c r="C696" s="121" t="s">
        <v>82</v>
      </c>
      <c r="D696" s="121" t="s">
        <v>83</v>
      </c>
      <c r="E696" s="121" t="s">
        <v>248</v>
      </c>
      <c r="F696" s="121" t="s">
        <v>248</v>
      </c>
      <c r="G696" s="121" t="s">
        <v>248</v>
      </c>
      <c r="H696" s="121" t="s">
        <v>298</v>
      </c>
      <c r="I696" s="121" t="s">
        <v>343</v>
      </c>
      <c r="J696" s="121" t="s">
        <v>343</v>
      </c>
      <c r="K696" s="121" t="s">
        <v>363</v>
      </c>
      <c r="L696" s="121" t="s">
        <v>88</v>
      </c>
      <c r="N696" s="121" t="s">
        <v>86</v>
      </c>
      <c r="O696" s="121" t="s">
        <v>87</v>
      </c>
      <c r="P696" s="88">
        <v>0.02</v>
      </c>
      <c r="S696" s="89">
        <v>33.279999999998836</v>
      </c>
      <c r="T696" s="89"/>
      <c r="U696" s="89">
        <v>0</v>
      </c>
      <c r="V696" s="164">
        <f t="shared" si="136"/>
        <v>33.279999999998836</v>
      </c>
      <c r="W696" s="164">
        <f t="shared" si="137"/>
        <v>0</v>
      </c>
      <c r="Y696" s="143">
        <f t="shared" si="128"/>
        <v>0</v>
      </c>
      <c r="Z696" s="143">
        <f t="shared" si="129"/>
        <v>0</v>
      </c>
      <c r="AA696" s="89">
        <f t="shared" si="140"/>
        <v>0</v>
      </c>
      <c r="AB696" s="164">
        <f t="shared" si="141"/>
        <v>0</v>
      </c>
      <c r="AC696" s="188">
        <v>0.05</v>
      </c>
      <c r="AD696" s="89">
        <f t="shared" si="130"/>
        <v>0</v>
      </c>
      <c r="AG696" s="88">
        <v>0.3</v>
      </c>
      <c r="AH696" s="89">
        <f t="shared" si="142"/>
        <v>0</v>
      </c>
      <c r="AI696" s="89">
        <v>3.7299999999959255</v>
      </c>
      <c r="AJ696" s="164">
        <f t="shared" si="138"/>
        <v>0</v>
      </c>
      <c r="AK696" s="89">
        <v>0</v>
      </c>
      <c r="AL696" s="164">
        <f t="shared" si="139"/>
        <v>3.7299999999959255</v>
      </c>
      <c r="AM696" s="92">
        <f t="shared" si="144"/>
        <v>0</v>
      </c>
    </row>
    <row r="697" spans="1:40" hidden="1" x14ac:dyDescent="0.25">
      <c r="A697" s="136" t="s">
        <v>364</v>
      </c>
      <c r="B697" s="121" t="s">
        <v>71</v>
      </c>
      <c r="C697" s="121" t="s">
        <v>82</v>
      </c>
      <c r="D697" s="121" t="s">
        <v>83</v>
      </c>
      <c r="E697" s="121" t="s">
        <v>280</v>
      </c>
      <c r="F697" s="121" t="s">
        <v>281</v>
      </c>
      <c r="G697" s="121" t="s">
        <v>76</v>
      </c>
      <c r="H697" s="121" t="s">
        <v>298</v>
      </c>
      <c r="I697" s="121" t="s">
        <v>343</v>
      </c>
      <c r="J697" s="121" t="s">
        <v>343</v>
      </c>
      <c r="K697" s="121" t="s">
        <v>363</v>
      </c>
      <c r="L697" s="121" t="s">
        <v>282</v>
      </c>
      <c r="N697" s="121" t="s">
        <v>126</v>
      </c>
      <c r="O697" s="121" t="s">
        <v>94</v>
      </c>
      <c r="P697" s="88">
        <v>4.1399999999999999E-2</v>
      </c>
      <c r="S697" s="89">
        <v>15550.3</v>
      </c>
      <c r="T697" s="89"/>
      <c r="U697" s="89">
        <v>0</v>
      </c>
      <c r="V697" s="164">
        <f t="shared" si="136"/>
        <v>15550.3</v>
      </c>
      <c r="W697" s="164">
        <f t="shared" si="137"/>
        <v>0</v>
      </c>
      <c r="Y697" s="143">
        <f t="shared" si="128"/>
        <v>0</v>
      </c>
      <c r="Z697" s="143">
        <f t="shared" si="129"/>
        <v>0</v>
      </c>
      <c r="AA697" s="89">
        <f t="shared" si="140"/>
        <v>0</v>
      </c>
      <c r="AB697" s="164">
        <f t="shared" si="141"/>
        <v>0</v>
      </c>
      <c r="AC697" s="188">
        <v>0.05</v>
      </c>
      <c r="AD697" s="89">
        <f t="shared" si="130"/>
        <v>0</v>
      </c>
      <c r="AG697" s="88">
        <v>0.38</v>
      </c>
      <c r="AH697" s="89">
        <f t="shared" si="142"/>
        <v>0</v>
      </c>
      <c r="AI697" s="89">
        <v>-223198.27420000001</v>
      </c>
      <c r="AJ697" s="164">
        <f t="shared" si="138"/>
        <v>0</v>
      </c>
      <c r="AK697" s="89">
        <v>0</v>
      </c>
      <c r="AL697" s="164">
        <f t="shared" si="139"/>
        <v>-223198.27420000001</v>
      </c>
      <c r="AM697" s="92">
        <f t="shared" si="144"/>
        <v>0</v>
      </c>
    </row>
    <row r="698" spans="1:40" hidden="1" x14ac:dyDescent="0.25">
      <c r="A698" s="136" t="s">
        <v>364</v>
      </c>
      <c r="B698" s="121" t="s">
        <v>3</v>
      </c>
      <c r="C698" s="121" t="s">
        <v>82</v>
      </c>
      <c r="D698" s="121" t="s">
        <v>83</v>
      </c>
      <c r="E698" s="121" t="s">
        <v>248</v>
      </c>
      <c r="F698" s="121" t="s">
        <v>248</v>
      </c>
      <c r="G698" s="121" t="s">
        <v>248</v>
      </c>
      <c r="H698" s="121" t="s">
        <v>298</v>
      </c>
      <c r="I698" s="121" t="s">
        <v>343</v>
      </c>
      <c r="J698" s="121" t="s">
        <v>343</v>
      </c>
      <c r="K698" s="121" t="s">
        <v>363</v>
      </c>
      <c r="L698" s="121" t="s">
        <v>88</v>
      </c>
      <c r="N698" s="121" t="s">
        <v>86</v>
      </c>
      <c r="O698" s="121" t="s">
        <v>249</v>
      </c>
      <c r="P698" s="88">
        <v>0.98</v>
      </c>
      <c r="S698" s="89">
        <v>23.700000000040699</v>
      </c>
      <c r="T698" s="89"/>
      <c r="U698" s="89">
        <v>0</v>
      </c>
      <c r="V698" s="164">
        <f t="shared" si="136"/>
        <v>23.700000000040699</v>
      </c>
      <c r="W698" s="164">
        <f t="shared" si="137"/>
        <v>0</v>
      </c>
      <c r="Y698" s="143">
        <f t="shared" si="128"/>
        <v>0</v>
      </c>
      <c r="Z698" s="143">
        <f t="shared" si="129"/>
        <v>0</v>
      </c>
      <c r="AA698" s="89">
        <f t="shared" si="140"/>
        <v>0</v>
      </c>
      <c r="AB698" s="164">
        <f t="shared" si="141"/>
        <v>0</v>
      </c>
      <c r="AC698" s="188">
        <v>0.05</v>
      </c>
      <c r="AD698" s="89">
        <f t="shared" si="130"/>
        <v>0</v>
      </c>
      <c r="AG698" s="88">
        <v>0.3</v>
      </c>
      <c r="AH698" s="89">
        <f t="shared" si="142"/>
        <v>0</v>
      </c>
      <c r="AI698" s="89">
        <v>45944.69</v>
      </c>
      <c r="AJ698" s="164">
        <f t="shared" si="138"/>
        <v>0</v>
      </c>
      <c r="AK698" s="89">
        <v>0</v>
      </c>
      <c r="AL698" s="164">
        <f t="shared" si="139"/>
        <v>45944.69</v>
      </c>
      <c r="AM698" s="92">
        <f t="shared" si="144"/>
        <v>0</v>
      </c>
    </row>
    <row r="699" spans="1:40" hidden="1" x14ac:dyDescent="0.25">
      <c r="A699" s="136" t="s">
        <v>364</v>
      </c>
      <c r="B699" s="121" t="s">
        <v>71</v>
      </c>
      <c r="C699" s="121" t="s">
        <v>349</v>
      </c>
      <c r="D699" s="121" t="s">
        <v>194</v>
      </c>
      <c r="E699" s="121" t="s">
        <v>195</v>
      </c>
      <c r="F699" s="121" t="s">
        <v>196</v>
      </c>
      <c r="G699" s="121" t="s">
        <v>76</v>
      </c>
      <c r="H699" s="121" t="s">
        <v>298</v>
      </c>
      <c r="I699" s="121" t="s">
        <v>343</v>
      </c>
      <c r="J699" s="121" t="s">
        <v>343</v>
      </c>
      <c r="K699" s="121" t="s">
        <v>363</v>
      </c>
      <c r="L699" s="121" t="s">
        <v>197</v>
      </c>
      <c r="N699" s="121" t="s">
        <v>80</v>
      </c>
      <c r="O699" s="121" t="s">
        <v>81</v>
      </c>
      <c r="P699" s="88">
        <v>0</v>
      </c>
      <c r="S699" s="89">
        <v>2956.69</v>
      </c>
      <c r="T699" s="89"/>
      <c r="U699" s="89">
        <v>0</v>
      </c>
      <c r="V699" s="164">
        <f t="shared" si="136"/>
        <v>2956.69</v>
      </c>
      <c r="W699" s="164">
        <f t="shared" si="137"/>
        <v>0</v>
      </c>
      <c r="Y699" s="143">
        <f t="shared" si="128"/>
        <v>0</v>
      </c>
      <c r="Z699" s="143">
        <f t="shared" si="129"/>
        <v>0</v>
      </c>
      <c r="AA699" s="89">
        <f t="shared" si="140"/>
        <v>0</v>
      </c>
      <c r="AB699" s="164">
        <f t="shared" si="141"/>
        <v>0</v>
      </c>
      <c r="AC699" s="188">
        <v>0.05</v>
      </c>
      <c r="AD699" s="89">
        <f t="shared" si="130"/>
        <v>0</v>
      </c>
      <c r="AG699" s="88">
        <v>0.42</v>
      </c>
      <c r="AH699" s="89">
        <f t="shared" si="142"/>
        <v>0</v>
      </c>
      <c r="AI699" s="89">
        <v>0</v>
      </c>
      <c r="AJ699" s="164">
        <f t="shared" si="138"/>
        <v>0</v>
      </c>
      <c r="AK699" s="89">
        <v>0</v>
      </c>
      <c r="AL699" s="164">
        <f t="shared" si="139"/>
        <v>0</v>
      </c>
      <c r="AM699" s="92">
        <f t="shared" si="144"/>
        <v>0</v>
      </c>
    </row>
    <row r="700" spans="1:40" hidden="1" x14ac:dyDescent="0.25">
      <c r="A700" s="136" t="s">
        <v>364</v>
      </c>
      <c r="B700" s="121" t="s">
        <v>71</v>
      </c>
      <c r="C700" s="121" t="s">
        <v>90</v>
      </c>
      <c r="D700" s="121" t="s">
        <v>105</v>
      </c>
      <c r="E700" s="121" t="s">
        <v>106</v>
      </c>
      <c r="F700" s="121" t="s">
        <v>107</v>
      </c>
      <c r="G700" s="121" t="s">
        <v>76</v>
      </c>
      <c r="H700" s="121" t="s">
        <v>298</v>
      </c>
      <c r="I700" s="121" t="s">
        <v>343</v>
      </c>
      <c r="J700" s="121" t="s">
        <v>343</v>
      </c>
      <c r="K700" s="121" t="s">
        <v>363</v>
      </c>
      <c r="L700" s="121" t="s">
        <v>106</v>
      </c>
      <c r="N700" s="121" t="s">
        <v>80</v>
      </c>
      <c r="O700" s="121" t="s">
        <v>81</v>
      </c>
      <c r="P700" s="88">
        <v>0</v>
      </c>
      <c r="S700" s="89">
        <v>7741.65</v>
      </c>
      <c r="T700" s="89"/>
      <c r="U700" s="89">
        <v>0</v>
      </c>
      <c r="V700" s="164">
        <f t="shared" si="136"/>
        <v>7741.65</v>
      </c>
      <c r="W700" s="164">
        <f t="shared" si="137"/>
        <v>0</v>
      </c>
      <c r="Y700" s="143">
        <f t="shared" si="128"/>
        <v>0</v>
      </c>
      <c r="Z700" s="143">
        <f t="shared" si="129"/>
        <v>0</v>
      </c>
      <c r="AA700" s="89">
        <f t="shared" si="140"/>
        <v>0</v>
      </c>
      <c r="AB700" s="164">
        <f t="shared" si="141"/>
        <v>0</v>
      </c>
      <c r="AC700" s="188">
        <v>0.05</v>
      </c>
      <c r="AD700" s="89">
        <f t="shared" si="130"/>
        <v>0</v>
      </c>
      <c r="AG700" s="88">
        <v>0.42</v>
      </c>
      <c r="AH700" s="89">
        <f t="shared" si="142"/>
        <v>0</v>
      </c>
      <c r="AI700" s="89">
        <v>0</v>
      </c>
      <c r="AJ700" s="164">
        <f t="shared" si="138"/>
        <v>0</v>
      </c>
      <c r="AK700" s="89">
        <v>0</v>
      </c>
      <c r="AL700" s="164">
        <f t="shared" si="139"/>
        <v>0</v>
      </c>
      <c r="AM700" s="92">
        <f t="shared" si="144"/>
        <v>0</v>
      </c>
    </row>
    <row r="701" spans="1:40" hidden="1" x14ac:dyDescent="0.25">
      <c r="A701" s="136" t="s">
        <v>364</v>
      </c>
      <c r="B701" s="121" t="s">
        <v>71</v>
      </c>
      <c r="C701" s="121" t="s">
        <v>90</v>
      </c>
      <c r="D701" s="121" t="s">
        <v>91</v>
      </c>
      <c r="E701" s="121" t="s">
        <v>103</v>
      </c>
      <c r="F701" s="121" t="s">
        <v>104</v>
      </c>
      <c r="G701" s="121" t="s">
        <v>76</v>
      </c>
      <c r="H701" s="121" t="s">
        <v>298</v>
      </c>
      <c r="I701" s="121" t="s">
        <v>343</v>
      </c>
      <c r="J701" s="121" t="s">
        <v>343</v>
      </c>
      <c r="K701" s="121" t="s">
        <v>363</v>
      </c>
      <c r="L701" s="121" t="s">
        <v>103</v>
      </c>
      <c r="N701" s="121" t="s">
        <v>86</v>
      </c>
      <c r="O701" s="121" t="s">
        <v>94</v>
      </c>
      <c r="P701" s="88">
        <v>0.02</v>
      </c>
      <c r="S701" s="89">
        <v>106099.63</v>
      </c>
      <c r="T701" s="89"/>
      <c r="U701" s="89">
        <v>0</v>
      </c>
      <c r="V701" s="164">
        <f t="shared" si="136"/>
        <v>106099.63</v>
      </c>
      <c r="W701" s="164">
        <f t="shared" si="137"/>
        <v>0</v>
      </c>
      <c r="Y701" s="143">
        <f t="shared" si="128"/>
        <v>0</v>
      </c>
      <c r="Z701" s="143">
        <f t="shared" si="129"/>
        <v>0</v>
      </c>
      <c r="AA701" s="89">
        <f t="shared" si="140"/>
        <v>0</v>
      </c>
      <c r="AB701" s="164">
        <f t="shared" si="141"/>
        <v>0</v>
      </c>
      <c r="AC701" s="188">
        <v>0.05</v>
      </c>
      <c r="AD701" s="89">
        <f t="shared" si="130"/>
        <v>0</v>
      </c>
      <c r="AG701" s="88">
        <v>0.42</v>
      </c>
      <c r="AH701" s="89">
        <f t="shared" si="142"/>
        <v>0</v>
      </c>
      <c r="AI701" s="89">
        <v>0</v>
      </c>
      <c r="AJ701" s="164">
        <f t="shared" si="138"/>
        <v>0</v>
      </c>
      <c r="AK701" s="89">
        <v>0</v>
      </c>
      <c r="AL701" s="164">
        <f t="shared" si="139"/>
        <v>0</v>
      </c>
      <c r="AM701" s="92">
        <f t="shared" si="144"/>
        <v>0</v>
      </c>
    </row>
    <row r="702" spans="1:40" hidden="1" x14ac:dyDescent="0.25">
      <c r="A702" s="136" t="s">
        <v>364</v>
      </c>
      <c r="B702" s="121" t="s">
        <v>71</v>
      </c>
      <c r="C702" s="121" t="s">
        <v>72</v>
      </c>
      <c r="D702" s="121" t="s">
        <v>122</v>
      </c>
      <c r="E702" s="121" t="s">
        <v>123</v>
      </c>
      <c r="F702" s="121" t="s">
        <v>124</v>
      </c>
      <c r="G702" s="121" t="s">
        <v>76</v>
      </c>
      <c r="H702" s="121" t="s">
        <v>298</v>
      </c>
      <c r="I702" s="121" t="s">
        <v>343</v>
      </c>
      <c r="J702" s="121" t="s">
        <v>343</v>
      </c>
      <c r="K702" s="121" t="s">
        <v>363</v>
      </c>
      <c r="L702" s="121" t="s">
        <v>125</v>
      </c>
      <c r="N702" s="121" t="s">
        <v>126</v>
      </c>
      <c r="O702" s="121" t="s">
        <v>94</v>
      </c>
      <c r="P702" s="88">
        <v>0.18</v>
      </c>
      <c r="S702" s="89">
        <v>56718.13</v>
      </c>
      <c r="T702" s="89"/>
      <c r="U702" s="89">
        <v>0</v>
      </c>
      <c r="V702" s="164">
        <f t="shared" si="136"/>
        <v>56718.13</v>
      </c>
      <c r="W702" s="164">
        <f t="shared" si="137"/>
        <v>0</v>
      </c>
      <c r="Y702" s="143">
        <f t="shared" si="128"/>
        <v>0</v>
      </c>
      <c r="Z702" s="143">
        <f t="shared" si="129"/>
        <v>0</v>
      </c>
      <c r="AA702" s="89">
        <f t="shared" si="140"/>
        <v>0</v>
      </c>
      <c r="AB702" s="164">
        <f t="shared" si="141"/>
        <v>0</v>
      </c>
      <c r="AC702" s="188">
        <v>0.05</v>
      </c>
      <c r="AD702" s="89">
        <f t="shared" si="130"/>
        <v>0</v>
      </c>
      <c r="AG702" s="88">
        <v>0.42</v>
      </c>
      <c r="AH702" s="89">
        <f t="shared" si="142"/>
        <v>0</v>
      </c>
      <c r="AI702" s="89">
        <v>-31596.52</v>
      </c>
      <c r="AJ702" s="164">
        <f t="shared" si="138"/>
        <v>0</v>
      </c>
      <c r="AK702" s="89">
        <v>0</v>
      </c>
      <c r="AL702" s="164">
        <f t="shared" si="139"/>
        <v>-31596.52</v>
      </c>
      <c r="AM702" s="92">
        <f t="shared" si="144"/>
        <v>0</v>
      </c>
    </row>
    <row r="703" spans="1:40" hidden="1" x14ac:dyDescent="0.25">
      <c r="A703" s="136" t="s">
        <v>364</v>
      </c>
      <c r="B703" s="121" t="s">
        <v>71</v>
      </c>
      <c r="C703" s="121" t="s">
        <v>72</v>
      </c>
      <c r="D703" s="121" t="s">
        <v>73</v>
      </c>
      <c r="E703" s="121" t="s">
        <v>74</v>
      </c>
      <c r="F703" s="121" t="s">
        <v>75</v>
      </c>
      <c r="G703" s="121" t="s">
        <v>76</v>
      </c>
      <c r="H703" s="121" t="s">
        <v>298</v>
      </c>
      <c r="I703" s="121" t="s">
        <v>343</v>
      </c>
      <c r="J703" s="121" t="s">
        <v>343</v>
      </c>
      <c r="K703" s="121" t="s">
        <v>363</v>
      </c>
      <c r="L703" s="121" t="s">
        <v>74</v>
      </c>
      <c r="N703" s="121" t="s">
        <v>86</v>
      </c>
      <c r="O703" s="121" t="s">
        <v>94</v>
      </c>
      <c r="P703" s="88">
        <v>0.03</v>
      </c>
      <c r="S703" s="89">
        <v>15888.8300000003</v>
      </c>
      <c r="T703" s="89"/>
      <c r="U703" s="89">
        <v>0</v>
      </c>
      <c r="V703" s="164">
        <f t="shared" si="136"/>
        <v>15888.8300000003</v>
      </c>
      <c r="W703" s="164">
        <f t="shared" si="137"/>
        <v>0</v>
      </c>
      <c r="Y703" s="143">
        <f t="shared" si="128"/>
        <v>0</v>
      </c>
      <c r="Z703" s="143">
        <f t="shared" si="129"/>
        <v>0</v>
      </c>
      <c r="AA703" s="89">
        <f t="shared" si="140"/>
        <v>0</v>
      </c>
      <c r="AB703" s="164">
        <f t="shared" si="141"/>
        <v>0</v>
      </c>
      <c r="AC703" s="188">
        <v>0.05</v>
      </c>
      <c r="AD703" s="89">
        <f t="shared" si="130"/>
        <v>0</v>
      </c>
      <c r="AG703" s="88">
        <v>7.0000000000000007E-2</v>
      </c>
      <c r="AH703" s="89">
        <f t="shared" si="142"/>
        <v>0</v>
      </c>
      <c r="AI703" s="89">
        <v>-0.72000000000000097</v>
      </c>
      <c r="AJ703" s="164">
        <f t="shared" si="138"/>
        <v>0</v>
      </c>
      <c r="AK703" s="89">
        <v>0</v>
      </c>
      <c r="AL703" s="164">
        <f t="shared" si="139"/>
        <v>-0.72000000000000097</v>
      </c>
      <c r="AM703" s="92">
        <f t="shared" si="144"/>
        <v>0</v>
      </c>
    </row>
    <row r="704" spans="1:40" hidden="1" x14ac:dyDescent="0.25">
      <c r="A704" s="136" t="s">
        <v>364</v>
      </c>
      <c r="B704" s="121" t="s">
        <v>71</v>
      </c>
      <c r="C704" s="121" t="s">
        <v>72</v>
      </c>
      <c r="D704" s="121" t="s">
        <v>73</v>
      </c>
      <c r="E704" s="121" t="s">
        <v>74</v>
      </c>
      <c r="F704" s="121" t="s">
        <v>75</v>
      </c>
      <c r="G704" s="121" t="s">
        <v>76</v>
      </c>
      <c r="H704" s="121" t="s">
        <v>298</v>
      </c>
      <c r="I704" s="121" t="s">
        <v>343</v>
      </c>
      <c r="J704" s="121" t="s">
        <v>343</v>
      </c>
      <c r="K704" s="121" t="s">
        <v>363</v>
      </c>
      <c r="L704" s="121" t="s">
        <v>74</v>
      </c>
      <c r="N704" s="121" t="s">
        <v>80</v>
      </c>
      <c r="O704" s="121" t="s">
        <v>94</v>
      </c>
      <c r="P704" s="88">
        <v>0.03</v>
      </c>
      <c r="S704" s="89">
        <v>2383.1799999999998</v>
      </c>
      <c r="T704" s="89"/>
      <c r="U704" s="89">
        <v>0</v>
      </c>
      <c r="V704" s="164">
        <f t="shared" si="136"/>
        <v>2383.1799999999998</v>
      </c>
      <c r="W704" s="164">
        <f t="shared" si="137"/>
        <v>0</v>
      </c>
      <c r="Y704" s="143">
        <f t="shared" si="128"/>
        <v>0</v>
      </c>
      <c r="Z704" s="143">
        <f t="shared" si="129"/>
        <v>0</v>
      </c>
      <c r="AA704" s="89">
        <f t="shared" si="140"/>
        <v>0</v>
      </c>
      <c r="AB704" s="164">
        <f t="shared" si="141"/>
        <v>0</v>
      </c>
      <c r="AC704" s="188">
        <v>0.05</v>
      </c>
      <c r="AD704" s="89">
        <f t="shared" si="130"/>
        <v>0</v>
      </c>
      <c r="AG704" s="88">
        <v>7.0000000000000007E-2</v>
      </c>
      <c r="AH704" s="89">
        <f t="shared" si="142"/>
        <v>0</v>
      </c>
      <c r="AI704" s="89">
        <v>0</v>
      </c>
      <c r="AJ704" s="164">
        <f t="shared" si="138"/>
        <v>0</v>
      </c>
      <c r="AK704" s="89">
        <v>0</v>
      </c>
      <c r="AL704" s="164">
        <f t="shared" si="139"/>
        <v>0</v>
      </c>
      <c r="AM704" s="92">
        <f t="shared" si="144"/>
        <v>0</v>
      </c>
    </row>
    <row r="705" spans="1:39" hidden="1" x14ac:dyDescent="0.25">
      <c r="A705" s="136" t="s">
        <v>364</v>
      </c>
      <c r="B705" s="121" t="s">
        <v>71</v>
      </c>
      <c r="C705" s="121" t="s">
        <v>82</v>
      </c>
      <c r="D705" s="121" t="s">
        <v>117</v>
      </c>
      <c r="E705" s="121" t="s">
        <v>118</v>
      </c>
      <c r="F705" s="121" t="s">
        <v>119</v>
      </c>
      <c r="G705" s="121" t="s">
        <v>76</v>
      </c>
      <c r="H705" s="121" t="s">
        <v>298</v>
      </c>
      <c r="I705" s="121" t="s">
        <v>343</v>
      </c>
      <c r="J705" s="121" t="s">
        <v>343</v>
      </c>
      <c r="K705" s="121" t="s">
        <v>363</v>
      </c>
      <c r="L705" s="121" t="s">
        <v>120</v>
      </c>
      <c r="N705" s="121" t="s">
        <v>80</v>
      </c>
      <c r="O705" s="121" t="s">
        <v>94</v>
      </c>
      <c r="P705" s="88">
        <v>0.05</v>
      </c>
      <c r="S705" s="89">
        <v>1766.24</v>
      </c>
      <c r="T705" s="89"/>
      <c r="U705" s="89">
        <v>0</v>
      </c>
      <c r="V705" s="164">
        <f t="shared" si="136"/>
        <v>1766.24</v>
      </c>
      <c r="W705" s="164">
        <f t="shared" si="137"/>
        <v>0</v>
      </c>
      <c r="Y705" s="143">
        <f t="shared" si="128"/>
        <v>0</v>
      </c>
      <c r="Z705" s="143">
        <f t="shared" si="129"/>
        <v>0</v>
      </c>
      <c r="AA705" s="89">
        <f t="shared" si="140"/>
        <v>0</v>
      </c>
      <c r="AB705" s="164">
        <f t="shared" si="141"/>
        <v>0</v>
      </c>
      <c r="AC705" s="188">
        <v>0.05</v>
      </c>
      <c r="AD705" s="89">
        <f t="shared" si="130"/>
        <v>0</v>
      </c>
      <c r="AG705" s="88">
        <v>0.42</v>
      </c>
      <c r="AH705" s="89">
        <f t="shared" si="142"/>
        <v>0</v>
      </c>
      <c r="AI705" s="89">
        <v>0</v>
      </c>
      <c r="AJ705" s="164">
        <f t="shared" si="138"/>
        <v>0</v>
      </c>
      <c r="AK705" s="89">
        <v>0</v>
      </c>
      <c r="AL705" s="164">
        <f t="shared" si="139"/>
        <v>0</v>
      </c>
      <c r="AM705" s="92">
        <f t="shared" si="144"/>
        <v>0</v>
      </c>
    </row>
    <row r="706" spans="1:39" hidden="1" x14ac:dyDescent="0.25">
      <c r="A706" s="136" t="s">
        <v>364</v>
      </c>
      <c r="B706" s="121" t="s">
        <v>71</v>
      </c>
      <c r="C706" s="121" t="s">
        <v>127</v>
      </c>
      <c r="D706" s="121" t="s">
        <v>128</v>
      </c>
      <c r="E706" s="121" t="s">
        <v>129</v>
      </c>
      <c r="F706" s="121" t="s">
        <v>130</v>
      </c>
      <c r="G706" s="121" t="s">
        <v>76</v>
      </c>
      <c r="H706" s="121" t="s">
        <v>298</v>
      </c>
      <c r="I706" s="121" t="s">
        <v>343</v>
      </c>
      <c r="J706" s="121" t="s">
        <v>343</v>
      </c>
      <c r="K706" s="121" t="s">
        <v>363</v>
      </c>
      <c r="L706" s="121" t="s">
        <v>125</v>
      </c>
      <c r="N706" s="121" t="s">
        <v>126</v>
      </c>
      <c r="O706" s="121" t="s">
        <v>94</v>
      </c>
      <c r="P706" s="88">
        <v>0.18</v>
      </c>
      <c r="S706" s="89">
        <v>8102.9149295775096</v>
      </c>
      <c r="T706" s="89"/>
      <c r="U706" s="89">
        <v>0</v>
      </c>
      <c r="V706" s="164">
        <f t="shared" si="136"/>
        <v>8102.9149295775096</v>
      </c>
      <c r="W706" s="164">
        <f t="shared" si="137"/>
        <v>0</v>
      </c>
      <c r="Y706" s="143">
        <f t="shared" ref="Y706:Y752" si="145">IF(W706-AB706&lt;0,0,IF(O706="返现",MAX(W706-AA706-AB706,0),MAX(W706-AB706,0)))</f>
        <v>0</v>
      </c>
      <c r="Z706" s="143">
        <f t="shared" ref="Z706:Z752" si="146">W706+X706+AN706</f>
        <v>0</v>
      </c>
      <c r="AA706" s="89">
        <f t="shared" si="140"/>
        <v>0</v>
      </c>
      <c r="AB706" s="164">
        <f t="shared" si="141"/>
        <v>0</v>
      </c>
      <c r="AC706" s="188">
        <v>0.05</v>
      </c>
      <c r="AD706" s="89">
        <f t="shared" si="130"/>
        <v>0</v>
      </c>
      <c r="AG706" s="88">
        <v>0.42</v>
      </c>
      <c r="AH706" s="89">
        <f t="shared" si="142"/>
        <v>0</v>
      </c>
      <c r="AI706" s="89">
        <v>0</v>
      </c>
      <c r="AJ706" s="164">
        <f t="shared" si="138"/>
        <v>0</v>
      </c>
      <c r="AK706" s="89">
        <v>0</v>
      </c>
      <c r="AL706" s="164">
        <f t="shared" si="139"/>
        <v>0</v>
      </c>
      <c r="AM706" s="92">
        <f t="shared" si="144"/>
        <v>0</v>
      </c>
    </row>
    <row r="707" spans="1:39" hidden="1" x14ac:dyDescent="0.25">
      <c r="A707" s="136" t="s">
        <v>364</v>
      </c>
      <c r="B707" s="121" t="s">
        <v>71</v>
      </c>
      <c r="C707" s="121" t="s">
        <v>127</v>
      </c>
      <c r="D707" s="121" t="s">
        <v>128</v>
      </c>
      <c r="E707" s="121" t="s">
        <v>151</v>
      </c>
      <c r="F707" s="121" t="s">
        <v>152</v>
      </c>
      <c r="G707" s="121" t="s">
        <v>76</v>
      </c>
      <c r="H707" s="121" t="s">
        <v>298</v>
      </c>
      <c r="I707" s="121" t="s">
        <v>343</v>
      </c>
      <c r="J707" s="121" t="s">
        <v>343</v>
      </c>
      <c r="K707" s="121" t="s">
        <v>363</v>
      </c>
      <c r="L707" s="121" t="s">
        <v>125</v>
      </c>
      <c r="N707" s="121" t="s">
        <v>126</v>
      </c>
      <c r="O707" s="121" t="s">
        <v>94</v>
      </c>
      <c r="P707" s="88">
        <v>0.23</v>
      </c>
      <c r="S707" s="89">
        <v>2063.5353521120301</v>
      </c>
      <c r="T707" s="89"/>
      <c r="U707" s="89">
        <v>0</v>
      </c>
      <c r="V707" s="164">
        <f t="shared" si="136"/>
        <v>2063.5353521120301</v>
      </c>
      <c r="W707" s="164">
        <f t="shared" si="137"/>
        <v>0</v>
      </c>
      <c r="Y707" s="143">
        <f t="shared" si="145"/>
        <v>0</v>
      </c>
      <c r="Z707" s="143">
        <f t="shared" si="146"/>
        <v>0</v>
      </c>
      <c r="AA707" s="89">
        <f t="shared" si="140"/>
        <v>0</v>
      </c>
      <c r="AB707" s="164">
        <f t="shared" si="141"/>
        <v>0</v>
      </c>
      <c r="AC707" s="188">
        <v>0.05</v>
      </c>
      <c r="AD707" s="89">
        <f t="shared" si="130"/>
        <v>0</v>
      </c>
      <c r="AG707" s="88">
        <v>0.42</v>
      </c>
      <c r="AH707" s="89">
        <f t="shared" si="142"/>
        <v>0</v>
      </c>
      <c r="AI707" s="89">
        <v>0</v>
      </c>
      <c r="AJ707" s="164">
        <f t="shared" si="138"/>
        <v>0</v>
      </c>
      <c r="AK707" s="89">
        <v>0</v>
      </c>
      <c r="AL707" s="164">
        <f t="shared" si="139"/>
        <v>0</v>
      </c>
      <c r="AM707" s="92">
        <f t="shared" si="144"/>
        <v>0</v>
      </c>
    </row>
    <row r="708" spans="1:39" hidden="1" x14ac:dyDescent="0.25">
      <c r="A708" s="136" t="s">
        <v>364</v>
      </c>
      <c r="B708" s="121" t="s">
        <v>71</v>
      </c>
      <c r="C708" s="121" t="s">
        <v>127</v>
      </c>
      <c r="D708" s="121" t="s">
        <v>128</v>
      </c>
      <c r="E708" s="121" t="s">
        <v>131</v>
      </c>
      <c r="F708" s="121" t="s">
        <v>132</v>
      </c>
      <c r="G708" s="121" t="s">
        <v>76</v>
      </c>
      <c r="H708" s="121" t="s">
        <v>298</v>
      </c>
      <c r="I708" s="121" t="s">
        <v>343</v>
      </c>
      <c r="J708" s="121" t="s">
        <v>343</v>
      </c>
      <c r="K708" s="121" t="s">
        <v>363</v>
      </c>
      <c r="L708" s="121" t="s">
        <v>125</v>
      </c>
      <c r="N708" s="121" t="s">
        <v>126</v>
      </c>
      <c r="O708" s="121" t="s">
        <v>94</v>
      </c>
      <c r="P708" s="88">
        <v>0.03</v>
      </c>
      <c r="S708" s="89">
        <v>655.37999999978604</v>
      </c>
      <c r="T708" s="89"/>
      <c r="U708" s="89">
        <v>0</v>
      </c>
      <c r="V708" s="164">
        <f t="shared" si="136"/>
        <v>655.37999999978604</v>
      </c>
      <c r="W708" s="164">
        <f t="shared" si="137"/>
        <v>0</v>
      </c>
      <c r="Y708" s="143">
        <f t="shared" si="145"/>
        <v>0</v>
      </c>
      <c r="Z708" s="143">
        <f t="shared" si="146"/>
        <v>0</v>
      </c>
      <c r="AA708" s="89">
        <f t="shared" si="140"/>
        <v>0</v>
      </c>
      <c r="AB708" s="164">
        <f t="shared" si="141"/>
        <v>0</v>
      </c>
      <c r="AC708" s="188">
        <v>0.05</v>
      </c>
      <c r="AD708" s="89">
        <f t="shared" si="130"/>
        <v>0</v>
      </c>
      <c r="AG708" s="88">
        <v>0.42</v>
      </c>
      <c r="AH708" s="89">
        <f t="shared" si="142"/>
        <v>0</v>
      </c>
      <c r="AI708" s="89">
        <v>0</v>
      </c>
      <c r="AJ708" s="164">
        <f t="shared" si="138"/>
        <v>0</v>
      </c>
      <c r="AK708" s="89">
        <v>0</v>
      </c>
      <c r="AL708" s="164">
        <f t="shared" si="139"/>
        <v>0</v>
      </c>
      <c r="AM708" s="92">
        <f t="shared" si="144"/>
        <v>0</v>
      </c>
    </row>
    <row r="709" spans="1:39" hidden="1" x14ac:dyDescent="0.25">
      <c r="A709" s="136" t="s">
        <v>364</v>
      </c>
      <c r="B709" s="121" t="s">
        <v>71</v>
      </c>
      <c r="C709" s="121" t="s">
        <v>127</v>
      </c>
      <c r="D709" s="121" t="s">
        <v>128</v>
      </c>
      <c r="E709" s="121" t="s">
        <v>133</v>
      </c>
      <c r="F709" s="121" t="s">
        <v>134</v>
      </c>
      <c r="G709" s="121" t="s">
        <v>76</v>
      </c>
      <c r="H709" s="121" t="s">
        <v>298</v>
      </c>
      <c r="I709" s="121" t="s">
        <v>343</v>
      </c>
      <c r="J709" s="121" t="s">
        <v>343</v>
      </c>
      <c r="K709" s="121" t="s">
        <v>363</v>
      </c>
      <c r="L709" s="121" t="s">
        <v>125</v>
      </c>
      <c r="N709" s="121" t="s">
        <v>126</v>
      </c>
      <c r="O709" s="121" t="s">
        <v>94</v>
      </c>
      <c r="P709" s="88">
        <v>0.22</v>
      </c>
      <c r="S709" s="89">
        <v>354.84000000002601</v>
      </c>
      <c r="T709" s="89"/>
      <c r="U709" s="89">
        <v>0</v>
      </c>
      <c r="V709" s="164">
        <f t="shared" si="136"/>
        <v>354.84000000002601</v>
      </c>
      <c r="W709" s="164">
        <f t="shared" si="137"/>
        <v>0</v>
      </c>
      <c r="Y709" s="143">
        <f t="shared" si="145"/>
        <v>0</v>
      </c>
      <c r="Z709" s="143">
        <f t="shared" si="146"/>
        <v>0</v>
      </c>
      <c r="AA709" s="89">
        <f t="shared" si="140"/>
        <v>0</v>
      </c>
      <c r="AB709" s="164">
        <f t="shared" si="141"/>
        <v>0</v>
      </c>
      <c r="AC709" s="188">
        <v>0.05</v>
      </c>
      <c r="AD709" s="89">
        <f t="shared" si="130"/>
        <v>0</v>
      </c>
      <c r="AG709" s="88">
        <v>0.42</v>
      </c>
      <c r="AH709" s="89">
        <f t="shared" si="142"/>
        <v>0</v>
      </c>
      <c r="AI709" s="89">
        <v>0</v>
      </c>
      <c r="AJ709" s="164">
        <f t="shared" si="138"/>
        <v>0</v>
      </c>
      <c r="AK709" s="89">
        <v>0</v>
      </c>
      <c r="AL709" s="164">
        <f t="shared" si="139"/>
        <v>0</v>
      </c>
      <c r="AM709" s="92">
        <f t="shared" si="144"/>
        <v>0</v>
      </c>
    </row>
    <row r="710" spans="1:39" hidden="1" x14ac:dyDescent="0.25">
      <c r="A710" s="136" t="s">
        <v>364</v>
      </c>
      <c r="B710" s="121" t="s">
        <v>71</v>
      </c>
      <c r="C710" s="121" t="s">
        <v>127</v>
      </c>
      <c r="D710" s="121" t="s">
        <v>128</v>
      </c>
      <c r="E710" s="121" t="s">
        <v>138</v>
      </c>
      <c r="F710" s="121" t="s">
        <v>139</v>
      </c>
      <c r="G710" s="121" t="s">
        <v>76</v>
      </c>
      <c r="H710" s="121" t="s">
        <v>298</v>
      </c>
      <c r="I710" s="121" t="s">
        <v>343</v>
      </c>
      <c r="J710" s="121" t="s">
        <v>343</v>
      </c>
      <c r="K710" s="121" t="s">
        <v>363</v>
      </c>
      <c r="L710" s="121" t="s">
        <v>125</v>
      </c>
      <c r="N710" s="121" t="s">
        <v>126</v>
      </c>
      <c r="O710" s="121" t="s">
        <v>94</v>
      </c>
      <c r="P710" s="88">
        <v>0.04</v>
      </c>
      <c r="S710" s="89">
        <v>227.30774647876399</v>
      </c>
      <c r="T710" s="89"/>
      <c r="U710" s="89">
        <v>0</v>
      </c>
      <c r="V710" s="164">
        <f t="shared" si="136"/>
        <v>227.30774647876399</v>
      </c>
      <c r="W710" s="164">
        <f t="shared" si="137"/>
        <v>0</v>
      </c>
      <c r="Y710" s="143">
        <f t="shared" si="145"/>
        <v>0</v>
      </c>
      <c r="Z710" s="143">
        <f t="shared" si="146"/>
        <v>0</v>
      </c>
      <c r="AA710" s="89">
        <f t="shared" si="140"/>
        <v>0</v>
      </c>
      <c r="AB710" s="164">
        <f t="shared" si="141"/>
        <v>0</v>
      </c>
      <c r="AC710" s="188">
        <v>0.05</v>
      </c>
      <c r="AD710" s="89">
        <f t="shared" si="130"/>
        <v>0</v>
      </c>
      <c r="AG710" s="88">
        <v>0.42</v>
      </c>
      <c r="AH710" s="89">
        <f t="shared" si="142"/>
        <v>0</v>
      </c>
      <c r="AI710" s="89">
        <v>0</v>
      </c>
      <c r="AJ710" s="164">
        <f t="shared" si="138"/>
        <v>0</v>
      </c>
      <c r="AK710" s="89">
        <v>0</v>
      </c>
      <c r="AL710" s="164">
        <f t="shared" si="139"/>
        <v>0</v>
      </c>
      <c r="AM710" s="92">
        <f t="shared" si="144"/>
        <v>0</v>
      </c>
    </row>
    <row r="711" spans="1:39" hidden="1" x14ac:dyDescent="0.25">
      <c r="A711" s="136" t="s">
        <v>364</v>
      </c>
      <c r="B711" s="121" t="s">
        <v>71</v>
      </c>
      <c r="C711" s="121" t="s">
        <v>127</v>
      </c>
      <c r="D711" s="121" t="s">
        <v>128</v>
      </c>
      <c r="E711" s="121" t="s">
        <v>123</v>
      </c>
      <c r="F711" s="121" t="s">
        <v>140</v>
      </c>
      <c r="G711" s="121" t="s">
        <v>76</v>
      </c>
      <c r="H711" s="121" t="s">
        <v>298</v>
      </c>
      <c r="I711" s="121" t="s">
        <v>343</v>
      </c>
      <c r="J711" s="121" t="s">
        <v>343</v>
      </c>
      <c r="K711" s="121" t="s">
        <v>363</v>
      </c>
      <c r="L711" s="121" t="s">
        <v>125</v>
      </c>
      <c r="N711" s="121" t="s">
        <v>126</v>
      </c>
      <c r="O711" s="121" t="s">
        <v>94</v>
      </c>
      <c r="P711" s="88">
        <v>0.23</v>
      </c>
      <c r="S711" s="89">
        <v>152.264929577999</v>
      </c>
      <c r="T711" s="89"/>
      <c r="U711" s="89">
        <v>0</v>
      </c>
      <c r="V711" s="164">
        <f t="shared" si="136"/>
        <v>152.264929577999</v>
      </c>
      <c r="W711" s="164">
        <f t="shared" si="137"/>
        <v>0</v>
      </c>
      <c r="Y711" s="143">
        <f t="shared" si="145"/>
        <v>0</v>
      </c>
      <c r="Z711" s="143">
        <f t="shared" si="146"/>
        <v>0</v>
      </c>
      <c r="AA711" s="89">
        <f t="shared" si="140"/>
        <v>0</v>
      </c>
      <c r="AB711" s="164">
        <f t="shared" si="141"/>
        <v>0</v>
      </c>
      <c r="AC711" s="188">
        <v>0.05</v>
      </c>
      <c r="AD711" s="89">
        <f t="shared" si="130"/>
        <v>0</v>
      </c>
      <c r="AG711" s="88">
        <v>0.42</v>
      </c>
      <c r="AH711" s="89">
        <f t="shared" si="142"/>
        <v>0</v>
      </c>
      <c r="AI711" s="89">
        <v>0</v>
      </c>
      <c r="AJ711" s="164">
        <f t="shared" si="138"/>
        <v>0</v>
      </c>
      <c r="AK711" s="89">
        <v>0</v>
      </c>
      <c r="AL711" s="164">
        <f t="shared" si="139"/>
        <v>0</v>
      </c>
      <c r="AM711" s="92">
        <f t="shared" si="144"/>
        <v>0</v>
      </c>
    </row>
    <row r="712" spans="1:39" hidden="1" x14ac:dyDescent="0.25">
      <c r="A712" s="136" t="s">
        <v>364</v>
      </c>
      <c r="B712" s="121" t="s">
        <v>71</v>
      </c>
      <c r="C712" s="121" t="s">
        <v>127</v>
      </c>
      <c r="D712" s="121" t="s">
        <v>128</v>
      </c>
      <c r="E712" s="121" t="s">
        <v>141</v>
      </c>
      <c r="F712" s="121" t="s">
        <v>142</v>
      </c>
      <c r="G712" s="121" t="s">
        <v>76</v>
      </c>
      <c r="H712" s="121" t="s">
        <v>298</v>
      </c>
      <c r="I712" s="121" t="s">
        <v>343</v>
      </c>
      <c r="J712" s="121" t="s">
        <v>343</v>
      </c>
      <c r="K712" s="121" t="s">
        <v>363</v>
      </c>
      <c r="L712" s="121" t="s">
        <v>125</v>
      </c>
      <c r="N712" s="121" t="s">
        <v>126</v>
      </c>
      <c r="O712" s="121" t="s">
        <v>94</v>
      </c>
      <c r="P712" s="88">
        <v>0.13</v>
      </c>
      <c r="S712" s="89">
        <v>-30329.470000000099</v>
      </c>
      <c r="T712" s="89"/>
      <c r="U712" s="89">
        <v>0</v>
      </c>
      <c r="V712" s="164">
        <f t="shared" si="136"/>
        <v>-30329.470000000099</v>
      </c>
      <c r="W712" s="164">
        <f t="shared" si="137"/>
        <v>0</v>
      </c>
      <c r="Y712" s="143">
        <f t="shared" si="145"/>
        <v>0</v>
      </c>
      <c r="Z712" s="143">
        <f t="shared" si="146"/>
        <v>0</v>
      </c>
      <c r="AA712" s="89">
        <f t="shared" si="140"/>
        <v>0</v>
      </c>
      <c r="AB712" s="164">
        <f t="shared" si="141"/>
        <v>0</v>
      </c>
      <c r="AC712" s="188">
        <v>0.05</v>
      </c>
      <c r="AD712" s="89">
        <f t="shared" si="130"/>
        <v>0</v>
      </c>
      <c r="AG712" s="88">
        <v>0.42</v>
      </c>
      <c r="AH712" s="89">
        <f t="shared" si="142"/>
        <v>0</v>
      </c>
      <c r="AI712" s="89">
        <v>0</v>
      </c>
      <c r="AJ712" s="164">
        <f t="shared" si="138"/>
        <v>0</v>
      </c>
      <c r="AK712" s="89">
        <v>0</v>
      </c>
      <c r="AL712" s="164">
        <f t="shared" si="139"/>
        <v>0</v>
      </c>
      <c r="AM712" s="92">
        <f t="shared" si="144"/>
        <v>0</v>
      </c>
    </row>
    <row r="713" spans="1:39" hidden="1" x14ac:dyDescent="0.25">
      <c r="A713" s="136" t="s">
        <v>364</v>
      </c>
      <c r="B713" s="121" t="s">
        <v>71</v>
      </c>
      <c r="C713" s="121" t="s">
        <v>127</v>
      </c>
      <c r="D713" s="121" t="s">
        <v>128</v>
      </c>
      <c r="E713" s="121" t="s">
        <v>143</v>
      </c>
      <c r="F713" s="121" t="s">
        <v>144</v>
      </c>
      <c r="G713" s="121" t="s">
        <v>76</v>
      </c>
      <c r="H713" s="121" t="s">
        <v>298</v>
      </c>
      <c r="I713" s="121" t="s">
        <v>343</v>
      </c>
      <c r="J713" s="121" t="s">
        <v>343</v>
      </c>
      <c r="K713" s="121" t="s">
        <v>363</v>
      </c>
      <c r="L713" s="121" t="s">
        <v>125</v>
      </c>
      <c r="N713" s="121" t="s">
        <v>126</v>
      </c>
      <c r="O713" s="121" t="s">
        <v>94</v>
      </c>
      <c r="P713" s="88">
        <v>0.03</v>
      </c>
      <c r="S713" s="89">
        <v>425.555211267598</v>
      </c>
      <c r="T713" s="89"/>
      <c r="U713" s="89">
        <v>0</v>
      </c>
      <c r="V713" s="164">
        <f t="shared" si="136"/>
        <v>425.555211267598</v>
      </c>
      <c r="W713" s="164">
        <f t="shared" si="137"/>
        <v>0</v>
      </c>
      <c r="Y713" s="143">
        <f t="shared" si="145"/>
        <v>0</v>
      </c>
      <c r="Z713" s="143">
        <f t="shared" si="146"/>
        <v>0</v>
      </c>
      <c r="AA713" s="89">
        <f t="shared" si="140"/>
        <v>0</v>
      </c>
      <c r="AB713" s="164">
        <f t="shared" si="141"/>
        <v>0</v>
      </c>
      <c r="AC713" s="188">
        <v>0.05</v>
      </c>
      <c r="AD713" s="89">
        <f t="shared" si="130"/>
        <v>0</v>
      </c>
      <c r="AG713" s="88">
        <v>0.42</v>
      </c>
      <c r="AH713" s="89">
        <f t="shared" si="142"/>
        <v>0</v>
      </c>
      <c r="AI713" s="89">
        <v>0</v>
      </c>
      <c r="AJ713" s="164">
        <f t="shared" si="138"/>
        <v>0</v>
      </c>
      <c r="AK713" s="89">
        <v>0</v>
      </c>
      <c r="AL713" s="164">
        <f t="shared" si="139"/>
        <v>0</v>
      </c>
      <c r="AM713" s="92">
        <f t="shared" si="144"/>
        <v>0</v>
      </c>
    </row>
    <row r="714" spans="1:39" hidden="1" x14ac:dyDescent="0.25">
      <c r="A714" s="136" t="s">
        <v>364</v>
      </c>
      <c r="B714" s="121" t="s">
        <v>71</v>
      </c>
      <c r="C714" s="121" t="s">
        <v>127</v>
      </c>
      <c r="D714" s="121" t="s">
        <v>128</v>
      </c>
      <c r="E714" s="121" t="s">
        <v>145</v>
      </c>
      <c r="F714" s="121" t="s">
        <v>146</v>
      </c>
      <c r="G714" s="121" t="s">
        <v>76</v>
      </c>
      <c r="H714" s="121" t="s">
        <v>298</v>
      </c>
      <c r="I714" s="121" t="s">
        <v>343</v>
      </c>
      <c r="J714" s="121" t="s">
        <v>343</v>
      </c>
      <c r="K714" s="121" t="s">
        <v>363</v>
      </c>
      <c r="L714" s="121" t="s">
        <v>125</v>
      </c>
      <c r="N714" s="121" t="s">
        <v>126</v>
      </c>
      <c r="O714" s="121" t="s">
        <v>94</v>
      </c>
      <c r="P714" s="88">
        <v>0.22</v>
      </c>
      <c r="S714" s="89">
        <v>1402.38690140774</v>
      </c>
      <c r="T714" s="89"/>
      <c r="U714" s="89">
        <v>0</v>
      </c>
      <c r="V714" s="164">
        <f t="shared" si="136"/>
        <v>1402.38690140774</v>
      </c>
      <c r="W714" s="164">
        <f t="shared" si="137"/>
        <v>0</v>
      </c>
      <c r="Y714" s="143">
        <f t="shared" si="145"/>
        <v>0</v>
      </c>
      <c r="Z714" s="143">
        <f t="shared" si="146"/>
        <v>0</v>
      </c>
      <c r="AA714" s="89">
        <f t="shared" si="140"/>
        <v>0</v>
      </c>
      <c r="AB714" s="164">
        <f t="shared" si="141"/>
        <v>0</v>
      </c>
      <c r="AC714" s="188">
        <v>0.05</v>
      </c>
      <c r="AD714" s="89">
        <f t="shared" si="130"/>
        <v>0</v>
      </c>
      <c r="AG714" s="88">
        <v>0.42</v>
      </c>
      <c r="AH714" s="89">
        <f t="shared" si="142"/>
        <v>0</v>
      </c>
      <c r="AI714" s="89">
        <v>0</v>
      </c>
      <c r="AJ714" s="164">
        <f t="shared" si="138"/>
        <v>0</v>
      </c>
      <c r="AK714" s="89">
        <v>0</v>
      </c>
      <c r="AL714" s="164">
        <f t="shared" si="139"/>
        <v>0</v>
      </c>
      <c r="AM714" s="92">
        <f t="shared" si="144"/>
        <v>0</v>
      </c>
    </row>
    <row r="715" spans="1:39" hidden="1" x14ac:dyDescent="0.25">
      <c r="A715" s="136" t="s">
        <v>364</v>
      </c>
      <c r="B715" s="121" t="s">
        <v>71</v>
      </c>
      <c r="C715" s="121" t="s">
        <v>127</v>
      </c>
      <c r="D715" s="121" t="s">
        <v>128</v>
      </c>
      <c r="E715" s="121" t="s">
        <v>147</v>
      </c>
      <c r="F715" s="121" t="s">
        <v>148</v>
      </c>
      <c r="G715" s="121" t="s">
        <v>76</v>
      </c>
      <c r="H715" s="121" t="s">
        <v>298</v>
      </c>
      <c r="I715" s="121" t="s">
        <v>343</v>
      </c>
      <c r="J715" s="121" t="s">
        <v>343</v>
      </c>
      <c r="K715" s="121" t="s">
        <v>363</v>
      </c>
      <c r="L715" s="121" t="s">
        <v>125</v>
      </c>
      <c r="N715" s="121" t="s">
        <v>126</v>
      </c>
      <c r="O715" s="121" t="s">
        <v>94</v>
      </c>
      <c r="P715" s="88">
        <v>0.23</v>
      </c>
      <c r="S715" s="89">
        <v>12961.68</v>
      </c>
      <c r="T715" s="89"/>
      <c r="U715" s="89">
        <v>0</v>
      </c>
      <c r="V715" s="164">
        <f t="shared" si="136"/>
        <v>12961.68</v>
      </c>
      <c r="W715" s="164">
        <f t="shared" si="137"/>
        <v>0</v>
      </c>
      <c r="Y715" s="143">
        <f t="shared" si="145"/>
        <v>0</v>
      </c>
      <c r="Z715" s="143">
        <f t="shared" si="146"/>
        <v>0</v>
      </c>
      <c r="AA715" s="89">
        <f t="shared" si="140"/>
        <v>0</v>
      </c>
      <c r="AB715" s="164">
        <f t="shared" si="141"/>
        <v>0</v>
      </c>
      <c r="AC715" s="188">
        <v>0.05</v>
      </c>
      <c r="AD715" s="89">
        <f t="shared" si="130"/>
        <v>0</v>
      </c>
      <c r="AG715" s="88">
        <v>0.42</v>
      </c>
      <c r="AH715" s="89">
        <f t="shared" si="142"/>
        <v>0</v>
      </c>
      <c r="AI715" s="89">
        <v>0</v>
      </c>
      <c r="AJ715" s="164">
        <f t="shared" si="138"/>
        <v>0</v>
      </c>
      <c r="AK715" s="89">
        <v>0</v>
      </c>
      <c r="AL715" s="164">
        <f t="shared" si="139"/>
        <v>0</v>
      </c>
      <c r="AM715" s="92">
        <f t="shared" si="144"/>
        <v>0</v>
      </c>
    </row>
    <row r="716" spans="1:39" hidden="1" x14ac:dyDescent="0.25">
      <c r="A716" s="136" t="s">
        <v>364</v>
      </c>
      <c r="B716" s="121" t="s">
        <v>71</v>
      </c>
      <c r="C716" s="121" t="s">
        <v>127</v>
      </c>
      <c r="D716" s="121" t="s">
        <v>128</v>
      </c>
      <c r="E716" s="121" t="s">
        <v>149</v>
      </c>
      <c r="F716" s="121" t="s">
        <v>150</v>
      </c>
      <c r="G716" s="121" t="s">
        <v>76</v>
      </c>
      <c r="H716" s="121" t="s">
        <v>298</v>
      </c>
      <c r="I716" s="121" t="s">
        <v>343</v>
      </c>
      <c r="J716" s="121" t="s">
        <v>343</v>
      </c>
      <c r="K716" s="121" t="s">
        <v>363</v>
      </c>
      <c r="L716" s="121" t="s">
        <v>125</v>
      </c>
      <c r="N716" s="121" t="s">
        <v>126</v>
      </c>
      <c r="O716" s="121" t="s">
        <v>94</v>
      </c>
      <c r="P716" s="88">
        <v>0.13</v>
      </c>
      <c r="S716" s="89">
        <v>143.460985915328</v>
      </c>
      <c r="T716" s="89"/>
      <c r="U716" s="89">
        <v>0</v>
      </c>
      <c r="V716" s="164">
        <f t="shared" si="136"/>
        <v>143.460985915328</v>
      </c>
      <c r="W716" s="164">
        <f t="shared" si="137"/>
        <v>0</v>
      </c>
      <c r="Y716" s="143">
        <f t="shared" si="145"/>
        <v>0</v>
      </c>
      <c r="Z716" s="143">
        <f t="shared" si="146"/>
        <v>0</v>
      </c>
      <c r="AA716" s="89">
        <f t="shared" si="140"/>
        <v>0</v>
      </c>
      <c r="AB716" s="164">
        <f t="shared" si="141"/>
        <v>0</v>
      </c>
      <c r="AC716" s="188">
        <v>0.05</v>
      </c>
      <c r="AD716" s="89">
        <f t="shared" si="130"/>
        <v>0</v>
      </c>
      <c r="AG716" s="88">
        <v>0.42</v>
      </c>
      <c r="AH716" s="89">
        <f t="shared" si="142"/>
        <v>0</v>
      </c>
      <c r="AI716" s="89">
        <v>0</v>
      </c>
      <c r="AJ716" s="164">
        <f t="shared" si="138"/>
        <v>0</v>
      </c>
      <c r="AK716" s="89">
        <v>0</v>
      </c>
      <c r="AL716" s="164">
        <f t="shared" si="139"/>
        <v>0</v>
      </c>
      <c r="AM716" s="92">
        <f t="shared" si="144"/>
        <v>0</v>
      </c>
    </row>
    <row r="717" spans="1:39" hidden="1" x14ac:dyDescent="0.25">
      <c r="A717" s="136" t="s">
        <v>364</v>
      </c>
      <c r="B717" s="121" t="s">
        <v>71</v>
      </c>
      <c r="C717" s="121" t="s">
        <v>127</v>
      </c>
      <c r="D717" s="121" t="s">
        <v>153</v>
      </c>
      <c r="E717" s="121" t="s">
        <v>154</v>
      </c>
      <c r="F717" s="121" t="s">
        <v>155</v>
      </c>
      <c r="G717" s="121" t="s">
        <v>76</v>
      </c>
      <c r="H717" s="121" t="s">
        <v>298</v>
      </c>
      <c r="I717" s="121" t="s">
        <v>343</v>
      </c>
      <c r="J717" s="121" t="s">
        <v>343</v>
      </c>
      <c r="K717" s="121" t="s">
        <v>363</v>
      </c>
      <c r="L717" s="121" t="s">
        <v>125</v>
      </c>
      <c r="N717" s="121" t="s">
        <v>126</v>
      </c>
      <c r="O717" s="121" t="s">
        <v>94</v>
      </c>
      <c r="P717" s="88">
        <v>0.18</v>
      </c>
      <c r="S717" s="89">
        <v>42851.614929577998</v>
      </c>
      <c r="T717" s="89"/>
      <c r="U717" s="89">
        <v>0</v>
      </c>
      <c r="V717" s="164">
        <f t="shared" si="136"/>
        <v>42851.614929577998</v>
      </c>
      <c r="W717" s="164">
        <f t="shared" si="137"/>
        <v>0</v>
      </c>
      <c r="Y717" s="143">
        <f t="shared" si="145"/>
        <v>0</v>
      </c>
      <c r="Z717" s="143">
        <f t="shared" si="146"/>
        <v>0</v>
      </c>
      <c r="AA717" s="89">
        <f t="shared" si="140"/>
        <v>0</v>
      </c>
      <c r="AB717" s="164">
        <f t="shared" si="141"/>
        <v>0</v>
      </c>
      <c r="AC717" s="188">
        <v>0.05</v>
      </c>
      <c r="AD717" s="89">
        <f t="shared" si="130"/>
        <v>0</v>
      </c>
      <c r="AG717" s="88">
        <v>0.42</v>
      </c>
      <c r="AH717" s="89">
        <f t="shared" si="142"/>
        <v>0</v>
      </c>
      <c r="AI717" s="89">
        <v>29942.36</v>
      </c>
      <c r="AJ717" s="164">
        <f t="shared" si="138"/>
        <v>0</v>
      </c>
      <c r="AK717" s="89">
        <v>0</v>
      </c>
      <c r="AL717" s="164">
        <f t="shared" si="139"/>
        <v>29942.36</v>
      </c>
      <c r="AM717" s="92">
        <f t="shared" si="144"/>
        <v>0</v>
      </c>
    </row>
    <row r="718" spans="1:39" hidden="1" x14ac:dyDescent="0.25">
      <c r="A718" s="136" t="s">
        <v>364</v>
      </c>
      <c r="B718" s="121" t="s">
        <v>71</v>
      </c>
      <c r="C718" s="121" t="s">
        <v>127</v>
      </c>
      <c r="D718" s="121" t="s">
        <v>153</v>
      </c>
      <c r="E718" s="121" t="s">
        <v>125</v>
      </c>
      <c r="F718" s="121" t="s">
        <v>156</v>
      </c>
      <c r="G718" s="121" t="s">
        <v>76</v>
      </c>
      <c r="H718" s="121" t="s">
        <v>298</v>
      </c>
      <c r="I718" s="121" t="s">
        <v>343</v>
      </c>
      <c r="J718" s="121" t="s">
        <v>343</v>
      </c>
      <c r="K718" s="121" t="s">
        <v>363</v>
      </c>
      <c r="L718" s="121" t="s">
        <v>125</v>
      </c>
      <c r="N718" s="121" t="s">
        <v>126</v>
      </c>
      <c r="O718" s="121" t="s">
        <v>94</v>
      </c>
      <c r="P718" s="88">
        <v>0.08</v>
      </c>
      <c r="S718" s="89">
        <v>29897.39</v>
      </c>
      <c r="T718" s="89"/>
      <c r="U718" s="89">
        <v>0</v>
      </c>
      <c r="V718" s="164">
        <f t="shared" si="136"/>
        <v>29897.39</v>
      </c>
      <c r="W718" s="164">
        <f t="shared" si="137"/>
        <v>0</v>
      </c>
      <c r="Y718" s="143">
        <f t="shared" si="145"/>
        <v>0</v>
      </c>
      <c r="Z718" s="143">
        <f t="shared" si="146"/>
        <v>0</v>
      </c>
      <c r="AA718" s="89">
        <f t="shared" si="140"/>
        <v>0</v>
      </c>
      <c r="AB718" s="164">
        <f t="shared" si="141"/>
        <v>0</v>
      </c>
      <c r="AC718" s="188">
        <v>0.05</v>
      </c>
      <c r="AD718" s="89">
        <f t="shared" si="130"/>
        <v>0</v>
      </c>
      <c r="AG718" s="88">
        <v>0.42</v>
      </c>
      <c r="AH718" s="89">
        <f t="shared" si="142"/>
        <v>0</v>
      </c>
      <c r="AI718" s="89">
        <v>0</v>
      </c>
      <c r="AJ718" s="164">
        <f t="shared" si="138"/>
        <v>0</v>
      </c>
      <c r="AK718" s="89">
        <v>0</v>
      </c>
      <c r="AL718" s="164">
        <f t="shared" si="139"/>
        <v>0</v>
      </c>
      <c r="AM718" s="92">
        <f t="shared" si="144"/>
        <v>0</v>
      </c>
    </row>
    <row r="719" spans="1:39" hidden="1" x14ac:dyDescent="0.25">
      <c r="A719" s="136" t="s">
        <v>364</v>
      </c>
      <c r="B719" s="121" t="s">
        <v>71</v>
      </c>
      <c r="C719" s="121" t="s">
        <v>127</v>
      </c>
      <c r="D719" s="121" t="s">
        <v>153</v>
      </c>
      <c r="E719" s="121" t="s">
        <v>157</v>
      </c>
      <c r="F719" s="121" t="s">
        <v>158</v>
      </c>
      <c r="G719" s="121" t="s">
        <v>76</v>
      </c>
      <c r="H719" s="121" t="s">
        <v>298</v>
      </c>
      <c r="I719" s="121" t="s">
        <v>343</v>
      </c>
      <c r="J719" s="121" t="s">
        <v>343</v>
      </c>
      <c r="K719" s="121" t="s">
        <v>363</v>
      </c>
      <c r="L719" s="121" t="s">
        <v>125</v>
      </c>
      <c r="N719" s="121" t="s">
        <v>126</v>
      </c>
      <c r="O719" s="121" t="s">
        <v>94</v>
      </c>
      <c r="P719" s="88">
        <v>0.08</v>
      </c>
      <c r="S719" s="89">
        <v>20014.111126760599</v>
      </c>
      <c r="T719" s="89"/>
      <c r="U719" s="89">
        <v>0</v>
      </c>
      <c r="V719" s="164">
        <f t="shared" si="136"/>
        <v>20014.111126760599</v>
      </c>
      <c r="W719" s="164">
        <f t="shared" si="137"/>
        <v>0</v>
      </c>
      <c r="Y719" s="143">
        <f t="shared" si="145"/>
        <v>0</v>
      </c>
      <c r="Z719" s="143">
        <f t="shared" si="146"/>
        <v>0</v>
      </c>
      <c r="AA719" s="89">
        <f t="shared" si="140"/>
        <v>0</v>
      </c>
      <c r="AB719" s="164">
        <f t="shared" si="141"/>
        <v>0</v>
      </c>
      <c r="AC719" s="188">
        <v>0.05</v>
      </c>
      <c r="AD719" s="89">
        <f t="shared" si="130"/>
        <v>0</v>
      </c>
      <c r="AG719" s="88">
        <v>0.42</v>
      </c>
      <c r="AH719" s="89">
        <f t="shared" si="142"/>
        <v>0</v>
      </c>
      <c r="AI719" s="89">
        <v>0</v>
      </c>
      <c r="AJ719" s="164">
        <f t="shared" si="138"/>
        <v>0</v>
      </c>
      <c r="AK719" s="89">
        <v>0</v>
      </c>
      <c r="AL719" s="164">
        <f t="shared" si="139"/>
        <v>0</v>
      </c>
      <c r="AM719" s="92">
        <f t="shared" si="144"/>
        <v>0</v>
      </c>
    </row>
    <row r="720" spans="1:39" hidden="1" x14ac:dyDescent="0.25">
      <c r="A720" s="136" t="s">
        <v>364</v>
      </c>
      <c r="B720" s="121" t="s">
        <v>71</v>
      </c>
      <c r="C720" s="121" t="s">
        <v>127</v>
      </c>
      <c r="D720" s="121" t="s">
        <v>153</v>
      </c>
      <c r="E720" s="121" t="s">
        <v>159</v>
      </c>
      <c r="F720" s="121" t="s">
        <v>160</v>
      </c>
      <c r="G720" s="121" t="s">
        <v>76</v>
      </c>
      <c r="H720" s="121" t="s">
        <v>298</v>
      </c>
      <c r="I720" s="121" t="s">
        <v>343</v>
      </c>
      <c r="J720" s="121" t="s">
        <v>343</v>
      </c>
      <c r="K720" s="121" t="s">
        <v>363</v>
      </c>
      <c r="L720" s="121" t="s">
        <v>125</v>
      </c>
      <c r="N720" s="121" t="s">
        <v>126</v>
      </c>
      <c r="O720" s="121" t="s">
        <v>94</v>
      </c>
      <c r="P720" s="88">
        <v>0.04</v>
      </c>
      <c r="S720" s="89">
        <v>322.47394365991897</v>
      </c>
      <c r="T720" s="89"/>
      <c r="U720" s="89">
        <v>0</v>
      </c>
      <c r="V720" s="164">
        <f t="shared" si="136"/>
        <v>322.47394365991897</v>
      </c>
      <c r="W720" s="164">
        <f t="shared" si="137"/>
        <v>0</v>
      </c>
      <c r="Y720" s="143">
        <f t="shared" si="145"/>
        <v>0</v>
      </c>
      <c r="Z720" s="143">
        <f t="shared" si="146"/>
        <v>0</v>
      </c>
      <c r="AA720" s="89">
        <f t="shared" si="140"/>
        <v>0</v>
      </c>
      <c r="AB720" s="164">
        <f t="shared" si="141"/>
        <v>0</v>
      </c>
      <c r="AC720" s="188">
        <v>0.05</v>
      </c>
      <c r="AD720" s="89">
        <f t="shared" si="130"/>
        <v>0</v>
      </c>
      <c r="AG720" s="88">
        <v>0.42</v>
      </c>
      <c r="AH720" s="89">
        <f t="shared" si="142"/>
        <v>0</v>
      </c>
      <c r="AI720" s="89">
        <v>0</v>
      </c>
      <c r="AJ720" s="164">
        <f t="shared" si="138"/>
        <v>0</v>
      </c>
      <c r="AK720" s="89">
        <v>0</v>
      </c>
      <c r="AL720" s="164">
        <f t="shared" si="139"/>
        <v>0</v>
      </c>
      <c r="AM720" s="92">
        <f t="shared" si="144"/>
        <v>0</v>
      </c>
    </row>
    <row r="721" spans="1:39" hidden="1" x14ac:dyDescent="0.25">
      <c r="A721" s="136" t="s">
        <v>364</v>
      </c>
      <c r="B721" s="121" t="s">
        <v>71</v>
      </c>
      <c r="C721" s="121" t="s">
        <v>127</v>
      </c>
      <c r="D721" s="121" t="s">
        <v>153</v>
      </c>
      <c r="E721" s="121" t="s">
        <v>161</v>
      </c>
      <c r="F721" s="121" t="s">
        <v>162</v>
      </c>
      <c r="G721" s="121" t="s">
        <v>76</v>
      </c>
      <c r="H721" s="121" t="s">
        <v>298</v>
      </c>
      <c r="I721" s="121" t="s">
        <v>343</v>
      </c>
      <c r="J721" s="121" t="s">
        <v>343</v>
      </c>
      <c r="K721" s="121" t="s">
        <v>363</v>
      </c>
      <c r="L721" s="121" t="s">
        <v>125</v>
      </c>
      <c r="N721" s="121" t="s">
        <v>126</v>
      </c>
      <c r="O721" s="121" t="s">
        <v>94</v>
      </c>
      <c r="P721" s="88">
        <v>0.23</v>
      </c>
      <c r="S721" s="89">
        <v>196.54507042269699</v>
      </c>
      <c r="T721" s="89"/>
      <c r="U721" s="89">
        <v>0</v>
      </c>
      <c r="V721" s="164">
        <f t="shared" si="136"/>
        <v>196.54507042269699</v>
      </c>
      <c r="W721" s="164">
        <f t="shared" si="137"/>
        <v>0</v>
      </c>
      <c r="Y721" s="143">
        <f t="shared" si="145"/>
        <v>0</v>
      </c>
      <c r="Z721" s="143">
        <f t="shared" si="146"/>
        <v>0</v>
      </c>
      <c r="AA721" s="89">
        <f t="shared" si="140"/>
        <v>0</v>
      </c>
      <c r="AB721" s="164">
        <f t="shared" si="141"/>
        <v>0</v>
      </c>
      <c r="AC721" s="188">
        <v>0.05</v>
      </c>
      <c r="AD721" s="89">
        <f t="shared" ref="AD721:AD752" si="147">AB721*AC721</f>
        <v>0</v>
      </c>
      <c r="AG721" s="88">
        <v>0.42</v>
      </c>
      <c r="AH721" s="89">
        <f t="shared" si="142"/>
        <v>0</v>
      </c>
      <c r="AI721" s="89">
        <v>0</v>
      </c>
      <c r="AJ721" s="164">
        <f t="shared" ref="AJ721:AJ748" si="148">T721*AG721</f>
        <v>0</v>
      </c>
      <c r="AK721" s="89">
        <v>0</v>
      </c>
      <c r="AL721" s="164">
        <f t="shared" ref="AL721:AL748" si="149">AI721+AJ721-AK721+U721</f>
        <v>0</v>
      </c>
      <c r="AM721" s="92">
        <f t="shared" si="144"/>
        <v>0</v>
      </c>
    </row>
    <row r="722" spans="1:39" hidden="1" x14ac:dyDescent="0.25">
      <c r="A722" s="136" t="s">
        <v>364</v>
      </c>
      <c r="B722" s="121" t="s">
        <v>71</v>
      </c>
      <c r="C722" s="121" t="s">
        <v>127</v>
      </c>
      <c r="D722" s="121" t="s">
        <v>153</v>
      </c>
      <c r="E722" s="121" t="s">
        <v>163</v>
      </c>
      <c r="F722" s="121" t="s">
        <v>164</v>
      </c>
      <c r="G722" s="121" t="s">
        <v>76</v>
      </c>
      <c r="H722" s="121" t="s">
        <v>298</v>
      </c>
      <c r="I722" s="121" t="s">
        <v>343</v>
      </c>
      <c r="J722" s="121" t="s">
        <v>343</v>
      </c>
      <c r="K722" s="121" t="s">
        <v>363</v>
      </c>
      <c r="L722" s="121" t="s">
        <v>125</v>
      </c>
      <c r="N722" s="121" t="s">
        <v>126</v>
      </c>
      <c r="O722" s="121" t="s">
        <v>94</v>
      </c>
      <c r="P722" s="88">
        <v>0.03</v>
      </c>
      <c r="S722" s="89">
        <v>1513.0032394366101</v>
      </c>
      <c r="T722" s="89"/>
      <c r="U722" s="89">
        <v>0</v>
      </c>
      <c r="V722" s="164">
        <f t="shared" si="136"/>
        <v>1513.0032394366101</v>
      </c>
      <c r="W722" s="164">
        <f t="shared" si="137"/>
        <v>0</v>
      </c>
      <c r="Y722" s="143">
        <f t="shared" si="145"/>
        <v>0</v>
      </c>
      <c r="Z722" s="143">
        <f t="shared" si="146"/>
        <v>0</v>
      </c>
      <c r="AA722" s="89">
        <f t="shared" si="140"/>
        <v>0</v>
      </c>
      <c r="AB722" s="164">
        <f t="shared" si="141"/>
        <v>0</v>
      </c>
      <c r="AC722" s="188">
        <v>0.05</v>
      </c>
      <c r="AD722" s="89">
        <f t="shared" si="147"/>
        <v>0</v>
      </c>
      <c r="AG722" s="88">
        <v>0.42</v>
      </c>
      <c r="AH722" s="89">
        <f t="shared" si="142"/>
        <v>0</v>
      </c>
      <c r="AI722" s="89">
        <v>0</v>
      </c>
      <c r="AJ722" s="164">
        <f t="shared" si="148"/>
        <v>0</v>
      </c>
      <c r="AK722" s="89">
        <v>0</v>
      </c>
      <c r="AL722" s="164">
        <f t="shared" si="149"/>
        <v>0</v>
      </c>
      <c r="AM722" s="92">
        <f t="shared" si="144"/>
        <v>0</v>
      </c>
    </row>
    <row r="723" spans="1:39" hidden="1" x14ac:dyDescent="0.25">
      <c r="A723" s="136" t="s">
        <v>364</v>
      </c>
      <c r="B723" s="121" t="s">
        <v>71</v>
      </c>
      <c r="C723" s="121" t="s">
        <v>127</v>
      </c>
      <c r="D723" s="121" t="s">
        <v>153</v>
      </c>
      <c r="E723" s="121" t="s">
        <v>165</v>
      </c>
      <c r="F723" s="121" t="s">
        <v>166</v>
      </c>
      <c r="G723" s="121" t="s">
        <v>76</v>
      </c>
      <c r="H723" s="121" t="s">
        <v>298</v>
      </c>
      <c r="I723" s="121" t="s">
        <v>343</v>
      </c>
      <c r="J723" s="121" t="s">
        <v>343</v>
      </c>
      <c r="K723" s="121" t="s">
        <v>363</v>
      </c>
      <c r="L723" s="121" t="s">
        <v>125</v>
      </c>
      <c r="N723" s="121" t="s">
        <v>126</v>
      </c>
      <c r="O723" s="121" t="s">
        <v>94</v>
      </c>
      <c r="P723" s="88">
        <v>0.03</v>
      </c>
      <c r="S723" s="89">
        <v>6504.6216901406997</v>
      </c>
      <c r="T723" s="89"/>
      <c r="U723" s="89">
        <v>0</v>
      </c>
      <c r="V723" s="164">
        <f t="shared" si="136"/>
        <v>6504.6216901406997</v>
      </c>
      <c r="W723" s="164">
        <f t="shared" si="137"/>
        <v>0</v>
      </c>
      <c r="Y723" s="143">
        <f t="shared" si="145"/>
        <v>0</v>
      </c>
      <c r="Z723" s="143">
        <f t="shared" si="146"/>
        <v>0</v>
      </c>
      <c r="AA723" s="89">
        <f t="shared" si="140"/>
        <v>0</v>
      </c>
      <c r="AB723" s="164">
        <f t="shared" si="141"/>
        <v>0</v>
      </c>
      <c r="AC723" s="188">
        <v>0.05</v>
      </c>
      <c r="AD723" s="89">
        <f t="shared" si="147"/>
        <v>0</v>
      </c>
      <c r="AG723" s="88">
        <v>0</v>
      </c>
      <c r="AH723" s="89">
        <f t="shared" si="142"/>
        <v>0</v>
      </c>
      <c r="AI723" s="89">
        <v>0</v>
      </c>
      <c r="AJ723" s="164">
        <f t="shared" si="148"/>
        <v>0</v>
      </c>
      <c r="AK723" s="89">
        <v>0</v>
      </c>
      <c r="AL723" s="164">
        <f t="shared" si="149"/>
        <v>0</v>
      </c>
      <c r="AM723" s="92">
        <f t="shared" si="144"/>
        <v>0</v>
      </c>
    </row>
    <row r="724" spans="1:39" hidden="1" x14ac:dyDescent="0.25">
      <c r="A724" s="136" t="s">
        <v>364</v>
      </c>
      <c r="B724" s="121" t="s">
        <v>71</v>
      </c>
      <c r="C724" s="121" t="s">
        <v>127</v>
      </c>
      <c r="D724" s="121" t="s">
        <v>153</v>
      </c>
      <c r="E724" s="121" t="s">
        <v>167</v>
      </c>
      <c r="F724" s="121" t="s">
        <v>168</v>
      </c>
      <c r="G724" s="121" t="s">
        <v>76</v>
      </c>
      <c r="H724" s="121" t="s">
        <v>298</v>
      </c>
      <c r="I724" s="121" t="s">
        <v>343</v>
      </c>
      <c r="J724" s="121" t="s">
        <v>343</v>
      </c>
      <c r="K724" s="121" t="s">
        <v>363</v>
      </c>
      <c r="L724" s="121" t="s">
        <v>125</v>
      </c>
      <c r="N724" s="121" t="s">
        <v>126</v>
      </c>
      <c r="O724" s="121" t="s">
        <v>94</v>
      </c>
      <c r="P724" s="88">
        <v>0.18</v>
      </c>
      <c r="S724" s="89">
        <v>44820.261970721403</v>
      </c>
      <c r="T724" s="89"/>
      <c r="U724" s="89">
        <v>0</v>
      </c>
      <c r="V724" s="164">
        <f t="shared" si="136"/>
        <v>44820.261970721403</v>
      </c>
      <c r="W724" s="164">
        <f t="shared" si="137"/>
        <v>0</v>
      </c>
      <c r="Y724" s="143">
        <f t="shared" si="145"/>
        <v>0</v>
      </c>
      <c r="Z724" s="143">
        <f t="shared" si="146"/>
        <v>0</v>
      </c>
      <c r="AA724" s="89">
        <f t="shared" si="140"/>
        <v>0</v>
      </c>
      <c r="AB724" s="164">
        <f t="shared" si="141"/>
        <v>0</v>
      </c>
      <c r="AC724" s="188">
        <v>0.05</v>
      </c>
      <c r="AD724" s="89">
        <f t="shared" si="147"/>
        <v>0</v>
      </c>
      <c r="AG724" s="88">
        <v>0.42</v>
      </c>
      <c r="AH724" s="89">
        <f t="shared" si="142"/>
        <v>0</v>
      </c>
      <c r="AI724" s="89">
        <v>0</v>
      </c>
      <c r="AJ724" s="164">
        <f t="shared" si="148"/>
        <v>0</v>
      </c>
      <c r="AK724" s="89">
        <v>0</v>
      </c>
      <c r="AL724" s="164">
        <f t="shared" si="149"/>
        <v>0</v>
      </c>
      <c r="AM724" s="92">
        <f t="shared" si="144"/>
        <v>0</v>
      </c>
    </row>
    <row r="725" spans="1:39" hidden="1" x14ac:dyDescent="0.25">
      <c r="A725" s="136" t="s">
        <v>364</v>
      </c>
      <c r="B725" s="121" t="s">
        <v>71</v>
      </c>
      <c r="C725" s="121" t="s">
        <v>127</v>
      </c>
      <c r="D725" s="121" t="s">
        <v>153</v>
      </c>
      <c r="E725" s="121" t="s">
        <v>169</v>
      </c>
      <c r="F725" s="121" t="s">
        <v>170</v>
      </c>
      <c r="G725" s="121" t="s">
        <v>76</v>
      </c>
      <c r="H725" s="121" t="s">
        <v>298</v>
      </c>
      <c r="I725" s="121" t="s">
        <v>343</v>
      </c>
      <c r="J725" s="121" t="s">
        <v>343</v>
      </c>
      <c r="K725" s="121" t="s">
        <v>363</v>
      </c>
      <c r="L725" s="121" t="s">
        <v>125</v>
      </c>
      <c r="N725" s="121" t="s">
        <v>126</v>
      </c>
      <c r="O725" s="121" t="s">
        <v>94</v>
      </c>
      <c r="P725" s="88">
        <v>0.23</v>
      </c>
      <c r="S725" s="89">
        <v>132154.611549297</v>
      </c>
      <c r="T725" s="89"/>
      <c r="U725" s="89">
        <v>0</v>
      </c>
      <c r="V725" s="164">
        <f t="shared" si="136"/>
        <v>132154.611549297</v>
      </c>
      <c r="W725" s="164">
        <f t="shared" si="137"/>
        <v>0</v>
      </c>
      <c r="Y725" s="143">
        <f t="shared" si="145"/>
        <v>0</v>
      </c>
      <c r="Z725" s="143">
        <f t="shared" si="146"/>
        <v>0</v>
      </c>
      <c r="AA725" s="89">
        <f t="shared" si="140"/>
        <v>0</v>
      </c>
      <c r="AB725" s="164">
        <f t="shared" si="141"/>
        <v>0</v>
      </c>
      <c r="AC725" s="188">
        <v>0.05</v>
      </c>
      <c r="AD725" s="89">
        <f t="shared" si="147"/>
        <v>0</v>
      </c>
      <c r="AG725" s="88">
        <v>0.42</v>
      </c>
      <c r="AH725" s="89">
        <f t="shared" si="142"/>
        <v>0</v>
      </c>
      <c r="AI725" s="89">
        <v>0</v>
      </c>
      <c r="AJ725" s="164">
        <f t="shared" si="148"/>
        <v>0</v>
      </c>
      <c r="AK725" s="89">
        <v>0</v>
      </c>
      <c r="AL725" s="164">
        <f t="shared" si="149"/>
        <v>0</v>
      </c>
      <c r="AM725" s="92">
        <f t="shared" ref="AM725:AM748" si="150">IF(O725="折扣",AK725*P725,IF(O725="返现",AK725/(1+AG725),AK725/(1+P725+AG725)))</f>
        <v>0</v>
      </c>
    </row>
    <row r="726" spans="1:39" hidden="1" x14ac:dyDescent="0.25">
      <c r="A726" s="136" t="s">
        <v>364</v>
      </c>
      <c r="B726" s="121" t="s">
        <v>71</v>
      </c>
      <c r="C726" s="121" t="s">
        <v>127</v>
      </c>
      <c r="D726" s="121" t="s">
        <v>153</v>
      </c>
      <c r="E726" s="121" t="s">
        <v>171</v>
      </c>
      <c r="F726" s="121" t="s">
        <v>172</v>
      </c>
      <c r="G726" s="121" t="s">
        <v>76</v>
      </c>
      <c r="H726" s="121" t="s">
        <v>298</v>
      </c>
      <c r="I726" s="121" t="s">
        <v>343</v>
      </c>
      <c r="J726" s="121" t="s">
        <v>343</v>
      </c>
      <c r="K726" s="121" t="s">
        <v>363</v>
      </c>
      <c r="L726" s="121" t="s">
        <v>125</v>
      </c>
      <c r="N726" s="121" t="s">
        <v>126</v>
      </c>
      <c r="O726" s="121" t="s">
        <v>94</v>
      </c>
      <c r="P726" s="88">
        <v>0.03</v>
      </c>
      <c r="S726" s="89">
        <v>14157.309295774699</v>
      </c>
      <c r="T726" s="89"/>
      <c r="U726" s="89">
        <v>0</v>
      </c>
      <c r="V726" s="164">
        <f t="shared" si="136"/>
        <v>14157.309295774699</v>
      </c>
      <c r="W726" s="164">
        <f t="shared" si="137"/>
        <v>0</v>
      </c>
      <c r="Y726" s="143">
        <f t="shared" si="145"/>
        <v>0</v>
      </c>
      <c r="Z726" s="143">
        <f t="shared" si="146"/>
        <v>0</v>
      </c>
      <c r="AA726" s="89">
        <f t="shared" si="140"/>
        <v>0</v>
      </c>
      <c r="AB726" s="164">
        <f t="shared" si="141"/>
        <v>0</v>
      </c>
      <c r="AC726" s="188">
        <v>0.05</v>
      </c>
      <c r="AD726" s="89">
        <f t="shared" si="147"/>
        <v>0</v>
      </c>
      <c r="AG726" s="88">
        <v>0.42</v>
      </c>
      <c r="AH726" s="89">
        <f t="shared" si="142"/>
        <v>0</v>
      </c>
      <c r="AI726" s="89">
        <v>0</v>
      </c>
      <c r="AJ726" s="164">
        <f t="shared" si="148"/>
        <v>0</v>
      </c>
      <c r="AK726" s="89">
        <v>0</v>
      </c>
      <c r="AL726" s="164">
        <f t="shared" si="149"/>
        <v>0</v>
      </c>
      <c r="AM726" s="92">
        <f t="shared" si="150"/>
        <v>0</v>
      </c>
    </row>
    <row r="727" spans="1:39" hidden="1" x14ac:dyDescent="0.25">
      <c r="A727" s="136" t="s">
        <v>364</v>
      </c>
      <c r="B727" s="121" t="s">
        <v>71</v>
      </c>
      <c r="C727" s="121" t="s">
        <v>127</v>
      </c>
      <c r="D727" s="121" t="s">
        <v>153</v>
      </c>
      <c r="E727" s="121" t="s">
        <v>173</v>
      </c>
      <c r="F727" s="121" t="s">
        <v>174</v>
      </c>
      <c r="G727" s="121" t="s">
        <v>76</v>
      </c>
      <c r="H727" s="121" t="s">
        <v>298</v>
      </c>
      <c r="I727" s="121" t="s">
        <v>343</v>
      </c>
      <c r="J727" s="121" t="s">
        <v>343</v>
      </c>
      <c r="K727" s="121" t="s">
        <v>363</v>
      </c>
      <c r="L727" s="121" t="s">
        <v>125</v>
      </c>
      <c r="N727" s="121" t="s">
        <v>126</v>
      </c>
      <c r="O727" s="121" t="s">
        <v>94</v>
      </c>
      <c r="P727" s="88">
        <v>0.03</v>
      </c>
      <c r="S727" s="89">
        <v>480.55873239384499</v>
      </c>
      <c r="T727" s="89"/>
      <c r="U727" s="89">
        <v>0</v>
      </c>
      <c r="V727" s="164">
        <f t="shared" si="136"/>
        <v>480.55873239384499</v>
      </c>
      <c r="W727" s="164">
        <f t="shared" si="137"/>
        <v>0</v>
      </c>
      <c r="Y727" s="143">
        <f t="shared" si="145"/>
        <v>0</v>
      </c>
      <c r="Z727" s="143">
        <f t="shared" si="146"/>
        <v>0</v>
      </c>
      <c r="AA727" s="89">
        <f t="shared" si="140"/>
        <v>0</v>
      </c>
      <c r="AB727" s="164">
        <f t="shared" si="141"/>
        <v>0</v>
      </c>
      <c r="AC727" s="188">
        <v>0.05</v>
      </c>
      <c r="AD727" s="89">
        <f t="shared" si="147"/>
        <v>0</v>
      </c>
      <c r="AG727" s="88">
        <v>0.42</v>
      </c>
      <c r="AH727" s="89">
        <f t="shared" si="142"/>
        <v>0</v>
      </c>
      <c r="AI727" s="89">
        <v>0</v>
      </c>
      <c r="AJ727" s="164">
        <f t="shared" si="148"/>
        <v>0</v>
      </c>
      <c r="AK727" s="89">
        <v>0</v>
      </c>
      <c r="AL727" s="164">
        <f t="shared" si="149"/>
        <v>0</v>
      </c>
      <c r="AM727" s="92">
        <f t="shared" si="150"/>
        <v>0</v>
      </c>
    </row>
    <row r="728" spans="1:39" hidden="1" x14ac:dyDescent="0.25">
      <c r="A728" s="136" t="s">
        <v>364</v>
      </c>
      <c r="B728" s="121" t="s">
        <v>71</v>
      </c>
      <c r="C728" s="121" t="s">
        <v>127</v>
      </c>
      <c r="D728" s="121" t="s">
        <v>153</v>
      </c>
      <c r="E728" s="121" t="s">
        <v>175</v>
      </c>
      <c r="F728" s="121" t="s">
        <v>176</v>
      </c>
      <c r="G728" s="121" t="s">
        <v>76</v>
      </c>
      <c r="H728" s="121" t="s">
        <v>298</v>
      </c>
      <c r="I728" s="121" t="s">
        <v>343</v>
      </c>
      <c r="J728" s="121" t="s">
        <v>343</v>
      </c>
      <c r="K728" s="121" t="s">
        <v>363</v>
      </c>
      <c r="L728" s="121" t="s">
        <v>125</v>
      </c>
      <c r="N728" s="121" t="s">
        <v>126</v>
      </c>
      <c r="O728" s="121" t="s">
        <v>94</v>
      </c>
      <c r="P728" s="88">
        <v>0.23</v>
      </c>
      <c r="S728" s="89">
        <v>88.72</v>
      </c>
      <c r="T728" s="89"/>
      <c r="U728" s="89">
        <v>0</v>
      </c>
      <c r="V728" s="164">
        <f t="shared" si="136"/>
        <v>88.72</v>
      </c>
      <c r="W728" s="164">
        <f t="shared" si="137"/>
        <v>0</v>
      </c>
      <c r="Y728" s="143">
        <f t="shared" si="145"/>
        <v>0</v>
      </c>
      <c r="Z728" s="143">
        <f t="shared" si="146"/>
        <v>0</v>
      </c>
      <c r="AA728" s="89">
        <f t="shared" si="140"/>
        <v>0</v>
      </c>
      <c r="AB728" s="164">
        <f t="shared" si="141"/>
        <v>0</v>
      </c>
      <c r="AC728" s="188">
        <v>0.05</v>
      </c>
      <c r="AD728" s="89">
        <f t="shared" si="147"/>
        <v>0</v>
      </c>
      <c r="AG728" s="88">
        <v>0.42</v>
      </c>
      <c r="AH728" s="89">
        <f t="shared" si="142"/>
        <v>0</v>
      </c>
      <c r="AI728" s="89">
        <v>0</v>
      </c>
      <c r="AJ728" s="164">
        <f t="shared" si="148"/>
        <v>0</v>
      </c>
      <c r="AK728" s="89">
        <v>0</v>
      </c>
      <c r="AL728" s="164">
        <f t="shared" si="149"/>
        <v>0</v>
      </c>
      <c r="AM728" s="92">
        <f t="shared" si="150"/>
        <v>0</v>
      </c>
    </row>
    <row r="729" spans="1:39" hidden="1" x14ac:dyDescent="0.25">
      <c r="A729" s="136" t="s">
        <v>364</v>
      </c>
      <c r="B729" s="121" t="s">
        <v>71</v>
      </c>
      <c r="C729" s="121" t="s">
        <v>127</v>
      </c>
      <c r="D729" s="121" t="s">
        <v>153</v>
      </c>
      <c r="E729" s="121" t="s">
        <v>177</v>
      </c>
      <c r="F729" s="121" t="s">
        <v>178</v>
      </c>
      <c r="G729" s="121" t="s">
        <v>76</v>
      </c>
      <c r="H729" s="121" t="s">
        <v>298</v>
      </c>
      <c r="I729" s="121" t="s">
        <v>343</v>
      </c>
      <c r="J729" s="121" t="s">
        <v>343</v>
      </c>
      <c r="K729" s="121" t="s">
        <v>363</v>
      </c>
      <c r="L729" s="121" t="s">
        <v>125</v>
      </c>
      <c r="N729" s="121" t="s">
        <v>126</v>
      </c>
      <c r="O729" s="121" t="s">
        <v>94</v>
      </c>
      <c r="P729" s="88">
        <v>0.18</v>
      </c>
      <c r="S729" s="89">
        <v>147.29985915508601</v>
      </c>
      <c r="T729" s="89"/>
      <c r="U729" s="89">
        <v>0</v>
      </c>
      <c r="V729" s="164">
        <f t="shared" si="136"/>
        <v>147.29985915508601</v>
      </c>
      <c r="W729" s="164">
        <f t="shared" si="137"/>
        <v>0</v>
      </c>
      <c r="Y729" s="143">
        <f t="shared" si="145"/>
        <v>0</v>
      </c>
      <c r="Z729" s="143">
        <f t="shared" si="146"/>
        <v>0</v>
      </c>
      <c r="AA729" s="89">
        <f t="shared" si="140"/>
        <v>0</v>
      </c>
      <c r="AB729" s="164">
        <f t="shared" si="141"/>
        <v>0</v>
      </c>
      <c r="AC729" s="188">
        <v>0.05</v>
      </c>
      <c r="AD729" s="89">
        <f t="shared" si="147"/>
        <v>0</v>
      </c>
      <c r="AG729" s="88">
        <v>0.42</v>
      </c>
      <c r="AH729" s="89">
        <f t="shared" si="142"/>
        <v>0</v>
      </c>
      <c r="AI729" s="89">
        <v>0</v>
      </c>
      <c r="AJ729" s="164">
        <f t="shared" si="148"/>
        <v>0</v>
      </c>
      <c r="AK729" s="89">
        <v>0</v>
      </c>
      <c r="AL729" s="164">
        <f t="shared" si="149"/>
        <v>0</v>
      </c>
      <c r="AM729" s="92">
        <f t="shared" si="150"/>
        <v>0</v>
      </c>
    </row>
    <row r="730" spans="1:39" hidden="1" x14ac:dyDescent="0.25">
      <c r="A730" s="136" t="s">
        <v>364</v>
      </c>
      <c r="B730" s="121" t="s">
        <v>71</v>
      </c>
      <c r="C730" s="121" t="s">
        <v>127</v>
      </c>
      <c r="D730" s="121" t="s">
        <v>153</v>
      </c>
      <c r="E730" s="121" t="s">
        <v>179</v>
      </c>
      <c r="F730" s="121" t="s">
        <v>180</v>
      </c>
      <c r="G730" s="121" t="s">
        <v>76</v>
      </c>
      <c r="H730" s="121" t="s">
        <v>298</v>
      </c>
      <c r="I730" s="121" t="s">
        <v>343</v>
      </c>
      <c r="J730" s="121" t="s">
        <v>343</v>
      </c>
      <c r="K730" s="121" t="s">
        <v>363</v>
      </c>
      <c r="L730" s="121" t="s">
        <v>125</v>
      </c>
      <c r="N730" s="121" t="s">
        <v>126</v>
      </c>
      <c r="O730" s="121" t="s">
        <v>94</v>
      </c>
      <c r="P730" s="88">
        <v>0.18</v>
      </c>
      <c r="S730" s="89">
        <v>4215.2245070423196</v>
      </c>
      <c r="T730" s="89"/>
      <c r="U730" s="89">
        <v>0</v>
      </c>
      <c r="V730" s="164">
        <f t="shared" si="136"/>
        <v>4215.2245070423196</v>
      </c>
      <c r="W730" s="164">
        <f t="shared" si="137"/>
        <v>0</v>
      </c>
      <c r="Y730" s="143">
        <f t="shared" si="145"/>
        <v>0</v>
      </c>
      <c r="Z730" s="143">
        <f t="shared" si="146"/>
        <v>0</v>
      </c>
      <c r="AA730" s="89">
        <f t="shared" si="140"/>
        <v>0</v>
      </c>
      <c r="AB730" s="164">
        <f t="shared" si="141"/>
        <v>0</v>
      </c>
      <c r="AC730" s="188">
        <v>0.05</v>
      </c>
      <c r="AD730" s="89">
        <f t="shared" si="147"/>
        <v>0</v>
      </c>
      <c r="AG730" s="88">
        <v>0.42</v>
      </c>
      <c r="AH730" s="89">
        <f t="shared" si="142"/>
        <v>0</v>
      </c>
      <c r="AI730" s="89">
        <v>0</v>
      </c>
      <c r="AJ730" s="164">
        <f t="shared" si="148"/>
        <v>0</v>
      </c>
      <c r="AK730" s="89">
        <v>0</v>
      </c>
      <c r="AL730" s="164">
        <f t="shared" si="149"/>
        <v>0</v>
      </c>
      <c r="AM730" s="92">
        <f t="shared" si="150"/>
        <v>0</v>
      </c>
    </row>
    <row r="731" spans="1:39" hidden="1" x14ac:dyDescent="0.25">
      <c r="A731" s="136" t="s">
        <v>364</v>
      </c>
      <c r="B731" s="121" t="s">
        <v>71</v>
      </c>
      <c r="C731" s="121" t="s">
        <v>127</v>
      </c>
      <c r="D731" s="121" t="s">
        <v>153</v>
      </c>
      <c r="E731" s="121" t="s">
        <v>181</v>
      </c>
      <c r="F731" s="121" t="s">
        <v>182</v>
      </c>
      <c r="G731" s="121" t="s">
        <v>76</v>
      </c>
      <c r="H731" s="121" t="s">
        <v>298</v>
      </c>
      <c r="I731" s="121" t="s">
        <v>343</v>
      </c>
      <c r="J731" s="121" t="s">
        <v>343</v>
      </c>
      <c r="K731" s="121" t="s">
        <v>363</v>
      </c>
      <c r="L731" s="121" t="s">
        <v>125</v>
      </c>
      <c r="N731" s="121" t="s">
        <v>126</v>
      </c>
      <c r="O731" s="121" t="s">
        <v>94</v>
      </c>
      <c r="P731" s="88">
        <v>0.23</v>
      </c>
      <c r="S731" s="89">
        <v>127.3395774647</v>
      </c>
      <c r="T731" s="89"/>
      <c r="U731" s="89">
        <v>0</v>
      </c>
      <c r="V731" s="164">
        <f t="shared" si="136"/>
        <v>127.3395774647</v>
      </c>
      <c r="W731" s="164">
        <f t="shared" si="137"/>
        <v>0</v>
      </c>
      <c r="Y731" s="143">
        <f t="shared" si="145"/>
        <v>0</v>
      </c>
      <c r="Z731" s="143">
        <f t="shared" si="146"/>
        <v>0</v>
      </c>
      <c r="AA731" s="89">
        <f t="shared" si="140"/>
        <v>0</v>
      </c>
      <c r="AB731" s="164">
        <f t="shared" si="141"/>
        <v>0</v>
      </c>
      <c r="AC731" s="188">
        <v>0.05</v>
      </c>
      <c r="AD731" s="89">
        <f t="shared" si="147"/>
        <v>0</v>
      </c>
      <c r="AG731" s="88">
        <v>0.42</v>
      </c>
      <c r="AH731" s="89">
        <f t="shared" si="142"/>
        <v>0</v>
      </c>
      <c r="AI731" s="89">
        <v>0</v>
      </c>
      <c r="AJ731" s="164">
        <f t="shared" si="148"/>
        <v>0</v>
      </c>
      <c r="AK731" s="89">
        <v>0</v>
      </c>
      <c r="AL731" s="164">
        <f t="shared" si="149"/>
        <v>0</v>
      </c>
      <c r="AM731" s="92">
        <f t="shared" si="150"/>
        <v>0</v>
      </c>
    </row>
    <row r="732" spans="1:39" hidden="1" x14ac:dyDescent="0.25">
      <c r="A732" s="136" t="s">
        <v>364</v>
      </c>
      <c r="B732" s="121" t="s">
        <v>71</v>
      </c>
      <c r="C732" s="121" t="s">
        <v>127</v>
      </c>
      <c r="D732" s="121" t="s">
        <v>153</v>
      </c>
      <c r="E732" s="121" t="s">
        <v>183</v>
      </c>
      <c r="F732" s="121" t="s">
        <v>184</v>
      </c>
      <c r="G732" s="121" t="s">
        <v>76</v>
      </c>
      <c r="H732" s="121" t="s">
        <v>298</v>
      </c>
      <c r="I732" s="121" t="s">
        <v>343</v>
      </c>
      <c r="J732" s="121" t="s">
        <v>343</v>
      </c>
      <c r="K732" s="121" t="s">
        <v>363</v>
      </c>
      <c r="L732" s="121" t="s">
        <v>125</v>
      </c>
      <c r="N732" s="121" t="s">
        <v>126</v>
      </c>
      <c r="O732" s="121" t="s">
        <v>94</v>
      </c>
      <c r="P732" s="88">
        <v>0.23</v>
      </c>
      <c r="S732" s="89">
        <v>172.66352112698999</v>
      </c>
      <c r="T732" s="89"/>
      <c r="U732" s="89">
        <v>0</v>
      </c>
      <c r="V732" s="164">
        <f t="shared" si="136"/>
        <v>172.66352112698999</v>
      </c>
      <c r="W732" s="164">
        <f t="shared" si="137"/>
        <v>0</v>
      </c>
      <c r="Y732" s="143">
        <f t="shared" si="145"/>
        <v>0</v>
      </c>
      <c r="Z732" s="143">
        <f t="shared" si="146"/>
        <v>0</v>
      </c>
      <c r="AA732" s="89">
        <f t="shared" si="140"/>
        <v>0</v>
      </c>
      <c r="AB732" s="164">
        <f t="shared" si="141"/>
        <v>0</v>
      </c>
      <c r="AC732" s="188">
        <v>0.05</v>
      </c>
      <c r="AD732" s="89">
        <f t="shared" si="147"/>
        <v>0</v>
      </c>
      <c r="AG732" s="88">
        <v>0.42</v>
      </c>
      <c r="AH732" s="89">
        <f t="shared" si="142"/>
        <v>0</v>
      </c>
      <c r="AI732" s="89">
        <v>0</v>
      </c>
      <c r="AJ732" s="164">
        <f t="shared" si="148"/>
        <v>0</v>
      </c>
      <c r="AK732" s="89">
        <v>0</v>
      </c>
      <c r="AL732" s="164">
        <f t="shared" si="149"/>
        <v>0</v>
      </c>
      <c r="AM732" s="92">
        <f t="shared" si="150"/>
        <v>0</v>
      </c>
    </row>
    <row r="733" spans="1:39" hidden="1" x14ac:dyDescent="0.25">
      <c r="A733" s="136" t="s">
        <v>364</v>
      </c>
      <c r="B733" s="121" t="s">
        <v>71</v>
      </c>
      <c r="C733" s="121" t="s">
        <v>127</v>
      </c>
      <c r="D733" s="121" t="s">
        <v>153</v>
      </c>
      <c r="E733" s="121" t="s">
        <v>185</v>
      </c>
      <c r="F733" s="121" t="s">
        <v>186</v>
      </c>
      <c r="G733" s="121" t="s">
        <v>76</v>
      </c>
      <c r="H733" s="121" t="s">
        <v>298</v>
      </c>
      <c r="I733" s="121" t="s">
        <v>343</v>
      </c>
      <c r="J733" s="121" t="s">
        <v>343</v>
      </c>
      <c r="K733" s="121" t="s">
        <v>363</v>
      </c>
      <c r="L733" s="121" t="s">
        <v>125</v>
      </c>
      <c r="N733" s="121" t="s">
        <v>126</v>
      </c>
      <c r="O733" s="121" t="s">
        <v>94</v>
      </c>
      <c r="P733" s="88">
        <v>0.08</v>
      </c>
      <c r="S733" s="89">
        <v>11055.15</v>
      </c>
      <c r="T733" s="89"/>
      <c r="U733" s="89">
        <v>0</v>
      </c>
      <c r="V733" s="164">
        <f t="shared" si="136"/>
        <v>11055.15</v>
      </c>
      <c r="W733" s="164">
        <f t="shared" si="137"/>
        <v>0</v>
      </c>
      <c r="Y733" s="143">
        <f t="shared" si="145"/>
        <v>0</v>
      </c>
      <c r="Z733" s="143">
        <f t="shared" si="146"/>
        <v>0</v>
      </c>
      <c r="AA733" s="89">
        <f t="shared" si="140"/>
        <v>0</v>
      </c>
      <c r="AB733" s="164">
        <f t="shared" si="141"/>
        <v>0</v>
      </c>
      <c r="AC733" s="188">
        <v>0.05</v>
      </c>
      <c r="AD733" s="89">
        <f t="shared" si="147"/>
        <v>0</v>
      </c>
      <c r="AG733" s="88">
        <v>0.42</v>
      </c>
      <c r="AH733" s="89">
        <f t="shared" si="142"/>
        <v>0</v>
      </c>
      <c r="AI733" s="89">
        <v>0</v>
      </c>
      <c r="AJ733" s="164">
        <f t="shared" si="148"/>
        <v>0</v>
      </c>
      <c r="AK733" s="89">
        <v>0</v>
      </c>
      <c r="AL733" s="164">
        <f t="shared" si="149"/>
        <v>0</v>
      </c>
      <c r="AM733" s="92">
        <f t="shared" si="150"/>
        <v>0</v>
      </c>
    </row>
    <row r="734" spans="1:39" hidden="1" x14ac:dyDescent="0.25">
      <c r="A734" s="136" t="s">
        <v>364</v>
      </c>
      <c r="B734" s="121" t="s">
        <v>3</v>
      </c>
      <c r="C734" s="121" t="s">
        <v>100</v>
      </c>
      <c r="D734" s="121" t="s">
        <v>101</v>
      </c>
      <c r="E734" s="121" t="s">
        <v>121</v>
      </c>
      <c r="F734" s="121" t="s">
        <v>121</v>
      </c>
      <c r="G734" s="121" t="s">
        <v>121</v>
      </c>
      <c r="H734" s="121" t="s">
        <v>298</v>
      </c>
      <c r="I734" s="121" t="s">
        <v>343</v>
      </c>
      <c r="J734" s="121" t="s">
        <v>343</v>
      </c>
      <c r="K734" s="121" t="s">
        <v>363</v>
      </c>
      <c r="L734" s="121" t="s">
        <v>121</v>
      </c>
      <c r="N734" s="121" t="s">
        <v>86</v>
      </c>
      <c r="O734" s="121" t="s">
        <v>94</v>
      </c>
      <c r="P734" s="88">
        <v>5.5E-2</v>
      </c>
      <c r="S734" s="89">
        <v>141426.28</v>
      </c>
      <c r="T734" s="89"/>
      <c r="U734" s="89">
        <v>0</v>
      </c>
      <c r="V734" s="164">
        <f t="shared" si="136"/>
        <v>141426.28</v>
      </c>
      <c r="W734" s="164">
        <f t="shared" si="137"/>
        <v>0</v>
      </c>
      <c r="Y734" s="143">
        <f t="shared" si="145"/>
        <v>0</v>
      </c>
      <c r="Z734" s="143">
        <f t="shared" si="146"/>
        <v>0</v>
      </c>
      <c r="AA734" s="89">
        <f t="shared" si="140"/>
        <v>0</v>
      </c>
      <c r="AB734" s="164">
        <f t="shared" si="141"/>
        <v>0</v>
      </c>
      <c r="AC734" s="188">
        <v>0.05</v>
      </c>
      <c r="AD734" s="89">
        <f t="shared" si="147"/>
        <v>0</v>
      </c>
      <c r="AG734" s="88">
        <v>0.14000000000000001</v>
      </c>
      <c r="AH734" s="89">
        <f t="shared" si="142"/>
        <v>0</v>
      </c>
      <c r="AI734" s="89">
        <v>-14388.29</v>
      </c>
      <c r="AJ734" s="164">
        <f t="shared" si="148"/>
        <v>0</v>
      </c>
      <c r="AK734" s="89">
        <v>0</v>
      </c>
      <c r="AL734" s="164">
        <f t="shared" si="149"/>
        <v>-14388.29</v>
      </c>
      <c r="AM734" s="92">
        <f t="shared" si="150"/>
        <v>0</v>
      </c>
    </row>
    <row r="735" spans="1:39" hidden="1" x14ac:dyDescent="0.25">
      <c r="A735" s="136" t="s">
        <v>364</v>
      </c>
      <c r="B735" s="121" t="s">
        <v>3</v>
      </c>
      <c r="C735" s="121" t="s">
        <v>90</v>
      </c>
      <c r="D735" s="121" t="s">
        <v>114</v>
      </c>
      <c r="E735" s="121" t="s">
        <v>115</v>
      </c>
      <c r="F735" s="121" t="s">
        <v>115</v>
      </c>
      <c r="G735" s="121" t="s">
        <v>115</v>
      </c>
      <c r="H735" s="121" t="s">
        <v>298</v>
      </c>
      <c r="I735" s="121" t="s">
        <v>343</v>
      </c>
      <c r="J735" s="121" t="s">
        <v>343</v>
      </c>
      <c r="K735" s="121" t="s">
        <v>363</v>
      </c>
      <c r="L735" s="121" t="s">
        <v>116</v>
      </c>
      <c r="N735" s="121" t="s">
        <v>86</v>
      </c>
      <c r="O735" s="121" t="s">
        <v>94</v>
      </c>
      <c r="P735" s="88">
        <v>-0.15</v>
      </c>
      <c r="S735" s="89">
        <v>205.52</v>
      </c>
      <c r="T735" s="89"/>
      <c r="U735" s="89">
        <v>0</v>
      </c>
      <c r="V735" s="164">
        <f t="shared" si="136"/>
        <v>205.52</v>
      </c>
      <c r="W735" s="164">
        <f t="shared" si="137"/>
        <v>0</v>
      </c>
      <c r="Y735" s="143">
        <f t="shared" si="145"/>
        <v>0</v>
      </c>
      <c r="Z735" s="143">
        <f t="shared" si="146"/>
        <v>0</v>
      </c>
      <c r="AA735" s="89">
        <f t="shared" si="140"/>
        <v>0</v>
      </c>
      <c r="AB735" s="164">
        <f t="shared" si="141"/>
        <v>0</v>
      </c>
      <c r="AC735" s="188">
        <v>0.05</v>
      </c>
      <c r="AD735" s="89">
        <f t="shared" si="147"/>
        <v>0</v>
      </c>
      <c r="AG735" s="88">
        <v>0.26</v>
      </c>
      <c r="AH735" s="89">
        <f t="shared" si="142"/>
        <v>0</v>
      </c>
      <c r="AI735" s="89">
        <v>0</v>
      </c>
      <c r="AJ735" s="164">
        <f t="shared" si="148"/>
        <v>0</v>
      </c>
      <c r="AK735" s="89">
        <v>0</v>
      </c>
      <c r="AL735" s="164">
        <f t="shared" si="149"/>
        <v>0</v>
      </c>
      <c r="AM735" s="92">
        <f t="shared" si="150"/>
        <v>0</v>
      </c>
    </row>
    <row r="736" spans="1:39" hidden="1" x14ac:dyDescent="0.25">
      <c r="A736" s="136" t="s">
        <v>364</v>
      </c>
      <c r="B736" s="121" t="s">
        <v>3</v>
      </c>
      <c r="C736" s="121" t="s">
        <v>72</v>
      </c>
      <c r="D736" s="121" t="s">
        <v>187</v>
      </c>
      <c r="E736" s="121" t="s">
        <v>188</v>
      </c>
      <c r="F736" s="121" t="s">
        <v>188</v>
      </c>
      <c r="G736" s="121" t="s">
        <v>188</v>
      </c>
      <c r="H736" s="121" t="s">
        <v>298</v>
      </c>
      <c r="I736" s="121" t="s">
        <v>343</v>
      </c>
      <c r="J736" s="121" t="s">
        <v>343</v>
      </c>
      <c r="K736" s="121" t="s">
        <v>363</v>
      </c>
      <c r="L736" s="121" t="s">
        <v>188</v>
      </c>
      <c r="N736" s="121" t="s">
        <v>126</v>
      </c>
      <c r="O736" s="121" t="s">
        <v>94</v>
      </c>
      <c r="P736" s="88">
        <v>0.05</v>
      </c>
      <c r="S736" s="89">
        <v>15503.97</v>
      </c>
      <c r="T736" s="89"/>
      <c r="U736" s="89">
        <v>0</v>
      </c>
      <c r="V736" s="164">
        <f t="shared" si="136"/>
        <v>15503.97</v>
      </c>
      <c r="W736" s="164">
        <f t="shared" si="137"/>
        <v>0</v>
      </c>
      <c r="Y736" s="143">
        <f t="shared" si="145"/>
        <v>0</v>
      </c>
      <c r="Z736" s="143">
        <f t="shared" si="146"/>
        <v>0</v>
      </c>
      <c r="AA736" s="89">
        <f t="shared" si="140"/>
        <v>0</v>
      </c>
      <c r="AB736" s="164">
        <f t="shared" si="141"/>
        <v>0</v>
      </c>
      <c r="AC736" s="188">
        <v>0.05</v>
      </c>
      <c r="AD736" s="89">
        <f t="shared" si="147"/>
        <v>0</v>
      </c>
      <c r="AG736" s="88">
        <v>0.36</v>
      </c>
      <c r="AH736" s="89">
        <f t="shared" si="142"/>
        <v>0</v>
      </c>
      <c r="AI736" s="89">
        <v>0</v>
      </c>
      <c r="AJ736" s="164">
        <f t="shared" si="148"/>
        <v>0</v>
      </c>
      <c r="AK736" s="89">
        <v>0</v>
      </c>
      <c r="AL736" s="164">
        <f t="shared" si="149"/>
        <v>0</v>
      </c>
      <c r="AM736" s="92">
        <f t="shared" si="150"/>
        <v>0</v>
      </c>
    </row>
    <row r="737" spans="1:40" hidden="1" x14ac:dyDescent="0.25">
      <c r="A737" s="136" t="s">
        <v>364</v>
      </c>
      <c r="B737" s="121" t="s">
        <v>3</v>
      </c>
      <c r="C737" s="121" t="s">
        <v>366</v>
      </c>
      <c r="D737" s="121" t="s">
        <v>96</v>
      </c>
      <c r="E737" s="121" t="s">
        <v>99</v>
      </c>
      <c r="F737" s="121" t="s">
        <v>99</v>
      </c>
      <c r="G737" s="121" t="s">
        <v>99</v>
      </c>
      <c r="H737" s="121" t="s">
        <v>298</v>
      </c>
      <c r="I737" s="121" t="s">
        <v>343</v>
      </c>
      <c r="J737" s="121" t="s">
        <v>343</v>
      </c>
      <c r="K737" s="121" t="s">
        <v>363</v>
      </c>
      <c r="L737" s="121" t="s">
        <v>98</v>
      </c>
      <c r="N737" s="121" t="s">
        <v>86</v>
      </c>
      <c r="O737" s="121" t="s">
        <v>94</v>
      </c>
      <c r="P737" s="88">
        <v>0.03</v>
      </c>
      <c r="S737" s="89">
        <v>5695.56</v>
      </c>
      <c r="T737" s="89"/>
      <c r="U737" s="89">
        <v>0</v>
      </c>
      <c r="V737" s="164">
        <f t="shared" si="136"/>
        <v>5695.56</v>
      </c>
      <c r="W737" s="164">
        <f t="shared" si="137"/>
        <v>0</v>
      </c>
      <c r="Y737" s="143">
        <f t="shared" si="145"/>
        <v>0</v>
      </c>
      <c r="Z737" s="143">
        <f t="shared" si="146"/>
        <v>0</v>
      </c>
      <c r="AA737" s="89">
        <f t="shared" si="140"/>
        <v>0</v>
      </c>
      <c r="AB737" s="164">
        <f t="shared" si="141"/>
        <v>0</v>
      </c>
      <c r="AC737" s="188">
        <v>0.05</v>
      </c>
      <c r="AD737" s="89">
        <f t="shared" si="147"/>
        <v>0</v>
      </c>
      <c r="AG737" s="88">
        <v>0</v>
      </c>
      <c r="AH737" s="89">
        <f t="shared" si="142"/>
        <v>0</v>
      </c>
      <c r="AI737" s="89">
        <v>0</v>
      </c>
      <c r="AJ737" s="164">
        <f t="shared" si="148"/>
        <v>0</v>
      </c>
      <c r="AK737" s="89">
        <v>0</v>
      </c>
      <c r="AL737" s="164">
        <f t="shared" si="149"/>
        <v>0</v>
      </c>
      <c r="AM737" s="92">
        <f t="shared" si="150"/>
        <v>0</v>
      </c>
    </row>
    <row r="738" spans="1:40" hidden="1" x14ac:dyDescent="0.25">
      <c r="A738" s="136" t="s">
        <v>364</v>
      </c>
      <c r="B738" s="121" t="s">
        <v>3</v>
      </c>
      <c r="C738" s="121" t="s">
        <v>366</v>
      </c>
      <c r="D738" s="121" t="s">
        <v>96</v>
      </c>
      <c r="E738" s="121" t="s">
        <v>191</v>
      </c>
      <c r="F738" s="121" t="s">
        <v>191</v>
      </c>
      <c r="G738" s="121" t="s">
        <v>191</v>
      </c>
      <c r="H738" s="121" t="s">
        <v>298</v>
      </c>
      <c r="I738" s="121" t="s">
        <v>343</v>
      </c>
      <c r="J738" s="121" t="s">
        <v>343</v>
      </c>
      <c r="K738" s="121" t="s">
        <v>363</v>
      </c>
      <c r="L738" s="121" t="s">
        <v>192</v>
      </c>
      <c r="N738" s="121" t="s">
        <v>86</v>
      </c>
      <c r="O738" s="121" t="s">
        <v>81</v>
      </c>
      <c r="P738" s="88">
        <v>0</v>
      </c>
      <c r="S738" s="89">
        <v>-43754.149999999994</v>
      </c>
      <c r="T738" s="89"/>
      <c r="U738" s="89">
        <v>0</v>
      </c>
      <c r="V738" s="164">
        <f t="shared" si="136"/>
        <v>-43754.149999999994</v>
      </c>
      <c r="W738" s="164">
        <f t="shared" si="137"/>
        <v>0</v>
      </c>
      <c r="Y738" s="143">
        <f t="shared" si="145"/>
        <v>0</v>
      </c>
      <c r="Z738" s="143">
        <f t="shared" si="146"/>
        <v>0</v>
      </c>
      <c r="AA738" s="89">
        <f t="shared" si="140"/>
        <v>0</v>
      </c>
      <c r="AB738" s="164">
        <f t="shared" si="141"/>
        <v>0</v>
      </c>
      <c r="AC738" s="188">
        <v>0.05</v>
      </c>
      <c r="AD738" s="89">
        <f t="shared" si="147"/>
        <v>0</v>
      </c>
      <c r="AG738" s="88">
        <v>0.11</v>
      </c>
      <c r="AH738" s="89">
        <f t="shared" si="142"/>
        <v>0</v>
      </c>
      <c r="AI738" s="89">
        <v>-5514.7799999999897</v>
      </c>
      <c r="AJ738" s="164">
        <f t="shared" si="148"/>
        <v>0</v>
      </c>
      <c r="AK738" s="89">
        <v>0</v>
      </c>
      <c r="AL738" s="164">
        <f t="shared" si="149"/>
        <v>-5514.7799999999897</v>
      </c>
      <c r="AM738" s="92">
        <f t="shared" si="150"/>
        <v>0</v>
      </c>
    </row>
    <row r="739" spans="1:40" hidden="1" x14ac:dyDescent="0.25">
      <c r="A739" s="136" t="s">
        <v>364</v>
      </c>
      <c r="B739" s="121" t="s">
        <v>3</v>
      </c>
      <c r="C739" s="121" t="s">
        <v>81</v>
      </c>
      <c r="D739" s="121" t="s">
        <v>81</v>
      </c>
      <c r="E739" s="121" t="s">
        <v>108</v>
      </c>
      <c r="F739" s="121" t="s">
        <v>108</v>
      </c>
      <c r="G739" s="121" t="s">
        <v>108</v>
      </c>
      <c r="H739" s="121" t="s">
        <v>298</v>
      </c>
      <c r="I739" s="121" t="s">
        <v>343</v>
      </c>
      <c r="J739" s="121" t="s">
        <v>343</v>
      </c>
      <c r="K739" s="121" t="s">
        <v>363</v>
      </c>
      <c r="L739" s="121" t="s">
        <v>108</v>
      </c>
      <c r="N739" s="121" t="s">
        <v>86</v>
      </c>
      <c r="O739" s="121" t="s">
        <v>81</v>
      </c>
      <c r="P739" s="88">
        <v>0</v>
      </c>
      <c r="S739" s="89">
        <v>16060.230000000001</v>
      </c>
      <c r="T739" s="89"/>
      <c r="U739" s="89">
        <v>62.47999999999999</v>
      </c>
      <c r="V739" s="164">
        <f t="shared" si="136"/>
        <v>15997.750000000002</v>
      </c>
      <c r="W739" s="164">
        <f t="shared" si="137"/>
        <v>62.47999999999999</v>
      </c>
      <c r="Y739" s="143">
        <f t="shared" si="145"/>
        <v>0</v>
      </c>
      <c r="Z739" s="143">
        <f t="shared" si="146"/>
        <v>43.999999999999993</v>
      </c>
      <c r="AA739" s="89">
        <f t="shared" si="140"/>
        <v>0</v>
      </c>
      <c r="AB739" s="164">
        <f t="shared" si="141"/>
        <v>62.47999999999999</v>
      </c>
      <c r="AC739" s="188">
        <v>0.05</v>
      </c>
      <c r="AD739" s="89">
        <f t="shared" si="147"/>
        <v>3.1239999999999997</v>
      </c>
      <c r="AG739" s="88">
        <v>0.42</v>
      </c>
      <c r="AH739" s="89">
        <f t="shared" si="142"/>
        <v>43.999999999999993</v>
      </c>
      <c r="AI739" s="89">
        <v>0</v>
      </c>
      <c r="AJ739" s="164">
        <f t="shared" si="148"/>
        <v>0</v>
      </c>
      <c r="AK739" s="89">
        <v>62.47999999999999</v>
      </c>
      <c r="AL739" s="164">
        <f t="shared" si="149"/>
        <v>0</v>
      </c>
      <c r="AM739" s="92">
        <f t="shared" si="150"/>
        <v>43.999999999999993</v>
      </c>
      <c r="AN739" s="164">
        <f>AM739-W739</f>
        <v>-18.479999999999997</v>
      </c>
    </row>
    <row r="740" spans="1:40" hidden="1" x14ac:dyDescent="0.25">
      <c r="A740" s="136" t="s">
        <v>364</v>
      </c>
      <c r="B740" s="121" t="s">
        <v>71</v>
      </c>
      <c r="C740" s="121" t="s">
        <v>127</v>
      </c>
      <c r="D740" s="121" t="s">
        <v>153</v>
      </c>
      <c r="E740" s="121" t="s">
        <v>266</v>
      </c>
      <c r="F740" s="121" t="s">
        <v>267</v>
      </c>
      <c r="G740" s="121" t="s">
        <v>76</v>
      </c>
      <c r="H740" s="121" t="s">
        <v>298</v>
      </c>
      <c r="I740" s="121" t="s">
        <v>343</v>
      </c>
      <c r="J740" s="121" t="s">
        <v>343</v>
      </c>
      <c r="K740" s="121" t="s">
        <v>363</v>
      </c>
      <c r="L740" s="121" t="s">
        <v>125</v>
      </c>
      <c r="N740" s="121" t="s">
        <v>126</v>
      </c>
      <c r="O740" s="121" t="s">
        <v>94</v>
      </c>
      <c r="P740" s="88">
        <v>0.13</v>
      </c>
      <c r="S740" s="89">
        <v>20.729999999996402</v>
      </c>
      <c r="T740" s="89"/>
      <c r="U740" s="89">
        <v>0</v>
      </c>
      <c r="V740" s="164">
        <f t="shared" si="136"/>
        <v>20.729999999996402</v>
      </c>
      <c r="W740" s="164">
        <f t="shared" si="137"/>
        <v>0</v>
      </c>
      <c r="Y740" s="143">
        <f t="shared" si="145"/>
        <v>0</v>
      </c>
      <c r="Z740" s="143">
        <f t="shared" si="146"/>
        <v>0</v>
      </c>
      <c r="AA740" s="89">
        <f t="shared" si="140"/>
        <v>0</v>
      </c>
      <c r="AB740" s="164">
        <f t="shared" si="141"/>
        <v>0</v>
      </c>
      <c r="AC740" s="188">
        <v>0.05</v>
      </c>
      <c r="AD740" s="89">
        <f t="shared" si="147"/>
        <v>0</v>
      </c>
      <c r="AG740" s="88">
        <v>0.42</v>
      </c>
      <c r="AH740" s="89">
        <f t="shared" si="142"/>
        <v>0</v>
      </c>
      <c r="AI740" s="89">
        <v>0</v>
      </c>
      <c r="AJ740" s="164">
        <f t="shared" si="148"/>
        <v>0</v>
      </c>
      <c r="AK740" s="89">
        <v>0</v>
      </c>
      <c r="AL740" s="164">
        <f t="shared" si="149"/>
        <v>0</v>
      </c>
      <c r="AM740" s="92">
        <f t="shared" si="150"/>
        <v>0</v>
      </c>
    </row>
    <row r="741" spans="1:40" hidden="1" x14ac:dyDescent="0.25">
      <c r="A741" s="136" t="s">
        <v>364</v>
      </c>
      <c r="B741" s="121" t="s">
        <v>71</v>
      </c>
      <c r="C741" s="121" t="s">
        <v>127</v>
      </c>
      <c r="D741" s="121" t="s">
        <v>128</v>
      </c>
      <c r="E741" s="121" t="s">
        <v>268</v>
      </c>
      <c r="F741" s="121" t="s">
        <v>269</v>
      </c>
      <c r="G741" s="121" t="s">
        <v>76</v>
      </c>
      <c r="H741" s="121" t="s">
        <v>298</v>
      </c>
      <c r="I741" s="121" t="s">
        <v>343</v>
      </c>
      <c r="J741" s="121" t="s">
        <v>343</v>
      </c>
      <c r="K741" s="121" t="s">
        <v>363</v>
      </c>
      <c r="L741" s="121" t="s">
        <v>125</v>
      </c>
      <c r="N741" s="121" t="s">
        <v>126</v>
      </c>
      <c r="O741" s="121" t="s">
        <v>94</v>
      </c>
      <c r="P741" s="88">
        <v>0.03</v>
      </c>
      <c r="S741" s="89">
        <v>22.61</v>
      </c>
      <c r="T741" s="89"/>
      <c r="U741" s="89">
        <v>0</v>
      </c>
      <c r="V741" s="164">
        <f t="shared" si="136"/>
        <v>22.61</v>
      </c>
      <c r="W741" s="164">
        <f t="shared" si="137"/>
        <v>0</v>
      </c>
      <c r="Y741" s="143">
        <f t="shared" si="145"/>
        <v>0</v>
      </c>
      <c r="Z741" s="143">
        <f t="shared" si="146"/>
        <v>0</v>
      </c>
      <c r="AA741" s="89">
        <f t="shared" si="140"/>
        <v>0</v>
      </c>
      <c r="AB741" s="164">
        <f t="shared" si="141"/>
        <v>0</v>
      </c>
      <c r="AC741" s="188">
        <v>0.05</v>
      </c>
      <c r="AD741" s="89">
        <f t="shared" si="147"/>
        <v>0</v>
      </c>
      <c r="AG741" s="88">
        <v>0.42</v>
      </c>
      <c r="AH741" s="89">
        <f t="shared" si="142"/>
        <v>0</v>
      </c>
      <c r="AI741" s="89">
        <v>0</v>
      </c>
      <c r="AJ741" s="164">
        <f t="shared" si="148"/>
        <v>0</v>
      </c>
      <c r="AK741" s="89">
        <v>0</v>
      </c>
      <c r="AL741" s="164">
        <f t="shared" si="149"/>
        <v>0</v>
      </c>
      <c r="AM741" s="92">
        <f t="shared" si="150"/>
        <v>0</v>
      </c>
    </row>
    <row r="742" spans="1:40" hidden="1" x14ac:dyDescent="0.25">
      <c r="A742" s="136" t="s">
        <v>364</v>
      </c>
      <c r="B742" s="121" t="s">
        <v>71</v>
      </c>
      <c r="C742" s="121" t="s">
        <v>127</v>
      </c>
      <c r="D742" s="121" t="s">
        <v>128</v>
      </c>
      <c r="E742" s="121" t="s">
        <v>270</v>
      </c>
      <c r="F742" s="121" t="s">
        <v>271</v>
      </c>
      <c r="G742" s="121" t="s">
        <v>76</v>
      </c>
      <c r="H742" s="121" t="s">
        <v>298</v>
      </c>
      <c r="I742" s="121" t="s">
        <v>343</v>
      </c>
      <c r="J742" s="121" t="s">
        <v>343</v>
      </c>
      <c r="K742" s="121" t="s">
        <v>363</v>
      </c>
      <c r="L742" s="121" t="s">
        <v>125</v>
      </c>
      <c r="N742" s="121" t="s">
        <v>126</v>
      </c>
      <c r="O742" s="121" t="s">
        <v>94</v>
      </c>
      <c r="P742" s="88">
        <v>0.13</v>
      </c>
      <c r="S742" s="89">
        <v>29.53</v>
      </c>
      <c r="T742" s="89"/>
      <c r="U742" s="89">
        <v>0</v>
      </c>
      <c r="V742" s="164">
        <f t="shared" si="136"/>
        <v>29.53</v>
      </c>
      <c r="W742" s="164">
        <f t="shared" si="137"/>
        <v>0</v>
      </c>
      <c r="Y742" s="143">
        <f t="shared" si="145"/>
        <v>0</v>
      </c>
      <c r="Z742" s="143">
        <f t="shared" si="146"/>
        <v>0</v>
      </c>
      <c r="AA742" s="89">
        <f t="shared" si="140"/>
        <v>0</v>
      </c>
      <c r="AB742" s="164">
        <f t="shared" si="141"/>
        <v>0</v>
      </c>
      <c r="AC742" s="188">
        <v>0.05</v>
      </c>
      <c r="AD742" s="89">
        <f t="shared" si="147"/>
        <v>0</v>
      </c>
      <c r="AG742" s="88">
        <v>0.42</v>
      </c>
      <c r="AH742" s="89">
        <f t="shared" si="142"/>
        <v>0</v>
      </c>
      <c r="AI742" s="89">
        <v>0</v>
      </c>
      <c r="AJ742" s="164">
        <f t="shared" si="148"/>
        <v>0</v>
      </c>
      <c r="AK742" s="89">
        <v>0</v>
      </c>
      <c r="AL742" s="164">
        <f t="shared" si="149"/>
        <v>0</v>
      </c>
      <c r="AM742" s="92">
        <f t="shared" si="150"/>
        <v>0</v>
      </c>
    </row>
    <row r="743" spans="1:40" hidden="1" x14ac:dyDescent="0.25">
      <c r="A743" s="136" t="s">
        <v>364</v>
      </c>
      <c r="B743" s="121" t="s">
        <v>71</v>
      </c>
      <c r="C743" s="121" t="s">
        <v>127</v>
      </c>
      <c r="D743" s="121" t="s">
        <v>128</v>
      </c>
      <c r="E743" s="121" t="s">
        <v>272</v>
      </c>
      <c r="F743" s="121" t="s">
        <v>273</v>
      </c>
      <c r="G743" s="121" t="s">
        <v>76</v>
      </c>
      <c r="H743" s="121" t="s">
        <v>298</v>
      </c>
      <c r="I743" s="121" t="s">
        <v>343</v>
      </c>
      <c r="J743" s="121" t="s">
        <v>343</v>
      </c>
      <c r="K743" s="121" t="s">
        <v>363</v>
      </c>
      <c r="L743" s="121" t="s">
        <v>125</v>
      </c>
      <c r="N743" s="121" t="s">
        <v>126</v>
      </c>
      <c r="O743" s="121" t="s">
        <v>94</v>
      </c>
      <c r="P743" s="88">
        <v>0.21</v>
      </c>
      <c r="S743" s="89">
        <v>1.90619718309881</v>
      </c>
      <c r="T743" s="89"/>
      <c r="U743" s="89">
        <v>0</v>
      </c>
      <c r="V743" s="164">
        <f t="shared" si="136"/>
        <v>1.90619718309881</v>
      </c>
      <c r="W743" s="164">
        <f t="shared" si="137"/>
        <v>0</v>
      </c>
      <c r="Y743" s="143">
        <f t="shared" si="145"/>
        <v>0</v>
      </c>
      <c r="Z743" s="143">
        <f t="shared" si="146"/>
        <v>0</v>
      </c>
      <c r="AA743" s="89">
        <f t="shared" si="140"/>
        <v>0</v>
      </c>
      <c r="AB743" s="164">
        <f t="shared" si="141"/>
        <v>0</v>
      </c>
      <c r="AC743" s="188">
        <v>0.05</v>
      </c>
      <c r="AD743" s="89">
        <f t="shared" si="147"/>
        <v>0</v>
      </c>
      <c r="AG743" s="88">
        <v>0.42</v>
      </c>
      <c r="AH743" s="89">
        <f t="shared" si="142"/>
        <v>0</v>
      </c>
      <c r="AI743" s="89">
        <v>0</v>
      </c>
      <c r="AJ743" s="164">
        <f t="shared" si="148"/>
        <v>0</v>
      </c>
      <c r="AK743" s="89">
        <v>0</v>
      </c>
      <c r="AL743" s="164">
        <f t="shared" si="149"/>
        <v>0</v>
      </c>
      <c r="AM743" s="92">
        <f t="shared" si="150"/>
        <v>0</v>
      </c>
    </row>
    <row r="744" spans="1:40" hidden="1" x14ac:dyDescent="0.25">
      <c r="A744" s="136" t="s">
        <v>364</v>
      </c>
      <c r="B744" s="121" t="s">
        <v>71</v>
      </c>
      <c r="C744" s="121" t="s">
        <v>127</v>
      </c>
      <c r="D744" s="121" t="s">
        <v>128</v>
      </c>
      <c r="E744" s="121" t="s">
        <v>274</v>
      </c>
      <c r="F744" s="121" t="s">
        <v>275</v>
      </c>
      <c r="G744" s="121" t="s">
        <v>76</v>
      </c>
      <c r="H744" s="121" t="s">
        <v>298</v>
      </c>
      <c r="I744" s="121" t="s">
        <v>343</v>
      </c>
      <c r="J744" s="121" t="s">
        <v>343</v>
      </c>
      <c r="K744" s="121" t="s">
        <v>363</v>
      </c>
      <c r="L744" s="121" t="s">
        <v>125</v>
      </c>
      <c r="N744" s="121" t="s">
        <v>126</v>
      </c>
      <c r="O744" s="121" t="s">
        <v>94</v>
      </c>
      <c r="P744" s="88">
        <v>0.03</v>
      </c>
      <c r="S744" s="89">
        <v>62.533943663001999</v>
      </c>
      <c r="T744" s="89"/>
      <c r="U744" s="89">
        <v>0</v>
      </c>
      <c r="V744" s="164">
        <f t="shared" si="136"/>
        <v>62.533943663001999</v>
      </c>
      <c r="W744" s="164">
        <f t="shared" si="137"/>
        <v>0</v>
      </c>
      <c r="Y744" s="143">
        <f t="shared" si="145"/>
        <v>0</v>
      </c>
      <c r="Z744" s="143">
        <f t="shared" si="146"/>
        <v>0</v>
      </c>
      <c r="AA744" s="89">
        <f t="shared" si="140"/>
        <v>0</v>
      </c>
      <c r="AB744" s="164">
        <f t="shared" si="141"/>
        <v>0</v>
      </c>
      <c r="AC744" s="188">
        <v>0.05</v>
      </c>
      <c r="AD744" s="89">
        <f t="shared" si="147"/>
        <v>0</v>
      </c>
      <c r="AG744" s="88">
        <v>0.42</v>
      </c>
      <c r="AH744" s="89">
        <f t="shared" si="142"/>
        <v>0</v>
      </c>
      <c r="AI744" s="89">
        <v>0</v>
      </c>
      <c r="AJ744" s="164">
        <f t="shared" si="148"/>
        <v>0</v>
      </c>
      <c r="AK744" s="89">
        <v>0</v>
      </c>
      <c r="AL744" s="164">
        <f t="shared" si="149"/>
        <v>0</v>
      </c>
      <c r="AM744" s="92">
        <f t="shared" si="150"/>
        <v>0</v>
      </c>
    </row>
    <row r="745" spans="1:40" hidden="1" x14ac:dyDescent="0.25">
      <c r="A745" s="136" t="s">
        <v>364</v>
      </c>
      <c r="B745" s="121" t="s">
        <v>71</v>
      </c>
      <c r="C745" s="121" t="s">
        <v>349</v>
      </c>
      <c r="D745" s="121" t="s">
        <v>194</v>
      </c>
      <c r="E745" s="121" t="s">
        <v>291</v>
      </c>
      <c r="F745" s="121" t="s">
        <v>292</v>
      </c>
      <c r="G745" s="121" t="s">
        <v>76</v>
      </c>
      <c r="H745" s="121" t="s">
        <v>298</v>
      </c>
      <c r="I745" s="121" t="s">
        <v>343</v>
      </c>
      <c r="J745" s="121" t="s">
        <v>343</v>
      </c>
      <c r="K745" s="121" t="s">
        <v>363</v>
      </c>
      <c r="L745" s="121" t="s">
        <v>291</v>
      </c>
      <c r="N745" s="121" t="s">
        <v>80</v>
      </c>
      <c r="O745" s="121" t="s">
        <v>81</v>
      </c>
      <c r="P745" s="88">
        <v>0</v>
      </c>
      <c r="S745" s="89">
        <v>21002.44</v>
      </c>
      <c r="T745" s="89"/>
      <c r="U745" s="89">
        <v>0</v>
      </c>
      <c r="V745" s="164">
        <f t="shared" si="136"/>
        <v>21002.44</v>
      </c>
      <c r="W745" s="164">
        <f t="shared" si="137"/>
        <v>0</v>
      </c>
      <c r="Y745" s="143">
        <f t="shared" si="145"/>
        <v>0</v>
      </c>
      <c r="Z745" s="143">
        <f t="shared" si="146"/>
        <v>0</v>
      </c>
      <c r="AA745" s="89">
        <f t="shared" si="140"/>
        <v>0</v>
      </c>
      <c r="AB745" s="164">
        <f t="shared" si="141"/>
        <v>0</v>
      </c>
      <c r="AC745" s="188">
        <v>0.05</v>
      </c>
      <c r="AD745" s="89">
        <f t="shared" si="147"/>
        <v>0</v>
      </c>
      <c r="AG745" s="88">
        <v>0</v>
      </c>
      <c r="AH745" s="89">
        <f t="shared" si="142"/>
        <v>0</v>
      </c>
      <c r="AI745" s="89">
        <v>0</v>
      </c>
      <c r="AJ745" s="164">
        <f t="shared" si="148"/>
        <v>0</v>
      </c>
      <c r="AK745" s="89">
        <v>0</v>
      </c>
      <c r="AL745" s="164">
        <f t="shared" si="149"/>
        <v>0</v>
      </c>
      <c r="AM745" s="92">
        <f t="shared" si="150"/>
        <v>0</v>
      </c>
    </row>
    <row r="746" spans="1:40" hidden="1" x14ac:dyDescent="0.25">
      <c r="A746" s="136" t="s">
        <v>364</v>
      </c>
      <c r="B746" s="121" t="s">
        <v>3</v>
      </c>
      <c r="C746" s="121" t="s">
        <v>72</v>
      </c>
      <c r="D746" s="121" t="s">
        <v>187</v>
      </c>
      <c r="E746" s="121" t="s">
        <v>188</v>
      </c>
      <c r="F746" s="121" t="s">
        <v>188</v>
      </c>
      <c r="G746" s="121" t="s">
        <v>188</v>
      </c>
      <c r="H746" s="121" t="s">
        <v>298</v>
      </c>
      <c r="I746" s="121" t="s">
        <v>343</v>
      </c>
      <c r="J746" s="121" t="s">
        <v>343</v>
      </c>
      <c r="K746" s="121" t="s">
        <v>363</v>
      </c>
      <c r="L746" s="121" t="s">
        <v>188</v>
      </c>
      <c r="N746" s="121" t="s">
        <v>86</v>
      </c>
      <c r="O746" s="121" t="s">
        <v>94</v>
      </c>
      <c r="P746" s="88">
        <v>0.05</v>
      </c>
      <c r="S746" s="89">
        <v>-7.31</v>
      </c>
      <c r="T746" s="89"/>
      <c r="U746" s="89">
        <v>0</v>
      </c>
      <c r="V746" s="164">
        <f t="shared" si="136"/>
        <v>-7.31</v>
      </c>
      <c r="W746" s="164">
        <f t="shared" si="137"/>
        <v>0</v>
      </c>
      <c r="Y746" s="143">
        <f t="shared" si="145"/>
        <v>0</v>
      </c>
      <c r="Z746" s="143">
        <f t="shared" si="146"/>
        <v>0</v>
      </c>
      <c r="AA746" s="89">
        <f t="shared" si="140"/>
        <v>0</v>
      </c>
      <c r="AB746" s="164">
        <f t="shared" si="141"/>
        <v>0</v>
      </c>
      <c r="AC746" s="188">
        <v>0.05</v>
      </c>
      <c r="AD746" s="89">
        <f t="shared" si="147"/>
        <v>0</v>
      </c>
      <c r="AG746" s="88">
        <v>0.36</v>
      </c>
      <c r="AH746" s="89">
        <f t="shared" si="142"/>
        <v>0</v>
      </c>
      <c r="AI746" s="89">
        <v>-8.24</v>
      </c>
      <c r="AJ746" s="164">
        <f t="shared" si="148"/>
        <v>0</v>
      </c>
      <c r="AK746" s="89">
        <v>0</v>
      </c>
      <c r="AL746" s="164">
        <f t="shared" si="149"/>
        <v>-8.24</v>
      </c>
      <c r="AM746" s="92">
        <f t="shared" si="150"/>
        <v>0</v>
      </c>
    </row>
    <row r="747" spans="1:40" hidden="1" x14ac:dyDescent="0.25">
      <c r="A747" s="136" t="s">
        <v>364</v>
      </c>
      <c r="B747" s="121" t="s">
        <v>3</v>
      </c>
      <c r="C747" s="121" t="s">
        <v>366</v>
      </c>
      <c r="D747" s="121" t="s">
        <v>96</v>
      </c>
      <c r="E747" s="121" t="s">
        <v>191</v>
      </c>
      <c r="F747" s="121" t="s">
        <v>191</v>
      </c>
      <c r="G747" s="121" t="s">
        <v>191</v>
      </c>
      <c r="H747" s="121" t="s">
        <v>298</v>
      </c>
      <c r="I747" s="121" t="s">
        <v>343</v>
      </c>
      <c r="J747" s="121" t="s">
        <v>343</v>
      </c>
      <c r="K747" s="121" t="s">
        <v>363</v>
      </c>
      <c r="L747" s="121" t="s">
        <v>192</v>
      </c>
      <c r="N747" s="121" t="s">
        <v>126</v>
      </c>
      <c r="O747" s="121" t="s">
        <v>94</v>
      </c>
      <c r="P747" s="88">
        <v>0.03</v>
      </c>
      <c r="S747" s="89">
        <v>-2225.85</v>
      </c>
      <c r="T747" s="89"/>
      <c r="U747" s="89">
        <v>0</v>
      </c>
      <c r="V747" s="164">
        <f t="shared" si="136"/>
        <v>-2225.85</v>
      </c>
      <c r="W747" s="164">
        <f t="shared" si="137"/>
        <v>0</v>
      </c>
      <c r="Y747" s="143">
        <f t="shared" si="145"/>
        <v>0</v>
      </c>
      <c r="Z747" s="143">
        <f t="shared" si="146"/>
        <v>0</v>
      </c>
      <c r="AA747" s="89">
        <f t="shared" si="140"/>
        <v>0</v>
      </c>
      <c r="AB747" s="164">
        <f t="shared" si="141"/>
        <v>0</v>
      </c>
      <c r="AC747" s="188">
        <v>0.05</v>
      </c>
      <c r="AD747" s="89">
        <f t="shared" si="147"/>
        <v>0</v>
      </c>
      <c r="AG747" s="88">
        <v>0</v>
      </c>
      <c r="AH747" s="89">
        <f t="shared" si="142"/>
        <v>0</v>
      </c>
      <c r="AI747" s="89">
        <v>-801.28</v>
      </c>
      <c r="AJ747" s="164">
        <f t="shared" si="148"/>
        <v>0</v>
      </c>
      <c r="AK747" s="89">
        <v>0</v>
      </c>
      <c r="AL747" s="164">
        <f t="shared" si="149"/>
        <v>-801.28</v>
      </c>
      <c r="AM747" s="92">
        <f t="shared" si="150"/>
        <v>0</v>
      </c>
    </row>
    <row r="748" spans="1:40" hidden="1" x14ac:dyDescent="0.25">
      <c r="A748" s="136" t="s">
        <v>364</v>
      </c>
      <c r="B748" s="121" t="s">
        <v>3</v>
      </c>
      <c r="C748" s="121" t="s">
        <v>366</v>
      </c>
      <c r="D748" s="121" t="s">
        <v>96</v>
      </c>
      <c r="E748" s="121" t="s">
        <v>198</v>
      </c>
      <c r="F748" s="121" t="s">
        <v>348</v>
      </c>
      <c r="G748" s="121" t="s">
        <v>198</v>
      </c>
      <c r="H748" s="121" t="s">
        <v>298</v>
      </c>
      <c r="I748" s="121" t="s">
        <v>343</v>
      </c>
      <c r="J748" s="121" t="s">
        <v>343</v>
      </c>
      <c r="K748" s="121" t="s">
        <v>363</v>
      </c>
      <c r="L748" s="121" t="s">
        <v>198</v>
      </c>
      <c r="N748" s="121" t="s">
        <v>126</v>
      </c>
      <c r="O748" s="121" t="s">
        <v>94</v>
      </c>
      <c r="P748" s="88">
        <v>0.04</v>
      </c>
      <c r="S748" s="89">
        <v>-6061.5</v>
      </c>
      <c r="T748" s="89"/>
      <c r="U748" s="89">
        <v>0</v>
      </c>
      <c r="V748" s="164">
        <f t="shared" si="136"/>
        <v>-6061.5</v>
      </c>
      <c r="W748" s="164">
        <f t="shared" si="137"/>
        <v>0</v>
      </c>
      <c r="Y748" s="143">
        <f t="shared" si="145"/>
        <v>0</v>
      </c>
      <c r="Z748" s="143">
        <f t="shared" si="146"/>
        <v>0</v>
      </c>
      <c r="AA748" s="89">
        <f t="shared" si="140"/>
        <v>0</v>
      </c>
      <c r="AB748" s="164">
        <f t="shared" si="141"/>
        <v>0</v>
      </c>
      <c r="AC748" s="188">
        <v>0.05</v>
      </c>
      <c r="AD748" s="89">
        <f t="shared" si="147"/>
        <v>0</v>
      </c>
      <c r="AG748" s="88">
        <v>0</v>
      </c>
      <c r="AH748" s="89">
        <f t="shared" si="142"/>
        <v>0</v>
      </c>
      <c r="AI748" s="89">
        <v>0</v>
      </c>
      <c r="AJ748" s="164">
        <f t="shared" si="148"/>
        <v>0</v>
      </c>
      <c r="AK748" s="89">
        <v>0</v>
      </c>
      <c r="AL748" s="164">
        <f t="shared" si="149"/>
        <v>0</v>
      </c>
      <c r="AM748" s="92">
        <f t="shared" si="150"/>
        <v>0</v>
      </c>
    </row>
    <row r="749" spans="1:40" hidden="1" x14ac:dyDescent="0.25">
      <c r="A749" s="136" t="s">
        <v>364</v>
      </c>
      <c r="B749" s="121" t="s">
        <v>3</v>
      </c>
      <c r="C749" s="121" t="s">
        <v>193</v>
      </c>
      <c r="D749" s="121" t="s">
        <v>96</v>
      </c>
      <c r="E749" s="121" t="s">
        <v>192</v>
      </c>
      <c r="F749" s="121" t="s">
        <v>192</v>
      </c>
      <c r="G749" s="121" t="s">
        <v>192</v>
      </c>
      <c r="H749" s="121" t="s">
        <v>298</v>
      </c>
      <c r="I749" s="121" t="s">
        <v>343</v>
      </c>
      <c r="J749" s="121" t="s">
        <v>343</v>
      </c>
      <c r="K749" s="121" t="s">
        <v>363</v>
      </c>
      <c r="N749" s="121" t="s">
        <v>201</v>
      </c>
      <c r="O749" s="121" t="s">
        <v>81</v>
      </c>
      <c r="P749" s="88">
        <v>0</v>
      </c>
      <c r="S749" s="89">
        <v>0</v>
      </c>
      <c r="T749" s="89">
        <v>190800</v>
      </c>
      <c r="U749" s="89">
        <v>95400</v>
      </c>
      <c r="V749" s="89">
        <v>0</v>
      </c>
      <c r="W749" s="89">
        <v>95400</v>
      </c>
      <c r="X749" s="89"/>
      <c r="Y749" s="143">
        <f t="shared" si="145"/>
        <v>0</v>
      </c>
      <c r="Z749" s="143">
        <f t="shared" si="146"/>
        <v>95400</v>
      </c>
      <c r="AA749" s="89"/>
      <c r="AB749" s="89">
        <v>95400</v>
      </c>
      <c r="AC749" s="88">
        <v>0.05</v>
      </c>
      <c r="AD749" s="89">
        <f t="shared" si="147"/>
        <v>4770</v>
      </c>
      <c r="AE749" s="89"/>
      <c r="AG749" s="89">
        <v>0</v>
      </c>
    </row>
    <row r="750" spans="1:40" x14ac:dyDescent="0.25">
      <c r="A750" s="136" t="s">
        <v>364</v>
      </c>
      <c r="B750" s="121" t="s">
        <v>3</v>
      </c>
      <c r="C750" s="121" t="s">
        <v>82</v>
      </c>
      <c r="D750" s="121" t="s">
        <v>83</v>
      </c>
      <c r="E750" s="121" t="s">
        <v>247</v>
      </c>
      <c r="F750" s="121" t="s">
        <v>247</v>
      </c>
      <c r="G750" s="121" t="s">
        <v>247</v>
      </c>
      <c r="H750" s="121" t="s">
        <v>298</v>
      </c>
      <c r="I750" s="121" t="s">
        <v>343</v>
      </c>
      <c r="J750" s="121" t="s">
        <v>343</v>
      </c>
      <c r="K750" s="121" t="s">
        <v>363</v>
      </c>
      <c r="N750" s="121" t="s">
        <v>212</v>
      </c>
      <c r="O750" s="121" t="s">
        <v>81</v>
      </c>
      <c r="P750" s="88">
        <v>0</v>
      </c>
      <c r="R750" s="121" t="s">
        <v>367</v>
      </c>
      <c r="S750" s="89">
        <v>0</v>
      </c>
      <c r="T750" s="89">
        <v>100025.28</v>
      </c>
      <c r="U750" s="89">
        <v>100025.28</v>
      </c>
      <c r="V750" s="89">
        <v>0</v>
      </c>
      <c r="W750" s="89">
        <v>0</v>
      </c>
      <c r="X750" s="89"/>
      <c r="Y750" s="143">
        <f t="shared" si="145"/>
        <v>0</v>
      </c>
      <c r="Z750" s="143">
        <f t="shared" si="146"/>
        <v>0</v>
      </c>
      <c r="AA750" s="89"/>
      <c r="AB750" s="89">
        <v>100025.28</v>
      </c>
      <c r="AC750" s="88">
        <v>0</v>
      </c>
      <c r="AD750" s="89">
        <f t="shared" si="147"/>
        <v>0</v>
      </c>
      <c r="AE750" s="89"/>
      <c r="AG750" s="89">
        <v>0</v>
      </c>
    </row>
    <row r="751" spans="1:40" hidden="1" x14ac:dyDescent="0.25">
      <c r="A751" s="136" t="s">
        <v>364</v>
      </c>
      <c r="B751" s="121" t="s">
        <v>3</v>
      </c>
      <c r="C751" s="121" t="s">
        <v>82</v>
      </c>
      <c r="D751" s="121" t="s">
        <v>83</v>
      </c>
      <c r="E751" s="121" t="s">
        <v>88</v>
      </c>
      <c r="F751" s="121" t="s">
        <v>88</v>
      </c>
      <c r="G751" s="121" t="s">
        <v>88</v>
      </c>
      <c r="H751" s="121" t="s">
        <v>298</v>
      </c>
      <c r="I751" s="121" t="s">
        <v>343</v>
      </c>
      <c r="J751" s="121" t="s">
        <v>343</v>
      </c>
      <c r="K751" s="121" t="s">
        <v>363</v>
      </c>
      <c r="N751" s="121" t="s">
        <v>201</v>
      </c>
      <c r="O751" s="121" t="s">
        <v>81</v>
      </c>
      <c r="P751" s="88">
        <v>0</v>
      </c>
      <c r="S751" s="89">
        <v>0</v>
      </c>
      <c r="T751" s="89">
        <v>3704750</v>
      </c>
      <c r="U751" s="89">
        <v>6410256.4100000001</v>
      </c>
      <c r="V751" s="89">
        <v>0</v>
      </c>
      <c r="W751" s="89">
        <v>6410256.4100000001</v>
      </c>
      <c r="X751" s="89">
        <v>384615.38433962257</v>
      </c>
      <c r="Y751" s="143">
        <f t="shared" si="145"/>
        <v>2705506.41</v>
      </c>
      <c r="Z751" s="143">
        <f t="shared" si="146"/>
        <v>6794871.7943396224</v>
      </c>
      <c r="AA751" s="89"/>
      <c r="AB751" s="89">
        <v>3704750</v>
      </c>
      <c r="AC751" s="88">
        <v>0.05</v>
      </c>
      <c r="AD751" s="89">
        <f t="shared" si="147"/>
        <v>185237.5</v>
      </c>
      <c r="AE751" s="89"/>
      <c r="AG751" s="89">
        <v>0</v>
      </c>
    </row>
    <row r="752" spans="1:40" hidden="1" x14ac:dyDescent="0.25">
      <c r="A752" s="136" t="s">
        <v>364</v>
      </c>
      <c r="B752" s="121" t="s">
        <v>3</v>
      </c>
      <c r="C752" s="121" t="s">
        <v>82</v>
      </c>
      <c r="D752" s="121" t="s">
        <v>83</v>
      </c>
      <c r="E752" s="121" t="s">
        <v>88</v>
      </c>
      <c r="F752" s="121" t="s">
        <v>88</v>
      </c>
      <c r="G752" s="121" t="s">
        <v>88</v>
      </c>
      <c r="H752" s="121" t="s">
        <v>368</v>
      </c>
      <c r="I752" s="121" t="s">
        <v>352</v>
      </c>
      <c r="J752" s="121" t="s">
        <v>327</v>
      </c>
      <c r="K752" s="121" t="s">
        <v>363</v>
      </c>
      <c r="N752" s="121" t="s">
        <v>86</v>
      </c>
      <c r="O752" s="121" t="s">
        <v>81</v>
      </c>
      <c r="P752" s="88">
        <v>0</v>
      </c>
      <c r="R752" s="121" t="s">
        <v>369</v>
      </c>
      <c r="S752" s="89">
        <v>0</v>
      </c>
      <c r="T752" s="89">
        <v>123092.61</v>
      </c>
      <c r="U752" s="89">
        <v>123092.61</v>
      </c>
      <c r="V752" s="89">
        <v>0</v>
      </c>
      <c r="W752" s="89">
        <v>0</v>
      </c>
      <c r="Y752" s="143">
        <f t="shared" si="145"/>
        <v>0</v>
      </c>
      <c r="Z752" s="143">
        <f t="shared" si="146"/>
        <v>0</v>
      </c>
      <c r="AB752" s="89">
        <v>123092.61</v>
      </c>
      <c r="AC752" s="88">
        <v>0</v>
      </c>
      <c r="AD752" s="89">
        <f t="shared" si="147"/>
        <v>0</v>
      </c>
      <c r="AG752" s="88">
        <v>0</v>
      </c>
    </row>
  </sheetData>
  <autoFilter ref="A1:AN752">
    <filterColumn colId="0">
      <filters>
        <filter val="2020年12月"/>
      </filters>
    </filterColumn>
    <filterColumn colId="4">
      <filters>
        <filter val="北京圆木天成科技发展有限公司"/>
      </filters>
    </filterColumn>
  </autoFilter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workbookViewId="0">
      <pane xSplit="2" ySplit="1" topLeftCell="C30" activePane="bottomRight" state="frozen"/>
      <selection pane="topRight"/>
      <selection pane="bottomLeft"/>
      <selection pane="bottomRight" sqref="A1:XFD1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8.3756283675168283E-2</v>
      </c>
      <c r="J2" s="124">
        <v>127029.17786421601</v>
      </c>
      <c r="K2" s="122"/>
      <c r="L2" s="122"/>
      <c r="M2" s="127">
        <f t="shared" ref="M2:M10" si="0">J2-K2</f>
        <v>127029.17786421601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152644.08043031752</v>
      </c>
      <c r="R2" s="134">
        <f>Q2-(P2/1.06)</f>
        <v>152644.08043031752</v>
      </c>
      <c r="S2" s="125">
        <f>IFERROR(R2/O2,"-")</f>
        <v>9.8389529879964258E-2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8.3756283675168283E-2</v>
      </c>
      <c r="J3" s="124">
        <v>1665.1511376804899</v>
      </c>
      <c r="K3" s="122"/>
      <c r="L3" s="122"/>
      <c r="M3" s="127">
        <f t="shared" si="0"/>
        <v>1665.1511376804899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1381.47174223717</v>
      </c>
      <c r="R3" s="134">
        <f t="shared" ref="R3:R66" si="2">Q3-(P3/1.06)</f>
        <v>1381.47174223717</v>
      </c>
      <c r="S3" s="125">
        <f t="shared" ref="S3:S66" si="3">IFERROR(R3/O3,"-")</f>
        <v>7.0196310734637973E-2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8.3756283675168505E-2</v>
      </c>
      <c r="J4" s="124">
        <v>300.82660651326597</v>
      </c>
      <c r="K4" s="122"/>
      <c r="L4" s="122"/>
      <c r="M4" s="127">
        <f t="shared" si="0"/>
        <v>300.82660651326597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-97.394828761069903</v>
      </c>
      <c r="R4" s="134">
        <f t="shared" si="2"/>
        <v>-97.394828761069903</v>
      </c>
      <c r="S4" s="125">
        <f t="shared" si="3"/>
        <v>-3.0554043396047316E-2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8.3756283675168491E-2</v>
      </c>
      <c r="J5" s="124">
        <v>408869.69976572302</v>
      </c>
      <c r="K5" s="122">
        <v>0</v>
      </c>
      <c r="L5" s="122"/>
      <c r="M5" s="127">
        <f t="shared" si="0"/>
        <v>408869.69976572302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3620385.8677035128</v>
      </c>
      <c r="R5" s="134">
        <f t="shared" si="2"/>
        <v>3620385.8677035128</v>
      </c>
      <c r="S5" s="125">
        <f t="shared" si="3"/>
        <v>0.43564523536078559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8.3756283675168242E-2</v>
      </c>
      <c r="J6" s="124">
        <v>21505.263396436199</v>
      </c>
      <c r="K6" s="122">
        <v>0</v>
      </c>
      <c r="L6" s="122"/>
      <c r="M6" s="127">
        <f t="shared" si="0"/>
        <v>21505.263396436199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20287.984336260564</v>
      </c>
      <c r="R6" s="134">
        <f t="shared" si="2"/>
        <v>20287.984336260564</v>
      </c>
      <c r="S6" s="125">
        <f t="shared" si="3"/>
        <v>7.9015361957705893E-2</v>
      </c>
      <c r="T6" s="178"/>
      <c r="U6" s="178" t="s">
        <v>3</v>
      </c>
    </row>
    <row r="7" spans="1:2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8.375628367516838E-2</v>
      </c>
      <c r="J15" s="122">
        <v>79530.705458226497</v>
      </c>
      <c r="K15" s="122"/>
      <c r="L15" s="122"/>
      <c r="M15" s="127">
        <f>J15-K15</f>
        <v>79530.705458226497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469090.48411153728</v>
      </c>
      <c r="R15" s="134">
        <f t="shared" si="2"/>
        <v>460942.6916587071</v>
      </c>
      <c r="S15" s="125">
        <f t="shared" si="3"/>
        <v>0.33713017565218134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8.3756283675168353E-2</v>
      </c>
      <c r="J16" s="122">
        <v>624.72053111350897</v>
      </c>
      <c r="K16" s="122"/>
      <c r="L16" s="122"/>
      <c r="M16" s="127">
        <f t="shared" ref="M16:M24" si="7">J16-K16</f>
        <v>624.72053111350897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589.35899161651787</v>
      </c>
      <c r="R16" s="134">
        <f t="shared" si="2"/>
        <v>589.35899161651787</v>
      </c>
      <c r="S16" s="125">
        <f t="shared" si="3"/>
        <v>7.901536195770599E-2</v>
      </c>
      <c r="T16" s="126"/>
      <c r="U16" s="178" t="s">
        <v>3</v>
      </c>
    </row>
    <row r="17" spans="1:2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8.3756283675168491E-2</v>
      </c>
      <c r="J18" s="122">
        <v>408869.69976572302</v>
      </c>
      <c r="K18" s="128">
        <v>0</v>
      </c>
      <c r="L18" s="128"/>
      <c r="M18" s="127">
        <f t="shared" si="7"/>
        <v>408869.69976572302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3620385.8677035128</v>
      </c>
      <c r="R18" s="134">
        <f t="shared" si="2"/>
        <v>3620385.8677035128</v>
      </c>
      <c r="S18" s="125">
        <f t="shared" si="3"/>
        <v>0.43564523536078559</v>
      </c>
      <c r="T18" s="126"/>
      <c r="U18" s="178" t="s">
        <v>3</v>
      </c>
    </row>
    <row r="19" spans="1:2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8.375628367516845E-2</v>
      </c>
      <c r="J22" s="122">
        <v>75846.156818624295</v>
      </c>
      <c r="K22" s="122"/>
      <c r="L22" s="122"/>
      <c r="M22" s="127">
        <f t="shared" si="7"/>
        <v>75846.156818624295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338384.15486227628</v>
      </c>
      <c r="R22" s="134">
        <f t="shared" si="2"/>
        <v>333088.08882454043</v>
      </c>
      <c r="S22" s="125">
        <f t="shared" si="3"/>
        <v>0.28028307732589536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8.3756283675168491E-2</v>
      </c>
      <c r="J23" s="122">
        <v>408869.69976572302</v>
      </c>
      <c r="K23" s="122">
        <v>4329736.05</v>
      </c>
      <c r="L23" s="122">
        <v>4329736.05</v>
      </c>
      <c r="M23" s="127">
        <f t="shared" si="7"/>
        <v>-3920866.3502342766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3620385.8677035128</v>
      </c>
      <c r="R23" s="134">
        <f t="shared" si="2"/>
        <v>3620385.8677035128</v>
      </c>
      <c r="S23" s="125">
        <f t="shared" si="3"/>
        <v>0.43564523536078559</v>
      </c>
      <c r="T23" s="126" t="s">
        <v>325</v>
      </c>
      <c r="U23" s="126" t="s">
        <v>3</v>
      </c>
    </row>
    <row r="24" spans="1:2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6.6409719431543751E-2</v>
      </c>
      <c r="J26" s="127">
        <v>77930.609713869606</v>
      </c>
      <c r="K26" s="122"/>
      <c r="L26" s="122"/>
      <c r="M26" s="127">
        <f>J26-K26</f>
        <v>77930.609713869606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330399.48019835865</v>
      </c>
      <c r="R26" s="134">
        <f t="shared" si="2"/>
        <v>330399.48019835865</v>
      </c>
      <c r="S26" s="125">
        <f t="shared" si="3"/>
        <v>0.1599314881813387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6.6343399561373445E-2</v>
      </c>
      <c r="J27" s="127">
        <v>69858.017448046696</v>
      </c>
      <c r="K27" s="122"/>
      <c r="L27" s="122"/>
      <c r="M27" s="127">
        <f>J27-K27</f>
        <v>69858.017448046696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228349.62978365517</v>
      </c>
      <c r="R27" s="134">
        <f t="shared" si="2"/>
        <v>228349.62978365517</v>
      </c>
      <c r="S27" s="125">
        <f t="shared" si="3"/>
        <v>0.18122986489002491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6.6126439784298829E-2</v>
      </c>
      <c r="J28" s="127">
        <v>246607.98355782099</v>
      </c>
      <c r="K28" s="128">
        <v>0</v>
      </c>
      <c r="L28" s="128"/>
      <c r="M28" s="128">
        <f>J28-K28</f>
        <v>246607.98355782099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3147683.8586678272</v>
      </c>
      <c r="R28" s="134">
        <f t="shared" si="2"/>
        <v>3147683.8586678272</v>
      </c>
      <c r="S28" s="125">
        <f t="shared" si="3"/>
        <v>0.46158615577684786</v>
      </c>
      <c r="T28" s="128"/>
      <c r="U28" s="126" t="s">
        <v>3</v>
      </c>
    </row>
    <row r="29" spans="1:2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6.6126439784299093E-2</v>
      </c>
      <c r="J31" s="127">
        <v>148942.971446582</v>
      </c>
      <c r="K31" s="122"/>
      <c r="L31" s="122"/>
      <c r="M31" s="127">
        <f>J31-K31</f>
        <v>148942.971446582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1718815.6632463483</v>
      </c>
      <c r="R31" s="134">
        <f t="shared" si="2"/>
        <v>1718815.6632463483</v>
      </c>
      <c r="S31" s="125">
        <f t="shared" si="3"/>
        <v>0.42532729598002683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6.6343399561373598E-2</v>
      </c>
      <c r="J32" s="127">
        <v>19238.820933401399</v>
      </c>
      <c r="K32" s="122"/>
      <c r="L32" s="122"/>
      <c r="M32" s="127">
        <f>J32-K32</f>
        <v>19238.820933401399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1339374.1639701899</v>
      </c>
      <c r="R32" s="134">
        <f t="shared" si="2"/>
        <v>1339374.1639701899</v>
      </c>
      <c r="S32" s="125">
        <f t="shared" si="3"/>
        <v>0.80116243510683272</v>
      </c>
      <c r="T32" s="126"/>
      <c r="U32" s="126" t="s">
        <v>3</v>
      </c>
    </row>
    <row r="33" spans="1:2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6.6126439784299065E-2</v>
      </c>
      <c r="J34" s="127">
        <v>252970.64777214199</v>
      </c>
      <c r="K34" s="122">
        <v>0</v>
      </c>
      <c r="L34" s="122"/>
      <c r="M34" s="127">
        <f>J34-K34</f>
        <v>252970.64777214199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3153680.5582788172</v>
      </c>
      <c r="R34" s="134">
        <f t="shared" si="2"/>
        <v>3153680.5582788172</v>
      </c>
      <c r="S34" s="125">
        <f t="shared" si="3"/>
        <v>0.4560313620404548</v>
      </c>
      <c r="T34" s="126"/>
      <c r="U34" s="126" t="s">
        <v>3</v>
      </c>
    </row>
    <row r="35" spans="1:2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6.6126439784298954E-2</v>
      </c>
      <c r="J36" s="127">
        <v>72976.305091546397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2161264.0672081178</v>
      </c>
      <c r="R36" s="134">
        <f t="shared" si="2"/>
        <v>2161264.0672081178</v>
      </c>
      <c r="S36" s="125">
        <f t="shared" si="3"/>
        <v>0.65067917659968111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6.6343399561373459E-2</v>
      </c>
      <c r="J37" s="127">
        <v>7198.1016185520602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204695.04502620315</v>
      </c>
      <c r="R37" s="134">
        <f t="shared" si="2"/>
        <v>204695.04502620315</v>
      </c>
      <c r="S37" s="125">
        <f t="shared" si="3"/>
        <v>0.67747791693608161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6.6126439784299038E-2</v>
      </c>
      <c r="J38" s="127">
        <v>251290.39014630401</v>
      </c>
      <c r="K38" s="122">
        <v>714132</v>
      </c>
      <c r="L38" s="122">
        <v>714132</v>
      </c>
      <c r="M38" s="127">
        <f t="shared" ref="M38:M59" si="11">J38-K38</f>
        <v>-462841.60985369596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6800851.3869304769</v>
      </c>
      <c r="R38" s="134">
        <f t="shared" si="2"/>
        <v>6800851.3869304769</v>
      </c>
      <c r="S38" s="125">
        <f t="shared" si="3"/>
        <v>0.63218086962288311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6.6126439784299162E-2</v>
      </c>
      <c r="J39" s="127">
        <v>11502.522271735401</v>
      </c>
      <c r="K39" s="122">
        <v>0</v>
      </c>
      <c r="L39" s="122"/>
      <c r="M39" s="127">
        <f t="shared" si="11"/>
        <v>11502.522271735401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14851.436105410754</v>
      </c>
      <c r="R39" s="134">
        <f t="shared" si="2"/>
        <v>14851.436105410754</v>
      </c>
      <c r="S39" s="125">
        <f t="shared" si="3"/>
        <v>8.3347285528666756E-2</v>
      </c>
      <c r="T39" s="126"/>
      <c r="U39" s="126" t="s">
        <v>3</v>
      </c>
    </row>
    <row r="40" spans="1:2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5.8931708388317496E-2</v>
      </c>
      <c r="J45" s="127">
        <v>134535.71980394342</v>
      </c>
      <c r="K45" s="122">
        <v>818979.1</v>
      </c>
      <c r="L45" s="122">
        <v>818979.1</v>
      </c>
      <c r="M45" s="127">
        <f t="shared" si="11"/>
        <v>-684443.38019605656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862134.61379824253</v>
      </c>
      <c r="R45" s="134">
        <f t="shared" si="2"/>
        <v>862134.61379824253</v>
      </c>
      <c r="S45" s="125">
        <f t="shared" si="3"/>
        <v>0.28153762760701151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8.7286973175134452E-2</v>
      </c>
      <c r="J46" s="127">
        <v>74080.522217575694</v>
      </c>
      <c r="K46" s="122">
        <v>0</v>
      </c>
      <c r="L46" s="122"/>
      <c r="M46" s="127">
        <f t="shared" si="11"/>
        <v>74080.522217575694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270058.93034356344</v>
      </c>
      <c r="R46" s="134">
        <f t="shared" si="2"/>
        <v>270058.93034356344</v>
      </c>
      <c r="S46" s="125">
        <f t="shared" si="3"/>
        <v>0.25456058831735351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5.8931708388317371E-2</v>
      </c>
      <c r="J47" s="127">
        <v>223949.33163186425</v>
      </c>
      <c r="K47" s="122">
        <v>0</v>
      </c>
      <c r="L47" s="122"/>
      <c r="M47" s="127">
        <f t="shared" si="11"/>
        <v>223949.33163186425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3126482.1943127243</v>
      </c>
      <c r="R47" s="134">
        <f t="shared" si="2"/>
        <v>3126482.1943127243</v>
      </c>
      <c r="S47" s="125">
        <f t="shared" si="3"/>
        <v>0.45375310113037015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5.8931708388317482E-2</v>
      </c>
      <c r="J48" s="127">
        <v>12588.835376885152</v>
      </c>
      <c r="K48" s="122">
        <v>0</v>
      </c>
      <c r="L48" s="122"/>
      <c r="M48" s="127">
        <f t="shared" si="11"/>
        <v>12588.835376885152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11876.259789514294</v>
      </c>
      <c r="R48" s="134">
        <f t="shared" si="2"/>
        <v>11876.259789514294</v>
      </c>
      <c r="S48" s="125">
        <f t="shared" si="3"/>
        <v>5.5595951309733473E-2</v>
      </c>
      <c r="T48" s="126"/>
      <c r="U48" s="122" t="s">
        <v>3</v>
      </c>
    </row>
    <row r="49" spans="1:2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5.6454234874087746E-2</v>
      </c>
      <c r="J50" s="127">
        <v>66723.946681180387</v>
      </c>
      <c r="K50" s="124"/>
      <c r="L50" s="124"/>
      <c r="M50" s="127">
        <f t="shared" si="11"/>
        <v>66723.946681180387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1352075.4066266255</v>
      </c>
      <c r="R50" s="134">
        <f t="shared" si="2"/>
        <v>1352075.4066266255</v>
      </c>
      <c r="S50" s="125">
        <f t="shared" si="3"/>
        <v>0.53056101741329575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8.7286973175134563E-2</v>
      </c>
      <c r="J51" s="127">
        <v>81276.116375459562</v>
      </c>
      <c r="K51" s="122"/>
      <c r="L51" s="122"/>
      <c r="M51" s="127">
        <f t="shared" si="11"/>
        <v>81276.116375459562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1091893.8451792665</v>
      </c>
      <c r="R51" s="134">
        <f t="shared" si="2"/>
        <v>1091893.8451792665</v>
      </c>
      <c r="S51" s="125">
        <f t="shared" si="3"/>
        <v>0.54397008105012068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5.8931708388317371E-2</v>
      </c>
      <c r="J52" s="127">
        <v>223949.33163186425</v>
      </c>
      <c r="K52" s="122">
        <v>0</v>
      </c>
      <c r="L52" s="122"/>
      <c r="M52" s="127">
        <f t="shared" si="11"/>
        <v>223949.33163186425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3126482.1943127243</v>
      </c>
      <c r="R52" s="134">
        <f t="shared" si="2"/>
        <v>3126482.1943127243</v>
      </c>
      <c r="S52" s="125">
        <f t="shared" si="3"/>
        <v>0.45375310113037015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5.8931708388317516E-2</v>
      </c>
      <c r="J53" s="127">
        <v>6240.4153228024034</v>
      </c>
      <c r="K53" s="122">
        <v>0</v>
      </c>
      <c r="L53" s="122"/>
      <c r="M53" s="127">
        <f t="shared" si="11"/>
        <v>6240.4153228024034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507258.95785170043</v>
      </c>
      <c r="R53" s="134">
        <f t="shared" si="2"/>
        <v>507258.95785170043</v>
      </c>
      <c r="S53" s="125">
        <f t="shared" si="3"/>
        <v>0.79589208921820287</v>
      </c>
      <c r="T53" s="126"/>
      <c r="U53" s="122" t="s">
        <v>3</v>
      </c>
    </row>
    <row r="54" spans="1:2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5.8931708388317475E-2</v>
      </c>
      <c r="J56" s="127">
        <v>172286.08630762249</v>
      </c>
      <c r="K56" s="127">
        <v>1158516.3700000001</v>
      </c>
      <c r="L56" s="127">
        <v>1158516.3700000001</v>
      </c>
      <c r="M56" s="127">
        <f t="shared" si="11"/>
        <v>-986230.28369237762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1181396.5151874898</v>
      </c>
      <c r="R56" s="134">
        <f t="shared" si="2"/>
        <v>1173283.3076403199</v>
      </c>
      <c r="S56" s="125">
        <f t="shared" si="3"/>
        <v>0.29307308418781075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8.7286973175134522E-2</v>
      </c>
      <c r="J57" s="127">
        <v>17031.534585951398</v>
      </c>
      <c r="K57" s="127">
        <v>0</v>
      </c>
      <c r="L57" s="127"/>
      <c r="M57" s="127">
        <f t="shared" si="11"/>
        <v>17031.534585951398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342140.69071581779</v>
      </c>
      <c r="R57" s="134">
        <f t="shared" si="2"/>
        <v>342140.69071581779</v>
      </c>
      <c r="S57" s="125">
        <f t="shared" si="3"/>
        <v>0.63270486561985217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5.8931708388317371E-2</v>
      </c>
      <c r="J58" s="127">
        <v>223949.33163186425</v>
      </c>
      <c r="K58" s="122">
        <v>0</v>
      </c>
      <c r="L58" s="122"/>
      <c r="M58" s="127">
        <f t="shared" si="11"/>
        <v>223949.33163186425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3126482.1943127243</v>
      </c>
      <c r="R58" s="134">
        <f t="shared" si="2"/>
        <v>3126482.1943127243</v>
      </c>
      <c r="S58" s="125">
        <f t="shared" si="3"/>
        <v>0.45375310113037015</v>
      </c>
      <c r="T58" s="126"/>
      <c r="U58" s="126" t="s">
        <v>3</v>
      </c>
    </row>
    <row r="59" spans="1:2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4" customFormat="1" x14ac:dyDescent="0.25">
      <c r="A61" s="180" t="s">
        <v>78</v>
      </c>
      <c r="B61" s="180" t="s">
        <v>78</v>
      </c>
      <c r="C61" s="180" t="s">
        <v>298</v>
      </c>
      <c r="D61" s="180" t="s">
        <v>326</v>
      </c>
      <c r="E61" s="181" t="s">
        <v>304</v>
      </c>
      <c r="F61" s="180" t="s">
        <v>86</v>
      </c>
      <c r="G61" s="124">
        <f>3603128.25-202731.68</f>
        <v>3400396.57</v>
      </c>
      <c r="H61" s="124">
        <f>G61</f>
        <v>3400396.57</v>
      </c>
      <c r="I61" s="137">
        <v>0.05</v>
      </c>
      <c r="J61" s="182">
        <f t="shared" ref="J61:J64" si="16">H61*I61</f>
        <v>170019.8285</v>
      </c>
      <c r="K61" s="124"/>
      <c r="L61" s="124"/>
      <c r="M61" s="182">
        <f t="shared" ref="M61:M64" si="17">J61-K61</f>
        <v>170019.8285</v>
      </c>
      <c r="N61" s="180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3">
        <f>(O61-G61+J61)/1.06</f>
        <v>728908.61225025041</v>
      </c>
      <c r="R61" s="183">
        <f t="shared" si="2"/>
        <v>728908.61225025041</v>
      </c>
      <c r="S61" s="125">
        <f t="shared" si="3"/>
        <v>0.18208968124904376</v>
      </c>
      <c r="T61" s="180"/>
      <c r="U61" s="180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v>0.05</v>
      </c>
      <c r="J62" s="127">
        <f t="shared" si="16"/>
        <v>76794.447499999995</v>
      </c>
      <c r="K62" s="122"/>
      <c r="L62" s="122"/>
      <c r="M62" s="127">
        <f t="shared" si="17"/>
        <v>76794.447499999995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1759.0087840120382</v>
      </c>
      <c r="R62" s="134">
        <f t="shared" si="2"/>
        <v>1759.0087840120382</v>
      </c>
      <c r="S62" s="125">
        <f t="shared" si="3"/>
        <v>1.2040096413595666E-3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v>0.05</v>
      </c>
      <c r="J63" s="127">
        <f t="shared" si="16"/>
        <v>190007.5</v>
      </c>
      <c r="K63" s="122">
        <v>0</v>
      </c>
      <c r="L63" s="122"/>
      <c r="M63" s="127">
        <f t="shared" si="17"/>
        <v>190007.5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3094461.5984336068</v>
      </c>
      <c r="R63" s="134">
        <f t="shared" si="2"/>
        <v>3094461.5984336068</v>
      </c>
      <c r="S63" s="125">
        <f t="shared" si="3"/>
        <v>0.44910588301839055</v>
      </c>
      <c r="T63" s="126"/>
      <c r="U63" s="126" t="s">
        <v>3</v>
      </c>
    </row>
    <row r="64" spans="1:2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si="16"/>
        <v>0</v>
      </c>
      <c r="K64" s="122">
        <v>0</v>
      </c>
      <c r="L64" s="122"/>
      <c r="M64" s="127">
        <f t="shared" si="17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354</v>
      </c>
      <c r="D65" s="126" t="s">
        <v>326</v>
      </c>
      <c r="E65" s="129" t="s">
        <v>341</v>
      </c>
      <c r="F65" s="126" t="s">
        <v>355</v>
      </c>
      <c r="G65" s="122">
        <v>3211450.61</v>
      </c>
      <c r="H65" s="122">
        <v>2770976.85</v>
      </c>
      <c r="I65" s="179">
        <v>0.05</v>
      </c>
      <c r="J65" s="127">
        <f t="shared" ref="J65:J74" si="18">H65*I65</f>
        <v>138548.8425</v>
      </c>
      <c r="K65" s="122">
        <v>0</v>
      </c>
      <c r="L65" s="122"/>
      <c r="M65" s="127">
        <f>J65-K65</f>
        <v>138548.8425</v>
      </c>
      <c r="N65" s="126" t="s">
        <v>356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74" si="19">(O65-G65+J65)/1.06</f>
        <v>906532.38240347337</v>
      </c>
      <c r="R65" s="134">
        <f t="shared" si="2"/>
        <v>906532.38240347337</v>
      </c>
      <c r="S65" s="125">
        <f t="shared" si="3"/>
        <v>0.22473263882417557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357</v>
      </c>
      <c r="G66" s="122">
        <v>1361469.69</v>
      </c>
      <c r="H66" s="122">
        <v>1361469.69</v>
      </c>
      <c r="I66" s="179">
        <v>0.05</v>
      </c>
      <c r="J66" s="127">
        <f t="shared" si="18"/>
        <v>68073.484500000006</v>
      </c>
      <c r="K66" s="122">
        <v>0</v>
      </c>
      <c r="L66" s="122"/>
      <c r="M66" s="127">
        <f>J66-K66</f>
        <v>68073.484500000006</v>
      </c>
      <c r="N66" s="126" t="s">
        <v>356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19"/>
        <v>707672.87169423781</v>
      </c>
      <c r="R66" s="134">
        <f t="shared" si="2"/>
        <v>707672.87169423781</v>
      </c>
      <c r="S66" s="125">
        <f t="shared" si="3"/>
        <v>0.34629932632916549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358</v>
      </c>
      <c r="G67" s="122">
        <v>3800150</v>
      </c>
      <c r="H67" s="122">
        <v>3800150</v>
      </c>
      <c r="I67" s="179">
        <v>0.05</v>
      </c>
      <c r="J67" s="127">
        <f t="shared" si="18"/>
        <v>190007.5</v>
      </c>
      <c r="K67" s="122">
        <v>578308.31000000006</v>
      </c>
      <c r="L67" s="122">
        <v>578308.31000000006</v>
      </c>
      <c r="M67" s="127">
        <f>J67-K67</f>
        <v>-388300.81000000006</v>
      </c>
      <c r="N67" s="126" t="s">
        <v>356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19"/>
        <v>3094461.5984336059</v>
      </c>
      <c r="R67" s="134">
        <f t="shared" ref="R67:R74" si="20">Q67-(P67/1.06)</f>
        <v>3094461.5984336059</v>
      </c>
      <c r="S67" s="125">
        <f t="shared" ref="S67:S74" si="21">IFERROR(R67/O67,"-")</f>
        <v>0.44910588301839049</v>
      </c>
      <c r="T67" s="126"/>
      <c r="U67" s="126" t="s">
        <v>3</v>
      </c>
    </row>
    <row r="68" spans="1:21" x14ac:dyDescent="0.25">
      <c r="A68" s="126" t="s">
        <v>359</v>
      </c>
      <c r="B68" s="126" t="s">
        <v>352</v>
      </c>
      <c r="C68" s="126" t="s">
        <v>322</v>
      </c>
      <c r="D68" s="126" t="s">
        <v>322</v>
      </c>
      <c r="E68" s="129" t="s">
        <v>341</v>
      </c>
      <c r="F68" s="126" t="s">
        <v>355</v>
      </c>
      <c r="G68" s="122">
        <v>97387.77</v>
      </c>
      <c r="H68" s="122">
        <v>97387.77</v>
      </c>
      <c r="I68" s="123">
        <v>0</v>
      </c>
      <c r="J68" s="127">
        <f t="shared" si="18"/>
        <v>0</v>
      </c>
      <c r="K68" s="122">
        <v>0</v>
      </c>
      <c r="L68" s="122"/>
      <c r="M68" s="127">
        <f>J68-K68</f>
        <v>0</v>
      </c>
      <c r="N68" s="126" t="s">
        <v>360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19"/>
        <v>-91875.25471698113</v>
      </c>
      <c r="R68" s="134">
        <f t="shared" si="20"/>
        <v>-91875.25471698113</v>
      </c>
      <c r="S68" s="125" t="str">
        <f t="shared" si="21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361</v>
      </c>
      <c r="D69" s="126" t="s">
        <v>326</v>
      </c>
      <c r="E69" s="129" t="s">
        <v>341</v>
      </c>
      <c r="F69" s="126" t="s">
        <v>362</v>
      </c>
      <c r="G69" s="122">
        <v>99976.320000000007</v>
      </c>
      <c r="H69" s="122">
        <v>99976.320000000007</v>
      </c>
      <c r="I69" s="123">
        <v>0</v>
      </c>
      <c r="J69" s="127">
        <f t="shared" si="18"/>
        <v>0</v>
      </c>
      <c r="K69" s="122">
        <v>0</v>
      </c>
      <c r="L69" s="122"/>
      <c r="M69" s="127"/>
      <c r="N69" s="126" t="s">
        <v>360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19"/>
        <v>715122.33962264145</v>
      </c>
      <c r="R69" s="134">
        <f t="shared" si="20"/>
        <v>715122.33962264145</v>
      </c>
      <c r="S69" s="125">
        <f t="shared" si="21"/>
        <v>0.83347009184392817</v>
      </c>
      <c r="T69" s="126"/>
      <c r="U69" s="126" t="s">
        <v>3</v>
      </c>
    </row>
    <row r="70" spans="1:21" x14ac:dyDescent="0.25">
      <c r="A70" s="185" t="s">
        <v>343</v>
      </c>
      <c r="B70" s="185" t="s">
        <v>343</v>
      </c>
      <c r="C70" s="185" t="s">
        <v>354</v>
      </c>
      <c r="D70" s="185" t="s">
        <v>326</v>
      </c>
      <c r="E70" s="186" t="s">
        <v>364</v>
      </c>
      <c r="F70" s="185" t="s">
        <v>86</v>
      </c>
      <c r="G70" s="187">
        <v>2726520.1999999997</v>
      </c>
      <c r="H70" s="187">
        <v>3741413.6200000006</v>
      </c>
      <c r="I70" s="123">
        <v>0</v>
      </c>
      <c r="J70" s="127">
        <f t="shared" si="18"/>
        <v>0</v>
      </c>
      <c r="K70" s="187">
        <v>658302.85668173432</v>
      </c>
      <c r="L70" s="187">
        <v>658302.85668173432</v>
      </c>
      <c r="M70" s="127">
        <f>J70-K70</f>
        <v>-658302.85668173432</v>
      </c>
      <c r="N70" s="185" t="s">
        <v>356</v>
      </c>
      <c r="O70" s="124">
        <f>SUMIFS(客户表!W:W,客户表!J:J,媒体表!A70,客户表!A:A,媒体表!E70,客户表!N:N,媒体表!F70)+SUMIFS(客户表!X:X,客户表!J:J,媒体表!A70,客户表!A:A,媒体表!E70,客户表!N:N,媒体表!F70)+SUMIFS(客户表!AN:AN,客户表!J:J,媒体表!A70,客户表!A:A,媒体表!E70,客户表!N:N,媒体表!F70)</f>
        <v>3563018.2594174757</v>
      </c>
      <c r="P70" s="122"/>
      <c r="Q70" s="134">
        <f t="shared" si="19"/>
        <v>789149.11265799613</v>
      </c>
      <c r="R70" s="134">
        <f t="shared" si="20"/>
        <v>789149.11265799613</v>
      </c>
      <c r="S70" s="125">
        <f t="shared" si="21"/>
        <v>0.22148331981521069</v>
      </c>
      <c r="T70" s="126"/>
      <c r="U70" s="126" t="s">
        <v>3</v>
      </c>
    </row>
    <row r="71" spans="1:21" x14ac:dyDescent="0.25">
      <c r="A71" s="185" t="s">
        <v>343</v>
      </c>
      <c r="B71" s="185" t="s">
        <v>343</v>
      </c>
      <c r="C71" s="185" t="s">
        <v>298</v>
      </c>
      <c r="D71" s="185" t="s">
        <v>326</v>
      </c>
      <c r="E71" s="186" t="s">
        <v>364</v>
      </c>
      <c r="F71" s="185" t="s">
        <v>126</v>
      </c>
      <c r="G71" s="187">
        <v>1124840.3499999999</v>
      </c>
      <c r="H71" s="187">
        <v>1124840.3499999999</v>
      </c>
      <c r="I71" s="123">
        <v>0</v>
      </c>
      <c r="J71" s="127">
        <f t="shared" si="18"/>
        <v>0</v>
      </c>
      <c r="K71" s="185"/>
      <c r="L71" s="185"/>
      <c r="M71" s="127">
        <f>J71-K71</f>
        <v>0</v>
      </c>
      <c r="N71" s="185" t="s">
        <v>356</v>
      </c>
      <c r="O71" s="124">
        <f>SUMIFS(客户表!W:W,客户表!J:J,媒体表!A71,客户表!A:A,媒体表!E71,客户表!N:N,媒体表!F71)+SUMIFS(客户表!X:X,客户表!J:J,媒体表!A71,客户表!A:A,媒体表!E71,客户表!N:N,媒体表!F71)+SUMIFS(客户表!AN:AN,客户表!J:J,媒体表!A71,客户表!A:A,媒体表!E71,客户表!N:N,媒体表!F71)</f>
        <v>1092101.0426714686</v>
      </c>
      <c r="P71" s="122"/>
      <c r="Q71" s="134">
        <f t="shared" si="19"/>
        <v>-30886.138989180457</v>
      </c>
      <c r="R71" s="134">
        <f t="shared" si="20"/>
        <v>-30886.138989180457</v>
      </c>
      <c r="S71" s="125">
        <f t="shared" si="21"/>
        <v>-2.8281393188333202E-2</v>
      </c>
      <c r="T71" s="126"/>
      <c r="U71" s="126" t="s">
        <v>3</v>
      </c>
    </row>
    <row r="72" spans="1:21" x14ac:dyDescent="0.25">
      <c r="A72" s="185" t="s">
        <v>343</v>
      </c>
      <c r="B72" s="185" t="s">
        <v>343</v>
      </c>
      <c r="C72" s="185" t="s">
        <v>298</v>
      </c>
      <c r="D72" s="185" t="s">
        <v>326</v>
      </c>
      <c r="E72" s="186" t="s">
        <v>364</v>
      </c>
      <c r="F72" s="185" t="s">
        <v>358</v>
      </c>
      <c r="G72" s="187">
        <v>3800150</v>
      </c>
      <c r="H72" s="187">
        <v>3800150</v>
      </c>
      <c r="I72" s="179">
        <v>0.05</v>
      </c>
      <c r="J72" s="127">
        <f t="shared" si="18"/>
        <v>190007.5</v>
      </c>
      <c r="K72" s="185">
        <v>0</v>
      </c>
      <c r="L72" s="185"/>
      <c r="M72" s="127">
        <f>J72-K72</f>
        <v>190007.5</v>
      </c>
      <c r="N72" s="185" t="s">
        <v>356</v>
      </c>
      <c r="O72" s="124">
        <f>SUMIFS(客户表!W:W,客户表!J:J,媒体表!A72,客户表!A:A,媒体表!E72,客户表!N:N,媒体表!F72)+SUMIFS(客户表!X:X,客户表!J:J,媒体表!A72,客户表!A:A,媒体表!E72,客户表!N:N,媒体表!F72)+SUMIFS(客户表!AN:AN,客户表!J:J,媒体表!A72,客户表!A:A,媒体表!E72,客户表!N:N,媒体表!F72)</f>
        <v>6890271.7943396224</v>
      </c>
      <c r="P72" s="122"/>
      <c r="Q72" s="134">
        <f t="shared" si="19"/>
        <v>3094461.5984336059</v>
      </c>
      <c r="R72" s="134">
        <f t="shared" si="20"/>
        <v>3094461.5984336059</v>
      </c>
      <c r="S72" s="125">
        <f t="shared" si="21"/>
        <v>0.44910588301839049</v>
      </c>
      <c r="T72" s="126"/>
      <c r="U72" s="126" t="s">
        <v>3</v>
      </c>
    </row>
    <row r="73" spans="1:21" x14ac:dyDescent="0.25">
      <c r="A73" s="185" t="s">
        <v>78</v>
      </c>
      <c r="B73" s="185" t="s">
        <v>78</v>
      </c>
      <c r="C73" s="185" t="s">
        <v>298</v>
      </c>
      <c r="D73" s="185" t="s">
        <v>326</v>
      </c>
      <c r="E73" s="186" t="s">
        <v>364</v>
      </c>
      <c r="F73" s="185" t="s">
        <v>362</v>
      </c>
      <c r="G73" s="187">
        <v>100025.28</v>
      </c>
      <c r="H73" s="187">
        <v>100025.28</v>
      </c>
      <c r="I73" s="123">
        <v>0</v>
      </c>
      <c r="J73" s="127">
        <f t="shared" si="18"/>
        <v>0</v>
      </c>
      <c r="K73" s="185">
        <v>0</v>
      </c>
      <c r="L73" s="185"/>
      <c r="M73" s="127">
        <f>J73-K73</f>
        <v>0</v>
      </c>
      <c r="N73" s="185" t="s">
        <v>360</v>
      </c>
      <c r="O73" s="124">
        <f>SUMIFS(客户表!W:W,客户表!J:J,媒体表!A73,客户表!A:A,媒体表!E73,客户表!N:N,媒体表!F73)+SUMIFS(客户表!X:X,客户表!J:J,媒体表!A73,客户表!A:A,媒体表!E73,客户表!N:N,媒体表!F73)+SUMIFS(客户表!AN:AN,客户表!J:J,媒体表!A73,客户表!A:A,媒体表!E73,客户表!N:N,媒体表!F73)</f>
        <v>0</v>
      </c>
      <c r="P73" s="122"/>
      <c r="Q73" s="134">
        <f t="shared" si="19"/>
        <v>-94363.471698113208</v>
      </c>
      <c r="R73" s="134">
        <f t="shared" si="20"/>
        <v>-94363.471698113208</v>
      </c>
      <c r="S73" s="125" t="str">
        <f t="shared" si="21"/>
        <v>-</v>
      </c>
      <c r="T73" s="126"/>
      <c r="U73" s="126" t="s">
        <v>3</v>
      </c>
    </row>
    <row r="74" spans="1:21" x14ac:dyDescent="0.25">
      <c r="A74" s="185" t="s">
        <v>359</v>
      </c>
      <c r="B74" s="185" t="s">
        <v>359</v>
      </c>
      <c r="C74" s="185" t="s">
        <v>322</v>
      </c>
      <c r="D74" s="185" t="s">
        <v>322</v>
      </c>
      <c r="E74" s="186" t="s">
        <v>364</v>
      </c>
      <c r="F74" s="185" t="s">
        <v>355</v>
      </c>
      <c r="G74" s="187">
        <v>123092.61</v>
      </c>
      <c r="H74" s="187">
        <v>123092.61</v>
      </c>
      <c r="I74" s="123">
        <v>0</v>
      </c>
      <c r="J74" s="127">
        <f t="shared" si="18"/>
        <v>0</v>
      </c>
      <c r="K74" s="185">
        <v>0</v>
      </c>
      <c r="L74" s="185"/>
      <c r="M74" s="127">
        <f>J74-K74</f>
        <v>0</v>
      </c>
      <c r="N74" s="185" t="s">
        <v>360</v>
      </c>
      <c r="O74" s="124">
        <f>SUMIFS(客户表!W:W,客户表!J:J,媒体表!A74,客户表!A:A,媒体表!E74,客户表!N:N,媒体表!F74)+SUMIFS(客户表!X:X,客户表!J:J,媒体表!A74,客户表!A:A,媒体表!E74,客户表!N:N,媒体表!F74)+SUMIFS(客户表!AN:AN,客户表!J:J,媒体表!A74,客户表!A:A,媒体表!E74,客户表!N:N,媒体表!F74)</f>
        <v>0</v>
      </c>
      <c r="P74" s="122"/>
      <c r="Q74" s="134">
        <f t="shared" si="19"/>
        <v>-116125.10377358489</v>
      </c>
      <c r="R74" s="134">
        <f t="shared" si="20"/>
        <v>-116125.10377358489</v>
      </c>
      <c r="S74" s="125" t="str">
        <f t="shared" si="21"/>
        <v>-</v>
      </c>
      <c r="T74" s="126"/>
      <c r="U74" s="126" t="s">
        <v>3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2020-02-05T04:16:00Z</dcterms:created>
  <dcterms:modified xsi:type="dcterms:W3CDTF">2021-01-07T10:24:40Z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