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-\"/>
    </mc:Choice>
  </mc:AlternateContent>
  <bookViews>
    <workbookView xWindow="0" yWindow="0" windowWidth="21600" windowHeight="9930" tabRatio="792"/>
  </bookViews>
  <sheets>
    <sheet name="客户表" sheetId="1" r:id="rId1"/>
    <sheet name="媒体表" sheetId="2" r:id="rId2"/>
  </sheets>
  <externalReferences>
    <externalReference r:id="rId3"/>
    <externalReference r:id="rId4"/>
  </externalReferences>
  <definedNames>
    <definedName name="_xlnm._FilterDatabase" localSheetId="0" hidden="1">客户表!$A$1:$AF$180</definedName>
    <definedName name="_xlnm._FilterDatabase" localSheetId="1" hidden="1">媒体表!$A$1:$T$25</definedName>
  </definedNames>
  <calcPr calcId="152511" concurrentCalc="0"/>
</workbook>
</file>

<file path=xl/calcChain.xml><?xml version="1.0" encoding="utf-8"?>
<calcChain xmlns="http://schemas.openxmlformats.org/spreadsheetml/2006/main">
  <c r="X3" i="1" l="1"/>
  <c r="V4" i="1"/>
  <c r="Z4" i="1"/>
  <c r="X4" i="1"/>
  <c r="V5" i="1"/>
  <c r="Z5" i="1"/>
  <c r="X5" i="1"/>
  <c r="V6" i="1"/>
  <c r="Z6" i="1"/>
  <c r="X6" i="1"/>
  <c r="V7" i="1"/>
  <c r="Z7" i="1"/>
  <c r="X7" i="1"/>
  <c r="V8" i="1"/>
  <c r="Z8" i="1"/>
  <c r="X8" i="1"/>
  <c r="V9" i="1"/>
  <c r="Z9" i="1"/>
  <c r="X9" i="1"/>
  <c r="Y10" i="1"/>
  <c r="X10" i="1"/>
  <c r="V11" i="1"/>
  <c r="Z11" i="1"/>
  <c r="X11" i="1"/>
  <c r="V12" i="1"/>
  <c r="Z12" i="1"/>
  <c r="X12" i="1"/>
  <c r="V13" i="1"/>
  <c r="Z13" i="1"/>
  <c r="X13" i="1"/>
  <c r="V14" i="1"/>
  <c r="Z14" i="1"/>
  <c r="X14" i="1"/>
  <c r="V15" i="1"/>
  <c r="Z15" i="1"/>
  <c r="X15" i="1"/>
  <c r="V16" i="1"/>
  <c r="Z16" i="1"/>
  <c r="X16" i="1"/>
  <c r="V17" i="1"/>
  <c r="Z17" i="1"/>
  <c r="X17" i="1"/>
  <c r="V18" i="1"/>
  <c r="Z18" i="1"/>
  <c r="X18" i="1"/>
  <c r="V19" i="1"/>
  <c r="Z19" i="1"/>
  <c r="X19" i="1"/>
  <c r="V20" i="1"/>
  <c r="Z20" i="1"/>
  <c r="X20" i="1"/>
  <c r="V21" i="1"/>
  <c r="Z21" i="1"/>
  <c r="X21" i="1"/>
  <c r="V22" i="1"/>
  <c r="Z22" i="1"/>
  <c r="X22" i="1"/>
  <c r="V23" i="1"/>
  <c r="Z23" i="1"/>
  <c r="X23" i="1"/>
  <c r="V24" i="1"/>
  <c r="Z24" i="1"/>
  <c r="X24" i="1"/>
  <c r="V25" i="1"/>
  <c r="Z25" i="1"/>
  <c r="X25" i="1"/>
  <c r="V26" i="1"/>
  <c r="Z26" i="1"/>
  <c r="X26" i="1"/>
  <c r="V27" i="1"/>
  <c r="Z27" i="1"/>
  <c r="X27" i="1"/>
  <c r="V28" i="1"/>
  <c r="Z28" i="1"/>
  <c r="X28" i="1"/>
  <c r="V29" i="1"/>
  <c r="Z29" i="1"/>
  <c r="X29" i="1"/>
  <c r="V30" i="1"/>
  <c r="Z30" i="1"/>
  <c r="X30" i="1"/>
  <c r="V31" i="1"/>
  <c r="Z31" i="1"/>
  <c r="X31" i="1"/>
  <c r="V32" i="1"/>
  <c r="Z32" i="1"/>
  <c r="X32" i="1"/>
  <c r="V33" i="1"/>
  <c r="Z33" i="1"/>
  <c r="X33" i="1"/>
  <c r="V34" i="1"/>
  <c r="Z34" i="1"/>
  <c r="X34" i="1"/>
  <c r="V35" i="1"/>
  <c r="Z35" i="1"/>
  <c r="X35" i="1"/>
  <c r="V36" i="1"/>
  <c r="Z36" i="1"/>
  <c r="X36" i="1"/>
  <c r="V37" i="1"/>
  <c r="Z37" i="1"/>
  <c r="X37" i="1"/>
  <c r="V38" i="1"/>
  <c r="Z38" i="1"/>
  <c r="X38" i="1"/>
  <c r="V39" i="1"/>
  <c r="Z39" i="1"/>
  <c r="X39" i="1"/>
  <c r="V40" i="1"/>
  <c r="Z40" i="1"/>
  <c r="X40" i="1"/>
  <c r="V41" i="1"/>
  <c r="Z41" i="1"/>
  <c r="X41" i="1"/>
  <c r="V42" i="1"/>
  <c r="Z42" i="1"/>
  <c r="X42" i="1"/>
  <c r="V43" i="1"/>
  <c r="Z43" i="1"/>
  <c r="X43" i="1"/>
  <c r="V44" i="1"/>
  <c r="Z44" i="1"/>
  <c r="X44" i="1"/>
  <c r="V45" i="1"/>
  <c r="Z45" i="1"/>
  <c r="X45" i="1"/>
  <c r="V46" i="1"/>
  <c r="Z46" i="1"/>
  <c r="X46" i="1"/>
  <c r="V47" i="1"/>
  <c r="Z47" i="1"/>
  <c r="X47" i="1"/>
  <c r="V48" i="1"/>
  <c r="Z48" i="1"/>
  <c r="X48" i="1"/>
  <c r="V49" i="1"/>
  <c r="Z49" i="1"/>
  <c r="X49" i="1"/>
  <c r="V50" i="1"/>
  <c r="Z50" i="1"/>
  <c r="X50" i="1"/>
  <c r="V51" i="1"/>
  <c r="Z51" i="1"/>
  <c r="X51" i="1"/>
  <c r="V52" i="1"/>
  <c r="Z52" i="1"/>
  <c r="X52" i="1"/>
  <c r="V53" i="1"/>
  <c r="Z53" i="1"/>
  <c r="X53" i="1"/>
  <c r="V54" i="1"/>
  <c r="Z54" i="1"/>
  <c r="X54" i="1"/>
  <c r="V55" i="1"/>
  <c r="Z55" i="1"/>
  <c r="X55" i="1"/>
  <c r="V56" i="1"/>
  <c r="X56" i="1"/>
  <c r="X57" i="1"/>
  <c r="X58" i="1"/>
  <c r="X59" i="1"/>
  <c r="V60" i="1"/>
  <c r="X60" i="1"/>
  <c r="X61" i="1"/>
  <c r="X62" i="1"/>
  <c r="X63" i="1"/>
  <c r="X64" i="1"/>
  <c r="X65" i="1"/>
  <c r="X66" i="1"/>
  <c r="X67" i="1"/>
  <c r="X68" i="1"/>
  <c r="X69" i="1"/>
  <c r="X70" i="1"/>
  <c r="V71" i="1"/>
  <c r="Z71" i="1"/>
  <c r="X71" i="1"/>
  <c r="X72" i="1"/>
  <c r="V73" i="1"/>
  <c r="Z73" i="1"/>
  <c r="X73" i="1"/>
  <c r="V74" i="1"/>
  <c r="Z74" i="1"/>
  <c r="X74" i="1"/>
  <c r="V75" i="1"/>
  <c r="Z75" i="1"/>
  <c r="X75" i="1"/>
  <c r="V76" i="1"/>
  <c r="Z76" i="1"/>
  <c r="X76" i="1"/>
  <c r="V77" i="1"/>
  <c r="Z77" i="1"/>
  <c r="X77" i="1"/>
  <c r="V78" i="1"/>
  <c r="Z78" i="1"/>
  <c r="X78" i="1"/>
  <c r="V79" i="1"/>
  <c r="Z79" i="1"/>
  <c r="X79" i="1"/>
  <c r="V80" i="1"/>
  <c r="Z80" i="1"/>
  <c r="X80" i="1"/>
  <c r="V81" i="1"/>
  <c r="Z81" i="1"/>
  <c r="X81" i="1"/>
  <c r="V82" i="1"/>
  <c r="Z82" i="1"/>
  <c r="X82" i="1"/>
  <c r="V83" i="1"/>
  <c r="Z83" i="1"/>
  <c r="X83" i="1"/>
  <c r="V84" i="1"/>
  <c r="Z84" i="1"/>
  <c r="X84" i="1"/>
  <c r="V85" i="1"/>
  <c r="Z85" i="1"/>
  <c r="X85" i="1"/>
  <c r="V86" i="1"/>
  <c r="Z86" i="1"/>
  <c r="X86" i="1"/>
  <c r="V87" i="1"/>
  <c r="Z87" i="1"/>
  <c r="X87" i="1"/>
  <c r="V88" i="1"/>
  <c r="Z88" i="1"/>
  <c r="X88" i="1"/>
  <c r="V89" i="1"/>
  <c r="Z89" i="1"/>
  <c r="X89" i="1"/>
  <c r="V90" i="1"/>
  <c r="Z90" i="1"/>
  <c r="X90" i="1"/>
  <c r="V91" i="1"/>
  <c r="Z91" i="1"/>
  <c r="X91" i="1"/>
  <c r="V92" i="1"/>
  <c r="Z92" i="1"/>
  <c r="X92" i="1"/>
  <c r="V93" i="1"/>
  <c r="Z93" i="1"/>
  <c r="X93" i="1"/>
  <c r="V94" i="1"/>
  <c r="Z94" i="1"/>
  <c r="X94" i="1"/>
  <c r="V95" i="1"/>
  <c r="Z95" i="1"/>
  <c r="X95" i="1"/>
  <c r="V96" i="1"/>
  <c r="Z96" i="1"/>
  <c r="X96" i="1"/>
  <c r="V97" i="1"/>
  <c r="Z97" i="1"/>
  <c r="X97" i="1"/>
  <c r="V98" i="1"/>
  <c r="Z98" i="1"/>
  <c r="X98" i="1"/>
  <c r="V99" i="1"/>
  <c r="Z99" i="1"/>
  <c r="X99" i="1"/>
  <c r="V100" i="1"/>
  <c r="Z100" i="1"/>
  <c r="X100" i="1"/>
  <c r="V101" i="1"/>
  <c r="Z101" i="1"/>
  <c r="X101" i="1"/>
  <c r="V102" i="1"/>
  <c r="Z102" i="1"/>
  <c r="X102" i="1"/>
  <c r="V103" i="1"/>
  <c r="Z103" i="1"/>
  <c r="X103" i="1"/>
  <c r="V104" i="1"/>
  <c r="Z104" i="1"/>
  <c r="X104" i="1"/>
  <c r="V105" i="1"/>
  <c r="Z105" i="1"/>
  <c r="X105" i="1"/>
  <c r="V106" i="1"/>
  <c r="Z106" i="1"/>
  <c r="X106" i="1"/>
  <c r="V107" i="1"/>
  <c r="Z107" i="1"/>
  <c r="X107" i="1"/>
  <c r="V108" i="1"/>
  <c r="Z108" i="1"/>
  <c r="X108" i="1"/>
  <c r="V109" i="1"/>
  <c r="Z109" i="1"/>
  <c r="X109" i="1"/>
  <c r="V110" i="1"/>
  <c r="Z110" i="1"/>
  <c r="X110" i="1"/>
  <c r="V111" i="1"/>
  <c r="Z111" i="1"/>
  <c r="X111" i="1"/>
  <c r="V112" i="1"/>
  <c r="Z112" i="1"/>
  <c r="X112" i="1"/>
  <c r="V113" i="1"/>
  <c r="Z113" i="1"/>
  <c r="X113" i="1"/>
  <c r="V114" i="1"/>
  <c r="Z114" i="1"/>
  <c r="X114" i="1"/>
  <c r="V115" i="1"/>
  <c r="Z115" i="1"/>
  <c r="X115" i="1"/>
  <c r="V116" i="1"/>
  <c r="Z116" i="1"/>
  <c r="X116" i="1"/>
  <c r="V117" i="1"/>
  <c r="Z117" i="1"/>
  <c r="X117" i="1"/>
  <c r="V118" i="1"/>
  <c r="Z118" i="1"/>
  <c r="X118" i="1"/>
  <c r="V119" i="1"/>
  <c r="Z119" i="1"/>
  <c r="X119" i="1"/>
  <c r="V120" i="1"/>
  <c r="Z120" i="1"/>
  <c r="X120" i="1"/>
  <c r="V121" i="1"/>
  <c r="Z121" i="1"/>
  <c r="X121" i="1"/>
  <c r="X122" i="1"/>
  <c r="X123" i="1"/>
  <c r="X124" i="1"/>
  <c r="X125" i="1"/>
  <c r="X126" i="1"/>
  <c r="X127" i="1"/>
  <c r="X128" i="1"/>
  <c r="V129" i="1"/>
  <c r="Z129" i="1"/>
  <c r="Y129" i="1"/>
  <c r="X129" i="1"/>
  <c r="V130" i="1"/>
  <c r="Z130" i="1"/>
  <c r="X130" i="1"/>
  <c r="V131" i="1"/>
  <c r="Z131" i="1"/>
  <c r="X131" i="1"/>
  <c r="X132" i="1"/>
  <c r="V133" i="1"/>
  <c r="Z133" i="1"/>
  <c r="X133" i="1"/>
  <c r="V134" i="1"/>
  <c r="Z134" i="1"/>
  <c r="X134" i="1"/>
  <c r="V135" i="1"/>
  <c r="Z135" i="1"/>
  <c r="X135" i="1"/>
  <c r="V136" i="1"/>
  <c r="Z136" i="1"/>
  <c r="X136" i="1"/>
  <c r="V137" i="1"/>
  <c r="Z137" i="1"/>
  <c r="X137" i="1"/>
  <c r="V138" i="1"/>
  <c r="Z138" i="1"/>
  <c r="X138" i="1"/>
  <c r="V139" i="1"/>
  <c r="Z139" i="1"/>
  <c r="X139" i="1"/>
  <c r="V140" i="1"/>
  <c r="Z140" i="1"/>
  <c r="X140" i="1"/>
  <c r="V141" i="1"/>
  <c r="Z141" i="1"/>
  <c r="X141" i="1"/>
  <c r="V142" i="1"/>
  <c r="Z142" i="1"/>
  <c r="X142" i="1"/>
  <c r="V143" i="1"/>
  <c r="Z143" i="1"/>
  <c r="X143" i="1"/>
  <c r="V144" i="1"/>
  <c r="Z144" i="1"/>
  <c r="X144" i="1"/>
  <c r="V145" i="1"/>
  <c r="Z145" i="1"/>
  <c r="X145" i="1"/>
  <c r="V146" i="1"/>
  <c r="Z146" i="1"/>
  <c r="X146" i="1"/>
  <c r="V147" i="1"/>
  <c r="Z147" i="1"/>
  <c r="X147" i="1"/>
  <c r="V148" i="1"/>
  <c r="Z148" i="1"/>
  <c r="X148" i="1"/>
  <c r="V149" i="1"/>
  <c r="Z149" i="1"/>
  <c r="X149" i="1"/>
  <c r="V150" i="1"/>
  <c r="Z150" i="1"/>
  <c r="X150" i="1"/>
  <c r="V151" i="1"/>
  <c r="Z151" i="1"/>
  <c r="X151" i="1"/>
  <c r="V152" i="1"/>
  <c r="Z152" i="1"/>
  <c r="X152" i="1"/>
  <c r="V153" i="1"/>
  <c r="Z153" i="1"/>
  <c r="X153" i="1"/>
  <c r="V154" i="1"/>
  <c r="Z154" i="1"/>
  <c r="X154" i="1"/>
  <c r="V155" i="1"/>
  <c r="Z155" i="1"/>
  <c r="X155" i="1"/>
  <c r="V156" i="1"/>
  <c r="Z156" i="1"/>
  <c r="X156" i="1"/>
  <c r="V157" i="1"/>
  <c r="Z157" i="1"/>
  <c r="X157" i="1"/>
  <c r="V158" i="1"/>
  <c r="Z158" i="1"/>
  <c r="X158" i="1"/>
  <c r="V159" i="1"/>
  <c r="Z159" i="1"/>
  <c r="X159" i="1"/>
  <c r="V160" i="1"/>
  <c r="Z160" i="1"/>
  <c r="X160" i="1"/>
  <c r="V161" i="1"/>
  <c r="Z161" i="1"/>
  <c r="X161" i="1"/>
  <c r="V162" i="1"/>
  <c r="Z162" i="1"/>
  <c r="X162" i="1"/>
  <c r="V163" i="1"/>
  <c r="Z163" i="1"/>
  <c r="X163" i="1"/>
  <c r="V164" i="1"/>
  <c r="Z164" i="1"/>
  <c r="X164" i="1"/>
  <c r="V165" i="1"/>
  <c r="Z165" i="1"/>
  <c r="X165" i="1"/>
  <c r="V166" i="1"/>
  <c r="Z166" i="1"/>
  <c r="X166" i="1"/>
  <c r="V167" i="1"/>
  <c r="Z167" i="1"/>
  <c r="X167" i="1"/>
  <c r="V168" i="1"/>
  <c r="Z168" i="1"/>
  <c r="X168" i="1"/>
  <c r="V169" i="1"/>
  <c r="Z169" i="1"/>
  <c r="X169" i="1"/>
  <c r="V170" i="1"/>
  <c r="Z170" i="1"/>
  <c r="X170" i="1"/>
  <c r="V171" i="1"/>
  <c r="Z171" i="1"/>
  <c r="X171" i="1"/>
  <c r="V172" i="1"/>
  <c r="Z172" i="1"/>
  <c r="X172" i="1"/>
  <c r="V173" i="1"/>
  <c r="Z173" i="1"/>
  <c r="X173" i="1"/>
  <c r="V174" i="1"/>
  <c r="Z174" i="1"/>
  <c r="X174" i="1"/>
  <c r="V175" i="1"/>
  <c r="Z175" i="1"/>
  <c r="X175" i="1"/>
  <c r="V176" i="1"/>
  <c r="Z176" i="1"/>
  <c r="X176" i="1"/>
  <c r="X177" i="1"/>
  <c r="X178" i="1"/>
  <c r="X179" i="1"/>
  <c r="Z180" i="1"/>
  <c r="X180" i="1"/>
  <c r="V2" i="1"/>
  <c r="Z2" i="1"/>
  <c r="X2" i="1"/>
  <c r="Y71" i="1"/>
  <c r="Y58" i="1"/>
  <c r="Y178" i="1"/>
  <c r="Y123" i="1"/>
  <c r="N25" i="2"/>
  <c r="P25" i="2"/>
  <c r="Q25" i="2"/>
  <c r="R25" i="2"/>
  <c r="N22" i="2"/>
  <c r="I22" i="2"/>
  <c r="J22" i="2"/>
  <c r="P22" i="2"/>
  <c r="Q22" i="2"/>
  <c r="R22" i="2"/>
  <c r="N23" i="2"/>
  <c r="J23" i="2"/>
  <c r="P23" i="2"/>
  <c r="Q23" i="2"/>
  <c r="R23" i="2"/>
  <c r="N24" i="2"/>
  <c r="J24" i="2"/>
  <c r="P24" i="2"/>
  <c r="Q24" i="2"/>
  <c r="R24" i="2"/>
  <c r="L24" i="2"/>
  <c r="L23" i="2"/>
  <c r="L22" i="2"/>
  <c r="T180" i="1"/>
  <c r="Y180" i="1"/>
  <c r="Y179" i="1"/>
  <c r="U179" i="1"/>
  <c r="U178" i="1"/>
  <c r="Y177" i="1"/>
  <c r="Y176" i="1"/>
  <c r="U176" i="1"/>
  <c r="Y175" i="1"/>
  <c r="U175" i="1"/>
  <c r="Y174" i="1"/>
  <c r="U174" i="1"/>
  <c r="Y173" i="1"/>
  <c r="U173" i="1"/>
  <c r="Y172" i="1"/>
  <c r="U172" i="1"/>
  <c r="Y171" i="1"/>
  <c r="U171" i="1"/>
  <c r="Y170" i="1"/>
  <c r="U170" i="1"/>
  <c r="Y169" i="1"/>
  <c r="U169" i="1"/>
  <c r="Y168" i="1"/>
  <c r="U168" i="1"/>
  <c r="Y167" i="1"/>
  <c r="U167" i="1"/>
  <c r="Y166" i="1"/>
  <c r="U166" i="1"/>
  <c r="Y165" i="1"/>
  <c r="U165" i="1"/>
  <c r="Y164" i="1"/>
  <c r="U164" i="1"/>
  <c r="Y163" i="1"/>
  <c r="U163" i="1"/>
  <c r="Y162" i="1"/>
  <c r="U162" i="1"/>
  <c r="Y161" i="1"/>
  <c r="U161" i="1"/>
  <c r="Y160" i="1"/>
  <c r="U160" i="1"/>
  <c r="Y159" i="1"/>
  <c r="U159" i="1"/>
  <c r="Y158" i="1"/>
  <c r="U158" i="1"/>
  <c r="Y157" i="1"/>
  <c r="U157" i="1"/>
  <c r="Y156" i="1"/>
  <c r="U156" i="1"/>
  <c r="Y155" i="1"/>
  <c r="U155" i="1"/>
  <c r="Y154" i="1"/>
  <c r="U154" i="1"/>
  <c r="Y153" i="1"/>
  <c r="U153" i="1"/>
  <c r="Y152" i="1"/>
  <c r="U152" i="1"/>
  <c r="Y151" i="1"/>
  <c r="U151" i="1"/>
  <c r="Y150" i="1"/>
  <c r="U150" i="1"/>
  <c r="Y149" i="1"/>
  <c r="U149" i="1"/>
  <c r="Y148" i="1"/>
  <c r="U148" i="1"/>
  <c r="Y147" i="1"/>
  <c r="U147" i="1"/>
  <c r="Y146" i="1"/>
  <c r="U146" i="1"/>
  <c r="Y145" i="1"/>
  <c r="U145" i="1"/>
  <c r="Y144" i="1"/>
  <c r="U144" i="1"/>
  <c r="Y143" i="1"/>
  <c r="U143" i="1"/>
  <c r="Y142" i="1"/>
  <c r="U142" i="1"/>
  <c r="Y141" i="1"/>
  <c r="U141" i="1"/>
  <c r="Y140" i="1"/>
  <c r="U140" i="1"/>
  <c r="Y139" i="1"/>
  <c r="U139" i="1"/>
  <c r="Y138" i="1"/>
  <c r="U138" i="1"/>
  <c r="Y137" i="1"/>
  <c r="U137" i="1"/>
  <c r="Y136" i="1"/>
  <c r="U136" i="1"/>
  <c r="Y135" i="1"/>
  <c r="U135" i="1"/>
  <c r="Y134" i="1"/>
  <c r="U134" i="1"/>
  <c r="Y133" i="1"/>
  <c r="U133" i="1"/>
  <c r="U132" i="1"/>
  <c r="Y131" i="1"/>
  <c r="U131" i="1"/>
  <c r="Y130" i="1"/>
  <c r="U130" i="1"/>
  <c r="U129" i="1"/>
  <c r="N15" i="2"/>
  <c r="N16" i="2"/>
  <c r="N17" i="2"/>
  <c r="N18" i="2"/>
  <c r="N19" i="2"/>
  <c r="N20" i="2"/>
  <c r="N21" i="2"/>
  <c r="N14" i="2"/>
  <c r="N9" i="2"/>
  <c r="N2" i="2"/>
  <c r="H2" i="2"/>
  <c r="G2" i="2"/>
  <c r="Y75" i="1"/>
  <c r="Y6" i="1"/>
  <c r="Y9" i="1"/>
  <c r="Y11" i="1"/>
  <c r="Y14" i="1"/>
  <c r="Y15" i="1"/>
  <c r="Y19" i="1"/>
  <c r="N4" i="2"/>
  <c r="J4" i="2"/>
  <c r="P4" i="2"/>
  <c r="Q4" i="2"/>
  <c r="R4" i="2"/>
  <c r="Y23" i="1"/>
  <c r="Y27" i="1"/>
  <c r="Y30" i="1"/>
  <c r="Y31" i="1"/>
  <c r="Y35" i="1"/>
  <c r="Y39" i="1"/>
  <c r="Y43" i="1"/>
  <c r="Y46" i="1"/>
  <c r="Y47" i="1"/>
  <c r="Y51" i="1"/>
  <c r="Y55" i="1"/>
  <c r="Y76" i="1"/>
  <c r="Y77" i="1"/>
  <c r="Y81" i="1"/>
  <c r="Y85" i="1"/>
  <c r="Y88" i="1"/>
  <c r="Y89" i="1"/>
  <c r="Y92" i="1"/>
  <c r="Y93" i="1"/>
  <c r="Y97" i="1"/>
  <c r="Y101" i="1"/>
  <c r="Y104" i="1"/>
  <c r="Y105" i="1"/>
  <c r="Y108" i="1"/>
  <c r="Y109" i="1"/>
  <c r="Y113" i="1"/>
  <c r="Y117" i="1"/>
  <c r="Y120" i="1"/>
  <c r="Y121" i="1"/>
  <c r="J17" i="2"/>
  <c r="P17" i="2"/>
  <c r="Q17" i="2"/>
  <c r="R17" i="2"/>
  <c r="J18" i="2"/>
  <c r="P18" i="2"/>
  <c r="Q18" i="2"/>
  <c r="R18" i="2"/>
  <c r="J19" i="2"/>
  <c r="P19" i="2"/>
  <c r="Q19" i="2"/>
  <c r="R19" i="2"/>
  <c r="J20" i="2"/>
  <c r="P20" i="2"/>
  <c r="Q20" i="2"/>
  <c r="R20" i="2"/>
  <c r="J21" i="2"/>
  <c r="P21" i="2"/>
  <c r="Q21" i="2"/>
  <c r="R21" i="2"/>
  <c r="Y128" i="1"/>
  <c r="L128" i="1"/>
  <c r="Y124" i="1"/>
  <c r="U124" i="1"/>
  <c r="U123" i="1"/>
  <c r="Y122" i="1"/>
  <c r="U121" i="1"/>
  <c r="U120" i="1"/>
  <c r="Y119" i="1"/>
  <c r="U119" i="1"/>
  <c r="Y118" i="1"/>
  <c r="U118" i="1"/>
  <c r="U117" i="1"/>
  <c r="Y116" i="1"/>
  <c r="U116" i="1"/>
  <c r="Y115" i="1"/>
  <c r="U115" i="1"/>
  <c r="Y114" i="1"/>
  <c r="U114" i="1"/>
  <c r="U113" i="1"/>
  <c r="Y112" i="1"/>
  <c r="U112" i="1"/>
  <c r="Y111" i="1"/>
  <c r="U111" i="1"/>
  <c r="Y110" i="1"/>
  <c r="U110" i="1"/>
  <c r="U109" i="1"/>
  <c r="U108" i="1"/>
  <c r="Y107" i="1"/>
  <c r="U107" i="1"/>
  <c r="Y106" i="1"/>
  <c r="U106" i="1"/>
  <c r="U105" i="1"/>
  <c r="U104" i="1"/>
  <c r="Y103" i="1"/>
  <c r="U103" i="1"/>
  <c r="Y102" i="1"/>
  <c r="U102" i="1"/>
  <c r="U101" i="1"/>
  <c r="Y100" i="1"/>
  <c r="U100" i="1"/>
  <c r="Y99" i="1"/>
  <c r="U99" i="1"/>
  <c r="Y98" i="1"/>
  <c r="U98" i="1"/>
  <c r="U97" i="1"/>
  <c r="Y96" i="1"/>
  <c r="U96" i="1"/>
  <c r="Y95" i="1"/>
  <c r="U95" i="1"/>
  <c r="Y94" i="1"/>
  <c r="U94" i="1"/>
  <c r="U93" i="1"/>
  <c r="U92" i="1"/>
  <c r="Y91" i="1"/>
  <c r="U91" i="1"/>
  <c r="Y90" i="1"/>
  <c r="U90" i="1"/>
  <c r="U89" i="1"/>
  <c r="U88" i="1"/>
  <c r="Y87" i="1"/>
  <c r="U87" i="1"/>
  <c r="Y86" i="1"/>
  <c r="U86" i="1"/>
  <c r="U85" i="1"/>
  <c r="Y84" i="1"/>
  <c r="U84" i="1"/>
  <c r="Y83" i="1"/>
  <c r="U83" i="1"/>
  <c r="Y82" i="1"/>
  <c r="U82" i="1"/>
  <c r="U81" i="1"/>
  <c r="Y80" i="1"/>
  <c r="U80" i="1"/>
  <c r="Y79" i="1"/>
  <c r="U79" i="1"/>
  <c r="Y78" i="1"/>
  <c r="U78" i="1"/>
  <c r="U77" i="1"/>
  <c r="U76" i="1"/>
  <c r="U75" i="1"/>
  <c r="Y74" i="1"/>
  <c r="U74" i="1"/>
  <c r="Y73" i="1"/>
  <c r="U73" i="1"/>
  <c r="U72" i="1"/>
  <c r="U71" i="1"/>
  <c r="L21" i="2"/>
  <c r="L20" i="2"/>
  <c r="L19" i="2"/>
  <c r="L18" i="2"/>
  <c r="L17" i="2"/>
  <c r="J16" i="2"/>
  <c r="L16" i="2"/>
  <c r="H15" i="2"/>
  <c r="J15" i="2"/>
  <c r="L15" i="2"/>
  <c r="G15" i="2"/>
  <c r="P14" i="2"/>
  <c r="Q14" i="2"/>
  <c r="R14" i="2"/>
  <c r="N13" i="2"/>
  <c r="P13" i="2"/>
  <c r="Q13" i="2"/>
  <c r="R13" i="2"/>
  <c r="N12" i="2"/>
  <c r="P12" i="2"/>
  <c r="Q12" i="2"/>
  <c r="R12" i="2"/>
  <c r="N11" i="2"/>
  <c r="P11" i="2"/>
  <c r="Q11" i="2"/>
  <c r="R11" i="2"/>
  <c r="N10" i="2"/>
  <c r="J10" i="2"/>
  <c r="P10" i="2"/>
  <c r="Q10" i="2"/>
  <c r="R10" i="2"/>
  <c r="L10" i="2"/>
  <c r="J9" i="2"/>
  <c r="P9" i="2"/>
  <c r="Q9" i="2"/>
  <c r="R9" i="2"/>
  <c r="L9" i="2"/>
  <c r="N8" i="2"/>
  <c r="J8" i="2"/>
  <c r="P8" i="2"/>
  <c r="Q8" i="2"/>
  <c r="R8" i="2"/>
  <c r="L8" i="2"/>
  <c r="N7" i="2"/>
  <c r="J7" i="2"/>
  <c r="P7" i="2"/>
  <c r="Q7" i="2"/>
  <c r="R7" i="2"/>
  <c r="L7" i="2"/>
  <c r="N6" i="2"/>
  <c r="J6" i="2"/>
  <c r="P6" i="2"/>
  <c r="Q6" i="2"/>
  <c r="R6" i="2"/>
  <c r="L6" i="2"/>
  <c r="N5" i="2"/>
  <c r="J5" i="2"/>
  <c r="P5" i="2"/>
  <c r="Q5" i="2"/>
  <c r="R5" i="2"/>
  <c r="L5" i="2"/>
  <c r="L4" i="2"/>
  <c r="J3" i="2"/>
  <c r="L3" i="2"/>
  <c r="J2" i="2"/>
  <c r="L2" i="2"/>
  <c r="Y60" i="1"/>
  <c r="U60" i="1"/>
  <c r="Y57" i="1"/>
  <c r="Y56" i="1"/>
  <c r="U55" i="1"/>
  <c r="Y54" i="1"/>
  <c r="U54" i="1"/>
  <c r="Y53" i="1"/>
  <c r="U53" i="1"/>
  <c r="Y52" i="1"/>
  <c r="U52" i="1"/>
  <c r="U51" i="1"/>
  <c r="Y50" i="1"/>
  <c r="U50" i="1"/>
  <c r="Y49" i="1"/>
  <c r="U49" i="1"/>
  <c r="Y48" i="1"/>
  <c r="U48" i="1"/>
  <c r="U47" i="1"/>
  <c r="U46" i="1"/>
  <c r="Y45" i="1"/>
  <c r="U45" i="1"/>
  <c r="Y44" i="1"/>
  <c r="U44" i="1"/>
  <c r="U43" i="1"/>
  <c r="Y42" i="1"/>
  <c r="U42" i="1"/>
  <c r="Y41" i="1"/>
  <c r="U41" i="1"/>
  <c r="Y40" i="1"/>
  <c r="U40" i="1"/>
  <c r="U39" i="1"/>
  <c r="Y38" i="1"/>
  <c r="U38" i="1"/>
  <c r="Y37" i="1"/>
  <c r="U37" i="1"/>
  <c r="Y36" i="1"/>
  <c r="U36" i="1"/>
  <c r="U35" i="1"/>
  <c r="Y34" i="1"/>
  <c r="U34" i="1"/>
  <c r="Y33" i="1"/>
  <c r="U33" i="1"/>
  <c r="Y32" i="1"/>
  <c r="U32" i="1"/>
  <c r="U31" i="1"/>
  <c r="U30" i="1"/>
  <c r="Y29" i="1"/>
  <c r="U29" i="1"/>
  <c r="Y28" i="1"/>
  <c r="U28" i="1"/>
  <c r="U27" i="1"/>
  <c r="Y26" i="1"/>
  <c r="U26" i="1"/>
  <c r="Y25" i="1"/>
  <c r="U25" i="1"/>
  <c r="Y24" i="1"/>
  <c r="U24" i="1"/>
  <c r="U23" i="1"/>
  <c r="Y22" i="1"/>
  <c r="U22" i="1"/>
  <c r="Y21" i="1"/>
  <c r="U21" i="1"/>
  <c r="Y20" i="1"/>
  <c r="U20" i="1"/>
  <c r="U19" i="1"/>
  <c r="Y18" i="1"/>
  <c r="U18" i="1"/>
  <c r="Y17" i="1"/>
  <c r="U17" i="1"/>
  <c r="Y16" i="1"/>
  <c r="U16" i="1"/>
  <c r="U15" i="1"/>
  <c r="U14" i="1"/>
  <c r="Y13" i="1"/>
  <c r="U13" i="1"/>
  <c r="Y12" i="1"/>
  <c r="U11" i="1"/>
  <c r="U10" i="1"/>
  <c r="U9" i="1"/>
  <c r="Y8" i="1"/>
  <c r="U8" i="1"/>
  <c r="Y7" i="1"/>
  <c r="U7" i="1"/>
  <c r="U6" i="1"/>
  <c r="Y5" i="1"/>
  <c r="U5" i="1"/>
  <c r="Y4" i="1"/>
  <c r="U4" i="1"/>
  <c r="U3" i="1"/>
  <c r="Y2" i="1"/>
  <c r="U2" i="1"/>
  <c r="P2" i="2"/>
  <c r="Q2" i="2"/>
  <c r="R2" i="2"/>
  <c r="N3" i="2"/>
  <c r="P3" i="2"/>
  <c r="Q3" i="2"/>
  <c r="R3" i="2"/>
  <c r="P16" i="2"/>
  <c r="Q16" i="2"/>
  <c r="R16" i="2"/>
  <c r="P15" i="2"/>
  <c r="Q15" i="2"/>
  <c r="R15" i="2"/>
</calcChain>
</file>

<file path=xl/comments1.xml><?xml version="1.0" encoding="utf-8"?>
<comments xmlns="http://schemas.openxmlformats.org/spreadsheetml/2006/main">
  <authors>
    <author>作者</author>
  </authors>
  <commentList>
    <comment ref="G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去掉期初余额、返货</t>
        </r>
      </text>
    </comment>
    <comment ref="H1" authorId="0" shapeId="0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去掉返货，包含期初余额</t>
        </r>
      </text>
    </comment>
    <comment ref="I1" authorId="0" shapeId="0">
      <text>
        <r>
          <rPr>
            <b/>
            <sz val="9"/>
            <rFont val="宋体"/>
            <family val="3"/>
            <charset val="134"/>
          </rPr>
          <t>以百分比的形式填写</t>
        </r>
      </text>
    </comment>
  </commentList>
</comments>
</file>

<file path=xl/sharedStrings.xml><?xml version="1.0" encoding="utf-8"?>
<sst xmlns="http://schemas.openxmlformats.org/spreadsheetml/2006/main" count="2708" uniqueCount="275">
  <si>
    <t>周期</t>
  </si>
  <si>
    <t>签约主体</t>
  </si>
  <si>
    <t>事业部</t>
  </si>
  <si>
    <t>销售</t>
  </si>
  <si>
    <t>客户名称</t>
  </si>
  <si>
    <t>OA客户名称</t>
  </si>
  <si>
    <t>入账名称</t>
  </si>
  <si>
    <t>投放媒体</t>
  </si>
  <si>
    <t>媒体简称</t>
  </si>
  <si>
    <t>媒体主体</t>
  </si>
  <si>
    <t>媒体账户名称</t>
  </si>
  <si>
    <t>产品</t>
  </si>
  <si>
    <t>广告形式</t>
  </si>
  <si>
    <t>返还形式</t>
  </si>
  <si>
    <t>客户优惠政策</t>
  </si>
  <si>
    <t>广告主ID</t>
  </si>
  <si>
    <t>特殊情况</t>
  </si>
  <si>
    <t>期初账户余额</t>
  </si>
  <si>
    <t>本期期末账户余额</t>
  </si>
  <si>
    <t>客户现金消耗</t>
  </si>
  <si>
    <t>服务费</t>
  </si>
  <si>
    <t>客户优惠消耗</t>
  </si>
  <si>
    <t>媒体现金消耗</t>
  </si>
  <si>
    <t>媒体返点比例</t>
  </si>
  <si>
    <t>本期毛利</t>
  </si>
  <si>
    <t>运营备注</t>
  </si>
  <si>
    <t>媒介备注</t>
  </si>
  <si>
    <t>结算周期</t>
  </si>
  <si>
    <t>媒体折扣</t>
  </si>
  <si>
    <t>2020年1月</t>
  </si>
  <si>
    <t>北京多彩</t>
  </si>
  <si>
    <t>事业4部</t>
  </si>
  <si>
    <t>罗嘉欣</t>
  </si>
  <si>
    <t>广州虎牙信息科技有限公司</t>
  </si>
  <si>
    <t>北京多彩-广州虎牙信息科技有限公司</t>
  </si>
  <si>
    <t>北京多彩互动广告有限公司</t>
  </si>
  <si>
    <t>北京百度网讯科技有限公司-2020</t>
  </si>
  <si>
    <t>金源广告-百度-2018</t>
  </si>
  <si>
    <t>CPD</t>
  </si>
  <si>
    <t>无</t>
  </si>
  <si>
    <t>垫付</t>
  </si>
  <si>
    <t>金源广告</t>
  </si>
  <si>
    <t>事业5部</t>
  </si>
  <si>
    <t>王玥</t>
  </si>
  <si>
    <t>北京迪爱慈广告有限公司</t>
  </si>
  <si>
    <t>中国第一汽车股份有限公司</t>
  </si>
  <si>
    <t>CPC</t>
  </si>
  <si>
    <t>一汽丰田汽车销售有限公司</t>
  </si>
  <si>
    <t>税点</t>
  </si>
  <si>
    <t>事业3部</t>
  </si>
  <si>
    <t>王曦</t>
  </si>
  <si>
    <t>北京维康恒美信息技术有限公司</t>
  </si>
  <si>
    <t>北京多彩-北京维康恒美信息技术有限公司1</t>
  </si>
  <si>
    <t>预付</t>
  </si>
  <si>
    <t>返货</t>
  </si>
  <si>
    <t>事业6部</t>
  </si>
  <si>
    <t>沈长颖</t>
  </si>
  <si>
    <t>南宁市昆达智能科技有限公司</t>
  </si>
  <si>
    <t>北京奇虎科技有限公司</t>
  </si>
  <si>
    <t>返现</t>
  </si>
  <si>
    <t>广州天行客网络科技有限公司</t>
  </si>
  <si>
    <t>事业2部</t>
  </si>
  <si>
    <t>戴平（销售）</t>
  </si>
  <si>
    <t>国泰君安期货有限公司</t>
  </si>
  <si>
    <t>新余盈宇互娱网络科技有限公司</t>
  </si>
  <si>
    <t>北京多彩-新余盈宇互娱网络科技有限公司</t>
  </si>
  <si>
    <t>李岳东</t>
  </si>
  <si>
    <t>武汉音节跳动科技有限公司</t>
  </si>
  <si>
    <t>北京多彩-武汉音节跳动科技有限公司</t>
  </si>
  <si>
    <t>深圳策略一二三网络有限公司</t>
  </si>
  <si>
    <t>上海享送信息科技有限公司</t>
  </si>
  <si>
    <t>北京多彩互动广告有限公司-上海享送信息科技有限公司</t>
  </si>
  <si>
    <t>上海享物说网络科技有限公司</t>
  </si>
  <si>
    <t>上海申友广告有限公司</t>
  </si>
  <si>
    <t>北京多彩互动广告有限公司-上海申友广告有限公司</t>
  </si>
  <si>
    <t>王璟（销售）</t>
  </si>
  <si>
    <t>宁波奇幻信息科技有限公司</t>
  </si>
  <si>
    <t>上海淇毓信息科技有限公司</t>
  </si>
  <si>
    <t>杨帆</t>
  </si>
  <si>
    <t>杭州袋虎信息技术有限公司</t>
  </si>
  <si>
    <t>北京多彩互动广告有限公司-杭州袋虎信息技术有限公司</t>
  </si>
  <si>
    <t>上海袋虎信息技术有限公司</t>
  </si>
  <si>
    <t>国泰君安证券股份有限公司</t>
  </si>
  <si>
    <t>卢思蕴</t>
  </si>
  <si>
    <t>广州四三九九信息科技有限公司</t>
  </si>
  <si>
    <t>北京多彩-广州四三九九信息科技有限公司</t>
  </si>
  <si>
    <t>广州米壳信息科技有限公司</t>
  </si>
  <si>
    <t>信息流</t>
  </si>
  <si>
    <t>0.00%</t>
  </si>
  <si>
    <t>游戏事业部</t>
  </si>
  <si>
    <t>戴学增</t>
  </si>
  <si>
    <t>广州北鱼网络科技有限公司</t>
  </si>
  <si>
    <t>北京多彩互动广告有限公司—广州北鱼网络科技有限公司</t>
  </si>
  <si>
    <t>广州杰茜卡信息科技有限公司</t>
  </si>
  <si>
    <t>北京多彩互动广告有限公司—广州杰茜卡信息科技有限公司</t>
  </si>
  <si>
    <t>广州经典网络科技有限公司</t>
  </si>
  <si>
    <t>北京多彩互动广告有限公司-广州经典网络科技有限公司01</t>
  </si>
  <si>
    <t>广州千骐动漫有限公司</t>
  </si>
  <si>
    <t>北京多彩互动广告有限公司-广州千骐动漫有限公司</t>
  </si>
  <si>
    <t>42.00%</t>
  </si>
  <si>
    <t>广州市幻动网络科技有限责任公司</t>
  </si>
  <si>
    <t>北京多彩互动广告有限公司-广州市幻动网络科技有限责任公司</t>
  </si>
  <si>
    <t>北京多彩互动广告有限公司-广州四三九九信息科技有限公司01</t>
  </si>
  <si>
    <t>广州掌昆网络科技有限公司</t>
  </si>
  <si>
    <t>北京多彩互动广告有限公司-广州掌昆网络科技有限公司</t>
  </si>
  <si>
    <t>广州正奇网络科技有限公司</t>
  </si>
  <si>
    <t>北京多彩互动广告有限公司-广州正奇网络科技有限公司</t>
  </si>
  <si>
    <t>海南妙游网络科技有限公司</t>
  </si>
  <si>
    <t>北京多彩互动广告有限公司-海南妙游网络科技有限公司</t>
  </si>
  <si>
    <t>深圳市乐唯科技开发有限公司</t>
  </si>
  <si>
    <t>北京多彩互动广告有限公司—深圳市乐唯科技开发有限公司</t>
  </si>
  <si>
    <t>深圳优依购互娱科技有限公司</t>
  </si>
  <si>
    <t>北京多彩互动广告有限公司—深圳优依购互娱科技有限公司</t>
  </si>
  <si>
    <t>广州风趣网络科技有限公司</t>
  </si>
  <si>
    <t>北京多彩互动广告有限公司—广州风趣网络科技有限公司</t>
  </si>
  <si>
    <t>唐亮</t>
  </si>
  <si>
    <t>广州乐推网络科技有限公司</t>
  </si>
  <si>
    <t>北京多彩互动广告有限公司—广州乐推网络科技有限公司</t>
  </si>
  <si>
    <t>北京多彩互动广告有限公司—广州米壳信息科技有限公司</t>
  </si>
  <si>
    <t>广州穷奇网络科技有限公司</t>
  </si>
  <si>
    <t>北京多彩-广州穷奇网络科技有限公司</t>
  </si>
  <si>
    <t>广州诗悦网络科技有限公司</t>
  </si>
  <si>
    <t>北京多彩互动广告有限公司-广州诗悦网络科技有限公司</t>
  </si>
  <si>
    <t>海南畅酷网络科技有限公司</t>
  </si>
  <si>
    <t>北京多彩互动广告有限公司-海南畅酷网络科技有限公司</t>
  </si>
  <si>
    <t>海南玩的溜网络科技有限公司</t>
  </si>
  <si>
    <t>北京多彩互动广告有限公司-海南玩的溜网络科技有限公司</t>
  </si>
  <si>
    <t>海南游路网络科技有限公司</t>
  </si>
  <si>
    <t>北京多彩互动广告有限公司-海南游路网络科技有限公司</t>
  </si>
  <si>
    <t>湖北骏景信息科技有限公司</t>
  </si>
  <si>
    <t>北京多彩互动广告有限公司—湖北骏景信息科技有限公司</t>
  </si>
  <si>
    <t>麦可斯信息科技（上海）有限公司</t>
  </si>
  <si>
    <t>北京多彩互动广告有限公司—麦可斯信息科技（上海）有限公司</t>
  </si>
  <si>
    <t>厦门魔兔网络科技有限公司</t>
  </si>
  <si>
    <t>北京多彩互动广告有限公司-厦门魔兔网络科技有限公司</t>
  </si>
  <si>
    <t>上海乐之鲸鱼数码科技有限公司</t>
  </si>
  <si>
    <t>北京多彩互动广告有限公司—上海乐之鲸鱼数码科技有限公司</t>
  </si>
  <si>
    <t>上海游码网络科技有限公司</t>
  </si>
  <si>
    <t>北京多彩互动广告有限公司-上海游码网络科技有限公司</t>
  </si>
  <si>
    <t>上海游湛网络科技有限公司</t>
  </si>
  <si>
    <t>北京多彩互动广告有限公司—上海游湛网络科技有限公司</t>
  </si>
  <si>
    <t>深圳市望尘科技有限公司</t>
  </si>
  <si>
    <t>北京多彩互动广告有限公司—深圳市望尘科技有限公司</t>
  </si>
  <si>
    <t>苏州仙峰网络科技股份有限公司</t>
  </si>
  <si>
    <t>北京多彩互动广告有限公司-苏州仙峰网络科技股份有限公司</t>
  </si>
  <si>
    <t>武汉清风得意网络科技有限公司</t>
  </si>
  <si>
    <t>北京多彩互动广告有限公司-武汉清风得意网络科技有限公司</t>
  </si>
  <si>
    <t>武汉扬程互联科技有限公司</t>
  </si>
  <si>
    <t>北京多彩互动广告有限公司—武汉扬程互联科技有限公司</t>
  </si>
  <si>
    <t>王小薇（销售）</t>
  </si>
  <si>
    <t>广州爱九游信息技术有限公司</t>
  </si>
  <si>
    <t>北京小度信息科技有限公司</t>
  </si>
  <si>
    <t>北京多彩-北京小度信息科技有限公司</t>
  </si>
  <si>
    <t>上海婚家婴会展服务有限公司</t>
  </si>
  <si>
    <t>北京金海群英网络信息技术有限公司</t>
  </si>
  <si>
    <t>事业1部</t>
  </si>
  <si>
    <t>叶丹</t>
  </si>
  <si>
    <t>吉旗（成都）科技有限公司</t>
  </si>
  <si>
    <t>北京多彩互动广告有限公司-吉旗（成都）科技有限公司</t>
  </si>
  <si>
    <t>北京汇通天下物联科技有限公司</t>
  </si>
  <si>
    <t>北京华品博睿网络技术有限公司</t>
  </si>
  <si>
    <t>北京多彩互动广告有限公司—北京华品博睿网络技术有限公司180801</t>
  </si>
  <si>
    <t>金源广告-百度-2018(1)</t>
  </si>
  <si>
    <t>品牌专区</t>
  </si>
  <si>
    <t>北京金源互动广告有限公司-创奇互动-2019</t>
  </si>
  <si>
    <t>金源广告-创奇互动-2019</t>
  </si>
  <si>
    <t>补量</t>
  </si>
  <si>
    <t>广州尼尔森市场研究有限公司</t>
  </si>
  <si>
    <t>尼尔森</t>
  </si>
  <si>
    <t>殷俊渊（销售）</t>
  </si>
  <si>
    <t>北京学之途网络科技有限公司</t>
  </si>
  <si>
    <t>咪咕视讯科技有限公司</t>
  </si>
  <si>
    <t>咪咕视讯（易立方（海南）科技）-金源广告-信息服务费</t>
  </si>
  <si>
    <t>CPM</t>
  </si>
  <si>
    <t>走账</t>
  </si>
  <si>
    <t>天津金芽科技有限公司</t>
  </si>
  <si>
    <t>易立方（海南）科技有限公司</t>
  </si>
  <si>
    <t>罗东明</t>
  </si>
  <si>
    <t>深圳市果酱时代科技有限公司</t>
  </si>
  <si>
    <t>深圳市果酱时代科技有限公司-20181</t>
  </si>
  <si>
    <t>霍尔果斯多彩互动广告有限公司-三星-网服电商-2020</t>
  </si>
  <si>
    <t>霍尔果斯多彩-三星-网服电商-2020</t>
  </si>
  <si>
    <t>海南面对面文化传媒有限公司</t>
  </si>
  <si>
    <t>转单</t>
  </si>
  <si>
    <t>北京多彩-维沃移动通信有限公司-vivo</t>
  </si>
  <si>
    <t>北京多彩-vivo</t>
  </si>
  <si>
    <t>深圳市时代映像文化传媒有限公司</t>
  </si>
  <si>
    <t>tuho123</t>
  </si>
  <si>
    <t>金源科技</t>
  </si>
  <si>
    <t>广州奇异果互动科技股份有限公司</t>
  </si>
  <si>
    <t>广州奇异果互动科技股份有限公司2019</t>
  </si>
  <si>
    <t>北京多彩互动广告有限公司-华为-全行业-2018</t>
  </si>
  <si>
    <t>北京多彩-华为-全行业-金源科技</t>
  </si>
  <si>
    <t>霍尔果斯大娱互动科技有限公司</t>
  </si>
  <si>
    <t>(空白)</t>
  </si>
  <si>
    <t>上海萌宇广告有限公司</t>
  </si>
  <si>
    <t>霍尔果斯多彩互动广告有限公司-优矩-搜狗</t>
  </si>
  <si>
    <t>霍尔果斯多彩-优矩-搜狗金源广告</t>
  </si>
  <si>
    <t>简称2</t>
  </si>
  <si>
    <t>媒体名称</t>
  </si>
  <si>
    <t>起止时间</t>
  </si>
  <si>
    <t>媒体返点计算基数</t>
  </si>
  <si>
    <t>返点政策</t>
  </si>
  <si>
    <t>应返金额</t>
  </si>
  <si>
    <t>已返金额</t>
  </si>
  <si>
    <t>未返金额</t>
  </si>
  <si>
    <t>客户返现</t>
  </si>
  <si>
    <t>利润</t>
  </si>
  <si>
    <t>利润2</t>
  </si>
  <si>
    <t>利润率</t>
  </si>
  <si>
    <t>备注</t>
  </si>
  <si>
    <t>入账主体</t>
  </si>
  <si>
    <t>百度</t>
  </si>
  <si>
    <t>北京百度网讯科技有限公司</t>
  </si>
  <si>
    <t>折现</t>
  </si>
  <si>
    <t>创奇</t>
  </si>
  <si>
    <t>北京创奇互动科技有限公司</t>
  </si>
  <si>
    <t>霍尔果斯多彩互动广告有限公司</t>
  </si>
  <si>
    <t>百度</t>
    <phoneticPr fontId="12" type="noConversion"/>
  </si>
  <si>
    <t>北京百度网讯科技有限公司-2020</t>
    <phoneticPr fontId="12" type="noConversion"/>
  </si>
  <si>
    <t>2020年2月</t>
    <phoneticPr fontId="12" type="noConversion"/>
  </si>
  <si>
    <t>CPC</t>
    <phoneticPr fontId="12" type="noConversion"/>
  </si>
  <si>
    <t>返现</t>
    <phoneticPr fontId="12" type="noConversion"/>
  </si>
  <si>
    <t>百度</t>
    <phoneticPr fontId="12" type="noConversion"/>
  </si>
  <si>
    <t>CPD</t>
    <phoneticPr fontId="12" type="noConversion"/>
  </si>
  <si>
    <t>其他</t>
    <phoneticPr fontId="12" type="noConversion"/>
  </si>
  <si>
    <t>2020年2月</t>
    <phoneticPr fontId="12" type="noConversion"/>
  </si>
  <si>
    <t>现金</t>
  </si>
  <si>
    <t>咪咕视讯科技有限公司</t>
    <phoneticPr fontId="12" type="noConversion"/>
  </si>
  <si>
    <t>霍尔果斯多彩互动广告有限公司-优矩-搜狗</t>
    <phoneticPr fontId="12" type="noConversion"/>
  </si>
  <si>
    <t>CPC</t>
    <phoneticPr fontId="12" type="noConversion"/>
  </si>
  <si>
    <t>北京迪爱慈广告有限公司-2002</t>
  </si>
  <si>
    <t>税点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</si>
  <si>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</si>
  <si>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</si>
  <si>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北京多彩互动广告有限公司</t>
    <phoneticPr fontId="12" type="noConversion"/>
  </si>
  <si>
    <t>北京华品博睿网络技术有限公司180801</t>
    <phoneticPr fontId="12" type="noConversion"/>
  </si>
  <si>
    <t>税点</t>
    <phoneticPr fontId="12" type="noConversion"/>
  </si>
  <si>
    <t>请检查R列公式</t>
  </si>
  <si>
    <t>补量</t>
    <phoneticPr fontId="12" type="noConversion"/>
  </si>
  <si>
    <t>走账</t>
    <phoneticPr fontId="12" type="noConversion"/>
  </si>
  <si>
    <t>一汽丰田汽车销售有限公司</t>
    <phoneticPr fontId="12" type="noConversion"/>
  </si>
  <si>
    <t>税点</t>
    <phoneticPr fontId="12" type="noConversion"/>
  </si>
  <si>
    <t>转单</t>
    <phoneticPr fontId="12" type="noConversion"/>
  </si>
  <si>
    <t>其他</t>
    <phoneticPr fontId="12" type="noConversion"/>
  </si>
  <si>
    <t>金源广告</t>
    <phoneticPr fontId="12" type="noConversion"/>
  </si>
  <si>
    <t>税点</t>
    <phoneticPr fontId="12" type="noConversion"/>
  </si>
  <si>
    <t>32.00%</t>
  </si>
  <si>
    <t>溢价</t>
    <phoneticPr fontId="12" type="noConversion"/>
  </si>
  <si>
    <t>35.00%</t>
  </si>
  <si>
    <t>创奇</t>
    <phoneticPr fontId="12" type="noConversion"/>
  </si>
  <si>
    <t>补量</t>
    <phoneticPr fontId="12" type="noConversion"/>
  </si>
  <si>
    <t>一汽丰田汽车销售有限公司</t>
    <phoneticPr fontId="12" type="noConversion"/>
  </si>
  <si>
    <t>霍尔果斯多彩互动广告有限公司-优矩-搜狗</t>
    <phoneticPr fontId="12" type="noConversion"/>
  </si>
  <si>
    <t>搜狗</t>
  </si>
  <si>
    <t>转单</t>
    <phoneticPr fontId="12" type="noConversion"/>
  </si>
  <si>
    <t>百度</t>
    <phoneticPr fontId="12" type="noConversion"/>
  </si>
  <si>
    <t>北京百度网讯科技有限公司-2020</t>
    <phoneticPr fontId="12" type="noConversion"/>
  </si>
  <si>
    <t>2020年3月</t>
    <phoneticPr fontId="12" type="noConversion"/>
  </si>
  <si>
    <t>返现</t>
    <phoneticPr fontId="12" type="noConversion"/>
  </si>
  <si>
    <t>金源广告</t>
    <phoneticPr fontId="12" type="noConversion"/>
  </si>
  <si>
    <t>折现</t>
    <phoneticPr fontId="12" type="noConversion"/>
  </si>
  <si>
    <t>9Q4季度返点  5,798,747
19Q4季度累量返点  2,528,960
19Q4季度专项返点  9,739,872
19年发票返点  2,078,862</t>
    <phoneticPr fontId="12" type="noConversion"/>
  </si>
  <si>
    <t>其他</t>
    <phoneticPr fontId="12" type="noConversion"/>
  </si>
  <si>
    <t>北京创奇互动科技有限公司</t>
    <phoneticPr fontId="12" type="noConversion"/>
  </si>
  <si>
    <t>无</t>
    <phoneticPr fontId="12" type="noConversion"/>
  </si>
  <si>
    <t>搜狗</t>
    <phoneticPr fontId="12" type="noConversion"/>
  </si>
  <si>
    <t>霍尔果斯多彩互动广告有限公司-优矩-搜狗</t>
    <phoneticPr fontId="12" type="noConversion"/>
  </si>
  <si>
    <t>2020年3月</t>
    <phoneticPr fontId="12" type="noConversion"/>
  </si>
  <si>
    <t>无</t>
    <phoneticPr fontId="12" type="noConversion"/>
  </si>
  <si>
    <t>金源广告</t>
    <phoneticPr fontId="12" type="noConversion"/>
  </si>
  <si>
    <t>本期已充值金额</t>
    <phoneticPr fontId="12" type="noConversion"/>
  </si>
  <si>
    <t>本期总消耗</t>
    <phoneticPr fontId="12" type="noConversion"/>
  </si>
  <si>
    <t>溢价</t>
    <phoneticPr fontId="12" type="noConversion"/>
  </si>
  <si>
    <t>客户现金消耗</t>
    <phoneticPr fontId="1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</si>
</sst>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 * #,##0.00_ ;_ * \-#,##0.00_ ;_ * &quot;-&quot;??_ ;_ @_ "/>
    <numFmt numFmtId="176" formatCode="[$-804]aaaa;@"/>
    <numFmt numFmtId="177" formatCode="#,##0.00_ "/>
  </numFmts>
  <fonts count="14">
    <font>
      <sz val="11"/>
      <color theme="1"/>
      <name val="宋体"/>
      <charset val="134"/>
      <scheme val="minor"/>
    </font>
    <font>
      <b/>
      <sz val="9"/>
      <color theme="1"/>
      <name val="微软雅黑"/>
      <family val="2"/>
      <charset val="134"/>
    </font>
    <font>
      <sz val="9"/>
      <color theme="1"/>
      <name val="微软雅黑"/>
      <family val="2"/>
      <charset val="134"/>
    </font>
    <font>
      <sz val="8"/>
      <color theme="1"/>
      <name val="微软雅黑"/>
      <family val="2"/>
      <charset val="134"/>
    </font>
    <font>
      <sz val="9"/>
      <name val="微软雅黑"/>
      <family val="2"/>
      <charset val="134"/>
    </font>
    <font>
      <sz val="9"/>
      <color indexed="8"/>
      <name val="微软雅黑"/>
      <family val="2"/>
      <charset val="134"/>
    </font>
    <font>
      <sz val="9"/>
      <color rgb="FFFF0000"/>
      <name val="微软雅黑"/>
      <family val="2"/>
      <charset val="134"/>
    </font>
    <font>
      <sz val="11"/>
      <name val="宋体"/>
      <family val="3"/>
      <charset val="134"/>
      <scheme val="minor"/>
    </font>
    <font>
      <sz val="11"/>
      <color rgb="FF006100"/>
      <name val="宋体"/>
      <family val="3"/>
      <charset val="134"/>
      <scheme val="minor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sz val="1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5" tint="0.79992065187536243"/>
        <bgColor indexed="64"/>
      </patternFill>
    </fill>
    <fill>
      <patternFill patternType="solid">
        <fgColor theme="5" tint="0.79995117038483843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8">
    <xf numFmtId="0" fontId="0" fillId="0" borderId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43" fontId="11" fillId="0" borderId="0" applyFont="0" applyFill="0" applyBorder="0" applyAlignment="0" applyProtection="0">
      <alignment vertical="center"/>
    </xf>
    <xf numFmtId="9" fontId="11" fillId="0" borderId="0" applyFont="0" applyFill="0" applyBorder="0" applyAlignment="0" applyProtection="0">
      <alignment vertical="center"/>
    </xf>
    <xf numFmtId="176" fontId="13" fillId="0" borderId="0"/>
  </cellStyleXfs>
  <cellXfs count="93">
    <xf numFmtId="0" fontId="0" fillId="0" borderId="0" xfId="0">
      <alignment vertical="center"/>
    </xf>
    <xf numFmtId="49" fontId="0" fillId="0" borderId="0" xfId="0" applyNumberFormat="1">
      <alignment vertical="center"/>
    </xf>
    <xf numFmtId="177" fontId="0" fillId="0" borderId="0" xfId="0" applyNumberFormat="1">
      <alignment vertical="center"/>
    </xf>
    <xf numFmtId="176" fontId="1" fillId="0" borderId="1" xfId="0" applyNumberFormat="1" applyFont="1" applyFill="1" applyBorder="1" applyAlignment="1">
      <alignment horizontal="center"/>
    </xf>
    <xf numFmtId="49" fontId="1" fillId="0" borderId="1" xfId="0" applyNumberFormat="1" applyFont="1" applyFill="1" applyBorder="1" applyAlignment="1">
      <alignment horizontal="center"/>
    </xf>
    <xf numFmtId="43" fontId="1" fillId="0" borderId="1" xfId="1" applyFont="1" applyBorder="1" applyAlignment="1">
      <alignment horizontal="center"/>
    </xf>
    <xf numFmtId="176" fontId="2" fillId="0" borderId="1" xfId="0" applyNumberFormat="1" applyFont="1" applyFill="1" applyBorder="1" applyAlignment="1"/>
    <xf numFmtId="49" fontId="3" fillId="0" borderId="1" xfId="0" applyNumberFormat="1" applyFont="1" applyFill="1" applyBorder="1" applyAlignment="1">
      <alignment horizontal="center"/>
    </xf>
    <xf numFmtId="176" fontId="2" fillId="0" borderId="1" xfId="0" applyNumberFormat="1" applyFont="1" applyFill="1" applyBorder="1" applyAlignment="1">
      <alignment horizontal="center"/>
    </xf>
    <xf numFmtId="43" fontId="2" fillId="0" borderId="1" xfId="1" applyFont="1" applyBorder="1" applyAlignment="1"/>
    <xf numFmtId="10" fontId="1" fillId="0" borderId="1" xfId="2" applyNumberFormat="1" applyFont="1" applyBorder="1" applyAlignment="1">
      <alignment horizontal="center" vertical="center"/>
    </xf>
    <xf numFmtId="176" fontId="1" fillId="0" borderId="1" xfId="0" applyNumberFormat="1" applyFont="1" applyFill="1" applyBorder="1" applyAlignment="1">
      <alignment horizontal="center" vertical="center"/>
    </xf>
    <xf numFmtId="177" fontId="1" fillId="0" borderId="1" xfId="0" applyNumberFormat="1" applyFont="1" applyFill="1" applyBorder="1" applyAlignment="1">
      <alignment horizontal="center" vertical="center"/>
    </xf>
    <xf numFmtId="10" fontId="2" fillId="0" borderId="1" xfId="2" applyNumberFormat="1" applyFont="1" applyBorder="1" applyAlignment="1"/>
    <xf numFmtId="43" fontId="2" fillId="0" borderId="1" xfId="0" applyNumberFormat="1" applyFont="1" applyFill="1" applyBorder="1" applyAlignment="1"/>
    <xf numFmtId="177" fontId="2" fillId="0" borderId="1" xfId="0" applyNumberFormat="1" applyFont="1" applyFill="1" applyBorder="1" applyAlignment="1">
      <alignment horizontal="center"/>
    </xf>
    <xf numFmtId="9" fontId="2" fillId="0" borderId="1" xfId="2" applyFont="1" applyFill="1" applyBorder="1" applyAlignment="1">
      <alignment horizontal="center"/>
    </xf>
    <xf numFmtId="0" fontId="4" fillId="2" borderId="0" xfId="3" applyNumberFormat="1" applyFont="1" applyFill="1" applyBorder="1" applyAlignment="1">
      <alignment horizontal="center" vertical="center"/>
    </xf>
    <xf numFmtId="176" fontId="4" fillId="2" borderId="0" xfId="3" applyNumberFormat="1" applyFont="1" applyFill="1" applyBorder="1" applyAlignment="1">
      <alignment horizontal="center" vertical="center"/>
    </xf>
    <xf numFmtId="0" fontId="5" fillId="0" borderId="0" xfId="0" applyNumberFormat="1" applyFont="1" applyFill="1" applyAlignment="1">
      <alignment horizontal="center" vertical="center"/>
    </xf>
    <xf numFmtId="176" fontId="5" fillId="0" borderId="0" xfId="0" applyNumberFormat="1" applyFont="1" applyFill="1" applyAlignment="1">
      <alignment horizontal="center" vertical="center"/>
    </xf>
    <xf numFmtId="0" fontId="4" fillId="3" borderId="0" xfId="0" applyNumberFormat="1" applyFont="1" applyFill="1" applyAlignment="1">
      <alignment horizontal="center" vertical="center"/>
    </xf>
    <xf numFmtId="176" fontId="4" fillId="3" borderId="0" xfId="0" applyNumberFormat="1" applyFont="1" applyFill="1" applyAlignment="1">
      <alignment horizontal="center" vertical="center"/>
    </xf>
    <xf numFmtId="9" fontId="4" fillId="2" borderId="0" xfId="4" applyFont="1" applyFill="1" applyBorder="1" applyAlignment="1">
      <alignment horizontal="center" vertical="center"/>
    </xf>
    <xf numFmtId="10" fontId="4" fillId="2" borderId="0" xfId="4" applyNumberFormat="1" applyFont="1" applyFill="1" applyBorder="1" applyAlignment="1">
      <alignment horizontal="center" vertical="center"/>
    </xf>
    <xf numFmtId="0" fontId="4" fillId="2" borderId="0" xfId="4" applyNumberFormat="1" applyFont="1" applyFill="1" applyBorder="1" applyAlignment="1">
      <alignment horizontal="center" vertical="center"/>
    </xf>
    <xf numFmtId="10" fontId="5" fillId="0" borderId="0" xfId="4" applyNumberFormat="1" applyFont="1" applyAlignment="1">
      <alignment horizontal="center" vertical="center"/>
    </xf>
    <xf numFmtId="176" fontId="4" fillId="0" borderId="0" xfId="0" applyNumberFormat="1" applyFont="1" applyFill="1" applyAlignment="1">
      <alignment horizontal="center" vertical="center"/>
    </xf>
    <xf numFmtId="49" fontId="5" fillId="0" borderId="0" xfId="0" applyNumberFormat="1" applyFont="1" applyFill="1" applyAlignment="1">
      <alignment horizontal="center" vertical="center"/>
    </xf>
    <xf numFmtId="0" fontId="5" fillId="0" borderId="0" xfId="1" applyNumberFormat="1" applyFont="1" applyAlignment="1">
      <alignment horizontal="center" vertical="center"/>
    </xf>
    <xf numFmtId="10" fontId="5" fillId="0" borderId="0" xfId="2" applyNumberFormat="1" applyFont="1" applyAlignment="1">
      <alignment horizontal="center" vertical="center"/>
    </xf>
    <xf numFmtId="10" fontId="5" fillId="0" borderId="0" xfId="2" applyNumberFormat="1" applyFont="1" applyFill="1" applyAlignment="1">
      <alignment horizontal="center" vertical="center"/>
    </xf>
    <xf numFmtId="10" fontId="4" fillId="3" borderId="0" xfId="2" applyNumberFormat="1" applyFont="1" applyFill="1" applyAlignment="1">
      <alignment horizontal="center" vertical="center"/>
    </xf>
    <xf numFmtId="0" fontId="4" fillId="3" borderId="0" xfId="2" applyNumberFormat="1" applyFont="1" applyFill="1" applyAlignment="1">
      <alignment horizontal="center" vertical="center"/>
    </xf>
    <xf numFmtId="43" fontId="4" fillId="2" borderId="0" xfId="1" applyFont="1" applyFill="1" applyBorder="1" applyAlignment="1">
      <alignment horizontal="center" vertical="center"/>
    </xf>
    <xf numFmtId="43" fontId="4" fillId="2" borderId="0" xfId="1" applyFont="1" applyFill="1" applyBorder="1" applyAlignment="1">
      <alignment horizontal="center" vertical="center" wrapText="1"/>
    </xf>
    <xf numFmtId="43" fontId="5" fillId="0" borderId="0" xfId="1" applyFont="1" applyAlignment="1">
      <alignment horizontal="center" vertical="center"/>
    </xf>
    <xf numFmtId="43" fontId="6" fillId="0" borderId="0" xfId="1" applyFont="1" applyAlignment="1">
      <alignment horizontal="center" vertical="center"/>
    </xf>
    <xf numFmtId="43" fontId="4" fillId="0" borderId="0" xfId="0" applyNumberFormat="1" applyFont="1" applyFill="1" applyAlignment="1">
      <alignment horizontal="center" vertical="center"/>
    </xf>
    <xf numFmtId="43" fontId="5" fillId="0" borderId="0" xfId="0" applyNumberFormat="1" applyFont="1" applyFill="1" applyAlignment="1">
      <alignment horizontal="center" vertical="center"/>
    </xf>
    <xf numFmtId="43" fontId="4" fillId="0" borderId="0" xfId="1" applyFont="1" applyFill="1" applyAlignment="1">
      <alignment horizontal="center" vertical="center"/>
    </xf>
    <xf numFmtId="43" fontId="6" fillId="0" borderId="0" xfId="1" applyFont="1" applyFill="1" applyAlignment="1">
      <alignment horizontal="center" vertical="center"/>
    </xf>
    <xf numFmtId="43" fontId="5" fillId="0" borderId="0" xfId="1" applyFont="1" applyFill="1" applyAlignment="1">
      <alignment horizontal="center" vertical="center"/>
    </xf>
    <xf numFmtId="49" fontId="4" fillId="3" borderId="0" xfId="1" applyNumberFormat="1" applyFont="1" applyFill="1" applyAlignment="1">
      <alignment horizontal="center" vertical="center"/>
    </xf>
    <xf numFmtId="43" fontId="4" fillId="3" borderId="0" xfId="1" applyFont="1" applyFill="1" applyAlignment="1">
      <alignment horizontal="center" vertical="center"/>
    </xf>
    <xf numFmtId="43" fontId="4" fillId="3" borderId="0" xfId="0" applyNumberFormat="1" applyFont="1" applyFill="1" applyAlignment="1">
      <alignment horizontal="center" vertical="center"/>
    </xf>
    <xf numFmtId="176" fontId="7" fillId="3" borderId="0" xfId="0" applyNumberFormat="1" applyFont="1" applyFill="1" applyAlignment="1"/>
    <xf numFmtId="10" fontId="4" fillId="0" borderId="0" xfId="4" applyNumberFormat="1" applyFont="1" applyFill="1" applyAlignment="1">
      <alignment horizontal="center" vertical="center"/>
    </xf>
    <xf numFmtId="10" fontId="5" fillId="3" borderId="0" xfId="2" applyNumberFormat="1" applyFont="1" applyFill="1" applyAlignment="1">
      <alignment horizontal="center" vertical="center"/>
    </xf>
    <xf numFmtId="0" fontId="5" fillId="3" borderId="0" xfId="0" applyNumberFormat="1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0" fontId="4" fillId="3" borderId="0" xfId="4" applyNumberFormat="1" applyFont="1" applyFill="1" applyAlignment="1">
      <alignment horizontal="center" vertical="center"/>
    </xf>
    <xf numFmtId="0" fontId="4" fillId="3" borderId="0" xfId="4" applyNumberFormat="1" applyFont="1" applyFill="1" applyAlignment="1">
      <alignment horizontal="center" vertical="center"/>
    </xf>
    <xf numFmtId="0" fontId="5" fillId="3" borderId="0" xfId="1" applyNumberFormat="1" applyFont="1" applyFill="1" applyAlignment="1">
      <alignment horizontal="center" vertical="center"/>
    </xf>
    <xf numFmtId="43" fontId="5" fillId="3" borderId="0" xfId="1" applyFont="1" applyFill="1" applyAlignment="1">
      <alignment horizontal="center" vertical="center"/>
    </xf>
    <xf numFmtId="43" fontId="5" fillId="3" borderId="0" xfId="0" applyNumberFormat="1" applyFont="1" applyFill="1" applyAlignment="1">
      <alignment horizontal="center" vertical="center"/>
    </xf>
    <xf numFmtId="0" fontId="2" fillId="0" borderId="1" xfId="0" applyFont="1" applyBorder="1" applyAlignment="1">
      <alignment horizontal="left"/>
    </xf>
    <xf numFmtId="0" fontId="2" fillId="0" borderId="1" xfId="0" applyFont="1" applyBorder="1" applyAlignment="1">
      <alignment vertical="center"/>
    </xf>
    <xf numFmtId="0" fontId="2" fillId="0" borderId="1" xfId="0" applyFont="1" applyBorder="1" applyAlignment="1">
      <alignment horizontal="center"/>
    </xf>
    <xf numFmtId="10" fontId="2" fillId="0" borderId="1" xfId="2" applyNumberFormat="1" applyFont="1" applyBorder="1" applyAlignment="1">
      <alignment horizontal="center"/>
    </xf>
    <xf numFmtId="43" fontId="2" fillId="0" borderId="1" xfId="5" applyFont="1" applyBorder="1" applyAlignment="1">
      <alignment horizontal="center"/>
    </xf>
    <xf numFmtId="43" fontId="2" fillId="0" borderId="1" xfId="0" applyNumberFormat="1" applyFont="1" applyBorder="1" applyAlignment="1"/>
    <xf numFmtId="0" fontId="2" fillId="0" borderId="1" xfId="0" applyFont="1" applyBorder="1" applyAlignment="1"/>
    <xf numFmtId="43" fontId="2" fillId="0" borderId="1" xfId="1" applyFont="1" applyFill="1" applyBorder="1" applyAlignment="1">
      <alignment horizontal="center"/>
    </xf>
    <xf numFmtId="0" fontId="5" fillId="0" borderId="0" xfId="0" applyFont="1" applyAlignment="1">
      <alignment horizontal="center" vertical="center"/>
    </xf>
    <xf numFmtId="49" fontId="5" fillId="0" borderId="0" xfId="0" applyNumberFormat="1" applyFont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10" fontId="4" fillId="0" borderId="0" xfId="6" applyNumberFormat="1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10" fontId="4" fillId="0" borderId="0" xfId="2" applyNumberFormat="1" applyFont="1" applyFill="1" applyAlignment="1">
      <alignment horizontal="center" vertical="center"/>
    </xf>
    <xf numFmtId="49" fontId="4" fillId="0" borderId="0" xfId="0" applyNumberFormat="1" applyFont="1" applyFill="1" applyAlignment="1">
      <alignment horizontal="center" vertical="center"/>
    </xf>
    <xf numFmtId="10" fontId="4" fillId="0" borderId="0" xfId="0" applyNumberFormat="1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10" fontId="4" fillId="6" borderId="0" xfId="2" applyNumberFormat="1" applyFont="1" applyFill="1" applyAlignment="1">
      <alignment horizontal="center" vertical="center"/>
    </xf>
    <xf numFmtId="49" fontId="4" fillId="6" borderId="0" xfId="0" applyNumberFormat="1" applyFont="1" applyFill="1" applyAlignment="1">
      <alignment horizontal="center" vertical="center"/>
    </xf>
    <xf numFmtId="43" fontId="4" fillId="6" borderId="0" xfId="1" applyFont="1" applyFill="1" applyAlignment="1">
      <alignment horizontal="center" vertical="center"/>
    </xf>
    <xf numFmtId="43" fontId="4" fillId="6" borderId="0" xfId="0" applyNumberFormat="1" applyFont="1" applyFill="1" applyAlignment="1">
      <alignment horizontal="center" vertical="center"/>
    </xf>
    <xf numFmtId="10" fontId="4" fillId="6" borderId="0" xfId="0" applyNumberFormat="1" applyFont="1" applyFill="1" applyAlignment="1">
      <alignment horizontal="center" vertical="center"/>
    </xf>
    <xf numFmtId="49" fontId="4" fillId="2" borderId="0" xfId="3" applyNumberFormat="1" applyFont="1" applyFill="1" applyBorder="1" applyAlignment="1">
      <alignment horizontal="center" vertical="center"/>
    </xf>
    <xf numFmtId="57" fontId="5" fillId="0" borderId="0" xfId="0" applyNumberFormat="1" applyFont="1" applyFill="1" applyAlignment="1">
      <alignment horizontal="center" vertical="center"/>
    </xf>
    <xf numFmtId="43" fontId="0" fillId="0" borderId="0" xfId="0" applyNumberFormat="1">
      <alignment vertical="center"/>
    </xf>
    <xf numFmtId="43" fontId="5" fillId="0" borderId="0" xfId="1" applyNumberFormat="1" applyFont="1" applyAlignment="1">
      <alignment horizontal="center" vertical="center"/>
    </xf>
    <xf numFmtId="43" fontId="5" fillId="0" borderId="0" xfId="7" applyNumberFormat="1" applyFont="1" applyAlignment="1">
      <alignment horizontal="center" vertical="center"/>
    </xf>
    <xf numFmtId="49" fontId="4" fillId="7" borderId="0" xfId="0" applyNumberFormat="1" applyFont="1" applyFill="1" applyAlignment="1">
      <alignment horizontal="center" vertical="center"/>
    </xf>
    <xf numFmtId="0" fontId="4" fillId="7" borderId="0" xfId="0" applyFont="1" applyFill="1" applyAlignment="1">
      <alignment horizontal="center" vertical="center"/>
    </xf>
    <xf numFmtId="10" fontId="4" fillId="7" borderId="0" xfId="2" applyNumberFormat="1" applyFont="1" applyFill="1" applyAlignment="1">
      <alignment horizontal="center" vertical="center"/>
    </xf>
    <xf numFmtId="43" fontId="4" fillId="7" borderId="0" xfId="0" applyNumberFormat="1" applyFont="1" applyFill="1" applyAlignment="1">
      <alignment horizontal="center" vertical="center"/>
    </xf>
    <xf numFmtId="43" fontId="4" fillId="7" borderId="0" xfId="1" applyFont="1" applyFill="1" applyAlignment="1">
      <alignment horizontal="center" vertical="center"/>
    </xf>
    <xf numFmtId="49" fontId="2" fillId="0" borderId="1" xfId="0" applyNumberFormat="1" applyFont="1" applyBorder="1" applyAlignment="1">
      <alignment horizontal="center"/>
    </xf>
    <xf numFmtId="57" fontId="4" fillId="0" borderId="0" xfId="0" applyNumberFormat="1" applyFont="1" applyFill="1" applyAlignment="1">
      <alignment horizontal="center" vertical="center"/>
    </xf>
    <xf numFmtId="57" fontId="4" fillId="7" borderId="0" xfId="0" applyNumberFormat="1" applyFont="1" applyFill="1" applyAlignment="1">
      <alignment horizontal="center" vertical="center"/>
    </xf>
  </cellXfs>
  <cellStyles count="8">
    <cellStyle name="百分比" xfId="2" builtinId="5"/>
    <cellStyle name="百分比 2 3" xfId="6"/>
    <cellStyle name="百分比 3" xfId="4"/>
    <cellStyle name="常规" xfId="0" builtinId="0"/>
    <cellStyle name="常规 2" xfId="7"/>
    <cellStyle name="好" xfId="3" builtinId="26"/>
    <cellStyle name="千位分隔" xfId="1" builtinId="3"/>
    <cellStyle name="千位分隔 2" xfId="5"/>
  </cellStyles>
  <dxfs count="3"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  <dxf>
      <fill>
        <patternFill patternType="solid">
          <bgColor rgb="FFFF99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2/&#23186;&#20307;&#20449;&#24687;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1.&#20219;&#21153;&#21253;/1.&#28040;&#32791;&#34920;/2020.03/2020&#24180;3&#26376;&#28040;&#32791;&#34920;&#32456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媒体信息"/>
    </sheetNames>
    <sheetDataSet>
      <sheetData sheetId="0">
        <row r="1">
          <cell r="B1" t="str">
            <v>媒体全称</v>
          </cell>
          <cell r="C1" t="str">
            <v>媒体简称</v>
          </cell>
          <cell r="D1" t="str">
            <v>签约合同有效期</v>
          </cell>
          <cell r="E1" t="str">
            <v>地址</v>
          </cell>
          <cell r="F1" t="str">
            <v>主要联系人姓名</v>
          </cell>
          <cell r="G1" t="str">
            <v>电话</v>
          </cell>
          <cell r="H1" t="str">
            <v>邮箱</v>
          </cell>
          <cell r="I1" t="str">
            <v>职位</v>
          </cell>
          <cell r="J1" t="str">
            <v>备用联系人</v>
          </cell>
          <cell r="K1" t="str">
            <v>付款方式</v>
          </cell>
          <cell r="L1" t="str">
            <v>收款主体</v>
          </cell>
          <cell r="M1" t="str">
            <v>收款银行</v>
          </cell>
          <cell r="N1" t="str">
            <v>媒体形式</v>
          </cell>
          <cell r="O1" t="str">
            <v>媒体返还形式</v>
          </cell>
          <cell r="P1" t="str">
            <v>媒体资源返点</v>
          </cell>
          <cell r="Q1" t="str">
            <v>执行周期</v>
          </cell>
          <cell r="R1" t="str">
            <v>媒体返还形式1</v>
          </cell>
          <cell r="S1" t="str">
            <v>媒体资源返点1</v>
          </cell>
          <cell r="T1" t="str">
            <v>执行周期1</v>
          </cell>
          <cell r="U1" t="str">
            <v>媒体返还形式2</v>
          </cell>
          <cell r="V1" t="str">
            <v>媒体资源返点2</v>
          </cell>
          <cell r="W1" t="str">
            <v>执行周期2</v>
          </cell>
          <cell r="X1" t="str">
            <v>媒体返还形式3</v>
          </cell>
          <cell r="Y1" t="str">
            <v>媒体资源返点3</v>
          </cell>
          <cell r="Z1" t="str">
            <v>执行周期3</v>
          </cell>
          <cell r="AA1" t="str">
            <v>媒体主体</v>
          </cell>
        </row>
        <row r="2">
          <cell r="B2" t="str">
            <v>北京乾晟博远科技有限公司-聚效</v>
          </cell>
          <cell r="C2" t="str">
            <v>乾晟博远-聚效</v>
          </cell>
          <cell r="D2" t="str">
            <v>2020/01/01-2020/12/31</v>
          </cell>
          <cell r="E2" t="str">
            <v>北京市北京经济技术开发区经惠东路5号院3号楼13层1605</v>
          </cell>
          <cell r="F2" t="str">
            <v>兰雯</v>
          </cell>
          <cell r="G2" t="str">
            <v>13522424715</v>
          </cell>
          <cell r="H2" t="str">
            <v>lanwen@qiangyuntech.com</v>
          </cell>
          <cell r="I2" t="str">
            <v/>
          </cell>
          <cell r="J2"/>
          <cell r="K2" t="str">
            <v>预付款</v>
          </cell>
          <cell r="L2" t="str">
            <v>北京乾晟博远科技有限公司</v>
          </cell>
          <cell r="M2" t="str">
            <v>0715020103000004259</v>
          </cell>
          <cell r="N2" t="str">
            <v>CPC;</v>
          </cell>
          <cell r="O2" t="str">
            <v>即充即返</v>
          </cell>
          <cell r="P2" t="str">
            <v>15.00%</v>
          </cell>
          <cell r="Q2" t="str">
            <v>2020/01/01-2020/12/31</v>
          </cell>
          <cell r="R2" t="str">
            <v>-</v>
          </cell>
          <cell r="S2" t="str">
            <v>-</v>
          </cell>
          <cell r="T2" t="str">
            <v>-</v>
          </cell>
          <cell r="U2" t="str">
            <v>-</v>
          </cell>
          <cell r="V2" t="str">
            <v>-</v>
          </cell>
          <cell r="W2" t="str">
            <v>-</v>
          </cell>
          <cell r="X2" t="str">
            <v>-</v>
          </cell>
          <cell r="Y2" t="str">
            <v>-</v>
          </cell>
          <cell r="Z2" t="str">
            <v>-</v>
          </cell>
          <cell r="AA2" t="str">
            <v>北京多彩</v>
          </cell>
        </row>
        <row r="3">
          <cell r="B3" t="str">
            <v>北京微播视界科技有限公司-星图</v>
          </cell>
          <cell r="C3" t="str">
            <v>星图</v>
          </cell>
          <cell r="D3" t="str">
            <v>2020/01/14-2020/12/31</v>
          </cell>
          <cell r="E3" t="str">
            <v>北京</v>
          </cell>
          <cell r="F3" t="str">
            <v>吴双</v>
          </cell>
          <cell r="G3" t="str">
            <v>15210148405</v>
          </cell>
          <cell r="H3" t="str">
            <v>wushuang@adnice.com</v>
          </cell>
          <cell r="I3" t="str">
            <v/>
          </cell>
          <cell r="J3"/>
          <cell r="K3" t="str">
            <v>预付款</v>
          </cell>
          <cell r="L3" t="str">
            <v>北京微播视界科技有限公司</v>
          </cell>
          <cell r="M3" t="str">
            <v>110921247210604</v>
          </cell>
          <cell r="N3" t="str">
            <v>CPT;</v>
          </cell>
          <cell r="O3" t="str">
            <v>无</v>
          </cell>
          <cell r="P3" t="str">
            <v>无</v>
          </cell>
          <cell r="Q3" t="str">
            <v>2020/01/14-2020/12/31</v>
          </cell>
          <cell r="R3" t="str">
            <v>-</v>
          </cell>
          <cell r="S3" t="str">
            <v>-</v>
          </cell>
          <cell r="T3" t="str">
            <v>-</v>
          </cell>
          <cell r="U3" t="str">
            <v>-</v>
          </cell>
          <cell r="V3" t="str">
            <v>-</v>
          </cell>
          <cell r="W3" t="str">
            <v>-</v>
          </cell>
          <cell r="X3" t="str">
            <v>-</v>
          </cell>
          <cell r="Y3" t="str">
            <v>-</v>
          </cell>
          <cell r="Z3" t="str">
            <v>-</v>
          </cell>
          <cell r="AA3" t="str">
            <v>北京多彩</v>
          </cell>
        </row>
        <row r="4">
          <cell r="B4" t="str">
            <v>欢聚时代文化传媒（北京）有限公司-魅族</v>
          </cell>
          <cell r="C4" t="str">
            <v>魅族-玩咖-2020</v>
          </cell>
          <cell r="D4" t="str">
            <v>2020/01/01-2020/12/31</v>
          </cell>
          <cell r="E4" t="str">
            <v>北京朝阳区安立路60号润枫德尚苑6号楼4层</v>
          </cell>
          <cell r="F4" t="str">
            <v>封慧坦</v>
          </cell>
          <cell r="G4" t="str">
            <v>18810144834</v>
          </cell>
          <cell r="H4" t="str">
            <v>fenghuitan@gm825.com</v>
          </cell>
          <cell r="I4" t="str">
            <v/>
          </cell>
          <cell r="J4"/>
          <cell r="K4" t="str">
            <v>预付款,预存款</v>
          </cell>
          <cell r="L4" t="str">
            <v>欢聚时代文化传媒（北京）有限公司</v>
          </cell>
          <cell r="M4" t="str">
            <v>10251000000933849</v>
          </cell>
          <cell r="N4" t="str">
            <v>CPD;信息流;</v>
          </cell>
          <cell r="O4" t="str">
            <v>无</v>
          </cell>
          <cell r="P4" t="str">
            <v>无</v>
          </cell>
          <cell r="Q4" t="str">
            <v>2020/01/01-2020/12/31</v>
          </cell>
          <cell r="R4" t="str">
            <v>-</v>
          </cell>
          <cell r="S4" t="str">
            <v>-</v>
          </cell>
          <cell r="T4" t="str">
            <v>-</v>
          </cell>
          <cell r="U4" t="str">
            <v>-</v>
          </cell>
          <cell r="V4" t="str">
            <v>-</v>
          </cell>
          <cell r="W4" t="str">
            <v>-</v>
          </cell>
          <cell r="X4" t="str">
            <v>-</v>
          </cell>
          <cell r="Y4" t="str">
            <v>-</v>
          </cell>
          <cell r="Z4" t="str">
            <v>-</v>
          </cell>
          <cell r="AA4" t="str">
            <v>北京多彩</v>
          </cell>
        </row>
        <row r="5">
          <cell r="B5" t="str">
            <v>欢聚时代文化传媒（北京）有限公司-魅族-贝壳链家</v>
          </cell>
          <cell r="C5" t="str">
            <v>魅族-玩咖-贝壳链家</v>
          </cell>
          <cell r="D5" t="str">
            <v>2020/01/01-2020/12/31</v>
          </cell>
          <cell r="E5" t="str">
            <v>北京朝阳区安立路60号润枫德尚苑6号楼4层</v>
          </cell>
          <cell r="F5" t="str">
            <v>封慧坦</v>
          </cell>
          <cell r="G5" t="str">
            <v>18810144834</v>
          </cell>
          <cell r="H5" t="str">
            <v>fenghuitan@gm825.com</v>
          </cell>
          <cell r="I5" t="str">
            <v/>
          </cell>
          <cell r="J5"/>
          <cell r="K5" t="str">
            <v>预存款,账期付款,预付款</v>
          </cell>
          <cell r="L5" t="str">
            <v>欢聚时代文化传媒（北京）有限公司</v>
          </cell>
          <cell r="M5" t="str">
            <v>10251000000933849</v>
          </cell>
          <cell r="N5" t="str">
            <v>CPD;信息流;</v>
          </cell>
          <cell r="O5" t="str">
            <v>无</v>
          </cell>
          <cell r="P5" t="str">
            <v>无</v>
          </cell>
          <cell r="Q5" t="str">
            <v>2020/01/01-2020/12/31</v>
          </cell>
          <cell r="R5" t="str">
            <v>-</v>
          </cell>
          <cell r="S5" t="str">
            <v>-</v>
          </cell>
          <cell r="T5" t="str">
            <v>-</v>
          </cell>
          <cell r="U5" t="str">
            <v>-</v>
          </cell>
          <cell r="V5" t="str">
            <v>-</v>
          </cell>
          <cell r="W5" t="str">
            <v>-</v>
          </cell>
          <cell r="X5" t="str">
            <v>-</v>
          </cell>
          <cell r="Y5" t="str">
            <v>-</v>
          </cell>
          <cell r="Z5" t="str">
            <v>-</v>
          </cell>
          <cell r="AA5" t="str">
            <v>北京多彩</v>
          </cell>
        </row>
        <row r="6">
          <cell r="B6" t="str">
            <v>咪咕视讯科技有限公司-北京多彩</v>
          </cell>
          <cell r="C6" t="str">
            <v>咪咕视讯-北京多彩</v>
          </cell>
          <cell r="D6" t="str">
            <v>2019/04/01-2020/03/31</v>
          </cell>
          <cell r="E6" t="str">
            <v>上海市黄浦区北京西路1号7F</v>
          </cell>
          <cell r="F6" t="str">
            <v>陈晨</v>
          </cell>
          <cell r="G6" t="str">
            <v>021-51856688</v>
          </cell>
          <cell r="H6" t="str">
            <v>chenchen_sx@migu.com</v>
          </cell>
          <cell r="I6" t="str">
            <v/>
          </cell>
          <cell r="J6"/>
          <cell r="K6" t="str">
            <v>预付款</v>
          </cell>
          <cell r="L6" t="str">
            <v>咪咕视讯科技有限公司</v>
          </cell>
          <cell r="M6" t="str">
            <v>97020158000005598</v>
          </cell>
          <cell r="N6" t="str">
            <v>CPM;</v>
          </cell>
          <cell r="O6" t="str">
            <v>无</v>
          </cell>
          <cell r="P6" t="str">
            <v>无</v>
          </cell>
          <cell r="Q6" t="str">
            <v>2019/04/01-2020/03/31</v>
          </cell>
          <cell r="R6" t="str">
            <v>-</v>
          </cell>
          <cell r="S6" t="str">
            <v>-</v>
          </cell>
          <cell r="T6" t="str">
            <v>-</v>
          </cell>
          <cell r="U6" t="str">
            <v>-</v>
          </cell>
          <cell r="V6" t="str">
            <v>-</v>
          </cell>
          <cell r="W6" t="str">
            <v>-</v>
          </cell>
          <cell r="X6" t="str">
            <v>-</v>
          </cell>
          <cell r="Y6" t="str">
            <v>-</v>
          </cell>
          <cell r="Z6" t="str">
            <v>-</v>
          </cell>
          <cell r="AA6" t="str">
            <v>北京多彩</v>
          </cell>
        </row>
        <row r="7">
          <cell r="B7" t="str">
            <v>广州小米信息服务有限公司</v>
          </cell>
          <cell r="C7" t="str">
            <v>小米-OTA合作</v>
          </cell>
          <cell r="D7" t="str">
            <v>2019/09/23-2020/03/01</v>
          </cell>
          <cell r="E7" t="str">
            <v>北京市海淀区安宁庄路小米科技园G栋16层</v>
          </cell>
          <cell r="F7" t="str">
            <v>顾颂</v>
          </cell>
          <cell r="G7" t="str">
            <v>18210992016</v>
          </cell>
          <cell r="H7" t="str">
            <v>gusong@xiaomi.com</v>
          </cell>
          <cell r="I7" t="str">
            <v/>
          </cell>
          <cell r="J7"/>
          <cell r="K7" t="str">
            <v>账期付款</v>
          </cell>
          <cell r="L7" t="str">
            <v>广州小米信息服务有限公司</v>
          </cell>
          <cell r="M7" t="str">
            <v>120911843110901</v>
          </cell>
          <cell r="N7" t="str">
            <v>CPD;</v>
          </cell>
          <cell r="O7" t="str">
            <v>无</v>
          </cell>
          <cell r="P7" t="str">
            <v>无</v>
          </cell>
          <cell r="Q7" t="str">
            <v>2019/09/23-2020/03/01</v>
          </cell>
          <cell r="R7" t="str">
            <v>-</v>
          </cell>
          <cell r="S7" t="str">
            <v>-</v>
          </cell>
          <cell r="T7" t="str">
            <v>-</v>
          </cell>
          <cell r="U7" t="str">
            <v>-</v>
          </cell>
          <cell r="V7" t="str">
            <v>-</v>
          </cell>
          <cell r="W7" t="str">
            <v>-</v>
          </cell>
          <cell r="X7" t="str">
            <v>-</v>
          </cell>
          <cell r="Y7" t="str">
            <v>-</v>
          </cell>
          <cell r="Z7" t="str">
            <v>-</v>
          </cell>
          <cell r="AA7" t="str">
            <v>北京多彩</v>
          </cell>
        </row>
        <row r="8">
          <cell r="B8" t="str">
            <v>北京天通慧智科技有限公司</v>
          </cell>
          <cell r="C8" t="str">
            <v>第三方渠道包合作-天通慧智</v>
          </cell>
          <cell r="D8" t="str">
            <v>2019/12/02-2020/12/01</v>
          </cell>
          <cell r="E8" t="str">
            <v>北京市朝阳区将台乡驼房营8号新华科技大厦B座14层</v>
          </cell>
          <cell r="F8" t="str">
            <v>戴东冉</v>
          </cell>
          <cell r="G8" t="str">
            <v>010-86221569</v>
          </cell>
          <cell r="H8" t="str">
            <v>holly@tthzad.com</v>
          </cell>
          <cell r="I8" t="str">
            <v/>
          </cell>
          <cell r="J8"/>
          <cell r="K8" t="str">
            <v>账期付款</v>
          </cell>
          <cell r="L8" t="str">
            <v>北京天通慧智科技有限公司</v>
          </cell>
          <cell r="M8" t="str">
            <v>110933162110701</v>
          </cell>
          <cell r="N8" t="str">
            <v>ASO-CPA;</v>
          </cell>
          <cell r="O8" t="str">
            <v>无</v>
          </cell>
          <cell r="P8" t="str">
            <v>无</v>
          </cell>
          <cell r="Q8" t="str">
            <v>2019/12/02-2020/12/01</v>
          </cell>
          <cell r="R8" t="str">
            <v>-</v>
          </cell>
          <cell r="S8" t="str">
            <v>-</v>
          </cell>
          <cell r="T8" t="str">
            <v>-</v>
          </cell>
          <cell r="U8" t="str">
            <v>-</v>
          </cell>
          <cell r="V8" t="str">
            <v>-</v>
          </cell>
          <cell r="W8" t="str">
            <v>-</v>
          </cell>
          <cell r="X8" t="str">
            <v>-</v>
          </cell>
          <cell r="Y8" t="str">
            <v>-</v>
          </cell>
          <cell r="Z8" t="str">
            <v>-</v>
          </cell>
          <cell r="AA8" t="str">
            <v>北京多彩</v>
          </cell>
        </row>
        <row r="9">
          <cell r="B9" t="str">
            <v>优矩互动（北京）科技有限公司-360豌豆荚2020</v>
          </cell>
          <cell r="C9" t="str">
            <v>优矩互动-360豌豆荚2020</v>
          </cell>
          <cell r="D9" t="str">
            <v>2019/12/31-2020/12/31</v>
          </cell>
          <cell r="E9" t="str">
            <v>北京市朝阳区霄云路36号国航大厦2307</v>
          </cell>
          <cell r="F9" t="str">
            <v>徐朝阳</v>
          </cell>
          <cell r="G9" t="str">
            <v>17812100489</v>
          </cell>
          <cell r="H9" t="str">
            <v>xuchaoyang@ujumedia.com</v>
          </cell>
          <cell r="I9" t="str">
            <v/>
          </cell>
          <cell r="J9"/>
          <cell r="K9" t="str">
            <v>账期付款</v>
          </cell>
          <cell r="L9" t="str">
            <v>优矩互动（北京）科技有限公司</v>
          </cell>
          <cell r="M9" t="str">
            <v>北京银行双榆树支行</v>
          </cell>
          <cell r="N9" t="str">
            <v>CPD;</v>
          </cell>
          <cell r="O9" t="str">
            <v>无</v>
          </cell>
          <cell r="P9" t="str">
            <v>无</v>
          </cell>
          <cell r="Q9" t="str">
            <v>2019/12/31-2020/12/31</v>
          </cell>
          <cell r="R9" t="str">
            <v>-</v>
          </cell>
          <cell r="S9" t="str">
            <v>-</v>
          </cell>
          <cell r="T9" t="str">
            <v>-</v>
          </cell>
          <cell r="U9" t="str">
            <v>-</v>
          </cell>
          <cell r="V9" t="str">
            <v>-</v>
          </cell>
          <cell r="W9" t="str">
            <v>-</v>
          </cell>
          <cell r="X9" t="str">
            <v>-</v>
          </cell>
          <cell r="Y9" t="str">
            <v>-</v>
          </cell>
          <cell r="Z9" t="str">
            <v>-</v>
          </cell>
          <cell r="AA9" t="str">
            <v>北京多彩</v>
          </cell>
        </row>
        <row r="10">
          <cell r="B10" t="str">
            <v>有米科技股份有限公司</v>
          </cell>
          <cell r="C10" t="str">
            <v>有米科技</v>
          </cell>
          <cell r="D10" t="str">
            <v>2019/12/25-2020/12/31</v>
          </cell>
          <cell r="E10" t="str">
            <v>广州市番禺区小谷围街青蓝街26号1701</v>
          </cell>
          <cell r="F10" t="str">
            <v>陈惠仪</v>
          </cell>
          <cell r="G10" t="str">
            <v>15626204099</v>
          </cell>
          <cell r="H10" t="str">
            <v>chenhuiyi@youmi.net</v>
          </cell>
          <cell r="I10" t="str">
            <v/>
          </cell>
          <cell r="J10"/>
          <cell r="K10" t="str">
            <v>预付款</v>
          </cell>
          <cell r="L10" t="str">
            <v>有米科技股份有限公司</v>
          </cell>
          <cell r="M10" t="str">
            <v>44001530047052501384</v>
          </cell>
          <cell r="N10" t="str">
            <v>CPC;</v>
          </cell>
          <cell r="O10" t="str">
            <v>无</v>
          </cell>
          <cell r="P10" t="str">
            <v>无</v>
          </cell>
          <cell r="Q10" t="str">
            <v>2019/12/25-2020/12/31</v>
          </cell>
          <cell r="R10" t="str">
            <v>-</v>
          </cell>
          <cell r="S10" t="str">
            <v>-</v>
          </cell>
          <cell r="T10" t="str">
            <v>-</v>
          </cell>
          <cell r="U10" t="str">
            <v>-</v>
          </cell>
          <cell r="V10" t="str">
            <v>-</v>
          </cell>
          <cell r="W10" t="str">
            <v>-</v>
          </cell>
          <cell r="X10" t="str">
            <v>-</v>
          </cell>
          <cell r="Y10" t="str">
            <v>-</v>
          </cell>
          <cell r="Z10" t="str">
            <v>-</v>
          </cell>
          <cell r="AA10" t="str">
            <v>北京多彩</v>
          </cell>
        </row>
        <row r="11">
          <cell r="B11" t="str">
            <v>广东欢太科技有限公司</v>
          </cell>
          <cell r="C11" t="str">
            <v>OPPO-游戏-2020</v>
          </cell>
          <cell r="D11" t="str">
            <v>2019/01/01-2020/12/31</v>
          </cell>
          <cell r="E11" t="str">
            <v>深圳市南山卓越后海金融中心6楼</v>
          </cell>
          <cell r="F11" t="str">
            <v>刘汉扬</v>
          </cell>
          <cell r="G11" t="str">
            <v>18688721718</v>
          </cell>
          <cell r="H11" t="str">
            <v>liuhanyang@oppo.com</v>
          </cell>
          <cell r="I11" t="str">
            <v>游戏主管</v>
          </cell>
          <cell r="J11"/>
          <cell r="K11" t="str">
            <v>账期付款,预存款</v>
          </cell>
          <cell r="L11" t="str">
            <v>广东欢太科技有限公司</v>
          </cell>
          <cell r="M11" t="str">
            <v>4400 1779 1560 5250 5975</v>
          </cell>
          <cell r="N11" t="str">
            <v>CPD;CPT;CPC;CPM;联盟;</v>
          </cell>
          <cell r="O11" t="str">
            <v>无</v>
          </cell>
          <cell r="P11" t="str">
            <v>无</v>
          </cell>
          <cell r="Q11" t="str">
            <v>2019/01/01-2020/12/31</v>
          </cell>
          <cell r="R11" t="str">
            <v>-</v>
          </cell>
          <cell r="S11" t="str">
            <v>-</v>
          </cell>
          <cell r="T11" t="str">
            <v>-</v>
          </cell>
          <cell r="U11" t="str">
            <v>-</v>
          </cell>
          <cell r="V11" t="str">
            <v>-</v>
          </cell>
          <cell r="W11" t="str">
            <v>-</v>
          </cell>
          <cell r="X11" t="str">
            <v>-</v>
          </cell>
          <cell r="Y11" t="str">
            <v>-</v>
          </cell>
          <cell r="Z11" t="str">
            <v>-</v>
          </cell>
          <cell r="AA11" t="str">
            <v>北京多彩</v>
          </cell>
        </row>
        <row r="12">
          <cell r="B12" t="str">
            <v>北京亨利嘉业科技有限公司-OPPO网服2020</v>
          </cell>
          <cell r="C12" t="str">
            <v>OPPO网服2020-亨利嘉业</v>
          </cell>
          <cell r="D12" t="str">
            <v>2019/12/23-2020/12/31</v>
          </cell>
          <cell r="E12" t="str">
            <v>北京市东城区东四十条94号亮点文创园6层</v>
          </cell>
          <cell r="F12" t="str">
            <v>赖新银</v>
          </cell>
          <cell r="G12" t="str">
            <v>13825992181</v>
          </cell>
          <cell r="H12" t="str">
            <v>laixinyin@hljyer.com</v>
          </cell>
          <cell r="I12" t="str">
            <v>媒介总监</v>
          </cell>
          <cell r="J12"/>
          <cell r="K12" t="str">
            <v>预付款,账期付款,预存款</v>
          </cell>
          <cell r="L12" t="str">
            <v>北京亨利嘉业科技有限公司</v>
          </cell>
          <cell r="M12" t="str">
            <v>328569318057</v>
          </cell>
          <cell r="N12" t="str">
            <v>CPD;</v>
          </cell>
          <cell r="O12" t="str">
            <v>无</v>
          </cell>
          <cell r="P12" t="str">
            <v>无</v>
          </cell>
          <cell r="Q12" t="str">
            <v>2019/12/23-2020/12/31</v>
          </cell>
          <cell r="R12" t="str">
            <v>-</v>
          </cell>
          <cell r="S12" t="str">
            <v>-</v>
          </cell>
          <cell r="T12" t="str">
            <v>-</v>
          </cell>
          <cell r="U12" t="str">
            <v>-</v>
          </cell>
          <cell r="V12" t="str">
            <v>-</v>
          </cell>
          <cell r="W12" t="str">
            <v>-</v>
          </cell>
          <cell r="X12" t="str">
            <v>-</v>
          </cell>
          <cell r="Y12" t="str">
            <v>-</v>
          </cell>
          <cell r="Z12" t="str">
            <v>-</v>
          </cell>
          <cell r="AA12" t="str">
            <v>北京多彩</v>
          </cell>
        </row>
        <row r="13">
          <cell r="B13" t="str">
            <v>优矩互动（北京）科技有限公司-今日头条搜索</v>
          </cell>
          <cell r="C13" t="str">
            <v>优矩互动-今日头条搜索</v>
          </cell>
          <cell r="D13" t="str">
            <v>2019/12/18-2020/12/31</v>
          </cell>
          <cell r="E13" t="str">
            <v>北京市朝阳区霄云路36号国航大厦2203-2207室</v>
          </cell>
          <cell r="F13" t="str">
            <v>何春艳</v>
          </cell>
          <cell r="G13" t="str">
            <v>13810801458</v>
          </cell>
          <cell r="H13" t="str">
            <v>hechunyan@ujumedia.com</v>
          </cell>
          <cell r="I13" t="str">
            <v/>
          </cell>
          <cell r="J13"/>
          <cell r="K13" t="str">
            <v>预付款</v>
          </cell>
          <cell r="L13" t="str">
            <v>优矩互动（北京）科技有限公司</v>
          </cell>
          <cell r="M13" t="str">
            <v>20000038906900026389086</v>
          </cell>
          <cell r="N13" t="str">
            <v>CPC;</v>
          </cell>
          <cell r="O13" t="str">
            <v>即充即返</v>
          </cell>
          <cell r="P13" t="str">
            <v>25.00%</v>
          </cell>
          <cell r="Q13" t="str">
            <v>2019/12/18-2020/12/31</v>
          </cell>
          <cell r="R13" t="str">
            <v>-</v>
          </cell>
          <cell r="S13" t="str">
            <v>-</v>
          </cell>
          <cell r="T13" t="str">
            <v>-</v>
          </cell>
          <cell r="U13" t="str">
            <v>-</v>
          </cell>
          <cell r="V13" t="str">
            <v>-</v>
          </cell>
          <cell r="W13" t="str">
            <v>-</v>
          </cell>
          <cell r="X13" t="str">
            <v>-</v>
          </cell>
          <cell r="Y13" t="str">
            <v>-</v>
          </cell>
          <cell r="Z13" t="str">
            <v>-</v>
          </cell>
          <cell r="AA13" t="str">
            <v>北京多彩</v>
          </cell>
        </row>
        <row r="14">
          <cell r="B14" t="str">
            <v>北京丰易特科技有限公司</v>
          </cell>
          <cell r="C14" t="str">
            <v>第三方渠道包合作-丰易特</v>
          </cell>
          <cell r="D14" t="str">
            <v>2019/07/12-2020/07/11</v>
          </cell>
          <cell r="E14" t="str">
            <v>北京市朝阳区慧忠里103号A座5A09-10</v>
          </cell>
          <cell r="F14" t="str">
            <v>谢梓赢</v>
          </cell>
          <cell r="G14" t="str">
            <v>18231694223</v>
          </cell>
          <cell r="H14" t="str">
            <v>xieziying@fengyite.com</v>
          </cell>
          <cell r="I14" t="str">
            <v/>
          </cell>
          <cell r="J14"/>
          <cell r="K14" t="str">
            <v>账期付款</v>
          </cell>
          <cell r="L14" t="str">
            <v>北京丰易特科技有限公司</v>
          </cell>
          <cell r="M14" t="str">
            <v>11001070300059002882</v>
          </cell>
          <cell r="N14" t="str">
            <v>ASO-CPA;</v>
          </cell>
          <cell r="O14" t="str">
            <v>无</v>
          </cell>
          <cell r="P14" t="str">
            <v>无</v>
          </cell>
          <cell r="Q14" t="str">
            <v>2019/07/12-2020/07/11</v>
          </cell>
          <cell r="R14" t="str">
            <v>-</v>
          </cell>
          <cell r="S14" t="str">
            <v>-</v>
          </cell>
          <cell r="T14" t="str">
            <v>-</v>
          </cell>
          <cell r="U14" t="str">
            <v>-</v>
          </cell>
          <cell r="V14" t="str">
            <v>-</v>
          </cell>
          <cell r="W14" t="str">
            <v>-</v>
          </cell>
          <cell r="X14" t="str">
            <v>-</v>
          </cell>
          <cell r="Y14" t="str">
            <v>-</v>
          </cell>
          <cell r="Z14" t="str">
            <v>-</v>
          </cell>
          <cell r="AA14" t="str">
            <v>北京多彩</v>
          </cell>
        </row>
        <row r="15">
          <cell r="B15" t="str">
            <v>北京艾来典广告有限公司</v>
          </cell>
          <cell r="C15" t="str">
            <v>第三方渠道包合作-艾来典</v>
          </cell>
          <cell r="D15" t="str">
            <v>2019/11/26-2020/01/31</v>
          </cell>
          <cell r="E15" t="str">
            <v>北京市朝阳区龙湖长楹星座1栋903室</v>
          </cell>
          <cell r="F15" t="str">
            <v>韩涛涛</v>
          </cell>
          <cell r="G15" t="str">
            <v>13691431270</v>
          </cell>
          <cell r="H15" t="str">
            <v>hantao@adald.com</v>
          </cell>
          <cell r="I15" t="str">
            <v/>
          </cell>
          <cell r="J15"/>
          <cell r="K15" t="str">
            <v>账期付款</v>
          </cell>
          <cell r="L15" t="str">
            <v>北京艾来典广告有限公司</v>
          </cell>
          <cell r="M15" t="str">
            <v>605609292</v>
          </cell>
          <cell r="N15" t="str">
            <v>ASO-CPA;</v>
          </cell>
          <cell r="O15" t="str">
            <v>无</v>
          </cell>
          <cell r="P15" t="str">
            <v>无</v>
          </cell>
          <cell r="Q15" t="str">
            <v>2019/11/26-2020/01/31</v>
          </cell>
          <cell r="R15" t="str">
            <v>-</v>
          </cell>
          <cell r="S15" t="str">
            <v>-</v>
          </cell>
          <cell r="T15" t="str">
            <v>-</v>
          </cell>
          <cell r="U15" t="str">
            <v>-</v>
          </cell>
          <cell r="V15" t="str">
            <v>-</v>
          </cell>
          <cell r="W15" t="str">
            <v>-</v>
          </cell>
          <cell r="X15" t="str">
            <v>-</v>
          </cell>
          <cell r="Y15" t="str">
            <v>-</v>
          </cell>
          <cell r="Z15" t="str">
            <v>-</v>
          </cell>
          <cell r="AA15" t="str">
            <v>北京多彩</v>
          </cell>
        </row>
        <row r="16">
          <cell r="B16" t="str">
            <v>北京亨利嘉业科技有限公司</v>
          </cell>
          <cell r="C16" t="str">
            <v>vivo-金融电商-亨利</v>
          </cell>
          <cell r="D16" t="str">
            <v>2019/01/01-2020/12/31</v>
          </cell>
          <cell r="E16" t="str">
            <v>北京市东城区北新桥街道东四十四条板桥胡同29号</v>
          </cell>
          <cell r="F16" t="str">
            <v>贾彩虹</v>
          </cell>
          <cell r="G16" t="str">
            <v>18201015760</v>
          </cell>
          <cell r="H16" t="str">
            <v>jiacaihong@hljyer.com</v>
          </cell>
          <cell r="I16" t="str">
            <v/>
          </cell>
          <cell r="J16"/>
          <cell r="K16" t="str">
            <v>预存款,账期付款</v>
          </cell>
          <cell r="L16" t="str">
            <v>北京亨利嘉业科技有限公司</v>
          </cell>
          <cell r="M16" t="str">
            <v>328569318057</v>
          </cell>
          <cell r="N16" t="str">
            <v>CPD;CPT;</v>
          </cell>
          <cell r="O16" t="str">
            <v>无</v>
          </cell>
          <cell r="P16" t="str">
            <v>无</v>
          </cell>
          <cell r="Q16" t="str">
            <v>2019/01/01-2020/12/31</v>
          </cell>
          <cell r="R16" t="str">
            <v>-</v>
          </cell>
          <cell r="S16" t="str">
            <v>-</v>
          </cell>
          <cell r="T16" t="str">
            <v>-</v>
          </cell>
          <cell r="U16" t="str">
            <v>-</v>
          </cell>
          <cell r="V16" t="str">
            <v>-</v>
          </cell>
          <cell r="W16" t="str">
            <v>-</v>
          </cell>
          <cell r="X16" t="str">
            <v>-</v>
          </cell>
          <cell r="Y16" t="str">
            <v>-</v>
          </cell>
          <cell r="Z16" t="str">
            <v>-</v>
          </cell>
          <cell r="AA16" t="str">
            <v>北京多彩</v>
          </cell>
        </row>
        <row r="17">
          <cell r="B17" t="str">
            <v>Pengtai Interactive Advertising Co., Ltd</v>
          </cell>
          <cell r="C17" t="str">
            <v>Pengtai</v>
          </cell>
          <cell r="D17" t="str">
            <v>2019/10/01-2020/12/31</v>
          </cell>
          <cell r="E17" t="str">
            <v>北京市朝阳区工人体育场北路甲2号B栋等3幢(裙房5层520-525单元</v>
          </cell>
          <cell r="F17" t="str">
            <v>孙丹</v>
          </cell>
          <cell r="G17" t="str">
            <v>15510009656</v>
          </cell>
          <cell r="H17" t="str">
            <v>vimi.sun@cheilpengtai.com</v>
          </cell>
          <cell r="I17" t="str">
            <v/>
          </cell>
          <cell r="J17"/>
          <cell r="K17" t="str">
            <v>预存款</v>
          </cell>
          <cell r="L17" t="str">
            <v>北京鹏泰互动广告有限公司</v>
          </cell>
          <cell r="M17" t="str">
            <v>4056200001839100002223</v>
          </cell>
          <cell r="N17" t="str">
            <v>CPM;CPC;CPI;</v>
          </cell>
          <cell r="O17" t="str">
            <v>无</v>
          </cell>
          <cell r="P17" t="str">
            <v>无</v>
          </cell>
          <cell r="Q17" t="str">
            <v>2019/10/01-2020/12/31</v>
          </cell>
          <cell r="R17" t="str">
            <v>-</v>
          </cell>
          <cell r="S17" t="str">
            <v>-</v>
          </cell>
          <cell r="T17" t="str">
            <v>-</v>
          </cell>
          <cell r="U17" t="str">
            <v>-</v>
          </cell>
          <cell r="V17" t="str">
            <v>-</v>
          </cell>
          <cell r="W17" t="str">
            <v>-</v>
          </cell>
          <cell r="X17" t="str">
            <v>-</v>
          </cell>
          <cell r="Y17" t="str">
            <v>-</v>
          </cell>
          <cell r="Z17" t="str">
            <v>-</v>
          </cell>
          <cell r="AA17" t="str">
            <v>AD RAINBOW</v>
          </cell>
        </row>
        <row r="18">
          <cell r="B18" t="str">
            <v>上海桥瀚科技有限公司</v>
          </cell>
          <cell r="C18" t="str">
            <v>聚流宝</v>
          </cell>
          <cell r="D18" t="str">
            <v>2019/10/20-2020/12/31</v>
          </cell>
          <cell r="E18" t="str">
            <v>上海市闵行区新龙路399弄16号9-11层</v>
          </cell>
          <cell r="F18" t="str">
            <v>李媛</v>
          </cell>
          <cell r="G18" t="str">
            <v>18611552700</v>
          </cell>
          <cell r="H18" t="str">
            <v>christine.li@convergemob.com</v>
          </cell>
          <cell r="I18" t="str">
            <v>渠道</v>
          </cell>
          <cell r="J18"/>
          <cell r="K18" t="str">
            <v>预存款</v>
          </cell>
          <cell r="L18" t="str">
            <v>上海桥瀚科技有限公司</v>
          </cell>
          <cell r="M18" t="str">
            <v>121934681210603000972</v>
          </cell>
          <cell r="N18" t="str">
            <v>CPC;CPM;</v>
          </cell>
          <cell r="O18" t="str">
            <v>即充即返</v>
          </cell>
          <cell r="P18" t="str">
            <v>20.00%</v>
          </cell>
          <cell r="Q18" t="str">
            <v>2019/10/20-2020/12/31</v>
          </cell>
          <cell r="R18" t="str">
            <v>-</v>
          </cell>
          <cell r="S18" t="str">
            <v>-</v>
          </cell>
          <cell r="T18" t="str">
            <v>-</v>
          </cell>
          <cell r="U18" t="str">
            <v>-</v>
          </cell>
          <cell r="V18" t="str">
            <v>-</v>
          </cell>
          <cell r="W18" t="str">
            <v>-</v>
          </cell>
          <cell r="X18" t="str">
            <v>-</v>
          </cell>
          <cell r="Y18" t="str">
            <v>-</v>
          </cell>
          <cell r="Z18" t="str">
            <v>-</v>
          </cell>
          <cell r="AA18" t="str">
            <v>北京多彩</v>
          </cell>
        </row>
        <row r="19">
          <cell r="B19" t="str">
            <v>咪咕视讯科技有限公司</v>
          </cell>
          <cell r="C19" t="str">
            <v>咪咕视讯（易立方（海南）科技）-金源广告-信息服务费</v>
          </cell>
          <cell r="D19" t="str">
            <v>2019/10/01-2020/12/31</v>
          </cell>
          <cell r="E19" t="str">
            <v>上海市浦东新区云桥路636号</v>
          </cell>
          <cell r="F19" t="str">
            <v>陈晨</v>
          </cell>
          <cell r="G19" t="str">
            <v>13901627417</v>
          </cell>
          <cell r="H19" t="str">
            <v>chenchen_sx@migu.cn</v>
          </cell>
          <cell r="I19" t="str">
            <v/>
          </cell>
          <cell r="J19"/>
          <cell r="K19" t="str">
            <v>预付款</v>
          </cell>
          <cell r="L19" t="str">
            <v>咪咕视讯科技有限公司</v>
          </cell>
          <cell r="M19" t="str">
            <v>97020158000005598</v>
          </cell>
          <cell r="N19" t="str">
            <v>CPD;CPT;CPC;CPM;</v>
          </cell>
          <cell r="O19" t="str">
            <v>无</v>
          </cell>
          <cell r="P19" t="str">
            <v>无</v>
          </cell>
          <cell r="Q19" t="str">
            <v>2019/10/01-2020/12/31</v>
          </cell>
          <cell r="R19" t="str">
            <v>-</v>
          </cell>
          <cell r="S19" t="str">
            <v>-</v>
          </cell>
          <cell r="T19" t="str">
            <v>-</v>
          </cell>
          <cell r="U19" t="str">
            <v>-</v>
          </cell>
          <cell r="V19" t="str">
            <v>-</v>
          </cell>
          <cell r="W19" t="str">
            <v>-</v>
          </cell>
          <cell r="X19" t="str">
            <v>-</v>
          </cell>
          <cell r="Y19" t="str">
            <v>-</v>
          </cell>
          <cell r="Z19" t="str">
            <v>-</v>
          </cell>
          <cell r="AA19" t="str">
            <v>金源广告</v>
          </cell>
        </row>
        <row r="20">
          <cell r="B20" t="str">
            <v>咪咕视讯科技有限公司</v>
          </cell>
          <cell r="C20" t="str">
            <v>咪咕视讯（深圳市易平方）-金源广告-广告发布费</v>
          </cell>
          <cell r="D20" t="str">
            <v>2019/10/01-2020/12/31</v>
          </cell>
          <cell r="E20" t="str">
            <v>上海市浦东新区云桥路636号</v>
          </cell>
          <cell r="F20" t="str">
            <v>陈晨</v>
          </cell>
          <cell r="G20" t="str">
            <v>13901627417</v>
          </cell>
          <cell r="H20" t="str">
            <v>chenchen_sx@migu.cn</v>
          </cell>
          <cell r="I20" t="str">
            <v/>
          </cell>
          <cell r="J20"/>
          <cell r="K20" t="str">
            <v>预付款</v>
          </cell>
          <cell r="L20" t="str">
            <v>咪咕视讯科技有限公司</v>
          </cell>
          <cell r="M20" t="str">
            <v>97020158000005598</v>
          </cell>
          <cell r="N20" t="str">
            <v>CPD;CPT;CPC;CPM;</v>
          </cell>
          <cell r="O20" t="str">
            <v>无</v>
          </cell>
          <cell r="P20" t="str">
            <v>无</v>
          </cell>
          <cell r="Q20" t="str">
            <v>2019/10/01-2020/12/31</v>
          </cell>
          <cell r="R20" t="str">
            <v>-</v>
          </cell>
          <cell r="S20" t="str">
            <v>-</v>
          </cell>
          <cell r="T20" t="str">
            <v>-</v>
          </cell>
          <cell r="U20" t="str">
            <v>-</v>
          </cell>
          <cell r="V20" t="str">
            <v>-</v>
          </cell>
          <cell r="W20" t="str">
            <v>-</v>
          </cell>
          <cell r="X20" t="str">
            <v>-</v>
          </cell>
          <cell r="Y20" t="str">
            <v>-</v>
          </cell>
          <cell r="Z20" t="str">
            <v>-</v>
          </cell>
          <cell r="AA20" t="str">
            <v>金源广告</v>
          </cell>
        </row>
        <row r="21">
          <cell r="B21" t="str">
            <v>咪咕视讯科技有限公司</v>
          </cell>
          <cell r="C21" t="str">
            <v>咪咕视讯（金芽）-金源广告</v>
          </cell>
          <cell r="D21" t="str">
            <v>2019/10/01-2020/12/31</v>
          </cell>
          <cell r="E21" t="str">
            <v>上海市浦东新区云桥路636号</v>
          </cell>
          <cell r="F21" t="str">
            <v>陈晨</v>
          </cell>
          <cell r="G21" t="str">
            <v>13901627417</v>
          </cell>
          <cell r="H21" t="str">
            <v>chenchen_sx@migu.cn</v>
          </cell>
          <cell r="I21" t="str">
            <v/>
          </cell>
          <cell r="J21"/>
          <cell r="K21" t="str">
            <v>预付款</v>
          </cell>
          <cell r="L21" t="str">
            <v>咪咕视讯科技有限公司</v>
          </cell>
          <cell r="M21" t="str">
            <v>97020158000005598</v>
          </cell>
          <cell r="N21" t="str">
            <v>CPD;CPT;CPM;CPC;</v>
          </cell>
          <cell r="O21" t="str">
            <v>无</v>
          </cell>
          <cell r="P21" t="str">
            <v>无</v>
          </cell>
          <cell r="Q21" t="str">
            <v>2019/10/01-2020/12/31</v>
          </cell>
          <cell r="R21" t="str">
            <v>-</v>
          </cell>
          <cell r="S21" t="str">
            <v>-</v>
          </cell>
          <cell r="T21" t="str">
            <v>-</v>
          </cell>
          <cell r="U21" t="str">
            <v>-</v>
          </cell>
          <cell r="V21" t="str">
            <v>-</v>
          </cell>
          <cell r="W21" t="str">
            <v>-</v>
          </cell>
          <cell r="X21" t="str">
            <v>-</v>
          </cell>
          <cell r="Y21" t="str">
            <v>-</v>
          </cell>
          <cell r="Z21" t="str">
            <v>-</v>
          </cell>
          <cell r="AA21" t="str">
            <v>金源广告</v>
          </cell>
        </row>
        <row r="22">
          <cell r="B22" t="str">
            <v>测试媒体全称</v>
          </cell>
          <cell r="C22" t="str">
            <v>测试媒体</v>
          </cell>
          <cell r="D22" t="str">
            <v>2019/10/01-2020/12/31</v>
          </cell>
          <cell r="E22" t="str">
            <v>北京市海淀区王庄路1号</v>
          </cell>
          <cell r="F22" t="str">
            <v>小B</v>
          </cell>
          <cell r="G22" t="str">
            <v>13912345678</v>
          </cell>
          <cell r="H22" t="str">
            <v>ceshi@test.com</v>
          </cell>
          <cell r="I22" t="str">
            <v>销售</v>
          </cell>
          <cell r="J22"/>
          <cell r="K22" t="str">
            <v>预付款,账期付款,预存款</v>
          </cell>
          <cell r="L22" t="str">
            <v>测试收款主体</v>
          </cell>
          <cell r="M22" t="str">
            <v>12345678</v>
          </cell>
          <cell r="N22" t="str">
            <v>CPD;CPC;信息流;</v>
          </cell>
          <cell r="O22" t="str">
            <v>即充即返</v>
          </cell>
          <cell r="P22" t="str">
            <v>3.45%</v>
          </cell>
          <cell r="Q22" t="str">
            <v>2020/01/01-2020/12/31</v>
          </cell>
          <cell r="R22" t="str">
            <v>无</v>
          </cell>
          <cell r="S22" t="str">
            <v>无</v>
          </cell>
          <cell r="T22" t="str">
            <v>2019/10/01-2019/12/31</v>
          </cell>
          <cell r="U22" t="str">
            <v>-</v>
          </cell>
          <cell r="V22" t="str">
            <v>-</v>
          </cell>
          <cell r="W22" t="str">
            <v>-</v>
          </cell>
          <cell r="X22" t="str">
            <v>-</v>
          </cell>
          <cell r="Y22" t="str">
            <v>-</v>
          </cell>
          <cell r="Z22" t="str">
            <v>-</v>
          </cell>
          <cell r="AA22" t="str">
            <v>金源科技</v>
          </cell>
        </row>
        <row r="23">
          <cell r="B23" t="str">
            <v>广州市大娱数码科技有限公司</v>
          </cell>
          <cell r="C23" t="str">
            <v>广州大娱-咪咕</v>
          </cell>
          <cell r="D23" t="str">
            <v>2019/08/01-2019/12/31</v>
          </cell>
          <cell r="E23" t="str">
            <v>广州市南沙区丰泽东路106号（自编1号楼）X1301-D3780</v>
          </cell>
          <cell r="F23" t="str">
            <v>宝儿</v>
          </cell>
          <cell r="G23" t="str">
            <v>15521045462</v>
          </cell>
          <cell r="H23" t="str">
            <v>baoer.situ@mokiwi.com</v>
          </cell>
          <cell r="I23" t="str">
            <v/>
          </cell>
          <cell r="J23"/>
          <cell r="K23" t="str">
            <v>预付款</v>
          </cell>
          <cell r="L23" t="str">
            <v>广州市大娱数码科技有限公司</v>
          </cell>
          <cell r="M23" t="str">
            <v>6743 6965 8478</v>
          </cell>
          <cell r="N23" t="str">
            <v>CPM;</v>
          </cell>
          <cell r="O23" t="str">
            <v>无</v>
          </cell>
          <cell r="P23" t="str">
            <v>无</v>
          </cell>
          <cell r="Q23" t="str">
            <v>2019/08/01-2019/12/31</v>
          </cell>
          <cell r="R23" t="str">
            <v>-</v>
          </cell>
          <cell r="S23" t="str">
            <v>-</v>
          </cell>
          <cell r="T23" t="str">
            <v>-</v>
          </cell>
          <cell r="U23" t="str">
            <v>-</v>
          </cell>
          <cell r="V23" t="str">
            <v>-</v>
          </cell>
          <cell r="W23" t="str">
            <v>-</v>
          </cell>
          <cell r="X23" t="str">
            <v>-</v>
          </cell>
          <cell r="Y23" t="str">
            <v>-</v>
          </cell>
          <cell r="Z23" t="str">
            <v>-</v>
          </cell>
          <cell r="AA23" t="str">
            <v>北京多彩</v>
          </cell>
        </row>
        <row r="24">
          <cell r="B24" t="str">
            <v>蓝海鲸鱼（北京）科技有限公司</v>
          </cell>
          <cell r="C24" t="str">
            <v>第三方渠道包合作-蓝海鲸鱼</v>
          </cell>
          <cell r="D24" t="str">
            <v>2019/07/01-2019/12/31</v>
          </cell>
          <cell r="E24" t="str">
            <v>北京市朝阳区定福家园南里1号院3号楼2层</v>
          </cell>
          <cell r="F24" t="str">
            <v>吕津</v>
          </cell>
          <cell r="G24" t="str">
            <v>13811719389</v>
          </cell>
          <cell r="H24" t="str">
            <v>lvjin@infogloble.com</v>
          </cell>
          <cell r="I24" t="str">
            <v/>
          </cell>
          <cell r="J24"/>
          <cell r="K24" t="str">
            <v>账期付款</v>
          </cell>
          <cell r="L24" t="str">
            <v>蓝海鲸鱼（北京）科技有限公司</v>
          </cell>
          <cell r="M24" t="str">
            <v>1540 2285 2</v>
          </cell>
          <cell r="N24" t="str">
            <v>ASO-CPA;</v>
          </cell>
          <cell r="O24" t="str">
            <v>无</v>
          </cell>
          <cell r="P24" t="str">
            <v>无</v>
          </cell>
          <cell r="Q24" t="str">
            <v>2019/07/01-2019/12/31</v>
          </cell>
          <cell r="R24" t="str">
            <v>-</v>
          </cell>
          <cell r="S24" t="str">
            <v>-</v>
          </cell>
          <cell r="T24" t="str">
            <v>-</v>
          </cell>
          <cell r="U24" t="str">
            <v>-</v>
          </cell>
          <cell r="V24" t="str">
            <v>-</v>
          </cell>
          <cell r="W24" t="str">
            <v>-</v>
          </cell>
          <cell r="X24" t="str">
            <v>-</v>
          </cell>
          <cell r="Y24" t="str">
            <v>-</v>
          </cell>
          <cell r="Z24" t="str">
            <v>-</v>
          </cell>
          <cell r="AA24" t="str">
            <v>北京多彩</v>
          </cell>
        </row>
        <row r="25">
          <cell r="B25" t="str">
            <v>北京安腾信远科技有限公司2</v>
          </cell>
          <cell r="C25" t="str">
            <v>第三方渠道包合作-安腾2</v>
          </cell>
          <cell r="D25" t="str">
            <v>2019/07/01-2019/12/31</v>
          </cell>
          <cell r="E25" t="str">
            <v>北京市昌平区回龙观镇建材城西路87号2号楼10层1单元1017</v>
          </cell>
          <cell r="F25" t="str">
            <v>李心怡</v>
          </cell>
          <cell r="G25" t="str">
            <v>18601251504</v>
          </cell>
          <cell r="H25" t="str">
            <v>casey.li@atcz001.com</v>
          </cell>
          <cell r="I25" t="str">
            <v/>
          </cell>
          <cell r="J25"/>
          <cell r="K25" t="str">
            <v>账期付款</v>
          </cell>
          <cell r="L25" t="str">
            <v>北京安腾信远科技有限公司</v>
          </cell>
          <cell r="M25" t="str">
            <v>35120188000097787</v>
          </cell>
          <cell r="N25" t="str">
            <v>ASO-CPA;</v>
          </cell>
          <cell r="O25" t="str">
            <v>无</v>
          </cell>
          <cell r="P25" t="str">
            <v>无</v>
          </cell>
          <cell r="Q25" t="str">
            <v>2019/07/01-2019/12/31</v>
          </cell>
          <cell r="R25" t="str">
            <v>-</v>
          </cell>
          <cell r="S25" t="str">
            <v>-</v>
          </cell>
          <cell r="T25" t="str">
            <v>-</v>
          </cell>
          <cell r="U25" t="str">
            <v>-</v>
          </cell>
          <cell r="V25" t="str">
            <v>-</v>
          </cell>
          <cell r="W25" t="str">
            <v>-</v>
          </cell>
          <cell r="X25" t="str">
            <v>-</v>
          </cell>
          <cell r="Y25" t="str">
            <v>-</v>
          </cell>
          <cell r="Z25" t="str">
            <v>-</v>
          </cell>
          <cell r="AA25" t="str">
            <v>北京多彩</v>
          </cell>
        </row>
        <row r="26">
          <cell r="B26" t="str">
            <v>北京爱奇艺科技有限公司</v>
          </cell>
          <cell r="C26" t="str">
            <v>爱奇艺</v>
          </cell>
          <cell r="D26" t="str">
            <v>2019/01/01-2019/12/31</v>
          </cell>
          <cell r="E26" t="str">
            <v>北京市海淀区海淀北一街2号爱奇艺创新大厦8层</v>
          </cell>
          <cell r="F26" t="str">
            <v>刘诚</v>
          </cell>
          <cell r="G26" t="str">
            <v>010-62677171</v>
          </cell>
          <cell r="H26" t="str">
            <v>liucheng@qiyi.com</v>
          </cell>
          <cell r="I26" t="str">
            <v/>
          </cell>
          <cell r="J26"/>
          <cell r="K26" t="str">
            <v>账期付款,预存款</v>
          </cell>
          <cell r="L26" t="str">
            <v>北京爱奇艺科技有限公司</v>
          </cell>
          <cell r="M26" t="str">
            <v>10277000000697026</v>
          </cell>
          <cell r="N26" t="str">
            <v>CPV;CPM;CPC;</v>
          </cell>
          <cell r="O26" t="str">
            <v>无</v>
          </cell>
          <cell r="P26" t="str">
            <v>无</v>
          </cell>
          <cell r="Q26" t="str">
            <v>2019/01/01-2019/12/31</v>
          </cell>
          <cell r="R26" t="str">
            <v>-</v>
          </cell>
          <cell r="S26" t="str">
            <v>-</v>
          </cell>
          <cell r="T26" t="str">
            <v>-</v>
          </cell>
          <cell r="U26" t="str">
            <v>-</v>
          </cell>
          <cell r="V26" t="str">
            <v>-</v>
          </cell>
          <cell r="W26" t="str">
            <v>-</v>
          </cell>
          <cell r="X26" t="str">
            <v>-</v>
          </cell>
          <cell r="Y26" t="str">
            <v>-</v>
          </cell>
          <cell r="Z26" t="str">
            <v>-</v>
          </cell>
          <cell r="AA26" t="str">
            <v>北京多彩</v>
          </cell>
        </row>
        <row r="27">
          <cell r="B27" t="str">
            <v>山西龙采科技有限公司</v>
          </cell>
          <cell r="C27" t="str">
            <v>百度-中小</v>
          </cell>
          <cell r="D27" t="str">
            <v>2019/08/27-2019/12/31</v>
          </cell>
          <cell r="E27" t="str">
            <v>交通银行太原南中环街支行</v>
          </cell>
          <cell r="F27" t="str">
            <v>xu</v>
          </cell>
          <cell r="G27" t="str">
            <v>13592013667</v>
          </cell>
          <cell r="H27" t="str">
            <v>3330459237@qq.com</v>
          </cell>
          <cell r="I27" t="str">
            <v/>
          </cell>
          <cell r="J27"/>
          <cell r="K27" t="str">
            <v>预付款</v>
          </cell>
          <cell r="L27" t="str">
            <v>山西龙采科技有限公司</v>
          </cell>
          <cell r="M27" t="str">
            <v>141000592012017006902</v>
          </cell>
          <cell r="N27" t="str">
            <v>CPC;</v>
          </cell>
          <cell r="O27" t="str">
            <v>即充即返</v>
          </cell>
          <cell r="P27" t="str">
            <v>9.00%</v>
          </cell>
          <cell r="Q27" t="str">
            <v>2019/08/27-2019/12/31</v>
          </cell>
          <cell r="R27" t="str">
            <v>-</v>
          </cell>
          <cell r="S27" t="str">
            <v>-</v>
          </cell>
          <cell r="T27" t="str">
            <v>-</v>
          </cell>
          <cell r="U27" t="str">
            <v>-</v>
          </cell>
          <cell r="V27" t="str">
            <v>-</v>
          </cell>
          <cell r="W27" t="str">
            <v>-</v>
          </cell>
          <cell r="X27" t="str">
            <v>-</v>
          </cell>
          <cell r="Y27" t="str">
            <v>-</v>
          </cell>
          <cell r="Z27" t="str">
            <v>-</v>
          </cell>
          <cell r="AA27" t="str">
            <v>北京多彩</v>
          </cell>
        </row>
        <row r="28">
          <cell r="B28" t="str">
            <v>北京鑫泰达通科技有限公司3</v>
          </cell>
          <cell r="C28" t="str">
            <v>第三方渠道包合作-鑫泰达通3</v>
          </cell>
          <cell r="D28" t="str">
            <v>2019/07/01-2019/12/31</v>
          </cell>
          <cell r="E28" t="str">
            <v>北京市房山区琉璃河镇西南召村村委会南405米</v>
          </cell>
          <cell r="F28" t="str">
            <v>孙瑞秋</v>
          </cell>
          <cell r="G28" t="str">
            <v>13581902780</v>
          </cell>
          <cell r="H28" t="str">
            <v>787804026@qq.com</v>
          </cell>
          <cell r="I28" t="str">
            <v/>
          </cell>
          <cell r="J28"/>
          <cell r="K28" t="str">
            <v>账期付款</v>
          </cell>
          <cell r="L28" t="str">
            <v>北京鑫泰达通科技有限公司</v>
          </cell>
          <cell r="M28" t="str">
            <v>11050170520000000901</v>
          </cell>
          <cell r="N28" t="str">
            <v>ASO-CPA;</v>
          </cell>
          <cell r="O28" t="str">
            <v>无</v>
          </cell>
          <cell r="P28" t="str">
            <v>无</v>
          </cell>
          <cell r="Q28" t="str">
            <v>2019/07/01-2019/12/31</v>
          </cell>
          <cell r="R28" t="str">
            <v>-</v>
          </cell>
          <cell r="S28" t="str">
            <v>-</v>
          </cell>
          <cell r="T28" t="str">
            <v>-</v>
          </cell>
          <cell r="U28" t="str">
            <v>-</v>
          </cell>
          <cell r="V28" t="str">
            <v>-</v>
          </cell>
          <cell r="W28" t="str">
            <v>-</v>
          </cell>
          <cell r="X28" t="str">
            <v>-</v>
          </cell>
          <cell r="Y28" t="str">
            <v>-</v>
          </cell>
          <cell r="Z28" t="str">
            <v>-</v>
          </cell>
          <cell r="AA28" t="str">
            <v>北京多彩</v>
          </cell>
        </row>
        <row r="29">
          <cell r="B29" t="str">
            <v>北京鑫泰达通科技有限公司2</v>
          </cell>
          <cell r="C29" t="str">
            <v>第三方渠道包合作-鑫泰达通2</v>
          </cell>
          <cell r="D29" t="str">
            <v>2019/07/01-2020/01/31</v>
          </cell>
          <cell r="E29" t="str">
            <v>北京市房山区琉璃河镇西南召村村委会南405米</v>
          </cell>
          <cell r="F29" t="str">
            <v>孙瑞秋</v>
          </cell>
          <cell r="G29" t="str">
            <v>13581902780</v>
          </cell>
          <cell r="H29" t="str">
            <v>787804026@qq.com</v>
          </cell>
          <cell r="I29" t="str">
            <v/>
          </cell>
          <cell r="J29"/>
          <cell r="K29" t="str">
            <v>账期付款</v>
          </cell>
          <cell r="L29" t="str">
            <v>上海涌玉文化传播有限公司</v>
          </cell>
          <cell r="M29" t="str">
            <v>440364214551</v>
          </cell>
          <cell r="N29" t="str">
            <v>ASO-CPA;</v>
          </cell>
          <cell r="O29" t="str">
            <v>无</v>
          </cell>
          <cell r="P29" t="str">
            <v>无</v>
          </cell>
          <cell r="Q29" t="str">
            <v>2019/07/01-2020/01/31</v>
          </cell>
          <cell r="R29" t="str">
            <v>-</v>
          </cell>
          <cell r="S29" t="str">
            <v>-</v>
          </cell>
          <cell r="T29" t="str">
            <v>-</v>
          </cell>
          <cell r="U29" t="str">
            <v>-</v>
          </cell>
          <cell r="V29" t="str">
            <v>-</v>
          </cell>
          <cell r="W29" t="str">
            <v>-</v>
          </cell>
          <cell r="X29" t="str">
            <v>-</v>
          </cell>
          <cell r="Y29" t="str">
            <v>-</v>
          </cell>
          <cell r="Z29" t="str">
            <v>-</v>
          </cell>
          <cell r="AA29" t="str">
            <v>北京多彩</v>
          </cell>
        </row>
        <row r="30">
          <cell r="B30" t="str">
            <v>北京鑫泰达通科技有限公司1</v>
          </cell>
          <cell r="C30" t="str">
            <v>第三方渠道包合作-鑫泰达通1</v>
          </cell>
          <cell r="D30" t="str">
            <v>2019/07/01-2020/01/31</v>
          </cell>
          <cell r="E30" t="str">
            <v>北京市房山区琉璃河镇西南召村村委会南405米</v>
          </cell>
          <cell r="F30" t="str">
            <v>孙瑞秋</v>
          </cell>
          <cell r="G30" t="str">
            <v>13581902780</v>
          </cell>
          <cell r="H30" t="str">
            <v>787804026@qq.com</v>
          </cell>
          <cell r="I30" t="str">
            <v/>
          </cell>
          <cell r="J30"/>
          <cell r="K30" t="str">
            <v>账期付款</v>
          </cell>
          <cell r="L30" t="str">
            <v>北京丰易特科技有限公司</v>
          </cell>
          <cell r="M30" t="str">
            <v>11001070300059002882</v>
          </cell>
          <cell r="N30" t="str">
            <v>ASO-CPA;</v>
          </cell>
          <cell r="O30" t="str">
            <v>无</v>
          </cell>
          <cell r="P30" t="str">
            <v>无</v>
          </cell>
          <cell r="Q30" t="str">
            <v>2019/07/01-2020/01/31</v>
          </cell>
          <cell r="R30" t="str">
            <v>-</v>
          </cell>
          <cell r="S30" t="str">
            <v>-</v>
          </cell>
          <cell r="T30" t="str">
            <v>-</v>
          </cell>
          <cell r="U30" t="str">
            <v>-</v>
          </cell>
          <cell r="V30" t="str">
            <v>-</v>
          </cell>
          <cell r="W30" t="str">
            <v>-</v>
          </cell>
          <cell r="X30" t="str">
            <v>-</v>
          </cell>
          <cell r="Y30" t="str">
            <v>-</v>
          </cell>
          <cell r="Z30" t="str">
            <v>-</v>
          </cell>
          <cell r="AA30" t="str">
            <v>北京多彩</v>
          </cell>
        </row>
        <row r="31">
          <cell r="B31" t="str">
            <v>深圳合梦科技有限公司</v>
          </cell>
          <cell r="C31" t="str">
            <v>第三方渠道包合作-合梦</v>
          </cell>
          <cell r="D31" t="str">
            <v>2019/07/01-2019/12/31</v>
          </cell>
          <cell r="E31" t="str">
            <v>深圳市福田区莲花街道林园东路 34号华天公寓616</v>
          </cell>
          <cell r="F31" t="str">
            <v>刘枫</v>
          </cell>
          <cell r="G31" t="str">
            <v>13811100599</v>
          </cell>
          <cell r="H31" t="str">
            <v>fallen@dreamboxltd.com</v>
          </cell>
          <cell r="I31" t="str">
            <v/>
          </cell>
          <cell r="J31"/>
          <cell r="K31" t="str">
            <v>账期付款</v>
          </cell>
          <cell r="L31" t="str">
            <v>深圳合梦科技有限公司</v>
          </cell>
          <cell r="M31" t="str">
            <v>44250100015700000236</v>
          </cell>
          <cell r="N31" t="str">
            <v>ASO-CPA;</v>
          </cell>
          <cell r="O31" t="str">
            <v>无</v>
          </cell>
          <cell r="P31" t="str">
            <v>无</v>
          </cell>
          <cell r="Q31" t="str">
            <v>2019/07/01-2019/12/31</v>
          </cell>
          <cell r="R31" t="str">
            <v>-</v>
          </cell>
          <cell r="S31" t="str">
            <v>-</v>
          </cell>
          <cell r="T31" t="str">
            <v>-</v>
          </cell>
          <cell r="U31" t="str">
            <v>-</v>
          </cell>
          <cell r="V31" t="str">
            <v>-</v>
          </cell>
          <cell r="W31" t="str">
            <v>-</v>
          </cell>
          <cell r="X31" t="str">
            <v>-</v>
          </cell>
          <cell r="Y31" t="str">
            <v>-</v>
          </cell>
          <cell r="Z31" t="str">
            <v>-</v>
          </cell>
          <cell r="AA31" t="str">
            <v>北京多彩</v>
          </cell>
        </row>
        <row r="32">
          <cell r="B32" t="str">
            <v>北京聚梦时代科技有限公司</v>
          </cell>
          <cell r="C32" t="str">
            <v>第三方渠道包合作-聚梦时代</v>
          </cell>
          <cell r="D32" t="str">
            <v>2019/07/01-2019/12/31</v>
          </cell>
          <cell r="E32" t="str">
            <v>北京市海淀区西草场一号五层86070</v>
          </cell>
          <cell r="F32" t="str">
            <v>刘凯锋</v>
          </cell>
          <cell r="G32" t="str">
            <v>15910309197</v>
          </cell>
          <cell r="H32" t="str">
            <v>925233431@qq.com</v>
          </cell>
          <cell r="I32" t="str">
            <v/>
          </cell>
          <cell r="J32"/>
          <cell r="K32" t="str">
            <v>账期付款</v>
          </cell>
          <cell r="L32" t="str">
            <v>北京聚梦时代科技有限公司</v>
          </cell>
          <cell r="M32" t="str">
            <v>110935506710802</v>
          </cell>
          <cell r="N32" t="str">
            <v>ASO-CPA;</v>
          </cell>
          <cell r="O32" t="str">
            <v>无</v>
          </cell>
          <cell r="P32" t="str">
            <v>无</v>
          </cell>
          <cell r="Q32" t="str">
            <v>2019/07/01-2019/12/31</v>
          </cell>
          <cell r="R32" t="str">
            <v>-</v>
          </cell>
          <cell r="S32" t="str">
            <v>-</v>
          </cell>
          <cell r="T32" t="str">
            <v>-</v>
          </cell>
          <cell r="U32" t="str">
            <v>-</v>
          </cell>
          <cell r="V32" t="str">
            <v>-</v>
          </cell>
          <cell r="W32" t="str">
            <v>-</v>
          </cell>
          <cell r="X32" t="str">
            <v>-</v>
          </cell>
          <cell r="Y32" t="str">
            <v>-</v>
          </cell>
          <cell r="Z32" t="str">
            <v>-</v>
          </cell>
          <cell r="AA32" t="str">
            <v>北京多彩</v>
          </cell>
        </row>
        <row r="33">
          <cell r="B33" t="str">
            <v>北京安腾信远科技有限公司</v>
          </cell>
          <cell r="C33" t="str">
            <v>第三方渠道包合作-安腾</v>
          </cell>
          <cell r="D33" t="str">
            <v>2019/07/01-2020/01/31</v>
          </cell>
          <cell r="E33" t="str">
            <v>北京市昌平区回龙观镇建材城西路87号2号楼10层1单元1017</v>
          </cell>
          <cell r="F33" t="str">
            <v>李心怡</v>
          </cell>
          <cell r="G33" t="str">
            <v>18601251504</v>
          </cell>
          <cell r="H33" t="str">
            <v>casey.li@atcz001.com</v>
          </cell>
          <cell r="I33" t="str">
            <v/>
          </cell>
          <cell r="J33"/>
          <cell r="K33" t="str">
            <v>账期付款</v>
          </cell>
          <cell r="L33" t="str">
            <v>北京安腾信远科技有限公司</v>
          </cell>
          <cell r="M33" t="str">
            <v>35120188000097787</v>
          </cell>
          <cell r="N33" t="str">
            <v>ASO-CPA;</v>
          </cell>
          <cell r="O33" t="str">
            <v>无</v>
          </cell>
          <cell r="P33" t="str">
            <v>无</v>
          </cell>
          <cell r="Q33" t="str">
            <v>2019/07/01-2020/01/31</v>
          </cell>
          <cell r="R33" t="str">
            <v>-</v>
          </cell>
          <cell r="S33" t="str">
            <v>-</v>
          </cell>
          <cell r="T33" t="str">
            <v>-</v>
          </cell>
          <cell r="U33" t="str">
            <v>-</v>
          </cell>
          <cell r="V33" t="str">
            <v>-</v>
          </cell>
          <cell r="W33" t="str">
            <v>-</v>
          </cell>
          <cell r="X33" t="str">
            <v>-</v>
          </cell>
          <cell r="Y33" t="str">
            <v>-</v>
          </cell>
          <cell r="Z33" t="str">
            <v>-</v>
          </cell>
          <cell r="AA33" t="str">
            <v>北京多彩</v>
          </cell>
        </row>
        <row r="34">
          <cell r="B34" t="str">
            <v>广州骏伯网络科技有限公司</v>
          </cell>
          <cell r="C34" t="str">
            <v>第三方渠道包合作-骏伯</v>
          </cell>
          <cell r="D34" t="str">
            <v>2019/07/01-2020/01/31</v>
          </cell>
          <cell r="E34" t="str">
            <v>广州市天河区元岗路310号智汇创意园C栋C409</v>
          </cell>
          <cell r="F34" t="str">
            <v>马淑华</v>
          </cell>
          <cell r="G34" t="str">
            <v>13823256776</v>
          </cell>
          <cell r="H34" t="str">
            <v>mashh@gzjunbo.net</v>
          </cell>
          <cell r="I34" t="str">
            <v/>
          </cell>
          <cell r="J34"/>
          <cell r="K34" t="str">
            <v>账期付款</v>
          </cell>
          <cell r="L34" t="str">
            <v>广州骏伯网络科技有限公司</v>
          </cell>
          <cell r="M34" t="str">
            <v>82010078801200000931</v>
          </cell>
          <cell r="N34" t="str">
            <v>ASO-CPA;</v>
          </cell>
          <cell r="O34" t="str">
            <v>无</v>
          </cell>
          <cell r="P34" t="str">
            <v>无</v>
          </cell>
          <cell r="Q34" t="str">
            <v>2019/07/01-2020/01/31</v>
          </cell>
          <cell r="R34" t="str">
            <v>-</v>
          </cell>
          <cell r="S34" t="str">
            <v>-</v>
          </cell>
          <cell r="T34" t="str">
            <v>-</v>
          </cell>
          <cell r="U34" t="str">
            <v>-</v>
          </cell>
          <cell r="V34" t="str">
            <v>-</v>
          </cell>
          <cell r="W34" t="str">
            <v>-</v>
          </cell>
          <cell r="X34" t="str">
            <v>-</v>
          </cell>
          <cell r="Y34" t="str">
            <v>-</v>
          </cell>
          <cell r="Z34" t="str">
            <v>-</v>
          </cell>
          <cell r="AA34" t="str">
            <v>北京多彩</v>
          </cell>
        </row>
        <row r="35">
          <cell r="B35" t="str">
            <v>成都零九九科技有限公司-B站</v>
          </cell>
          <cell r="C35" t="str">
            <v>成都零九九-B站</v>
          </cell>
          <cell r="D35" t="str">
            <v>2019/07/10-2019/12/31</v>
          </cell>
          <cell r="E35" t="str">
            <v>成都市高新区天府科技园2幢1楼</v>
          </cell>
          <cell r="F35" t="str">
            <v>李海</v>
          </cell>
          <cell r="G35" t="str">
            <v>13533330980</v>
          </cell>
          <cell r="H35" t="str">
            <v>526628210@qq.com</v>
          </cell>
          <cell r="I35" t="str">
            <v/>
          </cell>
          <cell r="J35"/>
          <cell r="K35" t="str">
            <v>预付款</v>
          </cell>
          <cell r="L35" t="str">
            <v>成都零九九科技有限公司</v>
          </cell>
          <cell r="M35" t="str">
            <v>130654886864</v>
          </cell>
          <cell r="N35" t="str">
            <v>CPC;CPT;</v>
          </cell>
          <cell r="O35" t="str">
            <v>无</v>
          </cell>
          <cell r="P35" t="str">
            <v>无</v>
          </cell>
          <cell r="Q35" t="str">
            <v>2019/07/10-2019/12/31</v>
          </cell>
          <cell r="R35" t="str">
            <v>-</v>
          </cell>
          <cell r="S35" t="str">
            <v>-</v>
          </cell>
          <cell r="T35" t="str">
            <v>-</v>
          </cell>
          <cell r="U35" t="str">
            <v>-</v>
          </cell>
          <cell r="V35" t="str">
            <v>-</v>
          </cell>
          <cell r="W35" t="str">
            <v>-</v>
          </cell>
          <cell r="X35" t="str">
            <v>-</v>
          </cell>
          <cell r="Y35" t="str">
            <v>-</v>
          </cell>
          <cell r="Z35" t="str">
            <v>-</v>
          </cell>
          <cell r="AA35" t="str">
            <v>北京多彩</v>
          </cell>
        </row>
        <row r="36">
          <cell r="B36" t="str">
            <v>新疆亨利嘉业网络科技有限公司-应用宝2019</v>
          </cell>
          <cell r="C36" t="str">
            <v>应用宝-2019</v>
          </cell>
          <cell r="D36" t="str">
            <v>2019/08/01-2019/12/31</v>
          </cell>
          <cell r="E36" t="str">
            <v>北京市东城区东四十四条93号东小院-南主楼</v>
          </cell>
          <cell r="F36" t="str">
            <v>王文君</v>
          </cell>
          <cell r="G36" t="str">
            <v>15201077136</v>
          </cell>
          <cell r="H36" t="str">
            <v>wangwenjun@hljyer.com</v>
          </cell>
          <cell r="I36" t="str">
            <v/>
          </cell>
          <cell r="J36"/>
          <cell r="K36" t="str">
            <v>预存款</v>
          </cell>
          <cell r="L36" t="str">
            <v>新疆亨利嘉业网络科技有限公司</v>
          </cell>
          <cell r="M36" t="str">
            <v>346769557130</v>
          </cell>
          <cell r="N36" t="str">
            <v>CPD;CPT;CPC;</v>
          </cell>
          <cell r="O36" t="str">
            <v>无</v>
          </cell>
          <cell r="P36" t="str">
            <v>无</v>
          </cell>
          <cell r="Q36" t="str">
            <v>2019/08/01-2019/12/31</v>
          </cell>
          <cell r="R36" t="str">
            <v>-</v>
          </cell>
          <cell r="S36" t="str">
            <v>-</v>
          </cell>
          <cell r="T36" t="str">
            <v>-</v>
          </cell>
          <cell r="U36" t="str">
            <v>-</v>
          </cell>
          <cell r="V36" t="str">
            <v>-</v>
          </cell>
          <cell r="W36" t="str">
            <v>-</v>
          </cell>
          <cell r="X36" t="str">
            <v>-</v>
          </cell>
          <cell r="Y36" t="str">
            <v>-</v>
          </cell>
          <cell r="Z36" t="str">
            <v>-</v>
          </cell>
          <cell r="AA36" t="str">
            <v>霍尔果斯多彩</v>
          </cell>
        </row>
        <row r="37">
          <cell r="B37" t="str">
            <v>北京万盟在线科技有限公司-今日头条</v>
          </cell>
          <cell r="C37" t="str">
            <v>万盟-今日头条</v>
          </cell>
          <cell r="D37" t="str">
            <v>2019/05/29-2019/12/31</v>
          </cell>
          <cell r="E37" t="str">
            <v>北京市海淀区西小口路66号中关村东升科技园•北领地D-3楼4层405室</v>
          </cell>
          <cell r="F37" t="str">
            <v>许晴</v>
          </cell>
          <cell r="G37" t="str">
            <v>18810019597</v>
          </cell>
          <cell r="H37" t="str">
            <v>xuqing.bj@newtopad.com</v>
          </cell>
          <cell r="I37" t="str">
            <v/>
          </cell>
          <cell r="J37"/>
          <cell r="K37" t="str">
            <v>预付款</v>
          </cell>
          <cell r="L37" t="str">
            <v>北京万盟在线科技有限公司</v>
          </cell>
          <cell r="M37" t="str">
            <v>110923158810101</v>
          </cell>
          <cell r="N37" t="str">
            <v>CPC;</v>
          </cell>
          <cell r="O37" t="str">
            <v>无</v>
          </cell>
          <cell r="P37" t="str">
            <v>无</v>
          </cell>
          <cell r="Q37" t="str">
            <v>2019/05/29-2019/12/31</v>
          </cell>
          <cell r="R37" t="str">
            <v>-</v>
          </cell>
          <cell r="S37" t="str">
            <v>-</v>
          </cell>
          <cell r="T37" t="str">
            <v>-</v>
          </cell>
          <cell r="U37" t="str">
            <v>-</v>
          </cell>
          <cell r="V37" t="str">
            <v>-</v>
          </cell>
          <cell r="W37" t="str">
            <v>-</v>
          </cell>
          <cell r="X37" t="str">
            <v>-</v>
          </cell>
          <cell r="Y37" t="str">
            <v>-</v>
          </cell>
          <cell r="Z37" t="str">
            <v>-</v>
          </cell>
          <cell r="AA37" t="str">
            <v>北京多彩</v>
          </cell>
        </row>
        <row r="38">
          <cell r="B38" t="str">
            <v>北京典精互动科技有限公司-今日头条</v>
          </cell>
          <cell r="C38" t="str">
            <v>典精-今日头条</v>
          </cell>
          <cell r="D38" t="str">
            <v>2019/05/29-2019/12/31</v>
          </cell>
          <cell r="E38" t="str">
            <v>北京市昌平区回龙观东大街338号腾讯众创空间 B座3层B345室</v>
          </cell>
          <cell r="F38" t="str">
            <v>孙永生</v>
          </cell>
          <cell r="G38" t="str">
            <v>18613839227</v>
          </cell>
          <cell r="H38" t="str">
            <v>sunys@dianjinghudong.cn</v>
          </cell>
          <cell r="I38" t="str">
            <v/>
          </cell>
          <cell r="J38"/>
          <cell r="K38" t="str">
            <v>预付款</v>
          </cell>
          <cell r="L38" t="str">
            <v>北京典精互动科技有限公司</v>
          </cell>
          <cell r="M38" t="str">
            <v>698976168</v>
          </cell>
          <cell r="N38" t="str">
            <v>CPC;</v>
          </cell>
          <cell r="O38" t="str">
            <v>无</v>
          </cell>
          <cell r="P38" t="str">
            <v>无</v>
          </cell>
          <cell r="Q38" t="str">
            <v>2019/05/29-2019/12/31</v>
          </cell>
          <cell r="R38" t="str">
            <v>-</v>
          </cell>
          <cell r="S38" t="str">
            <v>-</v>
          </cell>
          <cell r="T38" t="str">
            <v>-</v>
          </cell>
          <cell r="U38" t="str">
            <v>-</v>
          </cell>
          <cell r="V38" t="str">
            <v>-</v>
          </cell>
          <cell r="W38" t="str">
            <v>-</v>
          </cell>
          <cell r="X38" t="str">
            <v>-</v>
          </cell>
          <cell r="Y38" t="str">
            <v>-</v>
          </cell>
          <cell r="Z38" t="str">
            <v>-</v>
          </cell>
          <cell r="AA38" t="str">
            <v>北京多彩</v>
          </cell>
        </row>
        <row r="39">
          <cell r="B39" t="str">
            <v>苏州闻道网络科技股份有限公司</v>
          </cell>
          <cell r="C39" t="str">
            <v>苏州闻道-seo</v>
          </cell>
          <cell r="D39" t="str">
            <v>2019/06/17-2020/07/31</v>
          </cell>
          <cell r="E39" t="str">
            <v>苏州工业园区旺墩路135号恒宇广场三期11楼</v>
          </cell>
          <cell r="F39" t="str">
            <v>高云杰</v>
          </cell>
          <cell r="G39" t="str">
            <v>18688865810</v>
          </cell>
          <cell r="H39" t="str">
            <v>yunjie.gao@winndoo.com</v>
          </cell>
          <cell r="I39" t="str">
            <v/>
          </cell>
          <cell r="J39"/>
          <cell r="K39" t="str">
            <v>预付款</v>
          </cell>
          <cell r="L39" t="str">
            <v>苏州闻道网络科技股份有限公司</v>
          </cell>
          <cell r="M39" t="str">
            <v>206610100100587732</v>
          </cell>
          <cell r="N39" t="str">
            <v>CPT;</v>
          </cell>
          <cell r="O39" t="str">
            <v>无</v>
          </cell>
          <cell r="P39" t="str">
            <v>无</v>
          </cell>
          <cell r="Q39" t="str">
            <v>2019/06/17-2020/07/31</v>
          </cell>
          <cell r="R39" t="str">
            <v>-</v>
          </cell>
          <cell r="S39" t="str">
            <v>-</v>
          </cell>
          <cell r="T39" t="str">
            <v>-</v>
          </cell>
          <cell r="U39" t="str">
            <v>-</v>
          </cell>
          <cell r="V39" t="str">
            <v>-</v>
          </cell>
          <cell r="W39" t="str">
            <v>-</v>
          </cell>
          <cell r="X39" t="str">
            <v>-</v>
          </cell>
          <cell r="Y39" t="str">
            <v>-</v>
          </cell>
          <cell r="Z39" t="str">
            <v>-</v>
          </cell>
          <cell r="AA39" t="str">
            <v>北京多彩</v>
          </cell>
        </row>
        <row r="40">
          <cell r="B40" t="str">
            <v>北京金源互动广告有限公司-多彩-百度</v>
          </cell>
          <cell r="C40" t="str">
            <v>金源-多彩-百度</v>
          </cell>
          <cell r="D40" t="str">
            <v>2018/01/01-2020/12/31</v>
          </cell>
          <cell r="E40" t="str">
            <v>北京市石景山区实兴大街30号院3号楼2层B-0822房间</v>
          </cell>
          <cell r="F40" t="str">
            <v>蒲赟</v>
          </cell>
          <cell r="G40" t="str">
            <v>15652232649</v>
          </cell>
          <cell r="H40" t="str">
            <v>puyun@adnice.com</v>
          </cell>
          <cell r="I40" t="str">
            <v/>
          </cell>
          <cell r="J40"/>
          <cell r="K40" t="str">
            <v>账期付款,预付款</v>
          </cell>
          <cell r="L40" t="str">
            <v>北京多彩互动广告有限公司</v>
          </cell>
          <cell r="M40" t="str">
            <v>1101040160000553155</v>
          </cell>
          <cell r="N40" t="str">
            <v>CPC;CPD;信息流;品牌专区;</v>
          </cell>
          <cell r="O40" t="str">
            <v>即充即返</v>
          </cell>
          <cell r="P40" t="str">
            <v>1.00%</v>
          </cell>
          <cell r="Q40" t="str">
            <v>2018/01/01-2020/12/31</v>
          </cell>
          <cell r="R40" t="str">
            <v>-</v>
          </cell>
          <cell r="S40" t="str">
            <v>-</v>
          </cell>
          <cell r="T40" t="str">
            <v>-</v>
          </cell>
          <cell r="U40" t="str">
            <v>-</v>
          </cell>
          <cell r="V40" t="str">
            <v>-</v>
          </cell>
          <cell r="W40" t="str">
            <v>-</v>
          </cell>
          <cell r="X40" t="str">
            <v>-</v>
          </cell>
          <cell r="Y40" t="str">
            <v>-</v>
          </cell>
          <cell r="Z40" t="str">
            <v>-</v>
          </cell>
          <cell r="AA40" t="str">
            <v>金源广告</v>
          </cell>
        </row>
        <row r="41">
          <cell r="B41" t="str">
            <v>上海大娱数码科技有限公司</v>
          </cell>
          <cell r="C41" t="str">
            <v>上海大娱-咪咕</v>
          </cell>
          <cell r="D41" t="str">
            <v>2019/04/28-2019/12/31</v>
          </cell>
          <cell r="E41" t="str">
            <v>上海市嘉定区陈翔路88号6幢1楼A区1162室</v>
          </cell>
          <cell r="F41" t="str">
            <v>宝儿</v>
          </cell>
          <cell r="G41" t="str">
            <v>15521045462</v>
          </cell>
          <cell r="H41" t="str">
            <v>baoer.situ@mokiwi.com</v>
          </cell>
          <cell r="I41" t="str">
            <v/>
          </cell>
          <cell r="J41"/>
          <cell r="K41" t="str">
            <v>预付款</v>
          </cell>
          <cell r="L41" t="str">
            <v>上海大娱数码科技有限公司</v>
          </cell>
          <cell r="M41" t="str">
            <v>3101 0401 6000 1362 927</v>
          </cell>
          <cell r="N41" t="str">
            <v>CPM;</v>
          </cell>
          <cell r="O41" t="str">
            <v>无</v>
          </cell>
          <cell r="P41" t="str">
            <v>无</v>
          </cell>
          <cell r="Q41" t="str">
            <v>2019/04/28-2019/12/31</v>
          </cell>
          <cell r="R41" t="str">
            <v>-</v>
          </cell>
          <cell r="S41" t="str">
            <v>-</v>
          </cell>
          <cell r="T41" t="str">
            <v>-</v>
          </cell>
          <cell r="U41" t="str">
            <v>-</v>
          </cell>
          <cell r="V41" t="str">
            <v>-</v>
          </cell>
          <cell r="W41" t="str">
            <v>-</v>
          </cell>
          <cell r="X41" t="str">
            <v>-</v>
          </cell>
          <cell r="Y41" t="str">
            <v>-</v>
          </cell>
          <cell r="Z41" t="str">
            <v>-</v>
          </cell>
          <cell r="AA41" t="str">
            <v>北京多彩</v>
          </cell>
        </row>
        <row r="42">
          <cell r="B42" t="str">
            <v>北京博之林传媒技术有限公司</v>
          </cell>
          <cell r="C42" t="str">
            <v>博之林-咪咕</v>
          </cell>
          <cell r="D42" t="str">
            <v>2019/04/01-2020/03/31</v>
          </cell>
          <cell r="E42" t="str">
            <v>北京市朝阳区三间房南里4号院[8-5]16幢102室</v>
          </cell>
          <cell r="F42" t="str">
            <v>董明月</v>
          </cell>
          <cell r="G42" t="str">
            <v>15810476503</v>
          </cell>
          <cell r="H42" t="str">
            <v>dongmingyue@bozhilin.com</v>
          </cell>
          <cell r="I42" t="str">
            <v/>
          </cell>
          <cell r="J42"/>
          <cell r="K42" t="str">
            <v>预付款</v>
          </cell>
          <cell r="L42" t="str">
            <v>北京博之林传媒技术有限公司</v>
          </cell>
          <cell r="M42" t="str">
            <v>110060635018150334394</v>
          </cell>
          <cell r="N42" t="str">
            <v>CPM;</v>
          </cell>
          <cell r="O42" t="str">
            <v>无</v>
          </cell>
          <cell r="P42" t="str">
            <v>无</v>
          </cell>
          <cell r="Q42" t="str">
            <v>2019/04/01-2020/03/31</v>
          </cell>
          <cell r="R42" t="str">
            <v>-</v>
          </cell>
          <cell r="S42" t="str">
            <v>-</v>
          </cell>
          <cell r="T42" t="str">
            <v>-</v>
          </cell>
          <cell r="U42" t="str">
            <v>-</v>
          </cell>
          <cell r="V42" t="str">
            <v>-</v>
          </cell>
          <cell r="W42" t="str">
            <v>-</v>
          </cell>
          <cell r="X42" t="str">
            <v>-</v>
          </cell>
          <cell r="Y42" t="str">
            <v>-</v>
          </cell>
          <cell r="Z42" t="str">
            <v>-</v>
          </cell>
          <cell r="AA42" t="str">
            <v>北京多彩</v>
          </cell>
        </row>
        <row r="43">
          <cell r="B43" t="str">
            <v>沃到互动（北京）传媒技术有限公司</v>
          </cell>
          <cell r="C43" t="str">
            <v>沃到-咪咕</v>
          </cell>
          <cell r="D43" t="str">
            <v>2019/04/01-2020/03/31</v>
          </cell>
          <cell r="E43" t="str">
            <v>北京市朝阳区朝阳路71号12层1518</v>
          </cell>
          <cell r="F43" t="str">
            <v>董明月</v>
          </cell>
          <cell r="G43" t="str">
            <v>15810476503</v>
          </cell>
          <cell r="H43" t="str">
            <v>dongmingyue@bozhilin.com</v>
          </cell>
          <cell r="I43" t="str">
            <v/>
          </cell>
          <cell r="J43"/>
          <cell r="K43" t="str">
            <v>预付款</v>
          </cell>
          <cell r="L43" t="str">
            <v>沃到互动（北京）传媒技术有限公司</v>
          </cell>
          <cell r="M43" t="str">
            <v>110 9195 7811 0501</v>
          </cell>
          <cell r="N43" t="str">
            <v>CPM;</v>
          </cell>
          <cell r="O43" t="str">
            <v>无</v>
          </cell>
          <cell r="P43" t="str">
            <v>无</v>
          </cell>
          <cell r="Q43" t="str">
            <v>2019/04/01-2020/03/31</v>
          </cell>
          <cell r="R43" t="str">
            <v>-</v>
          </cell>
          <cell r="S43" t="str">
            <v>-</v>
          </cell>
          <cell r="T43" t="str">
            <v>-</v>
          </cell>
          <cell r="U43" t="str">
            <v>-</v>
          </cell>
          <cell r="V43" t="str">
            <v>-</v>
          </cell>
          <cell r="W43" t="str">
            <v>-</v>
          </cell>
          <cell r="X43" t="str">
            <v>-</v>
          </cell>
          <cell r="Y43" t="str">
            <v>-</v>
          </cell>
          <cell r="Z43" t="str">
            <v>-</v>
          </cell>
          <cell r="AA43" t="str">
            <v>北京多彩</v>
          </cell>
        </row>
        <row r="44">
          <cell r="B44" t="str">
            <v>深圳天眼影视有限公司-拼多多</v>
          </cell>
          <cell r="C44" t="str">
            <v>天眼-拼多多</v>
          </cell>
          <cell r="D44" t="str">
            <v>2019/01/01-2019/12/31</v>
          </cell>
          <cell r="E44" t="str">
            <v>北京市朝阳区东四环方家村甲1号 C立方青年文化创意园G6</v>
          </cell>
          <cell r="F44" t="str">
            <v>徐菁</v>
          </cell>
          <cell r="G44" t="str">
            <v>17666101226</v>
          </cell>
          <cell r="H44" t="str">
            <v>3563702974@qq.com</v>
          </cell>
          <cell r="I44" t="str">
            <v/>
          </cell>
          <cell r="J44"/>
          <cell r="K44" t="str">
            <v>预付款</v>
          </cell>
          <cell r="L44" t="str">
            <v>深圳天眼影视有限公司</v>
          </cell>
          <cell r="M44" t="str">
            <v>4000093409100177952</v>
          </cell>
          <cell r="N44" t="str">
            <v>CPC;</v>
          </cell>
          <cell r="O44" t="str">
            <v>无</v>
          </cell>
          <cell r="P44" t="str">
            <v>无</v>
          </cell>
          <cell r="Q44" t="str">
            <v>2019/01/01-2019/12/31</v>
          </cell>
          <cell r="R44" t="str">
            <v>-</v>
          </cell>
          <cell r="S44" t="str">
            <v>-</v>
          </cell>
          <cell r="T44" t="str">
            <v>-</v>
          </cell>
          <cell r="U44" t="str">
            <v>-</v>
          </cell>
          <cell r="V44" t="str">
            <v>-</v>
          </cell>
          <cell r="W44" t="str">
            <v>-</v>
          </cell>
          <cell r="X44" t="str">
            <v>-</v>
          </cell>
          <cell r="Y44" t="str">
            <v>-</v>
          </cell>
          <cell r="Z44" t="str">
            <v>-</v>
          </cell>
          <cell r="AA44" t="str">
            <v>北京多彩</v>
          </cell>
        </row>
        <row r="45">
          <cell r="B45" t="str">
            <v>厦门飞博共创网络科技股份有限公司-拼多多</v>
          </cell>
          <cell r="C45" t="str">
            <v>飞博-拼多多</v>
          </cell>
          <cell r="D45" t="str">
            <v>2019/01/01-2019/12/31</v>
          </cell>
          <cell r="E45" t="str">
            <v>厦门市思明区软件园二期 观日路46号楼 4层</v>
          </cell>
          <cell r="F45" t="str">
            <v>田超凡</v>
          </cell>
          <cell r="G45" t="str">
            <v>15359399620</v>
          </cell>
          <cell r="H45" t="str">
            <v>tcf@feibo.com</v>
          </cell>
          <cell r="I45" t="str">
            <v/>
          </cell>
          <cell r="J45"/>
          <cell r="K45" t="str">
            <v>预付款</v>
          </cell>
          <cell r="L45" t="str">
            <v>厦门飞博共创网络科技股份有限公司</v>
          </cell>
          <cell r="M45" t="str">
            <v>592902762610101</v>
          </cell>
          <cell r="N45" t="str">
            <v>CPC;</v>
          </cell>
          <cell r="O45" t="str">
            <v>无</v>
          </cell>
          <cell r="P45" t="str">
            <v>无</v>
          </cell>
          <cell r="Q45" t="str">
            <v>2019/01/01-2019/12/31</v>
          </cell>
          <cell r="R45" t="str">
            <v>-</v>
          </cell>
          <cell r="S45" t="str">
            <v>-</v>
          </cell>
          <cell r="T45" t="str">
            <v>-</v>
          </cell>
          <cell r="U45" t="str">
            <v>-</v>
          </cell>
          <cell r="V45" t="str">
            <v>-</v>
          </cell>
          <cell r="W45" t="str">
            <v>-</v>
          </cell>
          <cell r="X45" t="str">
            <v>-</v>
          </cell>
          <cell r="Y45" t="str">
            <v>-</v>
          </cell>
          <cell r="Z45" t="str">
            <v>-</v>
          </cell>
          <cell r="AA45" t="str">
            <v>北京多彩</v>
          </cell>
        </row>
        <row r="46">
          <cell r="B46" t="str">
            <v>山西一闪传媒科技有限公司-拼多多</v>
          </cell>
          <cell r="C46" t="str">
            <v>一闪-拼多多</v>
          </cell>
          <cell r="D46" t="str">
            <v>2019/01/01-2019/12/31</v>
          </cell>
          <cell r="E46" t="str">
            <v>北京市朝阳区望京SOHO，T1 C座707</v>
          </cell>
          <cell r="F46" t="str">
            <v>阮志超</v>
          </cell>
          <cell r="G46" t="str">
            <v>15956937635</v>
          </cell>
          <cell r="H46" t="str">
            <v>gang@socialflash.cn</v>
          </cell>
          <cell r="I46" t="str">
            <v/>
          </cell>
          <cell r="J46"/>
          <cell r="K46" t="str">
            <v>预付款</v>
          </cell>
          <cell r="L46" t="str">
            <v>山西一闪传媒科技有限公司</v>
          </cell>
          <cell r="M46" t="str">
            <v>1410006 88018010 047173</v>
          </cell>
          <cell r="N46" t="str">
            <v>CPC;</v>
          </cell>
          <cell r="O46" t="str">
            <v>无</v>
          </cell>
          <cell r="P46" t="str">
            <v>无</v>
          </cell>
          <cell r="Q46" t="str">
            <v>2019/01/01-2019/12/31</v>
          </cell>
          <cell r="R46" t="str">
            <v>-</v>
          </cell>
          <cell r="S46" t="str">
            <v>-</v>
          </cell>
          <cell r="T46" t="str">
            <v>-</v>
          </cell>
          <cell r="U46" t="str">
            <v>-</v>
          </cell>
          <cell r="V46" t="str">
            <v>-</v>
          </cell>
          <cell r="W46" t="str">
            <v>-</v>
          </cell>
          <cell r="X46" t="str">
            <v>-</v>
          </cell>
          <cell r="Y46" t="str">
            <v>-</v>
          </cell>
          <cell r="Z46" t="str">
            <v>-</v>
          </cell>
          <cell r="AA46" t="str">
            <v>北京多彩</v>
          </cell>
        </row>
        <row r="47">
          <cell r="B47" t="str">
            <v>北京金源互动广告有限公司-创奇互动-2019</v>
          </cell>
          <cell r="C47" t="str">
            <v>金源广告-创奇互动-2019</v>
          </cell>
          <cell r="D47" t="str">
            <v>2019/01/01-2020/12/31</v>
          </cell>
          <cell r="E47" t="str">
            <v>北京市朝阳区东十里堡路1号未来时大厦708室</v>
          </cell>
          <cell r="F47" t="str">
            <v>李刚</v>
          </cell>
          <cell r="G47" t="str">
            <v>15369461673</v>
          </cell>
          <cell r="H47" t="str">
            <v>ligang@kanking.cn</v>
          </cell>
          <cell r="I47" t="str">
            <v/>
          </cell>
          <cell r="J47"/>
          <cell r="K47" t="str">
            <v>账期付款,预付款</v>
          </cell>
          <cell r="L47" t="str">
            <v>北京创奇互动科技有限公司</v>
          </cell>
          <cell r="M47" t="str">
            <v>1109 0943 0410 401</v>
          </cell>
          <cell r="N47" t="str">
            <v>CPC;</v>
          </cell>
          <cell r="O47" t="str">
            <v>无</v>
          </cell>
          <cell r="P47" t="str">
            <v>无</v>
          </cell>
          <cell r="Q47" t="str">
            <v>2019/01/01-2020/12/31</v>
          </cell>
          <cell r="R47" t="str">
            <v>-</v>
          </cell>
          <cell r="S47" t="str">
            <v>-</v>
          </cell>
          <cell r="T47" t="str">
            <v>-</v>
          </cell>
          <cell r="U47" t="str">
            <v>-</v>
          </cell>
          <cell r="V47" t="str">
            <v>-</v>
          </cell>
          <cell r="W47" t="str">
            <v>-</v>
          </cell>
          <cell r="X47" t="str">
            <v>-</v>
          </cell>
          <cell r="Y47" t="str">
            <v>-</v>
          </cell>
          <cell r="Z47" t="str">
            <v>-</v>
          </cell>
          <cell r="AA47" t="str">
            <v>金源广告</v>
          </cell>
        </row>
        <row r="48">
          <cell r="B48" t="str">
            <v>广州尼尔森市场研究有限公司</v>
          </cell>
          <cell r="C48" t="str">
            <v>尼尔森</v>
          </cell>
          <cell r="D48" t="str">
            <v>2019/04/30-2020/04/29</v>
          </cell>
          <cell r="E48" t="str">
            <v>中国广州市中山五路68号五月花商业广场12楼</v>
          </cell>
          <cell r="F48" t="str">
            <v>王瑶</v>
          </cell>
          <cell r="G48" t="str">
            <v>18600295710</v>
          </cell>
          <cell r="H48" t="str">
            <v>nick.wang@hui-jia.com.cn</v>
          </cell>
          <cell r="I48" t="str">
            <v/>
          </cell>
          <cell r="J48"/>
          <cell r="K48" t="str">
            <v>预付款</v>
          </cell>
          <cell r="L48" t="str">
            <v>广州尼尔森市场研究有限公司</v>
          </cell>
          <cell r="M48" t="str">
            <v>629005281011</v>
          </cell>
          <cell r="N48" t="str">
            <v>CPC;</v>
          </cell>
          <cell r="O48" t="str">
            <v>无</v>
          </cell>
          <cell r="P48" t="str">
            <v>无</v>
          </cell>
          <cell r="Q48" t="str">
            <v>2019/04/30-2020/04/29</v>
          </cell>
          <cell r="R48" t="str">
            <v>-</v>
          </cell>
          <cell r="S48" t="str">
            <v>-</v>
          </cell>
          <cell r="T48" t="str">
            <v>-</v>
          </cell>
          <cell r="U48" t="str">
            <v>-</v>
          </cell>
          <cell r="V48" t="str">
            <v>-</v>
          </cell>
          <cell r="W48" t="str">
            <v>-</v>
          </cell>
          <cell r="X48" t="str">
            <v>-</v>
          </cell>
          <cell r="Y48" t="str">
            <v>-</v>
          </cell>
          <cell r="Z48" t="str">
            <v>-</v>
          </cell>
          <cell r="AA48" t="str">
            <v>金源广告</v>
          </cell>
        </row>
        <row r="49">
          <cell r="B49" t="str">
            <v>北京喜闻互联科技有限公司</v>
          </cell>
          <cell r="C49" t="str">
            <v>喜闻</v>
          </cell>
          <cell r="D49" t="str">
            <v>2019/01/01-2020/12/31</v>
          </cell>
          <cell r="E49" t="str">
            <v>北京市海淀区西三旗建材城中路12号17号平房160</v>
          </cell>
          <cell r="F49" t="str">
            <v>纪托</v>
          </cell>
          <cell r="G49" t="str">
            <v>13701274820</v>
          </cell>
          <cell r="H49" t="str">
            <v>jituo234@163.com</v>
          </cell>
          <cell r="I49" t="str">
            <v/>
          </cell>
          <cell r="J49"/>
          <cell r="K49" t="str">
            <v>预付款</v>
          </cell>
          <cell r="L49" t="str">
            <v>北京喜闻互联科技有限公司</v>
          </cell>
          <cell r="M49" t="str">
            <v>110937638010601</v>
          </cell>
          <cell r="N49" t="str">
            <v>CPC;</v>
          </cell>
          <cell r="O49" t="str">
            <v>无</v>
          </cell>
          <cell r="P49" t="str">
            <v>无</v>
          </cell>
          <cell r="Q49" t="str">
            <v>2019/01/01-2020/12/31</v>
          </cell>
          <cell r="R49" t="str">
            <v>-</v>
          </cell>
          <cell r="S49" t="str">
            <v>-</v>
          </cell>
          <cell r="T49" t="str">
            <v>-</v>
          </cell>
          <cell r="U49" t="str">
            <v>-</v>
          </cell>
          <cell r="V49" t="str">
            <v>-</v>
          </cell>
          <cell r="W49" t="str">
            <v>-</v>
          </cell>
          <cell r="X49" t="str">
            <v>-</v>
          </cell>
          <cell r="Y49" t="str">
            <v>-</v>
          </cell>
          <cell r="Z49" t="str">
            <v>-</v>
          </cell>
          <cell r="AA49" t="str">
            <v>北京多彩</v>
          </cell>
        </row>
        <row r="50">
          <cell r="B50" t="str">
            <v>杭州索星文化创意有限公司-拼多多</v>
          </cell>
          <cell r="C50" t="str">
            <v>索星文化-拼多多</v>
          </cell>
          <cell r="D50" t="str">
            <v>2019/05/06-2019/12/31</v>
          </cell>
          <cell r="E50" t="str">
            <v>杭州市江干区九环路新星光电2幢2楼</v>
          </cell>
          <cell r="F50" t="str">
            <v>Chris</v>
          </cell>
          <cell r="G50" t="str">
            <v>15088715319</v>
          </cell>
          <cell r="H50" t="str">
            <v>1043412732@qq.com</v>
          </cell>
          <cell r="I50" t="str">
            <v/>
          </cell>
          <cell r="J50"/>
          <cell r="K50" t="str">
            <v>预付款</v>
          </cell>
          <cell r="L50" t="str">
            <v>杭州索星文化创意有限公司</v>
          </cell>
          <cell r="M50" t="str">
            <v>1202090109901075866</v>
          </cell>
          <cell r="N50" t="str">
            <v>CPC;</v>
          </cell>
          <cell r="O50" t="str">
            <v>无</v>
          </cell>
          <cell r="P50" t="str">
            <v>无</v>
          </cell>
          <cell r="Q50" t="str">
            <v>2019/05/06-2019/12/31</v>
          </cell>
          <cell r="R50" t="str">
            <v>-</v>
          </cell>
          <cell r="S50" t="str">
            <v>-</v>
          </cell>
          <cell r="T50" t="str">
            <v>-</v>
          </cell>
          <cell r="U50" t="str">
            <v>-</v>
          </cell>
          <cell r="V50" t="str">
            <v>-</v>
          </cell>
          <cell r="W50" t="str">
            <v>-</v>
          </cell>
          <cell r="X50" t="str">
            <v>-</v>
          </cell>
          <cell r="Y50" t="str">
            <v>-</v>
          </cell>
          <cell r="Z50" t="str">
            <v>-</v>
          </cell>
          <cell r="AA50" t="str">
            <v>北京多彩</v>
          </cell>
        </row>
        <row r="51">
          <cell r="B51" t="str">
            <v>华扬联众数字技术股份有限公司深圳分公司-朋友圈</v>
          </cell>
          <cell r="C51" t="str">
            <v>华扬联众-朋友圈</v>
          </cell>
          <cell r="D51" t="str">
            <v>2019/05/10-2019/12/31</v>
          </cell>
          <cell r="E51" t="str">
            <v>深圳南山区海岸城中洲控股B座21层</v>
          </cell>
          <cell r="F51" t="str">
            <v>杨羊</v>
          </cell>
          <cell r="G51" t="str">
            <v>13692239253</v>
          </cell>
          <cell r="H51" t="str">
            <v>yang.yang@hylink.com</v>
          </cell>
          <cell r="I51" t="str">
            <v/>
          </cell>
          <cell r="J51"/>
          <cell r="K51" t="str">
            <v>预付款</v>
          </cell>
          <cell r="L51" t="str">
            <v>华扬联众数字技术股份有限公司深圳分公司</v>
          </cell>
          <cell r="M51" t="str">
            <v>招商银行股份有限公司深圳分行营业部</v>
          </cell>
          <cell r="N51" t="str">
            <v>CPM;</v>
          </cell>
          <cell r="O51" t="str">
            <v>即充即返</v>
          </cell>
          <cell r="P51" t="str">
            <v>11.00%</v>
          </cell>
          <cell r="Q51" t="str">
            <v>2019/05/10-2019/12/31</v>
          </cell>
          <cell r="R51" t="str">
            <v>-</v>
          </cell>
          <cell r="S51" t="str">
            <v>-</v>
          </cell>
          <cell r="T51" t="str">
            <v>-</v>
          </cell>
          <cell r="U51" t="str">
            <v>-</v>
          </cell>
          <cell r="V51" t="str">
            <v>-</v>
          </cell>
          <cell r="W51" t="str">
            <v>-</v>
          </cell>
          <cell r="X51" t="str">
            <v>-</v>
          </cell>
          <cell r="Y51" t="str">
            <v>-</v>
          </cell>
          <cell r="Z51" t="str">
            <v>-</v>
          </cell>
          <cell r="AA51" t="str">
            <v>北京多彩</v>
          </cell>
        </row>
        <row r="52">
          <cell r="B52" t="str">
            <v>上海仁志文化传媒有限公司-taptap</v>
          </cell>
          <cell r="C52" t="str">
            <v>仁志文化-taptap</v>
          </cell>
          <cell r="D52" t="str">
            <v>2019/02/26-2019/12/31</v>
          </cell>
          <cell r="E52" t="str">
            <v>上海市普陀区谈家渡路28号盛泉大厦 南区7楼J1</v>
          </cell>
          <cell r="F52" t="str">
            <v>徐平</v>
          </cell>
          <cell r="G52" t="str">
            <v>13641888030</v>
          </cell>
          <cell r="H52" t="str">
            <v>redman@renzhiad.com</v>
          </cell>
          <cell r="I52" t="str">
            <v/>
          </cell>
          <cell r="J52"/>
          <cell r="K52" t="str">
            <v>预付款</v>
          </cell>
          <cell r="L52" t="str">
            <v>上海仁志文化传媒有限公司</v>
          </cell>
          <cell r="M52" t="str">
            <v>121922507610901</v>
          </cell>
          <cell r="N52" t="str">
            <v>CPD;</v>
          </cell>
          <cell r="O52" t="str">
            <v>无</v>
          </cell>
          <cell r="P52" t="str">
            <v>无</v>
          </cell>
          <cell r="Q52" t="str">
            <v>2019/02/26-2019/12/31</v>
          </cell>
          <cell r="R52" t="str">
            <v>-</v>
          </cell>
          <cell r="S52" t="str">
            <v>-</v>
          </cell>
          <cell r="T52" t="str">
            <v>-</v>
          </cell>
          <cell r="U52" t="str">
            <v>-</v>
          </cell>
          <cell r="V52" t="str">
            <v>-</v>
          </cell>
          <cell r="W52" t="str">
            <v>-</v>
          </cell>
          <cell r="X52" t="str">
            <v>-</v>
          </cell>
          <cell r="Y52" t="str">
            <v>-</v>
          </cell>
          <cell r="Z52" t="str">
            <v>-</v>
          </cell>
          <cell r="AA52" t="str">
            <v>北京多彩</v>
          </cell>
        </row>
        <row r="53">
          <cell r="B53" t="str">
            <v>楼氏（深圳）文化传媒集团有限公司-拼多多</v>
          </cell>
          <cell r="C53" t="str">
            <v>楼氏文化-拼多多</v>
          </cell>
          <cell r="D53" t="str">
            <v>2019/04/22-2019/12/31</v>
          </cell>
          <cell r="E53" t="str">
            <v>深圳市南山区粤海街道东方科技大厦309</v>
          </cell>
          <cell r="F53" t="str">
            <v>魏思颖</v>
          </cell>
          <cell r="G53" t="str">
            <v>13717139306</v>
          </cell>
          <cell r="H53" t="str">
            <v>qianbi@daailoushi.com.cn</v>
          </cell>
          <cell r="I53" t="str">
            <v/>
          </cell>
          <cell r="J53"/>
          <cell r="K53" t="str">
            <v>预付款</v>
          </cell>
          <cell r="L53" t="str">
            <v>楼氏（深圳）文化传媒集团有限公司</v>
          </cell>
          <cell r="M53" t="str">
            <v>755939745110901</v>
          </cell>
          <cell r="N53" t="str">
            <v>CPC;</v>
          </cell>
          <cell r="O53" t="str">
            <v>无</v>
          </cell>
          <cell r="P53" t="str">
            <v>无</v>
          </cell>
          <cell r="Q53" t="str">
            <v>2019/04/22-2019/12/31</v>
          </cell>
          <cell r="R53" t="str">
            <v>-</v>
          </cell>
          <cell r="S53" t="str">
            <v>-</v>
          </cell>
          <cell r="T53" t="str">
            <v>-</v>
          </cell>
          <cell r="U53" t="str">
            <v>-</v>
          </cell>
          <cell r="V53" t="str">
            <v>-</v>
          </cell>
          <cell r="W53" t="str">
            <v>-</v>
          </cell>
          <cell r="X53" t="str">
            <v>-</v>
          </cell>
          <cell r="Y53" t="str">
            <v>-</v>
          </cell>
          <cell r="Z53" t="str">
            <v>-</v>
          </cell>
          <cell r="AA53" t="str">
            <v>北京多彩</v>
          </cell>
        </row>
        <row r="54">
          <cell r="B54" t="str">
            <v>霍尔果斯多彩互动广告有限公司-搜狗宝盛2019</v>
          </cell>
          <cell r="C54" t="str">
            <v>霍尔果斯多彩-搜狗宝盛2019</v>
          </cell>
          <cell r="D54" t="str">
            <v>2019/04/01-2020/10/01</v>
          </cell>
          <cell r="E54" t="str">
            <v>新疆伊犁州霍尔果斯中哈国际边境合作中心B4地块东方公寓1层103、104号</v>
          </cell>
          <cell r="F54" t="str">
            <v>李洋</v>
          </cell>
          <cell r="G54" t="str">
            <v>15010302140</v>
          </cell>
          <cell r="H54" t="str">
            <v>liyang@adnice.com</v>
          </cell>
          <cell r="I54" t="str">
            <v/>
          </cell>
          <cell r="J54"/>
          <cell r="K54" t="str">
            <v>账期付款</v>
          </cell>
          <cell r="L54" t="str">
            <v>霍尔果斯多彩互动广告有限公司</v>
          </cell>
          <cell r="M54" t="str">
            <v>107667508007</v>
          </cell>
          <cell r="N54" t="str">
            <v>CPC;品牌专区;</v>
          </cell>
          <cell r="O54" t="str">
            <v>无</v>
          </cell>
          <cell r="P54" t="str">
            <v>无</v>
          </cell>
          <cell r="Q54" t="str">
            <v>2019/04/01-2020/10/01</v>
          </cell>
          <cell r="R54" t="str">
            <v>-</v>
          </cell>
          <cell r="S54" t="str">
            <v>-</v>
          </cell>
          <cell r="T54" t="str">
            <v>-</v>
          </cell>
          <cell r="U54" t="str">
            <v>-</v>
          </cell>
          <cell r="V54" t="str">
            <v>-</v>
          </cell>
          <cell r="W54" t="str">
            <v>-</v>
          </cell>
          <cell r="X54" t="str">
            <v>-</v>
          </cell>
          <cell r="Y54" t="str">
            <v>-</v>
          </cell>
          <cell r="Z54" t="str">
            <v>-</v>
          </cell>
          <cell r="AA54" t="str">
            <v>北京多彩</v>
          </cell>
        </row>
        <row r="55">
          <cell r="B55" t="str">
            <v>霍尔果斯多彩互动广告有限公司-优矩-搜狗</v>
          </cell>
          <cell r="C55" t="str">
            <v>霍尔果斯多彩-优矩-搜狗金源广告</v>
          </cell>
          <cell r="D55" t="str">
            <v>2019/04/16-2020/12/31</v>
          </cell>
          <cell r="E55" t="str">
            <v>北京</v>
          </cell>
          <cell r="F55" t="str">
            <v>李洋</v>
          </cell>
          <cell r="G55" t="str">
            <v>15010302140</v>
          </cell>
          <cell r="H55" t="str">
            <v>iyang@adnice.com</v>
          </cell>
          <cell r="I55" t="str">
            <v/>
          </cell>
          <cell r="J55"/>
          <cell r="K55" t="str">
            <v>账期付款</v>
          </cell>
          <cell r="L55" t="str">
            <v>霍尔果斯多彩互动广告有限公司</v>
          </cell>
          <cell r="M55" t="str">
            <v>107667508007</v>
          </cell>
          <cell r="N55" t="str">
            <v>CPC;</v>
          </cell>
          <cell r="O55" t="str">
            <v>无</v>
          </cell>
          <cell r="P55" t="str">
            <v>无</v>
          </cell>
          <cell r="Q55" t="str">
            <v>2019/04/16-2020/12/31</v>
          </cell>
          <cell r="R55" t="str">
            <v>-</v>
          </cell>
          <cell r="S55" t="str">
            <v>-</v>
          </cell>
          <cell r="T55" t="str">
            <v>-</v>
          </cell>
          <cell r="U55" t="str">
            <v>-</v>
          </cell>
          <cell r="V55" t="str">
            <v>-</v>
          </cell>
          <cell r="W55" t="str">
            <v>-</v>
          </cell>
          <cell r="X55" t="str">
            <v>-</v>
          </cell>
          <cell r="Y55" t="str">
            <v>-</v>
          </cell>
          <cell r="Z55" t="str">
            <v>-</v>
          </cell>
          <cell r="AA55" t="str">
            <v>金源广告</v>
          </cell>
        </row>
        <row r="56">
          <cell r="B56" t="str">
            <v>霍尔果斯多彩互动广告有限公司-优矩-360</v>
          </cell>
          <cell r="C56" t="str">
            <v>霍尔果斯多彩-优矩-360-金源广告</v>
          </cell>
          <cell r="D56" t="str">
            <v>2019/04/16-2020/12/31</v>
          </cell>
          <cell r="E56" t="str">
            <v>北京</v>
          </cell>
          <cell r="F56" t="str">
            <v>李洋</v>
          </cell>
          <cell r="G56" t="str">
            <v>15010302140</v>
          </cell>
          <cell r="H56" t="str">
            <v>liyang@adnice.com</v>
          </cell>
          <cell r="I56" t="str">
            <v/>
          </cell>
          <cell r="J56"/>
          <cell r="K56" t="str">
            <v>账期付款</v>
          </cell>
          <cell r="L56" t="str">
            <v>北京多彩互动广告有限公司</v>
          </cell>
          <cell r="M56" t="str">
            <v>107667508007</v>
          </cell>
          <cell r="N56" t="str">
            <v>CPC;</v>
          </cell>
          <cell r="O56" t="str">
            <v>无</v>
          </cell>
          <cell r="P56" t="str">
            <v>无</v>
          </cell>
          <cell r="Q56" t="str">
            <v>2019/04/16-2020/12/31</v>
          </cell>
          <cell r="R56" t="str">
            <v>-</v>
          </cell>
          <cell r="S56" t="str">
            <v>-</v>
          </cell>
          <cell r="T56" t="str">
            <v>-</v>
          </cell>
          <cell r="U56" t="str">
            <v>-</v>
          </cell>
          <cell r="V56" t="str">
            <v>-</v>
          </cell>
          <cell r="W56" t="str">
            <v>-</v>
          </cell>
          <cell r="X56" t="str">
            <v>-</v>
          </cell>
          <cell r="Y56" t="str">
            <v>-</v>
          </cell>
          <cell r="Z56" t="str">
            <v>-</v>
          </cell>
          <cell r="AA56" t="str">
            <v>金源广告</v>
          </cell>
        </row>
        <row r="57">
          <cell r="B57" t="str">
            <v>上海金钊文化传播有限公司</v>
          </cell>
          <cell r="C57" t="str">
            <v>小米-旅游工具2019</v>
          </cell>
          <cell r="D57" t="str">
            <v>2019/04/04-2019/12/31</v>
          </cell>
          <cell r="E57" t="str">
            <v>北京市朝阳区光华路甲14号诺安基金大厦6层</v>
          </cell>
          <cell r="F57" t="str">
            <v>舒颖</v>
          </cell>
          <cell r="G57" t="str">
            <v>18611207320</v>
          </cell>
          <cell r="H57" t="str">
            <v>shuying@zibolan.com</v>
          </cell>
          <cell r="I57" t="str">
            <v/>
          </cell>
          <cell r="J57"/>
          <cell r="K57" t="str">
            <v>预付款</v>
          </cell>
          <cell r="L57" t="str">
            <v>上海金钊文化传播有限公司</v>
          </cell>
          <cell r="M57" t="str">
            <v>1109 3702 9310 101</v>
          </cell>
          <cell r="N57" t="str">
            <v>CPD;CPT;CPC;CPM;</v>
          </cell>
          <cell r="O57" t="str">
            <v>无</v>
          </cell>
          <cell r="P57" t="str">
            <v>无</v>
          </cell>
          <cell r="Q57" t="str">
            <v>2019/04/04-2019/12/31</v>
          </cell>
          <cell r="R57" t="str">
            <v>-</v>
          </cell>
          <cell r="S57" t="str">
            <v>-</v>
          </cell>
          <cell r="T57" t="str">
            <v>-</v>
          </cell>
          <cell r="U57" t="str">
            <v>-</v>
          </cell>
          <cell r="V57" t="str">
            <v>-</v>
          </cell>
          <cell r="W57" t="str">
            <v>-</v>
          </cell>
          <cell r="X57" t="str">
            <v>-</v>
          </cell>
          <cell r="Y57" t="str">
            <v>-</v>
          </cell>
          <cell r="Z57" t="str">
            <v>-</v>
          </cell>
          <cell r="AA57" t="str">
            <v>北京多彩</v>
          </cell>
        </row>
        <row r="58">
          <cell r="B58" t="str">
            <v>北京多彩互动广告有限公司-无双-百度</v>
          </cell>
          <cell r="C58" t="str">
            <v>多彩-无双-百度</v>
          </cell>
          <cell r="D58" t="str">
            <v>2019/04/10-2020/04/09</v>
          </cell>
          <cell r="E58" t="str">
            <v>北京市朝阳区广顺南大街8号院1号楼利星行中心A座7楼B01单元</v>
          </cell>
          <cell r="F58" t="str">
            <v>张芷源</v>
          </cell>
          <cell r="G58" t="str">
            <v>15901016901</v>
          </cell>
          <cell r="H58" t="str">
            <v>zhiyuan.zhang@agrant.cn</v>
          </cell>
          <cell r="I58" t="str">
            <v/>
          </cell>
          <cell r="J58"/>
          <cell r="K58" t="str">
            <v>账期付款</v>
          </cell>
          <cell r="L58" t="str">
            <v>上海无双企业发展有限公司</v>
          </cell>
          <cell r="M58" t="str">
            <v>310069079018800096862</v>
          </cell>
          <cell r="N58" t="str">
            <v>CPD;</v>
          </cell>
          <cell r="O58" t="str">
            <v>无</v>
          </cell>
          <cell r="P58" t="str">
            <v>无</v>
          </cell>
          <cell r="Q58" t="str">
            <v>2019/04/10-2020/04/09</v>
          </cell>
          <cell r="R58" t="str">
            <v>-</v>
          </cell>
          <cell r="S58" t="str">
            <v>-</v>
          </cell>
          <cell r="T58" t="str">
            <v>-</v>
          </cell>
          <cell r="U58" t="str">
            <v>-</v>
          </cell>
          <cell r="V58" t="str">
            <v>-</v>
          </cell>
          <cell r="W58" t="str">
            <v>-</v>
          </cell>
          <cell r="X58" t="str">
            <v>-</v>
          </cell>
          <cell r="Y58" t="str">
            <v>-</v>
          </cell>
          <cell r="Z58" t="str">
            <v>-</v>
          </cell>
          <cell r="AA58" t="str">
            <v>北京多彩</v>
          </cell>
        </row>
        <row r="59">
          <cell r="B59" t="str">
            <v>杭州缇苏文化传播有限公司-拼多多</v>
          </cell>
          <cell r="C59" t="str">
            <v>缇苏-拼多多</v>
          </cell>
          <cell r="D59" t="str">
            <v>2019/01/01-2019/12/31</v>
          </cell>
          <cell r="E59" t="str">
            <v>杭州市江干区胜康街68号东谷创业园华铁2号楼5楼</v>
          </cell>
          <cell r="F59" t="str">
            <v>朱雨萌</v>
          </cell>
          <cell r="G59" t="str">
            <v>13968045900</v>
          </cell>
          <cell r="H59" t="str">
            <v>zhuym@lljshop.com</v>
          </cell>
          <cell r="I59" t="str">
            <v/>
          </cell>
          <cell r="J59"/>
          <cell r="K59" t="str">
            <v>预付款</v>
          </cell>
          <cell r="L59" t="str">
            <v>杭州缇苏文化传播有限公司</v>
          </cell>
          <cell r="M59" t="str">
            <v>33050161778100000047</v>
          </cell>
          <cell r="N59" t="str">
            <v>CPC;</v>
          </cell>
          <cell r="O59" t="str">
            <v>无</v>
          </cell>
          <cell r="P59" t="str">
            <v>无</v>
          </cell>
          <cell r="Q59" t="str">
            <v>2019/01/01-2019/12/31</v>
          </cell>
          <cell r="R59" t="str">
            <v>-</v>
          </cell>
          <cell r="S59" t="str">
            <v>-</v>
          </cell>
          <cell r="T59" t="str">
            <v>-</v>
          </cell>
          <cell r="U59" t="str">
            <v>-</v>
          </cell>
          <cell r="V59" t="str">
            <v>-</v>
          </cell>
          <cell r="W59" t="str">
            <v>-</v>
          </cell>
          <cell r="X59" t="str">
            <v>-</v>
          </cell>
          <cell r="Y59" t="str">
            <v>-</v>
          </cell>
          <cell r="Z59" t="str">
            <v>-</v>
          </cell>
          <cell r="AA59" t="str">
            <v>北京多彩</v>
          </cell>
        </row>
        <row r="60">
          <cell r="B60" t="str">
            <v>成都瘾食文化传媒有限公司-拼多多</v>
          </cell>
          <cell r="C60" t="str">
            <v>瘾食-拼多多</v>
          </cell>
          <cell r="D60" t="str">
            <v>2019/01/01-2019/12/31</v>
          </cell>
          <cell r="E60" t="str">
            <v>四川省成都市锦江区红星路三段1号国际金融中 心一号办公楼23楼5-7单元</v>
          </cell>
          <cell r="F60" t="str">
            <v>税肖晗</v>
          </cell>
          <cell r="G60" t="str">
            <v>17313498723</v>
          </cell>
          <cell r="H60" t="str">
            <v>shuixiaohan@yinshiwenhua.net</v>
          </cell>
          <cell r="I60" t="str">
            <v/>
          </cell>
          <cell r="J60"/>
          <cell r="K60" t="str">
            <v>预付款</v>
          </cell>
          <cell r="L60" t="str">
            <v>成都瘾食文化传媒有限公司</v>
          </cell>
          <cell r="M60" t="str">
            <v>4402259009100150145</v>
          </cell>
          <cell r="N60" t="str">
            <v>CPC;</v>
          </cell>
          <cell r="O60" t="str">
            <v>无</v>
          </cell>
          <cell r="P60" t="str">
            <v>无</v>
          </cell>
          <cell r="Q60" t="str">
            <v>2019/01/01-2019/12/31</v>
          </cell>
          <cell r="R60" t="str">
            <v>-</v>
          </cell>
          <cell r="S60" t="str">
            <v>-</v>
          </cell>
          <cell r="T60" t="str">
            <v>-</v>
          </cell>
          <cell r="U60" t="str">
            <v>-</v>
          </cell>
          <cell r="V60" t="str">
            <v>-</v>
          </cell>
          <cell r="W60" t="str">
            <v>-</v>
          </cell>
          <cell r="X60" t="str">
            <v>-</v>
          </cell>
          <cell r="Y60" t="str">
            <v>-</v>
          </cell>
          <cell r="Z60" t="str">
            <v>-</v>
          </cell>
          <cell r="AA60" t="str">
            <v>北京多彩</v>
          </cell>
        </row>
        <row r="61">
          <cell r="B61" t="str">
            <v>上海九飞网络科技有限公司-拼多多</v>
          </cell>
          <cell r="C61" t="str">
            <v>九飞网络-拼多多</v>
          </cell>
          <cell r="D61" t="str">
            <v>2019/01/01-2019/12/31</v>
          </cell>
          <cell r="E61" t="str">
            <v>上海市普陀区莫干山路50号8号楼202</v>
          </cell>
          <cell r="F61" t="str">
            <v>赵秋怡</v>
          </cell>
          <cell r="G61" t="str">
            <v>18521097725</v>
          </cell>
          <cell r="H61" t="str">
            <v>zhao.qiuyi@jolifess.com</v>
          </cell>
          <cell r="I61" t="str">
            <v/>
          </cell>
          <cell r="J61"/>
          <cell r="K61" t="str">
            <v>预付款</v>
          </cell>
          <cell r="L61" t="str">
            <v>上海九飞网络科技有限公司</v>
          </cell>
          <cell r="M61" t="str">
            <v>121919388510801</v>
          </cell>
          <cell r="N61" t="str">
            <v>CPC;</v>
          </cell>
          <cell r="O61" t="str">
            <v>无</v>
          </cell>
          <cell r="P61" t="str">
            <v>无</v>
          </cell>
          <cell r="Q61" t="str">
            <v>2019/01/01-2019/12/31</v>
          </cell>
          <cell r="R61" t="str">
            <v>-</v>
          </cell>
          <cell r="S61" t="str">
            <v>-</v>
          </cell>
          <cell r="T61" t="str">
            <v>-</v>
          </cell>
          <cell r="U61" t="str">
            <v>-</v>
          </cell>
          <cell r="V61" t="str">
            <v>-</v>
          </cell>
          <cell r="W61" t="str">
            <v>-</v>
          </cell>
          <cell r="X61" t="str">
            <v>-</v>
          </cell>
          <cell r="Y61" t="str">
            <v>-</v>
          </cell>
          <cell r="Z61" t="str">
            <v>-</v>
          </cell>
          <cell r="AA61" t="str">
            <v>北京多彩</v>
          </cell>
        </row>
        <row r="62">
          <cell r="B62" t="str">
            <v>苏州唯智互动传媒有限公司-百度贴吧</v>
          </cell>
          <cell r="C62" t="str">
            <v>唯智互动-百度贴吧</v>
          </cell>
          <cell r="D62" t="str">
            <v>2019/02/26-2019/12/31</v>
          </cell>
          <cell r="E62" t="str">
            <v>上海市闵行区申滨南路998号龙湖虹桥天街E栋608室</v>
          </cell>
          <cell r="F62" t="str">
            <v>姜雨辰</v>
          </cell>
          <cell r="G62" t="str">
            <v>18205272792</v>
          </cell>
          <cell r="H62" t="str">
            <v>jiangyuchen@chinavmkt.com</v>
          </cell>
          <cell r="I62" t="str">
            <v/>
          </cell>
          <cell r="J62"/>
          <cell r="K62" t="str">
            <v>预付款</v>
          </cell>
          <cell r="L62" t="str">
            <v>苏州唯智互动传媒有限公司</v>
          </cell>
          <cell r="M62" t="str">
            <v>512905062110111</v>
          </cell>
          <cell r="N62" t="str">
            <v>CPC;</v>
          </cell>
          <cell r="O62" t="str">
            <v>无</v>
          </cell>
          <cell r="P62" t="str">
            <v>无</v>
          </cell>
          <cell r="Q62" t="str">
            <v>2019/02/26-2019/12/31</v>
          </cell>
          <cell r="R62" t="str">
            <v>-</v>
          </cell>
          <cell r="S62" t="str">
            <v>-</v>
          </cell>
          <cell r="T62" t="str">
            <v>-</v>
          </cell>
          <cell r="U62" t="str">
            <v>-</v>
          </cell>
          <cell r="V62" t="str">
            <v>-</v>
          </cell>
          <cell r="W62" t="str">
            <v>-</v>
          </cell>
          <cell r="X62" t="str">
            <v>-</v>
          </cell>
          <cell r="Y62" t="str">
            <v>-</v>
          </cell>
          <cell r="Z62" t="str">
            <v>-</v>
          </cell>
          <cell r="AA62" t="str">
            <v>北京多彩</v>
          </cell>
        </row>
        <row r="63">
          <cell r="B63" t="str">
            <v>淮安爱德康赛广告有限公司-OPPO</v>
          </cell>
          <cell r="C63" t="str">
            <v>OPPO-旅游工具（爱德康赛）2019</v>
          </cell>
          <cell r="D63" t="str">
            <v>2019/01/01-2020/12/31</v>
          </cell>
          <cell r="E63" t="str">
            <v>北京市朝阳区朝外大街26号朝外men写字楼B座11层 (100020)</v>
          </cell>
          <cell r="F63" t="str">
            <v>蔡依男</v>
          </cell>
          <cell r="G63" t="str">
            <v>18600080342</v>
          </cell>
          <cell r="H63" t="str">
            <v>caiyinan@adks.cn</v>
          </cell>
          <cell r="I63" t="str">
            <v/>
          </cell>
          <cell r="J63"/>
          <cell r="K63" t="str">
            <v>账期付款,预存款</v>
          </cell>
          <cell r="L63" t="str">
            <v>淮安爱德康赛广告有限公司</v>
          </cell>
          <cell r="M63" t="str">
            <v>32050172793600000274</v>
          </cell>
          <cell r="N63" t="str">
            <v>CPD;CPC;联盟;</v>
          </cell>
          <cell r="O63" t="str">
            <v>即充即返</v>
          </cell>
          <cell r="P63" t="str">
            <v>2.00%</v>
          </cell>
          <cell r="Q63" t="str">
            <v>2019/01/01-2019/12/31</v>
          </cell>
          <cell r="R63" t="str">
            <v>无</v>
          </cell>
          <cell r="S63" t="str">
            <v>无</v>
          </cell>
          <cell r="T63" t="str">
            <v>2020/01/01-2020/12/31</v>
          </cell>
          <cell r="U63" t="str">
            <v>-</v>
          </cell>
          <cell r="V63" t="str">
            <v>-</v>
          </cell>
          <cell r="W63" t="str">
            <v>-</v>
          </cell>
          <cell r="X63" t="str">
            <v>-</v>
          </cell>
          <cell r="Y63" t="str">
            <v>-</v>
          </cell>
          <cell r="Z63" t="str">
            <v>-</v>
          </cell>
          <cell r="AA63" t="str">
            <v>北京多彩</v>
          </cell>
        </row>
        <row r="64">
          <cell r="B64" t="str">
            <v>广州奇异果互动科技股份有限公司</v>
          </cell>
          <cell r="C64" t="str">
            <v>奇异果-咪咕</v>
          </cell>
          <cell r="D64" t="str">
            <v>2019/03/02-2020/03/01</v>
          </cell>
          <cell r="E64" t="str">
            <v>广州市天河区珠江东路12号高德置地冬广场H座2801</v>
          </cell>
          <cell r="F64" t="str">
            <v>郑兴业</v>
          </cell>
          <cell r="G64" t="str">
            <v>18565356609</v>
          </cell>
          <cell r="H64" t="str">
            <v>bank.zheng@mokiwi.com</v>
          </cell>
          <cell r="I64" t="str">
            <v/>
          </cell>
          <cell r="J64"/>
          <cell r="K64" t="str">
            <v>预付款</v>
          </cell>
          <cell r="L64" t="str">
            <v>广州奇异果互动科技股份有限公司</v>
          </cell>
          <cell r="M64" t="str">
            <v>6292 0618 6011</v>
          </cell>
          <cell r="N64" t="str">
            <v>CPM;</v>
          </cell>
          <cell r="O64" t="str">
            <v>无</v>
          </cell>
          <cell r="P64" t="str">
            <v>无</v>
          </cell>
          <cell r="Q64" t="str">
            <v>2019/03/02-2020/03/01</v>
          </cell>
          <cell r="R64" t="str">
            <v>-</v>
          </cell>
          <cell r="S64" t="str">
            <v>-</v>
          </cell>
          <cell r="T64" t="str">
            <v>-</v>
          </cell>
          <cell r="U64" t="str">
            <v>-</v>
          </cell>
          <cell r="V64" t="str">
            <v>-</v>
          </cell>
          <cell r="W64" t="str">
            <v>-</v>
          </cell>
          <cell r="X64" t="str">
            <v>-</v>
          </cell>
          <cell r="Y64" t="str">
            <v>-</v>
          </cell>
          <cell r="Z64" t="str">
            <v>-</v>
          </cell>
          <cell r="AA64" t="str">
            <v>北京多彩</v>
          </cell>
        </row>
        <row r="65">
          <cell r="B65" t="str">
            <v>北京点点赞商务咨询有限公司-拼多多</v>
          </cell>
          <cell r="C65" t="str">
            <v>点赞-拼多多</v>
          </cell>
          <cell r="D65" t="str">
            <v>2019/01/01-2019/12/31</v>
          </cell>
          <cell r="E65" t="str">
            <v>北京市朝阳区酒仙桥北路7号电通创意广场2号楼G区</v>
          </cell>
          <cell r="F65" t="str">
            <v>刘畅</v>
          </cell>
          <cell r="G65" t="str">
            <v>18101030691</v>
          </cell>
          <cell r="H65" t="str">
            <v>ivyliu@dianzancb.com</v>
          </cell>
          <cell r="I65" t="str">
            <v/>
          </cell>
          <cell r="J65"/>
          <cell r="K65" t="str">
            <v>预付款</v>
          </cell>
          <cell r="L65" t="str">
            <v>北京点点赞商务咨询有限公司</v>
          </cell>
          <cell r="M65" t="str">
            <v>1105 0166 3600 0000 0278</v>
          </cell>
          <cell r="N65" t="str">
            <v>CPC;</v>
          </cell>
          <cell r="O65" t="str">
            <v>无</v>
          </cell>
          <cell r="P65" t="str">
            <v>无</v>
          </cell>
          <cell r="Q65" t="str">
            <v>2019/01/01-2019/12/31</v>
          </cell>
          <cell r="R65" t="str">
            <v>-</v>
          </cell>
          <cell r="S65" t="str">
            <v>-</v>
          </cell>
          <cell r="T65" t="str">
            <v>-</v>
          </cell>
          <cell r="U65" t="str">
            <v>-</v>
          </cell>
          <cell r="V65" t="str">
            <v>-</v>
          </cell>
          <cell r="W65" t="str">
            <v>-</v>
          </cell>
          <cell r="X65" t="str">
            <v>-</v>
          </cell>
          <cell r="Y65" t="str">
            <v>-</v>
          </cell>
          <cell r="Z65" t="str">
            <v>-</v>
          </cell>
          <cell r="AA65" t="str">
            <v>北京多彩</v>
          </cell>
        </row>
        <row r="66">
          <cell r="B66" t="str">
            <v>天津星佑文化有限公司-拼多多</v>
          </cell>
          <cell r="C66" t="str">
            <v>达人说-拼多多</v>
          </cell>
          <cell r="D66" t="str">
            <v>2019/01/01-2019/12/31</v>
          </cell>
          <cell r="E66" t="str">
            <v>北京市朝阳区广渠路3号竞园艺术中心1号库 达人说</v>
          </cell>
          <cell r="F66" t="str">
            <v>王丽</v>
          </cell>
          <cell r="G66" t="str">
            <v>18612039051</v>
          </cell>
          <cell r="H66" t="str">
            <v>wangli1@intalk.hk</v>
          </cell>
          <cell r="I66" t="str">
            <v/>
          </cell>
          <cell r="J66"/>
          <cell r="K66" t="str">
            <v>预付款</v>
          </cell>
          <cell r="L66" t="str">
            <v>天津星佑文化有限公司</v>
          </cell>
          <cell r="M66" t="str">
            <v>122909551010402</v>
          </cell>
          <cell r="N66" t="str">
            <v>CPC;</v>
          </cell>
          <cell r="O66" t="str">
            <v>无</v>
          </cell>
          <cell r="P66" t="str">
            <v>无</v>
          </cell>
          <cell r="Q66" t="str">
            <v>2019/01/01-2019/12/31</v>
          </cell>
          <cell r="R66" t="str">
            <v>-</v>
          </cell>
          <cell r="S66" t="str">
            <v>-</v>
          </cell>
          <cell r="T66" t="str">
            <v>-</v>
          </cell>
          <cell r="U66" t="str">
            <v>-</v>
          </cell>
          <cell r="V66" t="str">
            <v>-</v>
          </cell>
          <cell r="W66" t="str">
            <v>-</v>
          </cell>
          <cell r="X66" t="str">
            <v>-</v>
          </cell>
          <cell r="Y66" t="str">
            <v>-</v>
          </cell>
          <cell r="Z66" t="str">
            <v>-</v>
          </cell>
          <cell r="AA66" t="str">
            <v>北京多彩</v>
          </cell>
        </row>
        <row r="67">
          <cell r="B67" t="str">
            <v>杭州如涵文化传播有限公司-拼多多</v>
          </cell>
          <cell r="C67" t="str">
            <v>如涵-拼多多</v>
          </cell>
          <cell r="D67" t="str">
            <v>2019/01/01-2019/12/31</v>
          </cell>
          <cell r="E67" t="str">
            <v>浙江杭州江干区解放东路29号钱江新城迪凯银座1703</v>
          </cell>
          <cell r="F67" t="str">
            <v>牛婧</v>
          </cell>
          <cell r="G67" t="str">
            <v>15158083575</v>
          </cell>
          <cell r="H67" t="str">
            <v>niuj@ruhnn.com</v>
          </cell>
          <cell r="I67" t="str">
            <v/>
          </cell>
          <cell r="J67"/>
          <cell r="K67" t="str">
            <v>预付款</v>
          </cell>
          <cell r="L67" t="str">
            <v>杭州如涵文化传播有限公司</v>
          </cell>
          <cell r="M67" t="str">
            <v>571910512210301</v>
          </cell>
          <cell r="N67" t="str">
            <v>CPC;</v>
          </cell>
          <cell r="O67" t="str">
            <v>无</v>
          </cell>
          <cell r="P67" t="str">
            <v>无</v>
          </cell>
          <cell r="Q67" t="str">
            <v>2019/01/01-2019/12/31</v>
          </cell>
          <cell r="R67" t="str">
            <v>-</v>
          </cell>
          <cell r="S67" t="str">
            <v>-</v>
          </cell>
          <cell r="T67" t="str">
            <v>-</v>
          </cell>
          <cell r="U67" t="str">
            <v>-</v>
          </cell>
          <cell r="V67" t="str">
            <v>-</v>
          </cell>
          <cell r="W67" t="str">
            <v>-</v>
          </cell>
          <cell r="X67" t="str">
            <v>-</v>
          </cell>
          <cell r="Y67" t="str">
            <v>-</v>
          </cell>
          <cell r="Z67" t="str">
            <v>-</v>
          </cell>
          <cell r="AA67" t="str">
            <v>北京多彩</v>
          </cell>
        </row>
        <row r="68">
          <cell r="B68" t="str">
            <v>成都榆木白羊文化传媒有限公司-拼多多</v>
          </cell>
          <cell r="C68" t="str">
            <v>白羊-拼多多</v>
          </cell>
          <cell r="D68" t="str">
            <v>2019/01/01-2019/12/31</v>
          </cell>
          <cell r="E68" t="str">
            <v>四川省成都市武侯区保利中心南塔2301</v>
          </cell>
          <cell r="F68" t="str">
            <v>付继宏</v>
          </cell>
          <cell r="G68" t="str">
            <v>17610362611</v>
          </cell>
          <cell r="H68" t="str">
            <v>geehomfu@163.com</v>
          </cell>
          <cell r="I68" t="str">
            <v>商务经纪人</v>
          </cell>
          <cell r="J68"/>
          <cell r="K68" t="str">
            <v>预付款</v>
          </cell>
          <cell r="L68" t="str">
            <v>成都榆木白羊文化传媒有限公司</v>
          </cell>
          <cell r="M68" t="str">
            <v>51050141614500001297</v>
          </cell>
          <cell r="N68" t="str">
            <v>CPC;</v>
          </cell>
          <cell r="O68" t="str">
            <v>无</v>
          </cell>
          <cell r="P68" t="str">
            <v>无</v>
          </cell>
          <cell r="Q68" t="str">
            <v>2019/01/01-2019/12/31</v>
          </cell>
          <cell r="R68" t="str">
            <v>-</v>
          </cell>
          <cell r="S68" t="str">
            <v>-</v>
          </cell>
          <cell r="T68" t="str">
            <v>-</v>
          </cell>
          <cell r="U68" t="str">
            <v>-</v>
          </cell>
          <cell r="V68" t="str">
            <v>-</v>
          </cell>
          <cell r="W68" t="str">
            <v>-</v>
          </cell>
          <cell r="X68" t="str">
            <v>-</v>
          </cell>
          <cell r="Y68" t="str">
            <v>-</v>
          </cell>
          <cell r="Z68" t="str">
            <v>-</v>
          </cell>
          <cell r="AA68" t="str">
            <v>北京多彩</v>
          </cell>
        </row>
        <row r="69">
          <cell r="B69" t="str">
            <v>霍尔果斯多彩互动广告有限公司-艾斯伯格</v>
          </cell>
          <cell r="C69" t="str">
            <v>北京多彩-霍尔果斯多彩-艾斯伯格</v>
          </cell>
          <cell r="D69" t="str">
            <v>2018/01/01-2020/12/02</v>
          </cell>
          <cell r="E69" t="str">
            <v>新疆伊犁州霍尔果斯市北京路以西、珠海路以南合作中心配套区查验业务楼8楼8-11-146号</v>
          </cell>
          <cell r="F69" t="str">
            <v>蒲赟</v>
          </cell>
          <cell r="G69" t="str">
            <v>15652232649</v>
          </cell>
          <cell r="H69" t="str">
            <v>puyun@adnice.com</v>
          </cell>
          <cell r="I69" t="str">
            <v/>
          </cell>
          <cell r="J69"/>
          <cell r="K69" t="str">
            <v>账期付款</v>
          </cell>
          <cell r="L69" t="str">
            <v>霍尔果斯多彩互动广告有限公司</v>
          </cell>
          <cell r="M69" t="str">
            <v>107667508007</v>
          </cell>
          <cell r="N69" t="str">
            <v>CPD;</v>
          </cell>
          <cell r="O69" t="str">
            <v>无</v>
          </cell>
          <cell r="P69" t="str">
            <v>无</v>
          </cell>
          <cell r="Q69" t="str">
            <v>2018/01/01-2020/12/02</v>
          </cell>
          <cell r="R69" t="str">
            <v>-</v>
          </cell>
          <cell r="S69" t="str">
            <v>-</v>
          </cell>
          <cell r="T69" t="str">
            <v>-</v>
          </cell>
          <cell r="U69" t="str">
            <v>-</v>
          </cell>
          <cell r="V69" t="str">
            <v>-</v>
          </cell>
          <cell r="W69" t="str">
            <v>-</v>
          </cell>
          <cell r="X69" t="str">
            <v>-</v>
          </cell>
          <cell r="Y69" t="str">
            <v>-</v>
          </cell>
          <cell r="Z69" t="str">
            <v>-</v>
          </cell>
          <cell r="AA69" t="str">
            <v>北京多彩</v>
          </cell>
        </row>
        <row r="70">
          <cell r="B70" t="str">
            <v>北京艾斯伯格科技有限公司-2019</v>
          </cell>
          <cell r="C70" t="str">
            <v>霍尔果斯多彩-艾斯伯格-百度</v>
          </cell>
          <cell r="D70" t="str">
            <v>2018/03/01-2019/04/30</v>
          </cell>
          <cell r="E70" t="str">
            <v>北京市朝阳区方恒国际D座206室</v>
          </cell>
          <cell r="F70" t="str">
            <v>韩冰</v>
          </cell>
          <cell r="G70" t="str">
            <v>18513808009</v>
          </cell>
          <cell r="H70" t="str">
            <v>ice.han@iceberg.lol</v>
          </cell>
          <cell r="I70" t="str">
            <v/>
          </cell>
          <cell r="J70"/>
          <cell r="K70" t="str">
            <v>账期付款</v>
          </cell>
          <cell r="L70" t="str">
            <v>北京艾斯博格科技有限公司</v>
          </cell>
          <cell r="M70" t="str">
            <v>110926594610102</v>
          </cell>
          <cell r="N70" t="str">
            <v>CPD;</v>
          </cell>
          <cell r="O70" t="str">
            <v>无</v>
          </cell>
          <cell r="P70" t="str">
            <v>无</v>
          </cell>
          <cell r="Q70" t="str">
            <v>2018/03/01-2019/04/30</v>
          </cell>
          <cell r="R70" t="str">
            <v>-</v>
          </cell>
          <cell r="S70" t="str">
            <v>-</v>
          </cell>
          <cell r="T70" t="str">
            <v>-</v>
          </cell>
          <cell r="U70" t="str">
            <v>-</v>
          </cell>
          <cell r="V70" t="str">
            <v>-</v>
          </cell>
          <cell r="W70" t="str">
            <v>-</v>
          </cell>
          <cell r="X70" t="str">
            <v>-</v>
          </cell>
          <cell r="Y70" t="str">
            <v>-</v>
          </cell>
          <cell r="Z70" t="str">
            <v>-</v>
          </cell>
          <cell r="AA70" t="str">
            <v>霍尔果斯多彩</v>
          </cell>
        </row>
        <row r="71">
          <cell r="B71" t="str">
            <v>成都游悦科技有限公司</v>
          </cell>
          <cell r="C71" t="str">
            <v>游悦科技-TAP</v>
          </cell>
          <cell r="D71" t="str">
            <v>2019/02/26-2019/12/31</v>
          </cell>
          <cell r="E71" t="str">
            <v>成都市成华区府青路二段25号协信中心1栋13楼1306号</v>
          </cell>
          <cell r="F71" t="str">
            <v>苏海</v>
          </cell>
          <cell r="G71" t="str">
            <v>18681618939</v>
          </cell>
          <cell r="H71" t="str">
            <v>sh@yiyouad.com</v>
          </cell>
          <cell r="I71" t="str">
            <v/>
          </cell>
          <cell r="J71"/>
          <cell r="K71" t="str">
            <v>预付款</v>
          </cell>
          <cell r="L71" t="str">
            <v>成都游悦科技有限公司</v>
          </cell>
          <cell r="M71" t="str">
            <v>中国光大银行成都冠城支行</v>
          </cell>
          <cell r="N71" t="str">
            <v>CPD;</v>
          </cell>
          <cell r="O71" t="str">
            <v>无</v>
          </cell>
          <cell r="P71" t="str">
            <v>无</v>
          </cell>
          <cell r="Q71" t="str">
            <v>2019/02/26-2019/12/31</v>
          </cell>
          <cell r="R71" t="str">
            <v>-</v>
          </cell>
          <cell r="S71" t="str">
            <v>-</v>
          </cell>
          <cell r="T71" t="str">
            <v>-</v>
          </cell>
          <cell r="U71" t="str">
            <v>-</v>
          </cell>
          <cell r="V71" t="str">
            <v>-</v>
          </cell>
          <cell r="W71" t="str">
            <v>-</v>
          </cell>
          <cell r="X71" t="str">
            <v>-</v>
          </cell>
          <cell r="Y71" t="str">
            <v>-</v>
          </cell>
          <cell r="Z71" t="str">
            <v>-</v>
          </cell>
          <cell r="AA71" t="str">
            <v>北京多彩</v>
          </cell>
        </row>
        <row r="72">
          <cell r="B72" t="str">
            <v>北京搜狗科技发展有限公司-搜狗手助</v>
          </cell>
          <cell r="C72" t="str">
            <v>搜狗手助</v>
          </cell>
          <cell r="D72" t="str">
            <v>2019/02/28-2020/02/29</v>
          </cell>
          <cell r="E72" t="str">
            <v>北京市海淀区中关村东路1号院搜狐网络大厦10层</v>
          </cell>
          <cell r="F72" t="str">
            <v>张振兴</v>
          </cell>
          <cell r="G72" t="str">
            <v>13671370787</v>
          </cell>
          <cell r="H72" t="str">
            <v>zhangzhenxing@sogou-inc.com</v>
          </cell>
          <cell r="I72" t="str">
            <v/>
          </cell>
          <cell r="J72"/>
          <cell r="K72" t="str">
            <v>预付款</v>
          </cell>
          <cell r="L72" t="str">
            <v>北京搜狗科技发展有限公司</v>
          </cell>
          <cell r="M72" t="str">
            <v>110902284810301</v>
          </cell>
          <cell r="N72" t="str">
            <v>CPD;</v>
          </cell>
          <cell r="O72" t="str">
            <v>无</v>
          </cell>
          <cell r="P72" t="str">
            <v>无</v>
          </cell>
          <cell r="Q72" t="str">
            <v>2019/02/28-2020/02/29</v>
          </cell>
          <cell r="R72" t="str">
            <v>-</v>
          </cell>
          <cell r="S72" t="str">
            <v>-</v>
          </cell>
          <cell r="T72" t="str">
            <v>-</v>
          </cell>
          <cell r="U72" t="str">
            <v>-</v>
          </cell>
          <cell r="V72" t="str">
            <v>-</v>
          </cell>
          <cell r="W72" t="str">
            <v>-</v>
          </cell>
          <cell r="X72" t="str">
            <v>-</v>
          </cell>
          <cell r="Y72" t="str">
            <v>-</v>
          </cell>
          <cell r="Z72" t="str">
            <v>-</v>
          </cell>
          <cell r="AA72" t="str">
            <v>北京多彩</v>
          </cell>
        </row>
        <row r="73">
          <cell r="B73" t="str">
            <v>唯品会礼品采购</v>
          </cell>
          <cell r="C73" t="str">
            <v>唯品会礼品采购</v>
          </cell>
          <cell r="D73" t="str">
            <v>2019/01/01-2019/12/31</v>
          </cell>
          <cell r="E73" t="str">
            <v>无</v>
          </cell>
          <cell r="F73" t="str">
            <v>刘淑飞</v>
          </cell>
          <cell r="G73" t="str">
            <v>13512711760</v>
          </cell>
          <cell r="H73" t="str">
            <v>liushufei@adnice.com</v>
          </cell>
          <cell r="I73" t="str">
            <v/>
          </cell>
          <cell r="J73"/>
          <cell r="K73" t="str">
            <v>预付款</v>
          </cell>
          <cell r="L73" t="str">
            <v>待补充</v>
          </cell>
          <cell r="M73" t="str">
            <v>000000000000</v>
          </cell>
          <cell r="N73" t="str">
            <v>CPD;</v>
          </cell>
          <cell r="O73" t="str">
            <v>无</v>
          </cell>
          <cell r="P73" t="str">
            <v>无</v>
          </cell>
          <cell r="Q73" t="str">
            <v>2019/01/01-2019/12/31</v>
          </cell>
          <cell r="R73" t="str">
            <v>-</v>
          </cell>
          <cell r="S73" t="str">
            <v>-</v>
          </cell>
          <cell r="T73" t="str">
            <v>-</v>
          </cell>
          <cell r="U73" t="str">
            <v>-</v>
          </cell>
          <cell r="V73" t="str">
            <v>-</v>
          </cell>
          <cell r="W73" t="str">
            <v>-</v>
          </cell>
          <cell r="X73" t="str">
            <v>-</v>
          </cell>
          <cell r="Y73" t="str">
            <v>-</v>
          </cell>
          <cell r="Z73" t="str">
            <v>-</v>
          </cell>
          <cell r="AA73" t="str">
            <v>北京多彩</v>
          </cell>
        </row>
        <row r="74">
          <cell r="B74" t="str">
            <v>北京亨利嘉业科技有限公司-vivo金融电商</v>
          </cell>
          <cell r="C74" t="str">
            <v>亨利-2019</v>
          </cell>
          <cell r="D74" t="str">
            <v>2019/01/01-2019/12/31</v>
          </cell>
          <cell r="E74" t="str">
            <v>北京市东城区东四十四条93号东小院-南主楼一层</v>
          </cell>
          <cell r="F74" t="str">
            <v>王桂湘</v>
          </cell>
          <cell r="G74" t="str">
            <v>18676741287</v>
          </cell>
          <cell r="H74" t="str">
            <v>wangguixiang@adnice.com</v>
          </cell>
          <cell r="I74" t="str">
            <v/>
          </cell>
          <cell r="J74"/>
          <cell r="K74" t="str">
            <v>预付款,账期付款</v>
          </cell>
          <cell r="L74" t="str">
            <v>北京亨利嘉业科技有限公司</v>
          </cell>
          <cell r="M74" t="str">
            <v>328569318057</v>
          </cell>
          <cell r="N74" t="str">
            <v>CPD;CPT;</v>
          </cell>
          <cell r="O74" t="str">
            <v>即充即返</v>
          </cell>
          <cell r="P74" t="str">
            <v>2.00%</v>
          </cell>
          <cell r="Q74" t="str">
            <v>2019/01/01-2019/12/31</v>
          </cell>
          <cell r="R74" t="str">
            <v>-</v>
          </cell>
          <cell r="S74" t="str">
            <v>-</v>
          </cell>
          <cell r="T74" t="str">
            <v>-</v>
          </cell>
          <cell r="U74" t="str">
            <v>-</v>
          </cell>
          <cell r="V74" t="str">
            <v>-</v>
          </cell>
          <cell r="W74" t="str">
            <v>-</v>
          </cell>
          <cell r="X74" t="str">
            <v>-</v>
          </cell>
          <cell r="Y74" t="str">
            <v>-</v>
          </cell>
          <cell r="Z74" t="str">
            <v>-</v>
          </cell>
          <cell r="AA74" t="str">
            <v>北京多彩</v>
          </cell>
        </row>
        <row r="75">
          <cell r="B75" t="str">
            <v>电动邦科技（北京）有限公司-2019</v>
          </cell>
          <cell r="C75" t="str">
            <v>电动邦-2019</v>
          </cell>
          <cell r="D75" t="str">
            <v>2018/10/01-2019/12/31</v>
          </cell>
          <cell r="E75" t="str">
            <v>北京</v>
          </cell>
          <cell r="F75" t="str">
            <v>苏煜</v>
          </cell>
          <cell r="G75" t="str">
            <v>18612790735</v>
          </cell>
          <cell r="H75" t="str">
            <v>suyu@diandong.com</v>
          </cell>
          <cell r="I75" t="str">
            <v/>
          </cell>
          <cell r="J75"/>
          <cell r="K75" t="str">
            <v>账期付款</v>
          </cell>
          <cell r="L75" t="str">
            <v>电动邦科技（北京）有限公司</v>
          </cell>
          <cell r="M75" t="str">
            <v>110912811310601</v>
          </cell>
          <cell r="N75" t="str">
            <v>CPT;</v>
          </cell>
          <cell r="O75" t="str">
            <v>无</v>
          </cell>
          <cell r="P75" t="str">
            <v>无</v>
          </cell>
          <cell r="Q75" t="str">
            <v>2018/10/01-2019/12/31</v>
          </cell>
          <cell r="R75" t="str">
            <v>-</v>
          </cell>
          <cell r="S75" t="str">
            <v>-</v>
          </cell>
          <cell r="T75" t="str">
            <v>-</v>
          </cell>
          <cell r="U75" t="str">
            <v>-</v>
          </cell>
          <cell r="V75" t="str">
            <v>-</v>
          </cell>
          <cell r="W75" t="str">
            <v>-</v>
          </cell>
          <cell r="X75" t="str">
            <v>-</v>
          </cell>
          <cell r="Y75" t="str">
            <v>-</v>
          </cell>
          <cell r="Z75" t="str">
            <v>-</v>
          </cell>
          <cell r="AA75" t="str">
            <v>北京多彩</v>
          </cell>
        </row>
        <row r="76">
          <cell r="B76" t="str">
            <v>百度时代网络技术（北京）有限公司-2019</v>
          </cell>
          <cell r="C76" t="str">
            <v>北京多彩-百度-2019</v>
          </cell>
          <cell r="D76" t="str">
            <v>2018/01/01-2020/12/31</v>
          </cell>
          <cell r="E76" t="str">
            <v>北京市石景山区实兴大街30号院3号楼2层B-0822房间</v>
          </cell>
          <cell r="F76" t="str">
            <v>高新鹏</v>
          </cell>
          <cell r="G76" t="str">
            <v>15036303297</v>
          </cell>
          <cell r="H76" t="str">
            <v>gaoxinpeng@baidu.com</v>
          </cell>
          <cell r="I76" t="str">
            <v/>
          </cell>
          <cell r="J76"/>
          <cell r="K76" t="str">
            <v>账期付款,预付款</v>
          </cell>
          <cell r="L76" t="str">
            <v>百度时代网络技术（北京）有限公司</v>
          </cell>
          <cell r="M76" t="str">
            <v>110902406410502</v>
          </cell>
          <cell r="N76" t="str">
            <v>CPD;CPT;信息流;品牌专区;CPC;CPM;</v>
          </cell>
          <cell r="O76" t="str">
            <v>无</v>
          </cell>
          <cell r="P76" t="str">
            <v>无</v>
          </cell>
          <cell r="Q76" t="str">
            <v>2018/01/01-2020/12/31</v>
          </cell>
          <cell r="R76" t="str">
            <v>-</v>
          </cell>
          <cell r="S76" t="str">
            <v>-</v>
          </cell>
          <cell r="T76" t="str">
            <v>-</v>
          </cell>
          <cell r="U76" t="str">
            <v>-</v>
          </cell>
          <cell r="V76" t="str">
            <v>-</v>
          </cell>
          <cell r="W76" t="str">
            <v>-</v>
          </cell>
          <cell r="X76" t="str">
            <v>-</v>
          </cell>
          <cell r="Y76" t="str">
            <v>-</v>
          </cell>
          <cell r="Z76" t="str">
            <v>-</v>
          </cell>
          <cell r="AA76" t="str">
            <v>北京多彩</v>
          </cell>
        </row>
        <row r="77">
          <cell r="B77" t="str">
            <v>北京艾斯博格科技有限公司-2019</v>
          </cell>
          <cell r="C77" t="str">
            <v>霍尔果斯多彩-艾斯伯格-2019</v>
          </cell>
          <cell r="D77" t="str">
            <v>2019/01/01-2019/12/31</v>
          </cell>
          <cell r="E77" t="str">
            <v>新疆伊犁州霍尔果斯中哈国际边境合作中心B4地块东方公寓1层103、104号 010-82151168</v>
          </cell>
          <cell r="F77" t="str">
            <v>韩兵</v>
          </cell>
          <cell r="G77" t="str">
            <v>18513808009</v>
          </cell>
          <cell r="H77" t="str">
            <v>ice.han@iceberg.lol</v>
          </cell>
          <cell r="I77" t="str">
            <v/>
          </cell>
          <cell r="J77"/>
          <cell r="K77" t="str">
            <v>账期付款</v>
          </cell>
          <cell r="L77" t="str">
            <v>北京艾斯博格科技有限公司</v>
          </cell>
          <cell r="M77" t="str">
            <v>110926594610102</v>
          </cell>
          <cell r="N77" t="str">
            <v>CPC;CPD;</v>
          </cell>
          <cell r="O77" t="str">
            <v>无</v>
          </cell>
          <cell r="P77" t="str">
            <v>无</v>
          </cell>
          <cell r="Q77" t="str">
            <v>2019/01/01-2019/12/31</v>
          </cell>
          <cell r="R77" t="str">
            <v>-</v>
          </cell>
          <cell r="S77" t="str">
            <v>-</v>
          </cell>
          <cell r="T77" t="str">
            <v>-</v>
          </cell>
          <cell r="U77" t="str">
            <v>-</v>
          </cell>
          <cell r="V77" t="str">
            <v>-</v>
          </cell>
          <cell r="W77" t="str">
            <v>-</v>
          </cell>
          <cell r="X77" t="str">
            <v>-</v>
          </cell>
          <cell r="Y77" t="str">
            <v>-</v>
          </cell>
          <cell r="Z77" t="str">
            <v>-</v>
          </cell>
          <cell r="AA77" t="str">
            <v>霍尔果斯多彩</v>
          </cell>
        </row>
        <row r="78">
          <cell r="B78" t="str">
            <v>东莞市讯怡电子科技有限公司-拼多多</v>
          </cell>
          <cell r="C78" t="str">
            <v>OPPO-金融电商2019（拼多多）</v>
          </cell>
          <cell r="D78" t="str">
            <v>2019/01/01-2019/12/31</v>
          </cell>
          <cell r="E78" t="str">
            <v>深圳市南山区海德三道卓越后海中心</v>
          </cell>
          <cell r="F78" t="str">
            <v>陶然</v>
          </cell>
          <cell r="G78" t="str">
            <v>18682407689</v>
          </cell>
          <cell r="H78" t="str">
            <v>ran.tao@oppo.com</v>
          </cell>
          <cell r="I78" t="str">
            <v/>
          </cell>
          <cell r="J78"/>
          <cell r="K78" t="str">
            <v>账期付款,预存款</v>
          </cell>
          <cell r="L78" t="str">
            <v>东莞市讯怡电子科技有限公司</v>
          </cell>
          <cell r="M78" t="str">
            <v>4400 1779 1560 5250 5975</v>
          </cell>
          <cell r="N78" t="str">
            <v>联盟;CPD;CPT;CPC;CPM;OPPO-ADX;</v>
          </cell>
          <cell r="O78" t="str">
            <v>无</v>
          </cell>
          <cell r="P78" t="str">
            <v>无</v>
          </cell>
          <cell r="Q78" t="str">
            <v>2019/01/01-2019/12/31</v>
          </cell>
          <cell r="R78" t="str">
            <v>-</v>
          </cell>
          <cell r="S78" t="str">
            <v>-</v>
          </cell>
          <cell r="T78" t="str">
            <v>-</v>
          </cell>
          <cell r="U78" t="str">
            <v>-</v>
          </cell>
          <cell r="V78" t="str">
            <v>-</v>
          </cell>
          <cell r="W78" t="str">
            <v>-</v>
          </cell>
          <cell r="X78" t="str">
            <v>-</v>
          </cell>
          <cell r="Y78" t="str">
            <v>-</v>
          </cell>
          <cell r="Z78" t="str">
            <v>-</v>
          </cell>
          <cell r="AA78" t="str">
            <v>北京多彩</v>
          </cell>
        </row>
        <row r="79">
          <cell r="B79" t="str">
            <v>霍尔多彩互动广告有限公司-优矩搜狗-金源</v>
          </cell>
          <cell r="C79" t="str">
            <v>霍尔多彩-优矩搜狗-金源</v>
          </cell>
          <cell r="D79" t="str">
            <v>2019/01/01-2020/03/31</v>
          </cell>
          <cell r="E79" t="str">
            <v>北京</v>
          </cell>
          <cell r="F79" t="str">
            <v>李洋</v>
          </cell>
          <cell r="G79" t="str">
            <v>15010302140</v>
          </cell>
          <cell r="H79" t="str">
            <v>liyang@adnice.com</v>
          </cell>
          <cell r="I79" t="str">
            <v/>
          </cell>
          <cell r="J79"/>
          <cell r="K79" t="str">
            <v>预付款</v>
          </cell>
          <cell r="L79" t="str">
            <v>霍尔果斯多彩互动广告有限公司</v>
          </cell>
          <cell r="M79" t="str">
            <v>107667508007</v>
          </cell>
          <cell r="N79" t="str">
            <v>CPC;</v>
          </cell>
          <cell r="O79" t="str">
            <v>无</v>
          </cell>
          <cell r="P79" t="str">
            <v>无</v>
          </cell>
          <cell r="Q79" t="str">
            <v>2019/01/01-2020/03/31</v>
          </cell>
          <cell r="R79" t="str">
            <v>-</v>
          </cell>
          <cell r="S79" t="str">
            <v>-</v>
          </cell>
          <cell r="T79" t="str">
            <v>-</v>
          </cell>
          <cell r="U79" t="str">
            <v>-</v>
          </cell>
          <cell r="V79" t="str">
            <v>-</v>
          </cell>
          <cell r="W79" t="str">
            <v>-</v>
          </cell>
          <cell r="X79" t="str">
            <v>-</v>
          </cell>
          <cell r="Y79" t="str">
            <v>-</v>
          </cell>
          <cell r="Z79" t="str">
            <v>-</v>
          </cell>
          <cell r="AA79" t="str">
            <v>金源科技</v>
          </cell>
        </row>
        <row r="80">
          <cell r="B80" t="str">
            <v>上海艾麒信息技术有限公司</v>
          </cell>
          <cell r="C80" t="str">
            <v>艾麒</v>
          </cell>
          <cell r="D80" t="str">
            <v>2018/01/01-2020/12/31</v>
          </cell>
          <cell r="E80" t="str">
            <v>上海市徐汇区古美路1515号19单元凤凰大厦19楼</v>
          </cell>
          <cell r="F80" t="str">
            <v>孙健敏</v>
          </cell>
          <cell r="G80" t="str">
            <v>13816593490</v>
          </cell>
          <cell r="H80" t="str">
            <v>jianmin.sun@energysh.com</v>
          </cell>
          <cell r="I80" t="str">
            <v/>
          </cell>
          <cell r="J80"/>
          <cell r="K80" t="str">
            <v>预付款</v>
          </cell>
          <cell r="L80" t="str">
            <v>上海艾麒信息科技有限公司</v>
          </cell>
          <cell r="M80" t="str">
            <v>03001029524</v>
          </cell>
          <cell r="N80" t="str">
            <v>CPC;</v>
          </cell>
          <cell r="O80" t="str">
            <v>无</v>
          </cell>
          <cell r="P80" t="str">
            <v>无</v>
          </cell>
          <cell r="Q80" t="str">
            <v>2018/01/01-2020/12/31</v>
          </cell>
          <cell r="R80" t="str">
            <v>-</v>
          </cell>
          <cell r="S80" t="str">
            <v>-</v>
          </cell>
          <cell r="T80" t="str">
            <v>-</v>
          </cell>
          <cell r="U80" t="str">
            <v>-</v>
          </cell>
          <cell r="V80" t="str">
            <v>-</v>
          </cell>
          <cell r="W80" t="str">
            <v>-</v>
          </cell>
          <cell r="X80" t="str">
            <v>-</v>
          </cell>
          <cell r="Y80" t="str">
            <v>-</v>
          </cell>
          <cell r="Z80" t="str">
            <v>-</v>
          </cell>
          <cell r="AA80" t="str">
            <v>北京多彩</v>
          </cell>
        </row>
        <row r="81">
          <cell r="B81" t="str">
            <v>北京多彩互动广告有限公司-微创-360</v>
          </cell>
          <cell r="C81" t="str">
            <v>北京多彩-微创-360-金源科技</v>
          </cell>
          <cell r="D81" t="str">
            <v>2019/01/01-2019/12/31</v>
          </cell>
          <cell r="E81" t="str">
            <v>北京</v>
          </cell>
          <cell r="F81" t="str">
            <v>李洋</v>
          </cell>
          <cell r="G81" t="str">
            <v>15010302140</v>
          </cell>
          <cell r="H81" t="str">
            <v>liyang@adnice.com</v>
          </cell>
          <cell r="I81" t="str">
            <v>财务</v>
          </cell>
          <cell r="J81"/>
          <cell r="K81" t="str">
            <v>账期付款</v>
          </cell>
          <cell r="L81" t="str">
            <v>北京多彩互动广告有限公司</v>
          </cell>
          <cell r="M81" t="str">
            <v>1101040160000553155</v>
          </cell>
          <cell r="N81" t="str">
            <v>CPC;</v>
          </cell>
          <cell r="O81" t="str">
            <v>无</v>
          </cell>
          <cell r="P81" t="str">
            <v>无</v>
          </cell>
          <cell r="Q81" t="str">
            <v>2019/01/01-2019/12/31</v>
          </cell>
          <cell r="R81" t="str">
            <v>-</v>
          </cell>
          <cell r="S81" t="str">
            <v>-</v>
          </cell>
          <cell r="T81" t="str">
            <v>-</v>
          </cell>
          <cell r="U81" t="str">
            <v>-</v>
          </cell>
          <cell r="V81" t="str">
            <v>-</v>
          </cell>
          <cell r="W81" t="str">
            <v>-</v>
          </cell>
          <cell r="X81" t="str">
            <v>-</v>
          </cell>
          <cell r="Y81" t="str">
            <v>-</v>
          </cell>
          <cell r="Z81" t="str">
            <v>-</v>
          </cell>
          <cell r="AA81" t="str">
            <v>金源科技</v>
          </cell>
        </row>
        <row r="82">
          <cell r="B82" t="str">
            <v>北京微创时代广告有限公司-360</v>
          </cell>
          <cell r="C82" t="str">
            <v>微创-360</v>
          </cell>
          <cell r="D82" t="str">
            <v>2019/01/01-2019/12/31</v>
          </cell>
          <cell r="E82" t="str">
            <v>北京</v>
          </cell>
          <cell r="F82" t="str">
            <v>何瑞萍</v>
          </cell>
          <cell r="G82" t="str">
            <v>18310870313</v>
          </cell>
          <cell r="H82" t="str">
            <v>heruiping@miage.com.cn</v>
          </cell>
          <cell r="I82" t="str">
            <v>媒介</v>
          </cell>
          <cell r="J82"/>
          <cell r="K82" t="str">
            <v>账期付款</v>
          </cell>
          <cell r="L82" t="str">
            <v>江苏梦扬信息技术有限公司</v>
          </cell>
          <cell r="M82" t="str">
            <v>1116060009300042118</v>
          </cell>
          <cell r="N82" t="str">
            <v>CPC;</v>
          </cell>
          <cell r="O82" t="str">
            <v>打折</v>
          </cell>
          <cell r="P82" t="str">
            <v>90.00%</v>
          </cell>
          <cell r="Q82" t="str">
            <v>2019/01/01-2019/12/31</v>
          </cell>
          <cell r="R82" t="str">
            <v>-</v>
          </cell>
          <cell r="S82" t="str">
            <v>-</v>
          </cell>
          <cell r="T82" t="str">
            <v>-</v>
          </cell>
          <cell r="U82" t="str">
            <v>-</v>
          </cell>
          <cell r="V82" t="str">
            <v>-</v>
          </cell>
          <cell r="W82" t="str">
            <v>-</v>
          </cell>
          <cell r="X82" t="str">
            <v>-</v>
          </cell>
          <cell r="Y82" t="str">
            <v>-</v>
          </cell>
          <cell r="Z82" t="str">
            <v>-</v>
          </cell>
          <cell r="AA82" t="str">
            <v>北京多彩</v>
          </cell>
        </row>
        <row r="83">
          <cell r="B83" t="str">
            <v>欢聚时代文化传媒（北京）有限公司-魅族</v>
          </cell>
          <cell r="C83" t="str">
            <v>玩咖魅族-2019</v>
          </cell>
          <cell r="D83" t="str">
            <v>2018/01/01-2019/12/31</v>
          </cell>
          <cell r="E83" t="str">
            <v>北京市朝阳区安立路60号润枫德尚苑6号楼4层玩咖</v>
          </cell>
          <cell r="F83" t="str">
            <v>王桂湘</v>
          </cell>
          <cell r="G83" t="str">
            <v>18676741287</v>
          </cell>
          <cell r="H83" t="str">
            <v>wangguixiang@adnice.com</v>
          </cell>
          <cell r="I83" t="str">
            <v/>
          </cell>
          <cell r="J83"/>
          <cell r="K83" t="str">
            <v>预付款</v>
          </cell>
          <cell r="L83" t="str">
            <v>欢聚时代文化传媒（北京）有限公司</v>
          </cell>
          <cell r="M83" t="str">
            <v>10251000000933849</v>
          </cell>
          <cell r="N83" t="str">
            <v>CPD;CPT;</v>
          </cell>
          <cell r="O83" t="str">
            <v>无</v>
          </cell>
          <cell r="P83" t="str">
            <v>无</v>
          </cell>
          <cell r="Q83" t="str">
            <v>2018/01/01-2019/12/31</v>
          </cell>
          <cell r="R83" t="str">
            <v>-</v>
          </cell>
          <cell r="S83" t="str">
            <v>-</v>
          </cell>
          <cell r="T83" t="str">
            <v>-</v>
          </cell>
          <cell r="U83" t="str">
            <v>-</v>
          </cell>
          <cell r="V83" t="str">
            <v>-</v>
          </cell>
          <cell r="W83" t="str">
            <v>-</v>
          </cell>
          <cell r="X83" t="str">
            <v>-</v>
          </cell>
          <cell r="Y83" t="str">
            <v>-</v>
          </cell>
          <cell r="Z83" t="str">
            <v>-</v>
          </cell>
          <cell r="AA83" t="str">
            <v>北京多彩</v>
          </cell>
        </row>
        <row r="84">
          <cell r="B84" t="str">
            <v>湖北今日头条科技有限公司</v>
          </cell>
          <cell r="C84" t="str">
            <v>今日头条-2019</v>
          </cell>
          <cell r="D84" t="str">
            <v>2019/01/01-2020/12/31</v>
          </cell>
          <cell r="E84" t="str">
            <v>武汉市东湖新技术开发区凌家山南路1号武汉光谷企业天地1号楼5-17层</v>
          </cell>
          <cell r="F84" t="str">
            <v>李梦林</v>
          </cell>
          <cell r="G84" t="str">
            <v>13928799450</v>
          </cell>
          <cell r="H84" t="str">
            <v>limenglin@bytedance.com</v>
          </cell>
          <cell r="I84" t="str">
            <v>效果渠道经理</v>
          </cell>
          <cell r="J84"/>
          <cell r="K84" t="str">
            <v>预存款,预付款</v>
          </cell>
          <cell r="L84" t="str">
            <v>深圳今日头条科技有限公司</v>
          </cell>
          <cell r="M84" t="str">
            <v>36610188000286276</v>
          </cell>
          <cell r="N84" t="str">
            <v>CPT;CPM;CPC;头条-鲁班;</v>
          </cell>
          <cell r="O84" t="str">
            <v>无</v>
          </cell>
          <cell r="P84" t="str">
            <v>无</v>
          </cell>
          <cell r="Q84" t="str">
            <v>2019/01/01-2020/12/31</v>
          </cell>
          <cell r="R84" t="str">
            <v>-</v>
          </cell>
          <cell r="S84" t="str">
            <v>-</v>
          </cell>
          <cell r="T84" t="str">
            <v>-</v>
          </cell>
          <cell r="U84" t="str">
            <v>-</v>
          </cell>
          <cell r="V84" t="str">
            <v>-</v>
          </cell>
          <cell r="W84" t="str">
            <v>-</v>
          </cell>
          <cell r="X84" t="str">
            <v>-</v>
          </cell>
          <cell r="Y84" t="str">
            <v>-</v>
          </cell>
          <cell r="Z84" t="str">
            <v>-</v>
          </cell>
          <cell r="AA84" t="str">
            <v>北京多彩</v>
          </cell>
        </row>
        <row r="85">
          <cell r="B85" t="str">
            <v>上海开域信息科技有限公司-vivo</v>
          </cell>
          <cell r="C85" t="str">
            <v>vivo-金融电商</v>
          </cell>
          <cell r="D85" t="str">
            <v>2019/01/01-2019/12/31</v>
          </cell>
          <cell r="E85" t="str">
            <v>北京市朝阳区广顺南大街8号院1号楼利星行中心A座7楼B01单元</v>
          </cell>
          <cell r="F85" t="str">
            <v>李冉</v>
          </cell>
          <cell r="G85" t="str">
            <v>15810142760</v>
          </cell>
          <cell r="H85" t="str">
            <v>li.ran@agrant.cn</v>
          </cell>
          <cell r="I85" t="str">
            <v/>
          </cell>
          <cell r="J85"/>
          <cell r="K85" t="str">
            <v>预存款,账期付款</v>
          </cell>
          <cell r="L85" t="str">
            <v>上海开域信息科技有限公司</v>
          </cell>
          <cell r="M85" t="str">
            <v>9814 0078 8018 8000 0045</v>
          </cell>
          <cell r="N85" t="str">
            <v>CPD;CPT;</v>
          </cell>
          <cell r="O85" t="str">
            <v>无</v>
          </cell>
          <cell r="P85" t="str">
            <v>无</v>
          </cell>
          <cell r="Q85" t="str">
            <v>2019/01/01-2019/12/31</v>
          </cell>
          <cell r="R85" t="str">
            <v>-</v>
          </cell>
          <cell r="S85" t="str">
            <v>-</v>
          </cell>
          <cell r="T85" t="str">
            <v>-</v>
          </cell>
          <cell r="U85" t="str">
            <v>-</v>
          </cell>
          <cell r="V85" t="str">
            <v>-</v>
          </cell>
          <cell r="W85" t="str">
            <v>-</v>
          </cell>
          <cell r="X85" t="str">
            <v>-</v>
          </cell>
          <cell r="Y85" t="str">
            <v>-</v>
          </cell>
          <cell r="Z85" t="str">
            <v>-</v>
          </cell>
          <cell r="AA85" t="str">
            <v>北京多彩</v>
          </cell>
        </row>
        <row r="86">
          <cell r="B86" t="str">
            <v>北京派瑞威行广告有限公司-小米</v>
          </cell>
          <cell r="C86" t="str">
            <v>小米-资讯信息2019</v>
          </cell>
          <cell r="D86" t="str">
            <v>2019/01/01-2020/01/31</v>
          </cell>
          <cell r="E86" t="str">
            <v>北京市朝阳区四惠桥南甲一号伊莎文化广场A座4层</v>
          </cell>
          <cell r="F86" t="str">
            <v>彭莎莎</v>
          </cell>
          <cell r="G86" t="str">
            <v>18500876660</v>
          </cell>
          <cell r="H86" t="str">
            <v>pengshasha@aspiration-cn.com</v>
          </cell>
          <cell r="I86" t="str">
            <v/>
          </cell>
          <cell r="J86"/>
          <cell r="K86" t="str">
            <v>预付款,预存款</v>
          </cell>
          <cell r="L86" t="str">
            <v>派瑞威行互联技术有限公司</v>
          </cell>
          <cell r="M86" t="str">
            <v>11090740421050</v>
          </cell>
          <cell r="N86" t="str">
            <v>CPD;CPT;CPC;CPM;</v>
          </cell>
          <cell r="O86" t="str">
            <v>无</v>
          </cell>
          <cell r="P86" t="str">
            <v>无</v>
          </cell>
          <cell r="Q86" t="str">
            <v>2019/01/01-2020/01/31</v>
          </cell>
          <cell r="R86" t="str">
            <v>-</v>
          </cell>
          <cell r="S86" t="str">
            <v>-</v>
          </cell>
          <cell r="T86" t="str">
            <v>-</v>
          </cell>
          <cell r="U86" t="str">
            <v>-</v>
          </cell>
          <cell r="V86" t="str">
            <v>-</v>
          </cell>
          <cell r="W86" t="str">
            <v>-</v>
          </cell>
          <cell r="X86" t="str">
            <v>-</v>
          </cell>
          <cell r="Y86" t="str">
            <v>-</v>
          </cell>
          <cell r="Z86" t="str">
            <v>-</v>
          </cell>
          <cell r="AA86" t="str">
            <v>北京多彩</v>
          </cell>
        </row>
        <row r="87">
          <cell r="B87" t="str">
            <v>北京万象新动移动科技有限公司</v>
          </cell>
          <cell r="C87" t="str">
            <v>小米-视频内容2019</v>
          </cell>
          <cell r="D87" t="str">
            <v>2019/01/01-2019/12/31</v>
          </cell>
          <cell r="E87" t="str">
            <v>东城区东四十条甲22号南新仓商务大厦B座10层1022</v>
          </cell>
          <cell r="F87" t="str">
            <v>周香雪</v>
          </cell>
          <cell r="G87" t="str">
            <v>18810977221</v>
          </cell>
          <cell r="H87" t="str">
            <v>zhouxiangxue@ixindong.cn</v>
          </cell>
          <cell r="I87" t="str">
            <v/>
          </cell>
          <cell r="J87"/>
          <cell r="K87" t="str">
            <v>预付款,预存款</v>
          </cell>
          <cell r="L87" t="str">
            <v>北京万象新动移动科技有限公司</v>
          </cell>
          <cell r="M87" t="str">
            <v>7111510182600179161</v>
          </cell>
          <cell r="N87" t="str">
            <v>CPD;CPT;CPC;CPM;</v>
          </cell>
          <cell r="O87" t="str">
            <v>无</v>
          </cell>
          <cell r="P87" t="str">
            <v>无</v>
          </cell>
          <cell r="Q87" t="str">
            <v>2019/01/01-2019/12/31</v>
          </cell>
          <cell r="R87" t="str">
            <v>-</v>
          </cell>
          <cell r="S87" t="str">
            <v>-</v>
          </cell>
          <cell r="T87" t="str">
            <v>-</v>
          </cell>
          <cell r="U87" t="str">
            <v>-</v>
          </cell>
          <cell r="V87" t="str">
            <v>-</v>
          </cell>
          <cell r="W87" t="str">
            <v>-</v>
          </cell>
          <cell r="X87" t="str">
            <v>-</v>
          </cell>
          <cell r="Y87" t="str">
            <v>-</v>
          </cell>
          <cell r="Z87" t="str">
            <v>-</v>
          </cell>
          <cell r="AA87" t="str">
            <v>北京多彩</v>
          </cell>
        </row>
        <row r="88">
          <cell r="B88" t="str">
            <v>北京万象新动移动科技有限公司</v>
          </cell>
          <cell r="C88" t="str">
            <v>小米-视频内容2019-咪咕系</v>
          </cell>
          <cell r="D88" t="str">
            <v>2019/01/01-2020/12/31</v>
          </cell>
          <cell r="E88" t="str">
            <v>东城区东四十条甲22号南新仓商务大厦B座10层1022</v>
          </cell>
          <cell r="F88" t="str">
            <v>周香雪</v>
          </cell>
          <cell r="G88" t="str">
            <v>18810977221</v>
          </cell>
          <cell r="H88" t="str">
            <v>zhouxiangxue@ixindong.cn</v>
          </cell>
          <cell r="I88" t="str">
            <v/>
          </cell>
          <cell r="J88"/>
          <cell r="K88" t="str">
            <v>预存款,预付款</v>
          </cell>
          <cell r="L88" t="str">
            <v>北京万象新动移动科技有限公司</v>
          </cell>
          <cell r="M88" t="str">
            <v>7111510182600179161</v>
          </cell>
          <cell r="N88" t="str">
            <v>CPD;CPT;CPC;CPM;</v>
          </cell>
          <cell r="O88" t="str">
            <v>无</v>
          </cell>
          <cell r="P88" t="str">
            <v>无</v>
          </cell>
          <cell r="Q88" t="str">
            <v>2019/01/01-2020/12/31</v>
          </cell>
          <cell r="R88" t="str">
            <v>-</v>
          </cell>
          <cell r="S88" t="str">
            <v>-</v>
          </cell>
          <cell r="T88" t="str">
            <v>-</v>
          </cell>
          <cell r="U88" t="str">
            <v>-</v>
          </cell>
          <cell r="V88" t="str">
            <v>-</v>
          </cell>
          <cell r="W88" t="str">
            <v>-</v>
          </cell>
          <cell r="X88" t="str">
            <v>-</v>
          </cell>
          <cell r="Y88" t="str">
            <v>-</v>
          </cell>
          <cell r="Z88" t="str">
            <v>-</v>
          </cell>
          <cell r="AA88" t="str">
            <v>北京多彩</v>
          </cell>
        </row>
        <row r="89">
          <cell r="B89" t="str">
            <v>上海开域信息科技有限公司-OPPO</v>
          </cell>
          <cell r="C89" t="str">
            <v>OPPO-网服2020（安与吉）</v>
          </cell>
          <cell r="D89" t="str">
            <v>2018/01/01-2020/12/31</v>
          </cell>
          <cell r="E89" t="str">
            <v>北京市朝阳区广顺南大街8号院1号楼利星行中心A座7楼B01单元</v>
          </cell>
          <cell r="F89" t="str">
            <v>李冉</v>
          </cell>
          <cell r="G89" t="str">
            <v>15810142760</v>
          </cell>
          <cell r="H89" t="str">
            <v>li.ran@agrant.cn</v>
          </cell>
          <cell r="I89" t="str">
            <v/>
          </cell>
          <cell r="J89"/>
          <cell r="K89" t="str">
            <v>账期付款,预存款</v>
          </cell>
          <cell r="L89" t="str">
            <v>上海开域信息科技有限公司</v>
          </cell>
          <cell r="M89" t="str">
            <v>98140078801880000045</v>
          </cell>
          <cell r="N89" t="str">
            <v>CPD;CPC;</v>
          </cell>
          <cell r="O89" t="str">
            <v>无</v>
          </cell>
          <cell r="P89" t="str">
            <v>无</v>
          </cell>
          <cell r="Q89" t="str">
            <v>2018/01/01-2019/12/31</v>
          </cell>
          <cell r="R89" t="str">
            <v>无</v>
          </cell>
          <cell r="S89" t="str">
            <v>无</v>
          </cell>
          <cell r="T89" t="str">
            <v>2020/01/01-2020/12/31</v>
          </cell>
          <cell r="U89" t="str">
            <v>-</v>
          </cell>
          <cell r="V89" t="str">
            <v>-</v>
          </cell>
          <cell r="W89" t="str">
            <v>-</v>
          </cell>
          <cell r="X89" t="str">
            <v>-</v>
          </cell>
          <cell r="Y89" t="str">
            <v>-</v>
          </cell>
          <cell r="Z89" t="str">
            <v>-</v>
          </cell>
          <cell r="AA89" t="str">
            <v>北京多彩</v>
          </cell>
        </row>
        <row r="90">
          <cell r="B90" t="str">
            <v>北京品众互动网络营销技术有限公司</v>
          </cell>
          <cell r="C90" t="str">
            <v>OPPO-品众（拼多多）</v>
          </cell>
          <cell r="D90" t="str">
            <v>2018/01/01-2019/01/07</v>
          </cell>
          <cell r="E90" t="str">
            <v>北京市朝阳区东三环北路16号盛厦商务楼3层</v>
          </cell>
          <cell r="F90" t="str">
            <v>徐龙东</v>
          </cell>
          <cell r="G90" t="str">
            <v>13701211292</v>
          </cell>
          <cell r="H90" t="str">
            <v>xulongdong@pzoom.co</v>
          </cell>
          <cell r="I90" t="str">
            <v/>
          </cell>
          <cell r="J90"/>
          <cell r="K90" t="str">
            <v>预存款,账期付款</v>
          </cell>
          <cell r="L90" t="str">
            <v>北京品众互动网络营销技术有限公司</v>
          </cell>
          <cell r="M90" t="str">
            <v>110908553510706</v>
          </cell>
          <cell r="N90" t="str">
            <v>CPC;联盟;</v>
          </cell>
          <cell r="O90" t="str">
            <v>无</v>
          </cell>
          <cell r="P90" t="str">
            <v>无</v>
          </cell>
          <cell r="Q90" t="str">
            <v>2018/01/01-2019/01/07</v>
          </cell>
          <cell r="R90" t="str">
            <v>-</v>
          </cell>
          <cell r="S90" t="str">
            <v>-</v>
          </cell>
          <cell r="T90" t="str">
            <v>-</v>
          </cell>
          <cell r="U90" t="str">
            <v>-</v>
          </cell>
          <cell r="V90" t="str">
            <v>-</v>
          </cell>
          <cell r="W90" t="str">
            <v>-</v>
          </cell>
          <cell r="X90" t="str">
            <v>-</v>
          </cell>
          <cell r="Y90" t="str">
            <v>-</v>
          </cell>
          <cell r="Z90" t="str">
            <v>-</v>
          </cell>
          <cell r="AA90" t="str">
            <v>北京多彩</v>
          </cell>
        </row>
        <row r="91">
          <cell r="B91" t="str">
            <v>北京创奇互动科技有限公司</v>
          </cell>
          <cell r="C91" t="str">
            <v>创奇互动</v>
          </cell>
          <cell r="D91" t="str">
            <v>2018/11/01-2020/12/31</v>
          </cell>
          <cell r="E91" t="str">
            <v>北京市朝阳区东十里堡路1号未来时大厦708室</v>
          </cell>
          <cell r="F91" t="str">
            <v>李刚</v>
          </cell>
          <cell r="G91" t="str">
            <v>15369461673</v>
          </cell>
          <cell r="H91" t="str">
            <v>gang.li@kanking.cn</v>
          </cell>
          <cell r="I91" t="str">
            <v/>
          </cell>
          <cell r="J91"/>
          <cell r="K91" t="str">
            <v>预付款,账期付款</v>
          </cell>
          <cell r="L91" t="str">
            <v>北京创奇互动科技有限公司</v>
          </cell>
          <cell r="M91" t="str">
            <v>11090943 0410401</v>
          </cell>
          <cell r="N91" t="str">
            <v>CPC;</v>
          </cell>
          <cell r="O91" t="str">
            <v>无</v>
          </cell>
          <cell r="P91" t="str">
            <v>无</v>
          </cell>
          <cell r="Q91" t="str">
            <v>2018/11/01-2019/12/31</v>
          </cell>
          <cell r="R91" t="str">
            <v>-</v>
          </cell>
          <cell r="S91" t="str">
            <v>-</v>
          </cell>
          <cell r="T91" t="str">
            <v>-</v>
          </cell>
          <cell r="U91" t="str">
            <v>-</v>
          </cell>
          <cell r="V91" t="str">
            <v>-</v>
          </cell>
          <cell r="W91" t="str">
            <v>-</v>
          </cell>
          <cell r="X91" t="str">
            <v>-</v>
          </cell>
          <cell r="Y91" t="str">
            <v>-</v>
          </cell>
          <cell r="Z91" t="str">
            <v>-</v>
          </cell>
          <cell r="AA91" t="str">
            <v>北京多彩</v>
          </cell>
        </row>
        <row r="92">
          <cell r="B92" t="str">
            <v>电动邦科技（北京）有限公司</v>
          </cell>
          <cell r="C92" t="str">
            <v>电动邦</v>
          </cell>
          <cell r="D92" t="str">
            <v>2018/12/10-2018/12/31</v>
          </cell>
          <cell r="E92" t="str">
            <v>北京市朝阳区东四环中路37号京师律师大厦一层012</v>
          </cell>
          <cell r="F92" t="str">
            <v>苏煜</v>
          </cell>
          <cell r="G92" t="str">
            <v>18612790735</v>
          </cell>
          <cell r="H92" t="str">
            <v>suyu@diandong.com</v>
          </cell>
          <cell r="I92" t="str">
            <v/>
          </cell>
          <cell r="J92"/>
          <cell r="K92" t="str">
            <v>预付款</v>
          </cell>
          <cell r="L92" t="str">
            <v>电动邦科技（北京）有限公司</v>
          </cell>
          <cell r="M92" t="str">
            <v>110912811310601</v>
          </cell>
          <cell r="N92" t="str">
            <v>CPD;</v>
          </cell>
          <cell r="O92" t="str">
            <v>无</v>
          </cell>
          <cell r="P92" t="str">
            <v>无</v>
          </cell>
          <cell r="Q92" t="str">
            <v>2018/12/10-2018/12/31</v>
          </cell>
          <cell r="R92" t="str">
            <v>-</v>
          </cell>
          <cell r="S92" t="str">
            <v>-</v>
          </cell>
          <cell r="T92" t="str">
            <v>-</v>
          </cell>
          <cell r="U92" t="str">
            <v>-</v>
          </cell>
          <cell r="V92" t="str">
            <v>-</v>
          </cell>
          <cell r="W92" t="str">
            <v>-</v>
          </cell>
          <cell r="X92" t="str">
            <v>-</v>
          </cell>
          <cell r="Y92" t="str">
            <v>-</v>
          </cell>
          <cell r="Z92" t="str">
            <v>-</v>
          </cell>
          <cell r="AA92" t="str">
            <v>北京多彩</v>
          </cell>
        </row>
        <row r="93">
          <cell r="B93" t="str">
            <v>绿樱桃（北京）科技有限公司</v>
          </cell>
          <cell r="C93" t="str">
            <v>橙色阳光-华为云文件</v>
          </cell>
          <cell r="D93" t="str">
            <v>2018/01/01-2020/12/31</v>
          </cell>
          <cell r="E93" t="str">
            <v>北京市东城区朝阳门内大街2号北京INN8号楼（徽商故里）a区702室</v>
          </cell>
          <cell r="F93" t="str">
            <v>胡杨</v>
          </cell>
          <cell r="G93" t="str">
            <v>18600493905</v>
          </cell>
          <cell r="H93" t="str">
            <v>huyang@sun0101.com</v>
          </cell>
          <cell r="I93" t="str">
            <v/>
          </cell>
          <cell r="J93"/>
          <cell r="K93" t="str">
            <v>账期付款</v>
          </cell>
          <cell r="L93" t="str">
            <v>绿樱桃（北京）科技有限公司</v>
          </cell>
          <cell r="M93" t="str">
            <v>110910866410801</v>
          </cell>
          <cell r="N93" t="str">
            <v>CPC;CPD;</v>
          </cell>
          <cell r="O93" t="str">
            <v>无</v>
          </cell>
          <cell r="P93" t="str">
            <v>无</v>
          </cell>
          <cell r="Q93" t="str">
            <v>2018/01/01-2020/12/31</v>
          </cell>
          <cell r="R93" t="str">
            <v>-</v>
          </cell>
          <cell r="S93" t="str">
            <v>-</v>
          </cell>
          <cell r="T93" t="str">
            <v>-</v>
          </cell>
          <cell r="U93" t="str">
            <v>-</v>
          </cell>
          <cell r="V93" t="str">
            <v>-</v>
          </cell>
          <cell r="W93" t="str">
            <v>-</v>
          </cell>
          <cell r="X93" t="str">
            <v>-</v>
          </cell>
          <cell r="Y93" t="str">
            <v>-</v>
          </cell>
          <cell r="Z93" t="str">
            <v>-</v>
          </cell>
          <cell r="AA93" t="str">
            <v>北京多彩</v>
          </cell>
        </row>
        <row r="94">
          <cell r="B94" t="str">
            <v>宁波聚塔在线信息科技有限公司-华为PPS</v>
          </cell>
          <cell r="C94" t="str">
            <v>华为--宁波聚塔-PPS</v>
          </cell>
          <cell r="D94" t="str">
            <v>2018/11/01-2020/12/31</v>
          </cell>
          <cell r="E94" t="str">
            <v>上海市黄浦区龙华东路647号5楼</v>
          </cell>
          <cell r="F94" t="str">
            <v>孙彦鹏</v>
          </cell>
          <cell r="G94" t="str">
            <v>13916044229</v>
          </cell>
          <cell r="H94" t="str">
            <v>roc.sun@bilu.com</v>
          </cell>
          <cell r="I94" t="str">
            <v/>
          </cell>
          <cell r="J94"/>
          <cell r="K94" t="str">
            <v>预存款</v>
          </cell>
          <cell r="L94" t="str">
            <v>宁波聚塔在线信息科技有限公司</v>
          </cell>
          <cell r="M94" t="str">
            <v>3901210009000164751</v>
          </cell>
          <cell r="N94" t="str">
            <v>CPT;信息流;CPM;云文件;</v>
          </cell>
          <cell r="O94" t="str">
            <v>无</v>
          </cell>
          <cell r="P94" t="str">
            <v>无</v>
          </cell>
          <cell r="Q94" t="str">
            <v>2018/11/01-2020/12/31</v>
          </cell>
          <cell r="R94" t="str">
            <v>-</v>
          </cell>
          <cell r="S94" t="str">
            <v>-</v>
          </cell>
          <cell r="T94" t="str">
            <v>-</v>
          </cell>
          <cell r="U94" t="str">
            <v>-</v>
          </cell>
          <cell r="V94" t="str">
            <v>-</v>
          </cell>
          <cell r="W94" t="str">
            <v>-</v>
          </cell>
          <cell r="X94" t="str">
            <v>-</v>
          </cell>
          <cell r="Y94" t="str">
            <v>-</v>
          </cell>
          <cell r="Z94" t="str">
            <v>-</v>
          </cell>
          <cell r="AA94" t="str">
            <v>北京多彩</v>
          </cell>
        </row>
        <row r="95">
          <cell r="B95" t="str">
            <v>霍尔果斯多彩互动广告有限公司-快手</v>
          </cell>
          <cell r="C95" t="str">
            <v>霍尔多彩-云锐快手-金源广告</v>
          </cell>
          <cell r="D95" t="str">
            <v>2018/11/14-2019/12/31</v>
          </cell>
          <cell r="E95" t="str">
            <v>北京市朝阳区酒仙桥路24号院4号楼先锋金融大厦10层</v>
          </cell>
          <cell r="F95" t="str">
            <v>李洋</v>
          </cell>
          <cell r="G95" t="str">
            <v>15010302140</v>
          </cell>
          <cell r="H95" t="str">
            <v>liyang@adnice.com</v>
          </cell>
          <cell r="I95" t="str">
            <v/>
          </cell>
          <cell r="J95"/>
          <cell r="K95" t="str">
            <v>预付款</v>
          </cell>
          <cell r="L95" t="str">
            <v>霍尔果斯多彩互动广告有限公司</v>
          </cell>
          <cell r="M95" t="str">
            <v>107667508007</v>
          </cell>
          <cell r="N95" t="str">
            <v>CPC;</v>
          </cell>
          <cell r="O95" t="str">
            <v>无</v>
          </cell>
          <cell r="P95" t="str">
            <v>无</v>
          </cell>
          <cell r="Q95" t="str">
            <v>2018/11/04-2019/12/31</v>
          </cell>
          <cell r="R95" t="str">
            <v>-</v>
          </cell>
          <cell r="S95" t="str">
            <v>-</v>
          </cell>
          <cell r="T95" t="str">
            <v>-</v>
          </cell>
          <cell r="U95" t="str">
            <v>-</v>
          </cell>
          <cell r="V95" t="str">
            <v>-</v>
          </cell>
          <cell r="W95" t="str">
            <v>-</v>
          </cell>
          <cell r="X95" t="str">
            <v>-</v>
          </cell>
          <cell r="Y95" t="str">
            <v>-</v>
          </cell>
          <cell r="Z95" t="str">
            <v>-</v>
          </cell>
          <cell r="AA95" t="str">
            <v>金源广告</v>
          </cell>
        </row>
        <row r="96">
          <cell r="B96" t="str">
            <v>北京云锐国际文化传媒有限公司-快手</v>
          </cell>
          <cell r="C96" t="str">
            <v>云锐-快手</v>
          </cell>
          <cell r="D96" t="str">
            <v>2018/11/14-2019/12/31</v>
          </cell>
          <cell r="E96" t="str">
            <v>北京市通州区温榆河西路榆西一街金融街园中园一号院2号楼6层</v>
          </cell>
          <cell r="F96" t="str">
            <v>史智杰</v>
          </cell>
          <cell r="G96" t="str">
            <v>18511049252</v>
          </cell>
          <cell r="H96" t="str">
            <v>shizhijie@yunrui.net</v>
          </cell>
          <cell r="I96" t="str">
            <v/>
          </cell>
          <cell r="J96"/>
          <cell r="K96" t="str">
            <v>预付款</v>
          </cell>
          <cell r="L96" t="str">
            <v>北京云锐国际文化传媒有限公司</v>
          </cell>
          <cell r="M96" t="str">
            <v>11001190600052500291</v>
          </cell>
          <cell r="N96" t="str">
            <v>CPC;</v>
          </cell>
          <cell r="O96" t="str">
            <v>无</v>
          </cell>
          <cell r="P96" t="str">
            <v>无</v>
          </cell>
          <cell r="Q96" t="str">
            <v>2018/11/04-2019/12/31</v>
          </cell>
          <cell r="R96" t="str">
            <v>-</v>
          </cell>
          <cell r="S96" t="str">
            <v>-</v>
          </cell>
          <cell r="T96" t="str">
            <v>-</v>
          </cell>
          <cell r="U96" t="str">
            <v>-</v>
          </cell>
          <cell r="V96" t="str">
            <v>-</v>
          </cell>
          <cell r="W96" t="str">
            <v>-</v>
          </cell>
          <cell r="X96" t="str">
            <v>-</v>
          </cell>
          <cell r="Y96" t="str">
            <v>-</v>
          </cell>
          <cell r="Z96" t="str">
            <v>-</v>
          </cell>
          <cell r="AA96" t="str">
            <v>霍尔果斯多彩</v>
          </cell>
        </row>
        <row r="97">
          <cell r="B97" t="str">
            <v>北京云动时代网络科技有限公司-华为PPS</v>
          </cell>
          <cell r="C97" t="str">
            <v>华为--云动时代-PPS</v>
          </cell>
          <cell r="D97" t="str">
            <v>2018/10/25-2020/12/31</v>
          </cell>
          <cell r="E97" t="str">
            <v>北京市海淀区学清路8号科技财富中心A座501</v>
          </cell>
          <cell r="F97" t="str">
            <v>梁佳佳</v>
          </cell>
          <cell r="G97" t="str">
            <v>15895956467</v>
          </cell>
          <cell r="H97" t="str">
            <v>liangjiajia@cumulon.com</v>
          </cell>
          <cell r="I97" t="str">
            <v/>
          </cell>
          <cell r="J97"/>
          <cell r="K97" t="str">
            <v>预存款</v>
          </cell>
          <cell r="L97" t="str">
            <v>北京云动时代网络科技有限公司</v>
          </cell>
          <cell r="M97" t="str">
            <v>11001085900053013969</v>
          </cell>
          <cell r="N97" t="str">
            <v>信息流;CPM;CPT;云文件;</v>
          </cell>
          <cell r="O97" t="str">
            <v>无</v>
          </cell>
          <cell r="P97" t="str">
            <v>无</v>
          </cell>
          <cell r="Q97" t="str">
            <v>2018/10/25-2020/12/31</v>
          </cell>
          <cell r="R97" t="str">
            <v>-</v>
          </cell>
          <cell r="S97" t="str">
            <v>-</v>
          </cell>
          <cell r="T97" t="str">
            <v>-</v>
          </cell>
          <cell r="U97" t="str">
            <v>-</v>
          </cell>
          <cell r="V97" t="str">
            <v>-</v>
          </cell>
          <cell r="W97" t="str">
            <v>-</v>
          </cell>
          <cell r="X97" t="str">
            <v>-</v>
          </cell>
          <cell r="Y97" t="str">
            <v>-</v>
          </cell>
          <cell r="Z97" t="str">
            <v>-</v>
          </cell>
          <cell r="AA97" t="str">
            <v>北京多彩</v>
          </cell>
        </row>
        <row r="98">
          <cell r="B98" t="str">
            <v>北京多彩互动广告有限公司-vivo视频-2018</v>
          </cell>
          <cell r="C98" t="str">
            <v>北京多彩-vivo-视频</v>
          </cell>
          <cell r="D98" t="str">
            <v>2018/01/01-2018/12/31</v>
          </cell>
          <cell r="E98" t="str">
            <v>深圳市福田区梅林安得街89号步步高大楼 518049</v>
          </cell>
          <cell r="F98" t="str">
            <v>王桂湘</v>
          </cell>
          <cell r="G98" t="str">
            <v>18676741287</v>
          </cell>
          <cell r="H98" t="str">
            <v>wangguixiang@adnice.com</v>
          </cell>
          <cell r="I98" t="str">
            <v/>
          </cell>
          <cell r="J98"/>
          <cell r="K98" t="str">
            <v>预存款</v>
          </cell>
          <cell r="L98" t="str">
            <v>维沃通信科技有限公司</v>
          </cell>
          <cell r="M98" t="str">
            <v>44001779108053015182</v>
          </cell>
          <cell r="N98" t="str">
            <v>CPC;</v>
          </cell>
          <cell r="O98" t="str">
            <v>无</v>
          </cell>
          <cell r="P98" t="str">
            <v>无</v>
          </cell>
          <cell r="Q98" t="str">
            <v>2018/01/01-2018/12/31</v>
          </cell>
          <cell r="R98" t="str">
            <v>-</v>
          </cell>
          <cell r="S98" t="str">
            <v>-</v>
          </cell>
          <cell r="T98" t="str">
            <v>-</v>
          </cell>
          <cell r="U98" t="str">
            <v>-</v>
          </cell>
          <cell r="V98" t="str">
            <v>-</v>
          </cell>
          <cell r="W98" t="str">
            <v>-</v>
          </cell>
          <cell r="X98" t="str">
            <v>-</v>
          </cell>
          <cell r="Y98" t="str">
            <v>-</v>
          </cell>
          <cell r="Z98" t="str">
            <v>-</v>
          </cell>
          <cell r="AA98" t="str">
            <v>北京多彩</v>
          </cell>
        </row>
        <row r="99">
          <cell r="B99" t="str">
            <v>广州小米信息服务有限公司</v>
          </cell>
          <cell r="C99" t="str">
            <v>小米-海外</v>
          </cell>
          <cell r="D99" t="str">
            <v>2018/11/15-2019/11/14</v>
          </cell>
          <cell r="E99" t="str">
            <v>北京市海淀区融科融智蜂巢工厂</v>
          </cell>
          <cell r="F99" t="str">
            <v>刘晗引</v>
          </cell>
          <cell r="G99" t="str">
            <v>18513990219</v>
          </cell>
          <cell r="H99" t="str">
            <v>liuhanyin@xiaomi.com</v>
          </cell>
          <cell r="I99" t="str">
            <v>商务合作经理</v>
          </cell>
          <cell r="J99"/>
          <cell r="K99" t="str">
            <v>账期付款</v>
          </cell>
          <cell r="L99" t="str">
            <v>广州小米信息服务有限公司</v>
          </cell>
          <cell r="M99" t="str">
            <v>120911843110901</v>
          </cell>
          <cell r="N99" t="str">
            <v>CPI;</v>
          </cell>
          <cell r="O99" t="str">
            <v>无</v>
          </cell>
          <cell r="P99" t="str">
            <v>无</v>
          </cell>
          <cell r="Q99" t="str">
            <v>2018/11/15-2019/11/14</v>
          </cell>
          <cell r="R99" t="str">
            <v>-</v>
          </cell>
          <cell r="S99" t="str">
            <v>-</v>
          </cell>
          <cell r="T99" t="str">
            <v>-</v>
          </cell>
          <cell r="U99" t="str">
            <v>-</v>
          </cell>
          <cell r="V99" t="str">
            <v>-</v>
          </cell>
          <cell r="W99" t="str">
            <v>-</v>
          </cell>
          <cell r="X99" t="str">
            <v>-</v>
          </cell>
          <cell r="Y99" t="str">
            <v>-</v>
          </cell>
          <cell r="Z99" t="str">
            <v>-</v>
          </cell>
          <cell r="AA99" t="str">
            <v>北京多彩</v>
          </cell>
        </row>
        <row r="100">
          <cell r="B100" t="str">
            <v>北京小米移动软件有限公司</v>
          </cell>
          <cell r="C100" t="str">
            <v>小米-海外-鹏泰</v>
          </cell>
          <cell r="D100" t="str">
            <v>2018/11/12-2019/12/31</v>
          </cell>
          <cell r="E100" t="str">
            <v>北京市海淀区安宁庄东路7号融科融智蜂巢工场</v>
          </cell>
          <cell r="F100" t="str">
            <v>刘晗引</v>
          </cell>
          <cell r="G100" t="str">
            <v>18513990219</v>
          </cell>
          <cell r="H100" t="str">
            <v>liuhanyin@xiaomi.com</v>
          </cell>
          <cell r="I100" t="str">
            <v>商务合作经理</v>
          </cell>
          <cell r="J100"/>
          <cell r="K100" t="str">
            <v>账期付款</v>
          </cell>
          <cell r="L100" t="str">
            <v>北京小米移动软件有限公司</v>
          </cell>
          <cell r="M100" t="str">
            <v>110908423010701</v>
          </cell>
          <cell r="N100" t="str">
            <v>CPI;</v>
          </cell>
          <cell r="O100" t="str">
            <v>无</v>
          </cell>
          <cell r="P100" t="str">
            <v>无</v>
          </cell>
          <cell r="Q100" t="str">
            <v>2018/11/12-2019/12/31</v>
          </cell>
          <cell r="R100" t="str">
            <v>-</v>
          </cell>
          <cell r="S100" t="str">
            <v>-</v>
          </cell>
          <cell r="T100" t="str">
            <v>-</v>
          </cell>
          <cell r="U100" t="str">
            <v>-</v>
          </cell>
          <cell r="V100" t="str">
            <v>-</v>
          </cell>
          <cell r="W100" t="str">
            <v>-</v>
          </cell>
          <cell r="X100" t="str">
            <v>-</v>
          </cell>
          <cell r="Y100" t="str">
            <v>-</v>
          </cell>
          <cell r="Z100" t="str">
            <v>-</v>
          </cell>
          <cell r="AA100" t="str">
            <v>霍尔果斯多彩</v>
          </cell>
        </row>
        <row r="101">
          <cell r="B101" t="str">
            <v>上海游昆信息技术有限公司</v>
          </cell>
          <cell r="C101" t="str">
            <v>游昆</v>
          </cell>
          <cell r="D101" t="str">
            <v>2018/11/01-2018/12/31</v>
          </cell>
          <cell r="E101" t="str">
            <v>上海市徐汇区宜山路711号2号楼游族大厦</v>
          </cell>
          <cell r="F101" t="str">
            <v>高翔</v>
          </cell>
          <cell r="G101" t="str">
            <v>13482763809</v>
          </cell>
          <cell r="H101" t="str">
            <v>xgao@yoozoo.com</v>
          </cell>
          <cell r="I101" t="str">
            <v/>
          </cell>
          <cell r="J101"/>
          <cell r="K101" t="str">
            <v>预付款</v>
          </cell>
          <cell r="L101" t="str">
            <v>上海游昆信息技术有限公司</v>
          </cell>
          <cell r="M101" t="str">
            <v>121918129510101</v>
          </cell>
          <cell r="N101" t="str">
            <v>CPD;</v>
          </cell>
          <cell r="O101" t="str">
            <v>无</v>
          </cell>
          <cell r="P101" t="str">
            <v>无</v>
          </cell>
          <cell r="Q101" t="str">
            <v>2018/11/01-2018/12/31</v>
          </cell>
          <cell r="R101" t="str">
            <v>-</v>
          </cell>
          <cell r="S101" t="str">
            <v>-</v>
          </cell>
          <cell r="T101" t="str">
            <v>-</v>
          </cell>
          <cell r="U101" t="str">
            <v>-</v>
          </cell>
          <cell r="V101" t="str">
            <v>-</v>
          </cell>
          <cell r="W101" t="str">
            <v>-</v>
          </cell>
          <cell r="X101" t="str">
            <v>-</v>
          </cell>
          <cell r="Y101" t="str">
            <v>-</v>
          </cell>
          <cell r="Z101" t="str">
            <v>-</v>
          </cell>
          <cell r="AA101" t="str">
            <v>北京多彩</v>
          </cell>
        </row>
        <row r="102">
          <cell r="B102" t="str">
            <v>上海点冠网络科技有限公司-趣头条</v>
          </cell>
          <cell r="C102" t="str">
            <v>趣头条</v>
          </cell>
          <cell r="D102" t="str">
            <v>2018/11/01-2019/12/31</v>
          </cell>
          <cell r="E102" t="str">
            <v>上海市浦东新区申江路5005弄星创科技广场3号楼11楼</v>
          </cell>
          <cell r="F102" t="str">
            <v>曾帧</v>
          </cell>
          <cell r="G102" t="str">
            <v>18939738619</v>
          </cell>
          <cell r="H102" t="str">
            <v>zengzhen@aiclk.com</v>
          </cell>
          <cell r="I102" t="str">
            <v>商务</v>
          </cell>
          <cell r="J102"/>
          <cell r="K102" t="str">
            <v>预存款</v>
          </cell>
          <cell r="L102" t="str">
            <v>上海点冠网络科技有限公司</v>
          </cell>
          <cell r="M102" t="str">
            <v>121926484210505</v>
          </cell>
          <cell r="N102" t="str">
            <v>CPC;</v>
          </cell>
          <cell r="O102" t="str">
            <v>即充即返</v>
          </cell>
          <cell r="P102" t="str">
            <v>20.00%</v>
          </cell>
          <cell r="Q102" t="str">
            <v>2018/11/01-2019/12/31</v>
          </cell>
          <cell r="R102" t="str">
            <v>-</v>
          </cell>
          <cell r="S102" t="str">
            <v>-</v>
          </cell>
          <cell r="T102" t="str">
            <v>-</v>
          </cell>
          <cell r="U102" t="str">
            <v>-</v>
          </cell>
          <cell r="V102" t="str">
            <v>-</v>
          </cell>
          <cell r="W102" t="str">
            <v>-</v>
          </cell>
          <cell r="X102" t="str">
            <v>-</v>
          </cell>
          <cell r="Y102" t="str">
            <v>-</v>
          </cell>
          <cell r="Z102" t="str">
            <v>-</v>
          </cell>
          <cell r="AA102" t="str">
            <v>北京多彩</v>
          </cell>
        </row>
        <row r="103">
          <cell r="B103" t="str">
            <v>北京多彩互动广告有限公司-今日头条</v>
          </cell>
          <cell r="C103" t="str">
            <v>北京多彩-今日头条-金源广告</v>
          </cell>
          <cell r="D103" t="str">
            <v>2018/10/29-2019/12/31</v>
          </cell>
          <cell r="E103" t="str">
            <v>北京市朝阳区酒仙桥路24号院4号楼先锋金融大厦10层</v>
          </cell>
          <cell r="F103" t="str">
            <v>李洋</v>
          </cell>
          <cell r="G103" t="str">
            <v>15010302140</v>
          </cell>
          <cell r="H103" t="str">
            <v>liyang@adnice.com</v>
          </cell>
          <cell r="I103" t="str">
            <v>财务</v>
          </cell>
          <cell r="J103"/>
          <cell r="K103" t="str">
            <v>预存款</v>
          </cell>
          <cell r="L103" t="str">
            <v>北京多彩互动广告有限公司</v>
          </cell>
          <cell r="M103" t="str">
            <v>1101040160000553155</v>
          </cell>
          <cell r="N103" t="str">
            <v>CPC;CPT;CPM;</v>
          </cell>
          <cell r="O103" t="str">
            <v>无</v>
          </cell>
          <cell r="P103" t="str">
            <v>无</v>
          </cell>
          <cell r="Q103" t="str">
            <v>2018/10/29-2019/12/31</v>
          </cell>
          <cell r="R103" t="str">
            <v>-</v>
          </cell>
          <cell r="S103" t="str">
            <v>-</v>
          </cell>
          <cell r="T103" t="str">
            <v>-</v>
          </cell>
          <cell r="U103" t="str">
            <v>-</v>
          </cell>
          <cell r="V103" t="str">
            <v>-</v>
          </cell>
          <cell r="W103" t="str">
            <v>-</v>
          </cell>
          <cell r="X103" t="str">
            <v>-</v>
          </cell>
          <cell r="Y103" t="str">
            <v>-</v>
          </cell>
          <cell r="Z103" t="str">
            <v>-</v>
          </cell>
          <cell r="AA103" t="str">
            <v>金源广告</v>
          </cell>
        </row>
        <row r="104">
          <cell r="B104" t="str">
            <v>深圳今日头条科技有限公司</v>
          </cell>
          <cell r="C104" t="str">
            <v>今日头条</v>
          </cell>
          <cell r="D104" t="str">
            <v>2018/01/01-2019/12/31</v>
          </cell>
          <cell r="E104" t="str">
            <v>深圳市南山区粤海街道南海大道2163号来福士广场22层2201单元</v>
          </cell>
          <cell r="F104" t="str">
            <v>李梦林</v>
          </cell>
          <cell r="G104" t="str">
            <v>13928799450</v>
          </cell>
          <cell r="H104" t="str">
            <v>limenglin@bytedance.com</v>
          </cell>
          <cell r="I104" t="str">
            <v>商务</v>
          </cell>
          <cell r="J104"/>
          <cell r="K104" t="str">
            <v>预存款</v>
          </cell>
          <cell r="L104" t="str">
            <v>深圳今日头条科技有限公司</v>
          </cell>
          <cell r="M104" t="str">
            <v>8110301013000275363</v>
          </cell>
          <cell r="N104" t="str">
            <v>CPC;CPT;CPM;</v>
          </cell>
          <cell r="O104" t="str">
            <v>无</v>
          </cell>
          <cell r="P104" t="str">
            <v>无</v>
          </cell>
          <cell r="Q104" t="str">
            <v>2018/01/01-2019/12/31</v>
          </cell>
          <cell r="R104" t="str">
            <v>-</v>
          </cell>
          <cell r="S104" t="str">
            <v>-</v>
          </cell>
          <cell r="T104" t="str">
            <v>-</v>
          </cell>
          <cell r="U104" t="str">
            <v>-</v>
          </cell>
          <cell r="V104" t="str">
            <v>-</v>
          </cell>
          <cell r="W104" t="str">
            <v>-</v>
          </cell>
          <cell r="X104" t="str">
            <v>-</v>
          </cell>
          <cell r="Y104" t="str">
            <v>-</v>
          </cell>
          <cell r="Z104" t="str">
            <v>-</v>
          </cell>
          <cell r="AA104" t="str">
            <v>北京多彩</v>
          </cell>
        </row>
        <row r="105">
          <cell r="B105" t="str">
            <v>无锡昂然时代广告有限公司</v>
          </cell>
          <cell r="C105" t="str">
            <v>昂然-新浪ios</v>
          </cell>
          <cell r="D105" t="str">
            <v>2018/09/25-2019/12/31</v>
          </cell>
          <cell r="E105" t="str">
            <v>北京市海淀区知春路6号锦秋国际大厦B座702</v>
          </cell>
          <cell r="F105" t="str">
            <v>杨思浓</v>
          </cell>
          <cell r="G105" t="str">
            <v>15810862868</v>
          </cell>
          <cell r="H105" t="str">
            <v>yangsinong@adsage.com</v>
          </cell>
          <cell r="I105" t="str">
            <v>媒介</v>
          </cell>
          <cell r="J105"/>
          <cell r="K105" t="str">
            <v>账期付款</v>
          </cell>
          <cell r="L105" t="str">
            <v>无锡昂然时代广告有限公司</v>
          </cell>
          <cell r="M105" t="str">
            <v>510903577410402</v>
          </cell>
          <cell r="N105" t="str">
            <v>CPD;</v>
          </cell>
          <cell r="O105" t="str">
            <v>无</v>
          </cell>
          <cell r="P105" t="str">
            <v>无</v>
          </cell>
          <cell r="Q105" t="str">
            <v>2018/09/25-2019/12/31</v>
          </cell>
          <cell r="R105" t="str">
            <v>-</v>
          </cell>
          <cell r="S105" t="str">
            <v>-</v>
          </cell>
          <cell r="T105" t="str">
            <v>-</v>
          </cell>
          <cell r="U105" t="str">
            <v>-</v>
          </cell>
          <cell r="V105" t="str">
            <v>-</v>
          </cell>
          <cell r="W105" t="str">
            <v>-</v>
          </cell>
          <cell r="X105" t="str">
            <v>-</v>
          </cell>
          <cell r="Y105" t="str">
            <v>-</v>
          </cell>
          <cell r="Z105" t="str">
            <v>-</v>
          </cell>
          <cell r="AA105" t="str">
            <v>北京多彩</v>
          </cell>
        </row>
        <row r="106">
          <cell r="B106" t="str">
            <v>北京优聚八百科技有限公司-ASO-2018</v>
          </cell>
          <cell r="C106" t="str">
            <v>优聚八百-ASO-2018</v>
          </cell>
          <cell r="D106" t="str">
            <v>2018/08/27-2020/12/31</v>
          </cell>
          <cell r="E106" t="str">
            <v>北京市朝阳区朝阳门北大街乙12号1号楼14层14公寓G</v>
          </cell>
          <cell r="F106" t="str">
            <v>于海波</v>
          </cell>
          <cell r="G106" t="str">
            <v>18998332173</v>
          </cell>
          <cell r="H106" t="str">
            <v>Eric.yu@yjoy800.com</v>
          </cell>
          <cell r="I106" t="str">
            <v>CEO</v>
          </cell>
          <cell r="J106"/>
          <cell r="K106" t="str">
            <v>账期付款</v>
          </cell>
          <cell r="L106" t="str">
            <v>北京优聚八百科技有限公司</v>
          </cell>
          <cell r="M106" t="str">
            <v>151540951</v>
          </cell>
          <cell r="N106" t="str">
            <v>ASO-CPA;</v>
          </cell>
          <cell r="O106" t="str">
            <v>无</v>
          </cell>
          <cell r="P106" t="str">
            <v>无</v>
          </cell>
          <cell r="Q106" t="str">
            <v>2018/08/27-2020/12/31</v>
          </cell>
          <cell r="R106" t="str">
            <v>-</v>
          </cell>
          <cell r="S106" t="str">
            <v>-</v>
          </cell>
          <cell r="T106" t="str">
            <v>-</v>
          </cell>
          <cell r="U106" t="str">
            <v>-</v>
          </cell>
          <cell r="V106" t="str">
            <v>-</v>
          </cell>
          <cell r="W106" t="str">
            <v>-</v>
          </cell>
          <cell r="X106" t="str">
            <v>-</v>
          </cell>
          <cell r="Y106" t="str">
            <v>-</v>
          </cell>
          <cell r="Z106" t="str">
            <v>-</v>
          </cell>
          <cell r="AA106" t="str">
            <v>北京多彩</v>
          </cell>
        </row>
        <row r="107">
          <cell r="B107" t="str">
            <v>北京派瑞威行广告有限公司-OPPO</v>
          </cell>
          <cell r="C107" t="str">
            <v>OPPO网服-2018（链家系）</v>
          </cell>
          <cell r="D107" t="str">
            <v>2017/09/27-2019/12/31</v>
          </cell>
          <cell r="E107" t="str">
            <v>北京市朝阳区四惠桥南甲一号伊莎文心广场A座4层D区</v>
          </cell>
          <cell r="F107" t="str">
            <v>彭莎</v>
          </cell>
          <cell r="G107" t="str">
            <v>18500876660</v>
          </cell>
          <cell r="H107" t="str">
            <v>pengshasha@aspiration-cn.com</v>
          </cell>
          <cell r="I107" t="str">
            <v>渠道总监</v>
          </cell>
          <cell r="J107"/>
          <cell r="K107" t="str">
            <v>预存款,账期付款</v>
          </cell>
          <cell r="L107" t="str">
            <v>北京派瑞威行广告有限公司</v>
          </cell>
          <cell r="M107" t="str">
            <v>20000033664900015273357</v>
          </cell>
          <cell r="N107" t="str">
            <v>CPD;CPM;CPT;联盟;信息流;智能短信;</v>
          </cell>
          <cell r="O107" t="str">
            <v>无</v>
          </cell>
          <cell r="P107" t="str">
            <v>无</v>
          </cell>
          <cell r="Q107" t="str">
            <v>2017/09/27-2018/12/31</v>
          </cell>
          <cell r="R107" t="str">
            <v>即充即返</v>
          </cell>
          <cell r="S107" t="str">
            <v>2.00%</v>
          </cell>
          <cell r="T107" t="str">
            <v>2019/01/01-2019/12/31</v>
          </cell>
          <cell r="U107" t="str">
            <v>-</v>
          </cell>
          <cell r="V107" t="str">
            <v>-</v>
          </cell>
          <cell r="W107" t="str">
            <v>-</v>
          </cell>
          <cell r="X107" t="str">
            <v>-</v>
          </cell>
          <cell r="Y107" t="str">
            <v>-</v>
          </cell>
          <cell r="Z107" t="str">
            <v>-</v>
          </cell>
          <cell r="AA107" t="str">
            <v>北京多彩</v>
          </cell>
        </row>
        <row r="108">
          <cell r="B108" t="str">
            <v>北京派瑞威行互联技术有限公司-OPPO</v>
          </cell>
          <cell r="C108" t="str">
            <v>OPPO网服-2018（派瑞）</v>
          </cell>
          <cell r="D108" t="str">
            <v>2017/09/27-2020/12/31</v>
          </cell>
          <cell r="E108" t="str">
            <v>北京市朝阳区四惠桥南甲一号伊莎文心广场A座4层D区</v>
          </cell>
          <cell r="F108" t="str">
            <v>彭莎</v>
          </cell>
          <cell r="G108" t="str">
            <v>18500876660</v>
          </cell>
          <cell r="H108" t="str">
            <v>pengshasha@aspiration-cn.com</v>
          </cell>
          <cell r="I108" t="str">
            <v>渠道总监</v>
          </cell>
          <cell r="J108"/>
          <cell r="K108" t="str">
            <v>预存款,账期付款</v>
          </cell>
          <cell r="L108" t="str">
            <v>北京派瑞威行互联技术有限公司</v>
          </cell>
          <cell r="M108" t="str">
            <v>110907404210502</v>
          </cell>
          <cell r="N108" t="str">
            <v>CPD;CPT;CPM;CPC;</v>
          </cell>
          <cell r="O108" t="str">
            <v>无</v>
          </cell>
          <cell r="P108" t="str">
            <v>无</v>
          </cell>
          <cell r="Q108" t="str">
            <v>2017/09/27-2018/12/31</v>
          </cell>
          <cell r="R108" t="str">
            <v>即充即返</v>
          </cell>
          <cell r="S108" t="str">
            <v>2.00%</v>
          </cell>
          <cell r="T108" t="str">
            <v>2019/01/01-2019/06/30</v>
          </cell>
          <cell r="U108" t="str">
            <v>即充即返</v>
          </cell>
          <cell r="V108" t="str">
            <v>3.00%</v>
          </cell>
          <cell r="W108" t="str">
            <v>2019/07/01-2019/12/31</v>
          </cell>
          <cell r="X108" t="str">
            <v>无</v>
          </cell>
          <cell r="Y108" t="str">
            <v>无</v>
          </cell>
          <cell r="Z108" t="str">
            <v>2020/01/01-2020/12/31</v>
          </cell>
          <cell r="AA108" t="str">
            <v>北京多彩</v>
          </cell>
        </row>
        <row r="109">
          <cell r="B109" t="str">
            <v>淮安爱德康赛广告有限公司-vivo旅教工-2018</v>
          </cell>
          <cell r="C109" t="str">
            <v>vivo旅教工-首汽约车</v>
          </cell>
          <cell r="D109" t="str">
            <v>2018/01/01-2019/12/31</v>
          </cell>
          <cell r="E109" t="str">
            <v>北京市朝阳区酒仙桥路24号院4号楼先锋金融大厦10层</v>
          </cell>
          <cell r="F109" t="str">
            <v>王桂湘</v>
          </cell>
          <cell r="G109" t="str">
            <v>18676741287</v>
          </cell>
          <cell r="H109" t="str">
            <v>wangguixiang@adnice.com</v>
          </cell>
          <cell r="I109" t="str">
            <v/>
          </cell>
          <cell r="J109"/>
          <cell r="K109" t="str">
            <v>预存款,账期付款</v>
          </cell>
          <cell r="L109" t="str">
            <v>淮安爱德康赛广告有限公司</v>
          </cell>
          <cell r="M109" t="str">
            <v>32050172793600000274</v>
          </cell>
          <cell r="N109" t="str">
            <v>CPD;CPT;</v>
          </cell>
          <cell r="O109" t="str">
            <v>无</v>
          </cell>
          <cell r="P109" t="str">
            <v>无</v>
          </cell>
          <cell r="Q109" t="str">
            <v>2018/01/01-2019/12/31</v>
          </cell>
          <cell r="R109" t="str">
            <v>-</v>
          </cell>
          <cell r="S109" t="str">
            <v>-</v>
          </cell>
          <cell r="T109" t="str">
            <v>-</v>
          </cell>
          <cell r="U109" t="str">
            <v>-</v>
          </cell>
          <cell r="V109" t="str">
            <v>-</v>
          </cell>
          <cell r="W109" t="str">
            <v>-</v>
          </cell>
          <cell r="X109" t="str">
            <v>-</v>
          </cell>
          <cell r="Y109" t="str">
            <v>-</v>
          </cell>
          <cell r="Z109" t="str">
            <v>-</v>
          </cell>
          <cell r="AA109" t="str">
            <v>北京多彩</v>
          </cell>
        </row>
        <row r="110">
          <cell r="B110" t="str">
            <v>北京搜狗信息服务有限公司-搜狗输入法2018</v>
          </cell>
          <cell r="C110" t="str">
            <v>搜狗信息-搜狗输入法-2018</v>
          </cell>
          <cell r="D110" t="str">
            <v>2018/04/01-2019/12/31</v>
          </cell>
          <cell r="E110" t="str">
            <v>北京市海淀区中关村东路1号院搜狐网络大厦10层</v>
          </cell>
          <cell r="F110" t="str">
            <v>高语</v>
          </cell>
          <cell r="G110" t="str">
            <v>18601357703</v>
          </cell>
          <cell r="H110" t="str">
            <v>gaoyu203317@sogou-inc.com</v>
          </cell>
          <cell r="I110" t="str">
            <v>销售</v>
          </cell>
          <cell r="J110"/>
          <cell r="K110" t="str">
            <v>账期付款</v>
          </cell>
          <cell r="L110" t="str">
            <v>北京搜狗信息服务有限公司</v>
          </cell>
          <cell r="M110" t="str">
            <v>0113014170009646</v>
          </cell>
          <cell r="N110" t="str">
            <v>CPT;</v>
          </cell>
          <cell r="O110" t="str">
            <v>无</v>
          </cell>
          <cell r="P110" t="str">
            <v>无</v>
          </cell>
          <cell r="Q110" t="str">
            <v>2018/04/01-2019/12/31</v>
          </cell>
          <cell r="R110" t="str">
            <v>-</v>
          </cell>
          <cell r="S110" t="str">
            <v>-</v>
          </cell>
          <cell r="T110" t="str">
            <v>-</v>
          </cell>
          <cell r="U110" t="str">
            <v>-</v>
          </cell>
          <cell r="V110" t="str">
            <v>-</v>
          </cell>
          <cell r="W110" t="str">
            <v>-</v>
          </cell>
          <cell r="X110" t="str">
            <v>-</v>
          </cell>
          <cell r="Y110" t="str">
            <v>-</v>
          </cell>
          <cell r="Z110" t="str">
            <v>-</v>
          </cell>
          <cell r="AA110" t="str">
            <v>北京多彩</v>
          </cell>
        </row>
        <row r="111">
          <cell r="B111" t="str">
            <v>北京品众互动网络营销技术有限公司-今日头条2018</v>
          </cell>
          <cell r="C111" t="str">
            <v>品众-今日头条-2018</v>
          </cell>
          <cell r="D111" t="str">
            <v>2018/02/01-2019/12/31</v>
          </cell>
          <cell r="E111" t="str">
            <v>北京市朝阳区东三环北路16号盛厦商务楼3层</v>
          </cell>
          <cell r="F111" t="str">
            <v>吴碧珊</v>
          </cell>
          <cell r="G111" t="str">
            <v>18600600486</v>
          </cell>
          <cell r="H111" t="str">
            <v>wubishan@pzoom.com</v>
          </cell>
          <cell r="I111" t="str">
            <v>商务</v>
          </cell>
          <cell r="J111"/>
          <cell r="K111" t="str">
            <v>账期付款,预付款</v>
          </cell>
          <cell r="L111" t="str">
            <v>北京品众互动网络营销技术有限公司</v>
          </cell>
          <cell r="M111" t="str">
            <v>110908553510706</v>
          </cell>
          <cell r="N111" t="str">
            <v>CPC;</v>
          </cell>
          <cell r="O111" t="str">
            <v>即充即返</v>
          </cell>
          <cell r="P111" t="str">
            <v>97.00%</v>
          </cell>
          <cell r="Q111" t="str">
            <v>2018/02/01-2019/12/31</v>
          </cell>
          <cell r="R111" t="str">
            <v>-</v>
          </cell>
          <cell r="S111" t="str">
            <v>-</v>
          </cell>
          <cell r="T111" t="str">
            <v>-</v>
          </cell>
          <cell r="U111" t="str">
            <v>-</v>
          </cell>
          <cell r="V111" t="str">
            <v>-</v>
          </cell>
          <cell r="W111" t="str">
            <v>-</v>
          </cell>
          <cell r="X111" t="str">
            <v>-</v>
          </cell>
          <cell r="Y111" t="str">
            <v>-</v>
          </cell>
          <cell r="Z111" t="str">
            <v>-</v>
          </cell>
          <cell r="AA111" t="str">
            <v>北京多彩</v>
          </cell>
        </row>
        <row r="112">
          <cell r="B112" t="str">
            <v>北京多彩互动广告有限公司-品众-今日头条2018</v>
          </cell>
          <cell r="C112" t="str">
            <v>北京多彩-品众今日头条-金源广告2018</v>
          </cell>
          <cell r="D112" t="str">
            <v>2018/08/29-2019/12/31</v>
          </cell>
          <cell r="E112" t="str">
            <v>北京市朝阳区酒仙桥路24号院4号楼先锋金融大厦10层</v>
          </cell>
          <cell r="F112" t="str">
            <v>李洋</v>
          </cell>
          <cell r="G112" t="str">
            <v>15010302140</v>
          </cell>
          <cell r="H112" t="str">
            <v>liyang@adnice.com</v>
          </cell>
          <cell r="I112" t="str">
            <v>财务</v>
          </cell>
          <cell r="J112"/>
          <cell r="K112" t="str">
            <v>账期付款</v>
          </cell>
          <cell r="L112" t="str">
            <v>北京多彩互动广告有限公司</v>
          </cell>
          <cell r="M112" t="str">
            <v>1101040160000553155</v>
          </cell>
          <cell r="N112" t="str">
            <v>CPC;</v>
          </cell>
          <cell r="O112" t="str">
            <v>无</v>
          </cell>
          <cell r="P112" t="str">
            <v>无</v>
          </cell>
          <cell r="Q112" t="str">
            <v>2018/08/29-2019/12/31</v>
          </cell>
          <cell r="R112" t="str">
            <v>-</v>
          </cell>
          <cell r="S112" t="str">
            <v>-</v>
          </cell>
          <cell r="T112" t="str">
            <v>-</v>
          </cell>
          <cell r="U112" t="str">
            <v>-</v>
          </cell>
          <cell r="V112" t="str">
            <v>-</v>
          </cell>
          <cell r="W112" t="str">
            <v>-</v>
          </cell>
          <cell r="X112" t="str">
            <v>-</v>
          </cell>
          <cell r="Y112" t="str">
            <v>-</v>
          </cell>
          <cell r="Z112" t="str">
            <v>-</v>
          </cell>
          <cell r="AA112" t="str">
            <v>金源广告</v>
          </cell>
        </row>
        <row r="113">
          <cell r="B113" t="str">
            <v>北京跃盟科技有限公司-瞬知平台2018</v>
          </cell>
          <cell r="C113" t="str">
            <v>跃盟-瞬知-2018</v>
          </cell>
          <cell r="D113" t="str">
            <v>2018/04/01-2019/12/31</v>
          </cell>
          <cell r="E113" t="str">
            <v>北京市朝阳区酒仙桥南路2号东风KASO四层406</v>
          </cell>
          <cell r="F113" t="str">
            <v>王俊</v>
          </cell>
          <cell r="G113" t="str">
            <v>18811614498</v>
          </cell>
          <cell r="H113" t="str">
            <v>wangjun@deepleaper.com</v>
          </cell>
          <cell r="I113" t="str">
            <v>全国客户总监</v>
          </cell>
          <cell r="J113"/>
          <cell r="K113" t="str">
            <v>预付款</v>
          </cell>
          <cell r="L113" t="str">
            <v>北京跃盟科技有限公司</v>
          </cell>
          <cell r="M113" t="str">
            <v>110923315110401</v>
          </cell>
          <cell r="N113" t="str">
            <v>CPT;CPC;</v>
          </cell>
          <cell r="O113" t="str">
            <v>无</v>
          </cell>
          <cell r="P113" t="str">
            <v>无</v>
          </cell>
          <cell r="Q113" t="str">
            <v>2018/04/01-2019/12/31</v>
          </cell>
          <cell r="R113" t="str">
            <v>-</v>
          </cell>
          <cell r="S113" t="str">
            <v>-</v>
          </cell>
          <cell r="T113" t="str">
            <v>-</v>
          </cell>
          <cell r="U113" t="str">
            <v>-</v>
          </cell>
          <cell r="V113" t="str">
            <v>-</v>
          </cell>
          <cell r="W113" t="str">
            <v>-</v>
          </cell>
          <cell r="X113" t="str">
            <v>-</v>
          </cell>
          <cell r="Y113" t="str">
            <v>-</v>
          </cell>
          <cell r="Z113" t="str">
            <v>-</v>
          </cell>
          <cell r="AA113" t="str">
            <v>北京多彩</v>
          </cell>
        </row>
        <row r="114">
          <cell r="B114" t="str">
            <v>北京搜狗科技发展有限公司-手助2018</v>
          </cell>
          <cell r="C114" t="str">
            <v>搜狗手助-2018</v>
          </cell>
          <cell r="D114" t="str">
            <v>2018/04/01-2019/12/31</v>
          </cell>
          <cell r="E114" t="str">
            <v>北京市海淀区中关村东路1号院搜狐网络大厦10层</v>
          </cell>
          <cell r="F114" t="str">
            <v>张巍</v>
          </cell>
          <cell r="G114" t="str">
            <v>13051842790</v>
          </cell>
          <cell r="H114" t="str">
            <v>zhangweios0086@sogou-inc.com</v>
          </cell>
          <cell r="I114" t="str">
            <v>渠道</v>
          </cell>
          <cell r="J114"/>
          <cell r="K114" t="str">
            <v>预付款</v>
          </cell>
          <cell r="L114" t="str">
            <v>北京搜狗科技发展有限公司</v>
          </cell>
          <cell r="M114" t="str">
            <v>110902284810301</v>
          </cell>
          <cell r="N114" t="str">
            <v>CPD;</v>
          </cell>
          <cell r="O114" t="str">
            <v>无</v>
          </cell>
          <cell r="P114" t="str">
            <v>无</v>
          </cell>
          <cell r="Q114" t="str">
            <v>2018/04/01-2019/12/31</v>
          </cell>
          <cell r="R114" t="str">
            <v>-</v>
          </cell>
          <cell r="S114" t="str">
            <v>-</v>
          </cell>
          <cell r="T114" t="str">
            <v>-</v>
          </cell>
          <cell r="U114" t="str">
            <v>-</v>
          </cell>
          <cell r="V114" t="str">
            <v>-</v>
          </cell>
          <cell r="W114" t="str">
            <v>-</v>
          </cell>
          <cell r="X114" t="str">
            <v>-</v>
          </cell>
          <cell r="Y114" t="str">
            <v>-</v>
          </cell>
          <cell r="Z114" t="str">
            <v>-</v>
          </cell>
          <cell r="AA114" t="str">
            <v>北京多彩</v>
          </cell>
        </row>
        <row r="115">
          <cell r="B115" t="str">
            <v>深圳优联达科技有限公司-努比亚-2018</v>
          </cell>
          <cell r="C115" t="str">
            <v>努比亚-2018</v>
          </cell>
          <cell r="D115" t="str">
            <v>2018/01/01-2019/12/31</v>
          </cell>
          <cell r="E115" t="str">
            <v>1</v>
          </cell>
          <cell r="F115" t="str">
            <v>王桂湘</v>
          </cell>
          <cell r="G115" t="str">
            <v>18676741287</v>
          </cell>
          <cell r="H115" t="str">
            <v>wangguixiang@adnice.com</v>
          </cell>
          <cell r="I115" t="str">
            <v/>
          </cell>
          <cell r="J115"/>
          <cell r="K115" t="str">
            <v>预付款,预存款,账期付款</v>
          </cell>
          <cell r="L115" t="str">
            <v>深圳市优联达科技有限公司</v>
          </cell>
          <cell r="M115" t="str">
            <v>4000020339200409844</v>
          </cell>
          <cell r="N115" t="str">
            <v>CPD;</v>
          </cell>
          <cell r="O115" t="str">
            <v>无</v>
          </cell>
          <cell r="P115" t="str">
            <v>无</v>
          </cell>
          <cell r="Q115" t="str">
            <v>2018/01/01-2019/12/31</v>
          </cell>
          <cell r="R115" t="str">
            <v>-</v>
          </cell>
          <cell r="S115" t="str">
            <v>-</v>
          </cell>
          <cell r="T115" t="str">
            <v>-</v>
          </cell>
          <cell r="U115" t="str">
            <v>-</v>
          </cell>
          <cell r="V115" t="str">
            <v>-</v>
          </cell>
          <cell r="W115" t="str">
            <v>-</v>
          </cell>
          <cell r="X115" t="str">
            <v>-</v>
          </cell>
          <cell r="Y115" t="str">
            <v>-</v>
          </cell>
          <cell r="Z115" t="str">
            <v>-</v>
          </cell>
          <cell r="AA115" t="str">
            <v>北京多彩</v>
          </cell>
        </row>
        <row r="116">
          <cell r="B116" t="str">
            <v>广州小米信息服务有限公司-小米贝壳找房-宫格名站</v>
          </cell>
          <cell r="C116" t="str">
            <v>小米-贝壳找房-宫格名站2018</v>
          </cell>
          <cell r="D116" t="str">
            <v>2018/06/15-2018/07/15</v>
          </cell>
          <cell r="E116" t="str">
            <v>海淀区安宁庄前街72号院</v>
          </cell>
          <cell r="F116" t="str">
            <v>田野</v>
          </cell>
          <cell r="G116" t="str">
            <v>13911802675</v>
          </cell>
          <cell r="H116" t="str">
            <v>tianye1@xiaomi.com</v>
          </cell>
          <cell r="I116" t="str">
            <v/>
          </cell>
          <cell r="J116"/>
          <cell r="K116" t="str">
            <v>预存款</v>
          </cell>
          <cell r="L116" t="str">
            <v>广州小米信息服务有限公司</v>
          </cell>
          <cell r="M116" t="str">
            <v>120911843110901</v>
          </cell>
          <cell r="N116" t="str">
            <v>CPT;</v>
          </cell>
          <cell r="O116" t="str">
            <v>无</v>
          </cell>
          <cell r="P116" t="str">
            <v>无</v>
          </cell>
          <cell r="Q116" t="str">
            <v>2018/06/15-2018/07/15</v>
          </cell>
          <cell r="R116" t="str">
            <v>-</v>
          </cell>
          <cell r="S116" t="str">
            <v>-</v>
          </cell>
          <cell r="T116" t="str">
            <v>-</v>
          </cell>
          <cell r="U116" t="str">
            <v>-</v>
          </cell>
          <cell r="V116" t="str">
            <v>-</v>
          </cell>
          <cell r="W116" t="str">
            <v>-</v>
          </cell>
          <cell r="X116" t="str">
            <v>-</v>
          </cell>
          <cell r="Y116" t="str">
            <v>-</v>
          </cell>
          <cell r="Z116" t="str">
            <v>-</v>
          </cell>
          <cell r="AA116" t="str">
            <v>北京多彩</v>
          </cell>
        </row>
        <row r="117">
          <cell r="B117" t="str">
            <v>广州比林科广告有限公司</v>
          </cell>
          <cell r="C117" t="str">
            <v>金源广告-比林科-微信营销</v>
          </cell>
          <cell r="D117" t="str">
            <v>2017/09/05-2019/12/31</v>
          </cell>
          <cell r="E117" t="str">
            <v>广州市天河区天河路490号壬丰大厦西厅2909室</v>
          </cell>
          <cell r="F117" t="str">
            <v>林美芳</v>
          </cell>
          <cell r="G117" t="str">
            <v>020-85522525</v>
          </cell>
          <cell r="H117" t="str">
            <v>linmeifang@belinkad.com</v>
          </cell>
          <cell r="I117" t="str">
            <v/>
          </cell>
          <cell r="J117"/>
          <cell r="K117" t="str">
            <v>预付款</v>
          </cell>
          <cell r="L117" t="str">
            <v>广州比林科广告有限公司</v>
          </cell>
          <cell r="M117" t="str">
            <v>6444 5906 2511</v>
          </cell>
          <cell r="N117" t="str">
            <v>CPC;</v>
          </cell>
          <cell r="O117" t="str">
            <v>无</v>
          </cell>
          <cell r="P117" t="str">
            <v>无</v>
          </cell>
          <cell r="Q117" t="str">
            <v>2017/09/05-2019/12/31</v>
          </cell>
          <cell r="R117" t="str">
            <v>-</v>
          </cell>
          <cell r="S117" t="str">
            <v>-</v>
          </cell>
          <cell r="T117" t="str">
            <v>-</v>
          </cell>
          <cell r="U117" t="str">
            <v>-</v>
          </cell>
          <cell r="V117" t="str">
            <v>-</v>
          </cell>
          <cell r="W117" t="str">
            <v>-</v>
          </cell>
          <cell r="X117" t="str">
            <v>-</v>
          </cell>
          <cell r="Y117" t="str">
            <v>-</v>
          </cell>
          <cell r="Z117" t="str">
            <v>-</v>
          </cell>
          <cell r="AA117" t="str">
            <v>金源广告</v>
          </cell>
        </row>
        <row r="118">
          <cell r="B118" t="str">
            <v>北京多彩互动广告有限公司-OPPO-旅教工-金源科技</v>
          </cell>
          <cell r="C118" t="str">
            <v>北京多彩-OPPO-旅教工-金源科技</v>
          </cell>
          <cell r="D118" t="str">
            <v>2018/01/01-2019/12/31</v>
          </cell>
          <cell r="E118" t="str">
            <v>北京市朝阳区酒仙桥路24号院4号楼先锋金融大厦10层</v>
          </cell>
          <cell r="F118" t="str">
            <v>张子天</v>
          </cell>
          <cell r="G118" t="str">
            <v>18601272147</v>
          </cell>
          <cell r="H118" t="str">
            <v>zhangzitian@adnice.com</v>
          </cell>
          <cell r="I118" t="str">
            <v/>
          </cell>
          <cell r="J118"/>
          <cell r="K118" t="str">
            <v>预存款,账期付款</v>
          </cell>
          <cell r="L118" t="str">
            <v>北京多彩互动广告有限公司</v>
          </cell>
          <cell r="M118" t="str">
            <v>1101040160000553155</v>
          </cell>
          <cell r="N118" t="str">
            <v>CPD;CPT;CPC;CPM;联盟;</v>
          </cell>
          <cell r="O118" t="str">
            <v>无</v>
          </cell>
          <cell r="P118" t="str">
            <v>无</v>
          </cell>
          <cell r="Q118" t="str">
            <v>2018/01/01-2019/12/31</v>
          </cell>
          <cell r="R118" t="str">
            <v>-</v>
          </cell>
          <cell r="S118" t="str">
            <v>-</v>
          </cell>
          <cell r="T118" t="str">
            <v>-</v>
          </cell>
          <cell r="U118" t="str">
            <v>-</v>
          </cell>
          <cell r="V118" t="str">
            <v>-</v>
          </cell>
          <cell r="W118" t="str">
            <v>-</v>
          </cell>
          <cell r="X118" t="str">
            <v>-</v>
          </cell>
          <cell r="Y118" t="str">
            <v>-</v>
          </cell>
          <cell r="Z118" t="str">
            <v>-</v>
          </cell>
          <cell r="AA118" t="str">
            <v>金源科技</v>
          </cell>
        </row>
        <row r="119">
          <cell r="B119" t="str">
            <v>北京多彩互动广告有限公司-OPPO-旅教工-金源广告</v>
          </cell>
          <cell r="C119" t="str">
            <v>北京多彩-OPPO-旅教工-金源广告</v>
          </cell>
          <cell r="D119" t="str">
            <v>2018/01/01-2019/12/31</v>
          </cell>
          <cell r="E119" t="str">
            <v>北京市朝阳区酒仙桥路24号院4号楼先锋金融大厦10层</v>
          </cell>
          <cell r="F119" t="str">
            <v>张子天</v>
          </cell>
          <cell r="G119" t="str">
            <v>18601272147</v>
          </cell>
          <cell r="H119" t="str">
            <v>zhangzitian@adnice.com</v>
          </cell>
          <cell r="I119" t="str">
            <v/>
          </cell>
          <cell r="J119"/>
          <cell r="K119" t="str">
            <v>预存款,账期付款</v>
          </cell>
          <cell r="L119" t="str">
            <v>北京多彩互动广告有限公司</v>
          </cell>
          <cell r="M119" t="str">
            <v>1101040160000553155</v>
          </cell>
          <cell r="N119" t="str">
            <v>CPD;CPT;CPC;CPM;联盟;</v>
          </cell>
          <cell r="O119" t="str">
            <v>无</v>
          </cell>
          <cell r="P119" t="str">
            <v>无</v>
          </cell>
          <cell r="Q119" t="str">
            <v>2018/01/01-2019/12/31</v>
          </cell>
          <cell r="R119" t="str">
            <v>-</v>
          </cell>
          <cell r="S119" t="str">
            <v>-</v>
          </cell>
          <cell r="T119" t="str">
            <v>-</v>
          </cell>
          <cell r="U119" t="str">
            <v>-</v>
          </cell>
          <cell r="V119" t="str">
            <v>-</v>
          </cell>
          <cell r="W119" t="str">
            <v>-</v>
          </cell>
          <cell r="X119" t="str">
            <v>-</v>
          </cell>
          <cell r="Y119" t="str">
            <v>-</v>
          </cell>
          <cell r="Z119" t="str">
            <v>-</v>
          </cell>
          <cell r="AA119" t="str">
            <v>金源广告</v>
          </cell>
        </row>
        <row r="120">
          <cell r="B120" t="str">
            <v>北京多彩互动广告有限公司-OPPO-网服-金源广告</v>
          </cell>
          <cell r="C120" t="str">
            <v>北京多彩-OPPO-网服-金源广告</v>
          </cell>
          <cell r="D120" t="str">
            <v>2018/01/01-2019/12/31</v>
          </cell>
          <cell r="E120" t="str">
            <v>北京市朝阳区酒仙桥路24号院4号楼先锋金融大厦10层</v>
          </cell>
          <cell r="F120" t="str">
            <v>张子天</v>
          </cell>
          <cell r="G120" t="str">
            <v>18601272147</v>
          </cell>
          <cell r="H120" t="str">
            <v>zhangzitian@adnice.com</v>
          </cell>
          <cell r="I120" t="str">
            <v/>
          </cell>
          <cell r="J120"/>
          <cell r="K120" t="str">
            <v>预存款,账期付款</v>
          </cell>
          <cell r="L120" t="str">
            <v>北京多彩互动广告有限公司</v>
          </cell>
          <cell r="M120" t="str">
            <v>1101040160000553155</v>
          </cell>
          <cell r="N120" t="str">
            <v>CPD;CPT;CPC;CPM;联盟;</v>
          </cell>
          <cell r="O120" t="str">
            <v>无</v>
          </cell>
          <cell r="P120" t="str">
            <v>无</v>
          </cell>
          <cell r="Q120" t="str">
            <v>2018/01/01-2019/12/31</v>
          </cell>
          <cell r="R120" t="str">
            <v>-</v>
          </cell>
          <cell r="S120" t="str">
            <v>-</v>
          </cell>
          <cell r="T120" t="str">
            <v>-</v>
          </cell>
          <cell r="U120" t="str">
            <v>-</v>
          </cell>
          <cell r="V120" t="str">
            <v>-</v>
          </cell>
          <cell r="W120" t="str">
            <v>-</v>
          </cell>
          <cell r="X120" t="str">
            <v>-</v>
          </cell>
          <cell r="Y120" t="str">
            <v>-</v>
          </cell>
          <cell r="Z120" t="str">
            <v>-</v>
          </cell>
          <cell r="AA120" t="str">
            <v>金源广告</v>
          </cell>
        </row>
        <row r="121">
          <cell r="B121" t="str">
            <v>北京多彩互动广告有限公司-OPPO-网服-金源科技</v>
          </cell>
          <cell r="C121" t="str">
            <v>北京多彩-OPPO-网服-金源科技</v>
          </cell>
          <cell r="D121" t="str">
            <v>2018/01/01-2019/12/31</v>
          </cell>
          <cell r="E121" t="str">
            <v>北京市朝阳区酒仙桥路24号院4号楼先锋金融大厦10层</v>
          </cell>
          <cell r="F121" t="str">
            <v>张子天</v>
          </cell>
          <cell r="G121" t="str">
            <v>18601272147</v>
          </cell>
          <cell r="H121" t="str">
            <v>zhangzitian@adnice.com</v>
          </cell>
          <cell r="I121" t="str">
            <v/>
          </cell>
          <cell r="J121"/>
          <cell r="K121" t="str">
            <v>预存款,账期付款</v>
          </cell>
          <cell r="L121" t="str">
            <v>北京多彩互动广告有限公司</v>
          </cell>
          <cell r="M121" t="str">
            <v>1101040160000553155</v>
          </cell>
          <cell r="N121" t="str">
            <v>CPD;CPT;CPC;CPM;</v>
          </cell>
          <cell r="O121" t="str">
            <v>无</v>
          </cell>
          <cell r="P121" t="str">
            <v>无</v>
          </cell>
          <cell r="Q121" t="str">
            <v>2018/01/01-2019/12/31</v>
          </cell>
          <cell r="R121" t="str">
            <v>-</v>
          </cell>
          <cell r="S121" t="str">
            <v>-</v>
          </cell>
          <cell r="T121" t="str">
            <v>-</v>
          </cell>
          <cell r="U121" t="str">
            <v>-</v>
          </cell>
          <cell r="V121" t="str">
            <v>-</v>
          </cell>
          <cell r="W121" t="str">
            <v>-</v>
          </cell>
          <cell r="X121" t="str">
            <v>-</v>
          </cell>
          <cell r="Y121" t="str">
            <v>-</v>
          </cell>
          <cell r="Z121" t="str">
            <v>-</v>
          </cell>
          <cell r="AA121" t="str">
            <v>金源科技</v>
          </cell>
        </row>
        <row r="122">
          <cell r="B122" t="str">
            <v>北京多彩互动广告有限公司-小米-工具综合-2018</v>
          </cell>
          <cell r="C122" t="str">
            <v>北京多彩-小米-工具综合-金源科技</v>
          </cell>
          <cell r="D122" t="str">
            <v>2018/01/01-2019/12/31</v>
          </cell>
          <cell r="E122" t="str">
            <v>北京市朝阳区酒仙桥路24号院4号楼先锋金融大厦10层</v>
          </cell>
          <cell r="F122" t="str">
            <v>张亚妮</v>
          </cell>
          <cell r="G122" t="str">
            <v>15611181013</v>
          </cell>
          <cell r="H122" t="str">
            <v>zhangyani@adnice.com</v>
          </cell>
          <cell r="I122" t="str">
            <v/>
          </cell>
          <cell r="J122"/>
          <cell r="K122" t="str">
            <v>预存款</v>
          </cell>
          <cell r="L122" t="str">
            <v>北京多彩互动广告有限公司</v>
          </cell>
          <cell r="M122" t="str">
            <v>1101040160000553155</v>
          </cell>
          <cell r="N122" t="str">
            <v>CPD;CPT;CPC;CPM;</v>
          </cell>
          <cell r="O122" t="str">
            <v>无</v>
          </cell>
          <cell r="P122" t="str">
            <v>无</v>
          </cell>
          <cell r="Q122" t="str">
            <v>2018/01/01-2019/12/31</v>
          </cell>
          <cell r="R122" t="str">
            <v>-</v>
          </cell>
          <cell r="S122" t="str">
            <v>-</v>
          </cell>
          <cell r="T122" t="str">
            <v>-</v>
          </cell>
          <cell r="U122" t="str">
            <v>-</v>
          </cell>
          <cell r="V122" t="str">
            <v>-</v>
          </cell>
          <cell r="W122" t="str">
            <v>-</v>
          </cell>
          <cell r="X122" t="str">
            <v>-</v>
          </cell>
          <cell r="Y122" t="str">
            <v>-</v>
          </cell>
          <cell r="Z122" t="str">
            <v>-</v>
          </cell>
          <cell r="AA122" t="str">
            <v>金源科技</v>
          </cell>
        </row>
        <row r="123">
          <cell r="B123" t="str">
            <v>北京多彩互动广告有限公司-小米-工具综合-2018</v>
          </cell>
          <cell r="C123" t="str">
            <v>北京多彩-小米-工具综合-金源广告</v>
          </cell>
          <cell r="D123" t="str">
            <v>2018/01/01-2019/12/31</v>
          </cell>
          <cell r="E123" t="str">
            <v>北京市朝阳区酒仙桥路24号院4号楼先锋金融大厦10层</v>
          </cell>
          <cell r="F123" t="str">
            <v>张亚妮</v>
          </cell>
          <cell r="G123" t="str">
            <v>15611181013</v>
          </cell>
          <cell r="H123" t="str">
            <v>zhangyani@adnice.com</v>
          </cell>
          <cell r="I123" t="str">
            <v/>
          </cell>
          <cell r="J123"/>
          <cell r="K123" t="str">
            <v>预存款</v>
          </cell>
          <cell r="L123" t="str">
            <v>北京多彩互动广告有限公司</v>
          </cell>
          <cell r="M123" t="str">
            <v>1101040160000553155</v>
          </cell>
          <cell r="N123" t="str">
            <v>CPD;CPT;CPC;CPM;</v>
          </cell>
          <cell r="O123" t="str">
            <v>无</v>
          </cell>
          <cell r="P123" t="str">
            <v>无</v>
          </cell>
          <cell r="Q123" t="str">
            <v>2018/01/01-2019/12/31</v>
          </cell>
          <cell r="R123" t="str">
            <v>-</v>
          </cell>
          <cell r="S123" t="str">
            <v>-</v>
          </cell>
          <cell r="T123" t="str">
            <v>-</v>
          </cell>
          <cell r="U123" t="str">
            <v>-</v>
          </cell>
          <cell r="V123" t="str">
            <v>-</v>
          </cell>
          <cell r="W123" t="str">
            <v>-</v>
          </cell>
          <cell r="X123" t="str">
            <v>-</v>
          </cell>
          <cell r="Y123" t="str">
            <v>-</v>
          </cell>
          <cell r="Z123" t="str">
            <v>-</v>
          </cell>
          <cell r="AA123" t="str">
            <v>金源广告</v>
          </cell>
        </row>
        <row r="124">
          <cell r="B124" t="str">
            <v>北京多彩互动广告有限公司-小米-电商-2018</v>
          </cell>
          <cell r="C124" t="str">
            <v>北京多彩-小米-电商-金源科技</v>
          </cell>
          <cell r="D124" t="str">
            <v>2018/01/01-2019/12/31</v>
          </cell>
          <cell r="E124" t="str">
            <v>北京市朝阳区酒仙桥路24号院4号楼先锋金融大厦10层</v>
          </cell>
          <cell r="F124" t="str">
            <v>张亚妮</v>
          </cell>
          <cell r="G124" t="str">
            <v>15611181013</v>
          </cell>
          <cell r="H124" t="str">
            <v>zhangyani@adnice.com</v>
          </cell>
          <cell r="I124" t="str">
            <v/>
          </cell>
          <cell r="J124"/>
          <cell r="K124" t="str">
            <v>预存款</v>
          </cell>
          <cell r="L124" t="str">
            <v>北京多彩互动广告有限公司</v>
          </cell>
          <cell r="M124" t="str">
            <v>1101040160000553155</v>
          </cell>
          <cell r="N124" t="str">
            <v>CPD;CPT;CPC;CPM;</v>
          </cell>
          <cell r="O124" t="str">
            <v>无</v>
          </cell>
          <cell r="P124" t="str">
            <v>无</v>
          </cell>
          <cell r="Q124" t="str">
            <v>2018/01/01-2019/12/31</v>
          </cell>
          <cell r="R124" t="str">
            <v>-</v>
          </cell>
          <cell r="S124" t="str">
            <v>-</v>
          </cell>
          <cell r="T124" t="str">
            <v>-</v>
          </cell>
          <cell r="U124" t="str">
            <v>-</v>
          </cell>
          <cell r="V124" t="str">
            <v>-</v>
          </cell>
          <cell r="W124" t="str">
            <v>-</v>
          </cell>
          <cell r="X124" t="str">
            <v>-</v>
          </cell>
          <cell r="Y124" t="str">
            <v>-</v>
          </cell>
          <cell r="Z124" t="str">
            <v>-</v>
          </cell>
          <cell r="AA124" t="str">
            <v>金源科技</v>
          </cell>
        </row>
        <row r="125">
          <cell r="B125" t="str">
            <v>北京多彩互动广告有限公司-vivo-金融电商-2018</v>
          </cell>
          <cell r="C125" t="str">
            <v>北京多彩-vivo-金融电商-金源科技</v>
          </cell>
          <cell r="D125" t="str">
            <v>2018/01/01-2019/12/31</v>
          </cell>
          <cell r="E125" t="str">
            <v>北京市朝阳区酒仙桥路24号院4号楼先锋金融大厦10层</v>
          </cell>
          <cell r="F125" t="str">
            <v>李思洁</v>
          </cell>
          <cell r="G125" t="str">
            <v>13420911021</v>
          </cell>
          <cell r="H125" t="str">
            <v>lisijie@adnice.com</v>
          </cell>
          <cell r="I125" t="str">
            <v>媒介执行</v>
          </cell>
          <cell r="J125"/>
          <cell r="K125" t="str">
            <v>预付款,预存款,账期付款</v>
          </cell>
          <cell r="L125" t="str">
            <v>北京多彩互动广告有限公司</v>
          </cell>
          <cell r="M125" t="str">
            <v>1101040160000553155</v>
          </cell>
          <cell r="N125" t="str">
            <v>CPD;CPT;</v>
          </cell>
          <cell r="O125" t="str">
            <v>无</v>
          </cell>
          <cell r="P125" t="str">
            <v>无</v>
          </cell>
          <cell r="Q125" t="str">
            <v>2018/01/01-2019/12/31</v>
          </cell>
          <cell r="R125" t="str">
            <v>-</v>
          </cell>
          <cell r="S125" t="str">
            <v>-</v>
          </cell>
          <cell r="T125" t="str">
            <v>-</v>
          </cell>
          <cell r="U125" t="str">
            <v>-</v>
          </cell>
          <cell r="V125" t="str">
            <v>-</v>
          </cell>
          <cell r="W125" t="str">
            <v>-</v>
          </cell>
          <cell r="X125" t="str">
            <v>-</v>
          </cell>
          <cell r="Y125" t="str">
            <v>-</v>
          </cell>
          <cell r="Z125" t="str">
            <v>-</v>
          </cell>
          <cell r="AA125" t="str">
            <v>金源科技</v>
          </cell>
        </row>
        <row r="126">
          <cell r="B126" t="str">
            <v>北京多彩互动广告有限公司-小米-电商-2018</v>
          </cell>
          <cell r="C126" t="str">
            <v>北京多彩-小米-电商-金源广告</v>
          </cell>
          <cell r="D126" t="str">
            <v>2018/01/01-2019/12/31</v>
          </cell>
          <cell r="E126" t="str">
            <v>北京市朝阳区酒仙桥路24号院4号楼先锋金融大厦10层</v>
          </cell>
          <cell r="F126" t="str">
            <v>张亚妮</v>
          </cell>
          <cell r="G126" t="str">
            <v>15611181013</v>
          </cell>
          <cell r="H126" t="str">
            <v>zhangyani@adnice.com</v>
          </cell>
          <cell r="I126" t="str">
            <v/>
          </cell>
          <cell r="J126"/>
          <cell r="K126" t="str">
            <v>预存款</v>
          </cell>
          <cell r="L126" t="str">
            <v>北京多彩互动广告有限公司</v>
          </cell>
          <cell r="M126" t="str">
            <v>1101040160000553155</v>
          </cell>
          <cell r="N126" t="str">
            <v>CPD;CPT;CPC;CPM;</v>
          </cell>
          <cell r="O126" t="str">
            <v>无</v>
          </cell>
          <cell r="P126" t="str">
            <v>无</v>
          </cell>
          <cell r="Q126" t="str">
            <v>2018/01/01-2019/12/31</v>
          </cell>
          <cell r="R126" t="str">
            <v>-</v>
          </cell>
          <cell r="S126" t="str">
            <v>-</v>
          </cell>
          <cell r="T126" t="str">
            <v>-</v>
          </cell>
          <cell r="U126" t="str">
            <v>-</v>
          </cell>
          <cell r="V126" t="str">
            <v>-</v>
          </cell>
          <cell r="W126" t="str">
            <v>-</v>
          </cell>
          <cell r="X126" t="str">
            <v>-</v>
          </cell>
          <cell r="Y126" t="str">
            <v>-</v>
          </cell>
          <cell r="Z126" t="str">
            <v>-</v>
          </cell>
          <cell r="AA126" t="str">
            <v>金源广告</v>
          </cell>
        </row>
        <row r="127">
          <cell r="B127" t="str">
            <v>北京多彩互动广告有限公司-vivo-金融电商-2018</v>
          </cell>
          <cell r="C127" t="str">
            <v>北京多彩-vivo-金融电商-金源广告</v>
          </cell>
          <cell r="D127" t="str">
            <v>2018/01/01-2019/12/31</v>
          </cell>
          <cell r="E127" t="str">
            <v>北京市朝阳区酒仙桥路24号院4号楼先锋金融大厦10层</v>
          </cell>
          <cell r="F127" t="str">
            <v>李思洁</v>
          </cell>
          <cell r="G127" t="str">
            <v>13420911021</v>
          </cell>
          <cell r="H127" t="str">
            <v>lisijie@adnice.com</v>
          </cell>
          <cell r="I127" t="str">
            <v>媒介执行</v>
          </cell>
          <cell r="J127"/>
          <cell r="K127" t="str">
            <v>预付款,预存款,账期付款</v>
          </cell>
          <cell r="L127" t="str">
            <v>北京多彩互动广告有限公司</v>
          </cell>
          <cell r="M127" t="str">
            <v>1101040160000553155</v>
          </cell>
          <cell r="N127" t="str">
            <v>CPD;CPT;</v>
          </cell>
          <cell r="O127" t="str">
            <v>无</v>
          </cell>
          <cell r="P127" t="str">
            <v>无</v>
          </cell>
          <cell r="Q127" t="str">
            <v>2018/01/01-2019/12/31</v>
          </cell>
          <cell r="R127" t="str">
            <v>-</v>
          </cell>
          <cell r="S127" t="str">
            <v>-</v>
          </cell>
          <cell r="T127" t="str">
            <v>-</v>
          </cell>
          <cell r="U127" t="str">
            <v>-</v>
          </cell>
          <cell r="V127" t="str">
            <v>-</v>
          </cell>
          <cell r="W127" t="str">
            <v>-</v>
          </cell>
          <cell r="X127" t="str">
            <v>-</v>
          </cell>
          <cell r="Y127" t="str">
            <v>-</v>
          </cell>
          <cell r="Z127" t="str">
            <v>-</v>
          </cell>
          <cell r="AA127" t="str">
            <v>金源广告</v>
          </cell>
        </row>
        <row r="128">
          <cell r="B128" t="str">
            <v>北京多彩互动广告有限公司-小米-金融-2018</v>
          </cell>
          <cell r="C128" t="str">
            <v>北京多彩-小米-金融-金源科技</v>
          </cell>
          <cell r="D128" t="str">
            <v>2018/01/01-2019/12/31</v>
          </cell>
          <cell r="E128" t="str">
            <v>北京市朝阳区酒仙桥路24号院4号楼先锋金融大厦10层</v>
          </cell>
          <cell r="F128" t="str">
            <v>张亚妮</v>
          </cell>
          <cell r="G128" t="str">
            <v>15611181013</v>
          </cell>
          <cell r="H128" t="str">
            <v>zhangyani@adnice.com</v>
          </cell>
          <cell r="I128" t="str">
            <v/>
          </cell>
          <cell r="J128"/>
          <cell r="K128" t="str">
            <v>预存款</v>
          </cell>
          <cell r="L128" t="str">
            <v>北京多彩互动广告有限公司</v>
          </cell>
          <cell r="M128" t="str">
            <v>1101040160000553155</v>
          </cell>
          <cell r="N128" t="str">
            <v>CPD;CPT;CPC;CPM;</v>
          </cell>
          <cell r="O128" t="str">
            <v>无</v>
          </cell>
          <cell r="P128" t="str">
            <v>无</v>
          </cell>
          <cell r="Q128" t="str">
            <v>2018/01/01-2019/12/31</v>
          </cell>
          <cell r="R128" t="str">
            <v>-</v>
          </cell>
          <cell r="S128" t="str">
            <v>-</v>
          </cell>
          <cell r="T128" t="str">
            <v>-</v>
          </cell>
          <cell r="U128" t="str">
            <v>-</v>
          </cell>
          <cell r="V128" t="str">
            <v>-</v>
          </cell>
          <cell r="W128" t="str">
            <v>-</v>
          </cell>
          <cell r="X128" t="str">
            <v>-</v>
          </cell>
          <cell r="Y128" t="str">
            <v>-</v>
          </cell>
          <cell r="Z128" t="str">
            <v>-</v>
          </cell>
          <cell r="AA128" t="str">
            <v>金源科技</v>
          </cell>
        </row>
        <row r="129">
          <cell r="B129" t="str">
            <v>北京多彩互动广告有限公司-vivo-旅教工-2018</v>
          </cell>
          <cell r="C129" t="str">
            <v>北京多彩-vivo-旅教工-金源科技</v>
          </cell>
          <cell r="D129" t="str">
            <v>2018/01/01-2019/12/31</v>
          </cell>
          <cell r="E129" t="str">
            <v>北京市朝阳区酒仙桥路24号院4号楼先锋金融大厦10层</v>
          </cell>
          <cell r="F129" t="str">
            <v>李思洁</v>
          </cell>
          <cell r="G129" t="str">
            <v>13420911021</v>
          </cell>
          <cell r="H129" t="str">
            <v>lisijie@adnice.com</v>
          </cell>
          <cell r="I129" t="str">
            <v>媒介执行</v>
          </cell>
          <cell r="J129"/>
          <cell r="K129" t="str">
            <v>预付款,预存款,账期付款</v>
          </cell>
          <cell r="L129" t="str">
            <v>北京多彩互动广告有限公司</v>
          </cell>
          <cell r="M129" t="str">
            <v>1101040160000553155</v>
          </cell>
          <cell r="N129" t="str">
            <v>CPD;CPT;</v>
          </cell>
          <cell r="O129" t="str">
            <v>无</v>
          </cell>
          <cell r="P129" t="str">
            <v>无</v>
          </cell>
          <cell r="Q129" t="str">
            <v>2018/01/01-2019/12/31</v>
          </cell>
          <cell r="R129" t="str">
            <v>-</v>
          </cell>
          <cell r="S129" t="str">
            <v>-</v>
          </cell>
          <cell r="T129" t="str">
            <v>-</v>
          </cell>
          <cell r="U129" t="str">
            <v>-</v>
          </cell>
          <cell r="V129" t="str">
            <v>-</v>
          </cell>
          <cell r="W129" t="str">
            <v>-</v>
          </cell>
          <cell r="X129" t="str">
            <v>-</v>
          </cell>
          <cell r="Y129" t="str">
            <v>-</v>
          </cell>
          <cell r="Z129" t="str">
            <v>-</v>
          </cell>
          <cell r="AA129" t="str">
            <v>金源科技</v>
          </cell>
        </row>
        <row r="130">
          <cell r="B130" t="str">
            <v>北京多彩互动广告有限公司-小米-金融-2018</v>
          </cell>
          <cell r="C130" t="str">
            <v>北京多彩-小米-金融-金源广告</v>
          </cell>
          <cell r="D130" t="str">
            <v>2018/01/01-2019/12/31</v>
          </cell>
          <cell r="E130" t="str">
            <v>北京市朝阳区酒仙桥路24号院4号楼先锋金融大厦10层</v>
          </cell>
          <cell r="F130" t="str">
            <v>张亚妮</v>
          </cell>
          <cell r="G130" t="str">
            <v>15611181013</v>
          </cell>
          <cell r="H130" t="str">
            <v>zhangyani@adnice.com</v>
          </cell>
          <cell r="I130" t="str">
            <v/>
          </cell>
          <cell r="J130"/>
          <cell r="K130" t="str">
            <v>预存款</v>
          </cell>
          <cell r="L130" t="str">
            <v>北京多彩互动广告有限公司</v>
          </cell>
          <cell r="M130" t="str">
            <v>1101040160000553155</v>
          </cell>
          <cell r="N130" t="str">
            <v>CPD;CPT;CPC;CPM;</v>
          </cell>
          <cell r="O130" t="str">
            <v>无</v>
          </cell>
          <cell r="P130" t="str">
            <v>无</v>
          </cell>
          <cell r="Q130" t="str">
            <v>2018/01/01-2019/12/31</v>
          </cell>
          <cell r="R130" t="str">
            <v>-</v>
          </cell>
          <cell r="S130" t="str">
            <v>-</v>
          </cell>
          <cell r="T130" t="str">
            <v>-</v>
          </cell>
          <cell r="U130" t="str">
            <v>-</v>
          </cell>
          <cell r="V130" t="str">
            <v>-</v>
          </cell>
          <cell r="W130" t="str">
            <v>-</v>
          </cell>
          <cell r="X130" t="str">
            <v>-</v>
          </cell>
          <cell r="Y130" t="str">
            <v>-</v>
          </cell>
          <cell r="Z130" t="str">
            <v>-</v>
          </cell>
          <cell r="AA130" t="str">
            <v>金源广告</v>
          </cell>
        </row>
        <row r="131">
          <cell r="B131" t="str">
            <v>北京多彩互动广告有限公司-vivo-旅教工-2018</v>
          </cell>
          <cell r="C131" t="str">
            <v>北京多彩-vivo-旅教工-金源广告</v>
          </cell>
          <cell r="D131" t="str">
            <v>2018/01/01-2019/12/31</v>
          </cell>
          <cell r="E131" t="str">
            <v>北京市朝阳区酒仙桥路24号院4号楼先锋金融大厦10层</v>
          </cell>
          <cell r="F131" t="str">
            <v>李思洁</v>
          </cell>
          <cell r="G131" t="str">
            <v>13420911021</v>
          </cell>
          <cell r="H131" t="str">
            <v>lisijie@adnice.com</v>
          </cell>
          <cell r="I131" t="str">
            <v>媒介执行</v>
          </cell>
          <cell r="J131"/>
          <cell r="K131" t="str">
            <v>预付款,预存款,账期付款</v>
          </cell>
          <cell r="L131" t="str">
            <v>北京多彩互动广告有限公司</v>
          </cell>
          <cell r="M131" t="str">
            <v>1101040160000553155</v>
          </cell>
          <cell r="N131" t="str">
            <v>CPD;CPT;</v>
          </cell>
          <cell r="O131" t="str">
            <v>无</v>
          </cell>
          <cell r="P131" t="str">
            <v>无</v>
          </cell>
          <cell r="Q131" t="str">
            <v>2018/01/01-2019/12/31</v>
          </cell>
          <cell r="R131" t="str">
            <v>-</v>
          </cell>
          <cell r="S131" t="str">
            <v>-</v>
          </cell>
          <cell r="T131" t="str">
            <v>-</v>
          </cell>
          <cell r="U131" t="str">
            <v>-</v>
          </cell>
          <cell r="V131" t="str">
            <v>-</v>
          </cell>
          <cell r="W131" t="str">
            <v>-</v>
          </cell>
          <cell r="X131" t="str">
            <v>-</v>
          </cell>
          <cell r="Y131" t="str">
            <v>-</v>
          </cell>
          <cell r="Z131" t="str">
            <v>-</v>
          </cell>
          <cell r="AA131" t="str">
            <v>金源广告</v>
          </cell>
        </row>
        <row r="132">
          <cell r="B132" t="str">
            <v>北京多彩互动广告有限公司-魅族-全行业-2018</v>
          </cell>
          <cell r="C132" t="str">
            <v>北京多彩-魅族-全行业-金源科技</v>
          </cell>
          <cell r="D132" t="str">
            <v>2017/01/01-2019/12/31</v>
          </cell>
          <cell r="E132" t="str">
            <v>北京市朝阳区酒仙桥路24号院4号楼先锋金融大厦10层</v>
          </cell>
          <cell r="F132" t="str">
            <v>王桂湘</v>
          </cell>
          <cell r="G132" t="str">
            <v>18676741287</v>
          </cell>
          <cell r="H132" t="str">
            <v>wangguixiang@adnice.com</v>
          </cell>
          <cell r="I132" t="str">
            <v>媒介执行</v>
          </cell>
          <cell r="J132"/>
          <cell r="K132" t="str">
            <v>预付款,预存款,账期付款</v>
          </cell>
          <cell r="L132" t="str">
            <v>北京多彩互动广告有限公司</v>
          </cell>
          <cell r="M132" t="str">
            <v>1101040160000553155</v>
          </cell>
          <cell r="N132" t="str">
            <v>CPD;CPT;信息流;</v>
          </cell>
          <cell r="O132" t="str">
            <v>无</v>
          </cell>
          <cell r="P132" t="str">
            <v>无</v>
          </cell>
          <cell r="Q132" t="str">
            <v>2017/01/01-2019/12/31</v>
          </cell>
          <cell r="R132" t="str">
            <v>-</v>
          </cell>
          <cell r="S132" t="str">
            <v>-</v>
          </cell>
          <cell r="T132" t="str">
            <v>-</v>
          </cell>
          <cell r="U132" t="str">
            <v>-</v>
          </cell>
          <cell r="V132" t="str">
            <v>-</v>
          </cell>
          <cell r="W132" t="str">
            <v>-</v>
          </cell>
          <cell r="X132" t="str">
            <v>-</v>
          </cell>
          <cell r="Y132" t="str">
            <v>-</v>
          </cell>
          <cell r="Z132" t="str">
            <v>-</v>
          </cell>
          <cell r="AA132" t="str">
            <v>金源科技</v>
          </cell>
        </row>
        <row r="133">
          <cell r="B133" t="str">
            <v>北京多彩互动广告有限公司-OPPO-电商金融-金源广告</v>
          </cell>
          <cell r="C133" t="str">
            <v>北京多彩-OPPO-电商金融-金源广告</v>
          </cell>
          <cell r="D133" t="str">
            <v>2018/01/01-2019/12/31</v>
          </cell>
          <cell r="E133" t="str">
            <v>北京市朝阳区酒仙桥路24号院4号楼先锋金融大厦10层</v>
          </cell>
          <cell r="F133" t="str">
            <v>张子天</v>
          </cell>
          <cell r="G133" t="str">
            <v>18601272147</v>
          </cell>
          <cell r="H133" t="str">
            <v>zhangzitian@adnice.com</v>
          </cell>
          <cell r="I133" t="str">
            <v/>
          </cell>
          <cell r="J133"/>
          <cell r="K133" t="str">
            <v>账期付款,预存款</v>
          </cell>
          <cell r="L133" t="str">
            <v>北京多彩互动广告有限公司</v>
          </cell>
          <cell r="M133" t="str">
            <v>1101040160000553155</v>
          </cell>
          <cell r="N133" t="str">
            <v>CPD;CPT;CPC;CPM;联盟;</v>
          </cell>
          <cell r="O133" t="str">
            <v>无</v>
          </cell>
          <cell r="P133" t="str">
            <v>无</v>
          </cell>
          <cell r="Q133" t="str">
            <v>2018/01/01-2019/12/31</v>
          </cell>
          <cell r="R133" t="str">
            <v>-</v>
          </cell>
          <cell r="S133" t="str">
            <v>-</v>
          </cell>
          <cell r="T133" t="str">
            <v>-</v>
          </cell>
          <cell r="U133" t="str">
            <v>-</v>
          </cell>
          <cell r="V133" t="str">
            <v>-</v>
          </cell>
          <cell r="W133" t="str">
            <v>-</v>
          </cell>
          <cell r="X133" t="str">
            <v>-</v>
          </cell>
          <cell r="Y133" t="str">
            <v>-</v>
          </cell>
          <cell r="Z133" t="str">
            <v>-</v>
          </cell>
          <cell r="AA133" t="str">
            <v>金源广告</v>
          </cell>
        </row>
        <row r="134">
          <cell r="B134" t="str">
            <v>北京多彩互动广告有限公司-魅族-全行业-2018</v>
          </cell>
          <cell r="C134" t="str">
            <v>北京多彩-魅族-全行业-金源广告</v>
          </cell>
          <cell r="D134" t="str">
            <v>2018/01/01-2019/12/31</v>
          </cell>
          <cell r="E134" t="str">
            <v>北京市朝阳区酒仙桥路24号院4号楼先锋金融大厦10层</v>
          </cell>
          <cell r="F134" t="str">
            <v>王桂湘</v>
          </cell>
          <cell r="G134" t="str">
            <v>18676741287</v>
          </cell>
          <cell r="H134" t="str">
            <v>wangguixiang@adnice.com</v>
          </cell>
          <cell r="I134" t="str">
            <v>媒介执行</v>
          </cell>
          <cell r="J134"/>
          <cell r="K134" t="str">
            <v>预付款,账期付款,预存款</v>
          </cell>
          <cell r="L134" t="str">
            <v>北京多彩互动广告有限公司</v>
          </cell>
          <cell r="M134" t="str">
            <v>1101040160000553155</v>
          </cell>
          <cell r="N134" t="str">
            <v>CPD;CPT;信息流;</v>
          </cell>
          <cell r="O134" t="str">
            <v>无</v>
          </cell>
          <cell r="P134" t="str">
            <v>无</v>
          </cell>
          <cell r="Q134" t="str">
            <v>2018/01/01-2019/12/31</v>
          </cell>
          <cell r="R134" t="str">
            <v>-</v>
          </cell>
          <cell r="S134" t="str">
            <v>-</v>
          </cell>
          <cell r="T134" t="str">
            <v>-</v>
          </cell>
          <cell r="U134" t="str">
            <v>-</v>
          </cell>
          <cell r="V134" t="str">
            <v>-</v>
          </cell>
          <cell r="W134" t="str">
            <v>-</v>
          </cell>
          <cell r="X134" t="str">
            <v>-</v>
          </cell>
          <cell r="Y134" t="str">
            <v>-</v>
          </cell>
          <cell r="Z134" t="str">
            <v>-</v>
          </cell>
          <cell r="AA134" t="str">
            <v>金源广告</v>
          </cell>
        </row>
        <row r="135">
          <cell r="B135" t="str">
            <v>北京多彩互动广告有限公司-小米-网服-2018</v>
          </cell>
          <cell r="C135" t="str">
            <v>北京多彩-小米-网服-金源科技</v>
          </cell>
          <cell r="D135" t="str">
            <v>2018/01/01-2019/12/31</v>
          </cell>
          <cell r="E135" t="str">
            <v>北京市朝阳区酒仙桥路24号院4号楼先锋金融大厦10层</v>
          </cell>
          <cell r="F135" t="str">
            <v>张亚妮</v>
          </cell>
          <cell r="G135" t="str">
            <v>15611181013</v>
          </cell>
          <cell r="H135" t="str">
            <v>zhangyani@adnice.com</v>
          </cell>
          <cell r="I135" t="str">
            <v/>
          </cell>
          <cell r="J135"/>
          <cell r="K135" t="str">
            <v>预存款</v>
          </cell>
          <cell r="L135" t="str">
            <v>北京多彩互动广告有限公司</v>
          </cell>
          <cell r="M135" t="str">
            <v>1101040160000553155</v>
          </cell>
          <cell r="N135" t="str">
            <v>CPD;CPT;CPC;CPM;</v>
          </cell>
          <cell r="O135" t="str">
            <v>无</v>
          </cell>
          <cell r="P135" t="str">
            <v>无</v>
          </cell>
          <cell r="Q135" t="str">
            <v>2018/01/01-2019/12/31</v>
          </cell>
          <cell r="R135" t="str">
            <v>-</v>
          </cell>
          <cell r="S135" t="str">
            <v>-</v>
          </cell>
          <cell r="T135" t="str">
            <v>-</v>
          </cell>
          <cell r="U135" t="str">
            <v>-</v>
          </cell>
          <cell r="V135" t="str">
            <v>-</v>
          </cell>
          <cell r="W135" t="str">
            <v>-</v>
          </cell>
          <cell r="X135" t="str">
            <v>-</v>
          </cell>
          <cell r="Y135" t="str">
            <v>-</v>
          </cell>
          <cell r="Z135" t="str">
            <v>-</v>
          </cell>
          <cell r="AA135" t="str">
            <v>金源科技</v>
          </cell>
        </row>
        <row r="136">
          <cell r="B136" t="str">
            <v>北京多彩互动广告有限公司-vivo-网服-2018</v>
          </cell>
          <cell r="C136" t="str">
            <v>北京多彩-vivo-网服-金源科技</v>
          </cell>
          <cell r="D136" t="str">
            <v>2018/01/01-2019/12/31</v>
          </cell>
          <cell r="E136" t="str">
            <v>北京市朝阳区酒仙桥路24号院4号楼先锋金融大厦10层</v>
          </cell>
          <cell r="F136" t="str">
            <v>李思洁</v>
          </cell>
          <cell r="G136" t="str">
            <v>13420911021</v>
          </cell>
          <cell r="H136" t="str">
            <v>lisijie@adnice.com</v>
          </cell>
          <cell r="I136" t="str">
            <v>媒介执行</v>
          </cell>
          <cell r="J136"/>
          <cell r="K136" t="str">
            <v>预付款,预存款,账期付款</v>
          </cell>
          <cell r="L136" t="str">
            <v>北京多彩互动广告有限公司</v>
          </cell>
          <cell r="M136" t="str">
            <v>1101040160000553155</v>
          </cell>
          <cell r="N136" t="str">
            <v>CPD;CPT;CPC;联盟;</v>
          </cell>
          <cell r="O136" t="str">
            <v>无</v>
          </cell>
          <cell r="P136" t="str">
            <v>无</v>
          </cell>
          <cell r="Q136" t="str">
            <v>2018/01/01-2019/12/31</v>
          </cell>
          <cell r="R136" t="str">
            <v>-</v>
          </cell>
          <cell r="S136" t="str">
            <v>-</v>
          </cell>
          <cell r="T136" t="str">
            <v>-</v>
          </cell>
          <cell r="U136" t="str">
            <v>-</v>
          </cell>
          <cell r="V136" t="str">
            <v>-</v>
          </cell>
          <cell r="W136" t="str">
            <v>-</v>
          </cell>
          <cell r="X136" t="str">
            <v>-</v>
          </cell>
          <cell r="Y136" t="str">
            <v>-</v>
          </cell>
          <cell r="Z136" t="str">
            <v>-</v>
          </cell>
          <cell r="AA136" t="str">
            <v>金源科技</v>
          </cell>
        </row>
        <row r="137">
          <cell r="B137" t="str">
            <v>北京多彩互动广告有限公司-小米-网服-2018</v>
          </cell>
          <cell r="C137" t="str">
            <v>北京多彩-小米-网服-金源广告</v>
          </cell>
          <cell r="D137" t="str">
            <v>2018/01/01-2019/12/31</v>
          </cell>
          <cell r="E137" t="str">
            <v>北京市朝阳区酒仙桥路24号院4号楼先锋金融大厦10层</v>
          </cell>
          <cell r="F137" t="str">
            <v>张亚妮</v>
          </cell>
          <cell r="G137" t="str">
            <v>15611181013</v>
          </cell>
          <cell r="H137" t="str">
            <v>zhangyani@adnice.com</v>
          </cell>
          <cell r="I137" t="str">
            <v/>
          </cell>
          <cell r="J137"/>
          <cell r="K137" t="str">
            <v>预存款</v>
          </cell>
          <cell r="L137" t="str">
            <v>北京多彩互动广告有限公司</v>
          </cell>
          <cell r="M137" t="str">
            <v>1101040160000553155</v>
          </cell>
          <cell r="N137" t="str">
            <v>CPD;CPT;CPC;CPM;</v>
          </cell>
          <cell r="O137" t="str">
            <v>无</v>
          </cell>
          <cell r="P137" t="str">
            <v>无</v>
          </cell>
          <cell r="Q137" t="str">
            <v>2018/01/01-2019/12/31</v>
          </cell>
          <cell r="R137" t="str">
            <v>-</v>
          </cell>
          <cell r="S137" t="str">
            <v>-</v>
          </cell>
          <cell r="T137" t="str">
            <v>-</v>
          </cell>
          <cell r="U137" t="str">
            <v>-</v>
          </cell>
          <cell r="V137" t="str">
            <v>-</v>
          </cell>
          <cell r="W137" t="str">
            <v>-</v>
          </cell>
          <cell r="X137" t="str">
            <v>-</v>
          </cell>
          <cell r="Y137" t="str">
            <v>-</v>
          </cell>
          <cell r="Z137" t="str">
            <v>-</v>
          </cell>
          <cell r="AA137" t="str">
            <v>金源广告</v>
          </cell>
        </row>
        <row r="138">
          <cell r="B138" t="str">
            <v>北京多彩互动广告有限公司-OPPO-电商金融-金源科技</v>
          </cell>
          <cell r="C138" t="str">
            <v>北京多彩-OPPO-电商金融-金源科技</v>
          </cell>
          <cell r="D138" t="str">
            <v>2018/01/01-2019/12/31</v>
          </cell>
          <cell r="E138" t="str">
            <v>北京市朝阳区酒仙桥路24号院4号楼先锋金融大厦10层</v>
          </cell>
          <cell r="F138" t="str">
            <v>张子天</v>
          </cell>
          <cell r="G138" t="str">
            <v>18601272147</v>
          </cell>
          <cell r="H138" t="str">
            <v>zhangzitian@adnice.com</v>
          </cell>
          <cell r="I138" t="str">
            <v/>
          </cell>
          <cell r="J138"/>
          <cell r="K138" t="str">
            <v>预存款,账期付款</v>
          </cell>
          <cell r="L138" t="str">
            <v>北京多彩互动广告有限公司</v>
          </cell>
          <cell r="M138" t="str">
            <v>1101040160000553155</v>
          </cell>
          <cell r="N138" t="str">
            <v>CPD;CPT;CPC;CPM;联盟;</v>
          </cell>
          <cell r="O138" t="str">
            <v>无</v>
          </cell>
          <cell r="P138" t="str">
            <v>无</v>
          </cell>
          <cell r="Q138" t="str">
            <v>2018/01/01-2019/12/31</v>
          </cell>
          <cell r="R138" t="str">
            <v>-</v>
          </cell>
          <cell r="S138" t="str">
            <v>-</v>
          </cell>
          <cell r="T138" t="str">
            <v>-</v>
          </cell>
          <cell r="U138" t="str">
            <v>-</v>
          </cell>
          <cell r="V138" t="str">
            <v>-</v>
          </cell>
          <cell r="W138" t="str">
            <v>-</v>
          </cell>
          <cell r="X138" t="str">
            <v>-</v>
          </cell>
          <cell r="Y138" t="str">
            <v>-</v>
          </cell>
          <cell r="Z138" t="str">
            <v>-</v>
          </cell>
          <cell r="AA138" t="str">
            <v>金源科技</v>
          </cell>
        </row>
        <row r="139">
          <cell r="B139" t="str">
            <v>北京多彩互动广告有限公司-vivo-网服-2018</v>
          </cell>
          <cell r="C139" t="str">
            <v>北京多彩-vivo-网服-金源广告</v>
          </cell>
          <cell r="D139" t="str">
            <v>2018/01/01-2020/12/31</v>
          </cell>
          <cell r="E139" t="str">
            <v>北京市朝阳区酒仙桥路24号院4号楼先锋金融大厦10层</v>
          </cell>
          <cell r="F139" t="str">
            <v>王桂湘</v>
          </cell>
          <cell r="G139" t="str">
            <v>18676741287</v>
          </cell>
          <cell r="H139" t="str">
            <v>wangguixiang@adnice.com</v>
          </cell>
          <cell r="I139" t="str">
            <v>媒介执行</v>
          </cell>
          <cell r="J139"/>
          <cell r="K139" t="str">
            <v>预付款,预存款,账期付款</v>
          </cell>
          <cell r="L139" t="str">
            <v>北京多彩互动广告有限公司</v>
          </cell>
          <cell r="M139" t="str">
            <v>1101040160000553155</v>
          </cell>
          <cell r="N139" t="str">
            <v>CPD;CPT;CPC;联盟;</v>
          </cell>
          <cell r="O139" t="str">
            <v>无</v>
          </cell>
          <cell r="P139" t="str">
            <v>无</v>
          </cell>
          <cell r="Q139" t="str">
            <v>2018/01/01-2020/12/31</v>
          </cell>
          <cell r="R139" t="str">
            <v>-</v>
          </cell>
          <cell r="S139" t="str">
            <v>-</v>
          </cell>
          <cell r="T139" t="str">
            <v>-</v>
          </cell>
          <cell r="U139" t="str">
            <v>-</v>
          </cell>
          <cell r="V139" t="str">
            <v>-</v>
          </cell>
          <cell r="W139" t="str">
            <v>-</v>
          </cell>
          <cell r="X139" t="str">
            <v>-</v>
          </cell>
          <cell r="Y139" t="str">
            <v>-</v>
          </cell>
          <cell r="Z139" t="str">
            <v>-</v>
          </cell>
          <cell r="AA139" t="str">
            <v>金源广告</v>
          </cell>
        </row>
        <row r="140">
          <cell r="B140" t="str">
            <v>霍尔果斯多彩互动广告有限公司-应用宝-全行业-2018</v>
          </cell>
          <cell r="C140" t="str">
            <v>霍尔果斯多彩-应用宝-金源广告</v>
          </cell>
          <cell r="D140" t="str">
            <v>2018/01/01-2019/12/31</v>
          </cell>
          <cell r="E140" t="str">
            <v>北京市朝阳区酒仙桥路24号院4号楼先锋金融大厦10层</v>
          </cell>
          <cell r="F140" t="str">
            <v>马景硕</v>
          </cell>
          <cell r="G140" t="str">
            <v>13520346493</v>
          </cell>
          <cell r="H140" t="str">
            <v>majingshuo@adnice.com</v>
          </cell>
          <cell r="I140" t="str">
            <v/>
          </cell>
          <cell r="J140"/>
          <cell r="K140" t="str">
            <v>预存款</v>
          </cell>
          <cell r="L140" t="str">
            <v>霍尔果斯多彩互动广告有限公司</v>
          </cell>
          <cell r="M140" t="str">
            <v>107667508007</v>
          </cell>
          <cell r="N140" t="str">
            <v>CPD;CPT;</v>
          </cell>
          <cell r="O140" t="str">
            <v>无</v>
          </cell>
          <cell r="P140" t="str">
            <v>无</v>
          </cell>
          <cell r="Q140" t="str">
            <v>2018/01/01-2019/12/31</v>
          </cell>
          <cell r="R140" t="str">
            <v>-</v>
          </cell>
          <cell r="S140" t="str">
            <v>-</v>
          </cell>
          <cell r="T140" t="str">
            <v>-</v>
          </cell>
          <cell r="U140" t="str">
            <v>-</v>
          </cell>
          <cell r="V140" t="str">
            <v>-</v>
          </cell>
          <cell r="W140" t="str">
            <v>-</v>
          </cell>
          <cell r="X140" t="str">
            <v>-</v>
          </cell>
          <cell r="Y140" t="str">
            <v>-</v>
          </cell>
          <cell r="Z140" t="str">
            <v>-</v>
          </cell>
          <cell r="AA140" t="str">
            <v>金源广告</v>
          </cell>
        </row>
        <row r="141">
          <cell r="B141" t="str">
            <v>霍尔果斯多彩互动广告有限公司-应用宝-全行业-2019</v>
          </cell>
          <cell r="C141" t="str">
            <v>霍尔果斯多彩-应用宝-金源科技</v>
          </cell>
          <cell r="D141" t="str">
            <v>2018/01/01-2019/12/31</v>
          </cell>
          <cell r="E141" t="str">
            <v>北京市朝阳区酒仙桥路24号院4号楼先锋金融大厦10层</v>
          </cell>
          <cell r="F141" t="str">
            <v>马景硕</v>
          </cell>
          <cell r="G141" t="str">
            <v>13520346493</v>
          </cell>
          <cell r="H141" t="str">
            <v>majingshuo@adnice.com</v>
          </cell>
          <cell r="I141" t="str">
            <v/>
          </cell>
          <cell r="J141"/>
          <cell r="K141" t="str">
            <v>预存款</v>
          </cell>
          <cell r="L141" t="str">
            <v>霍尔果斯多彩互动广告有限公司</v>
          </cell>
          <cell r="M141" t="str">
            <v>107667508007</v>
          </cell>
          <cell r="N141" t="str">
            <v>CPD;CPT;</v>
          </cell>
          <cell r="O141" t="str">
            <v>无</v>
          </cell>
          <cell r="P141" t="str">
            <v>无</v>
          </cell>
          <cell r="Q141" t="str">
            <v>2018/01/01-2019/12/31</v>
          </cell>
          <cell r="R141" t="str">
            <v>-</v>
          </cell>
          <cell r="S141" t="str">
            <v>-</v>
          </cell>
          <cell r="T141" t="str">
            <v>-</v>
          </cell>
          <cell r="U141" t="str">
            <v>-</v>
          </cell>
          <cell r="V141" t="str">
            <v>-</v>
          </cell>
          <cell r="W141" t="str">
            <v>-</v>
          </cell>
          <cell r="X141" t="str">
            <v>-</v>
          </cell>
          <cell r="Y141" t="str">
            <v>-</v>
          </cell>
          <cell r="Z141" t="str">
            <v>-</v>
          </cell>
          <cell r="AA141" t="str">
            <v>金源科技</v>
          </cell>
        </row>
        <row r="142">
          <cell r="B142" t="str">
            <v>霍尔果斯多彩互动广告有限公司-三星-网服电商-2019</v>
          </cell>
          <cell r="C142" t="str">
            <v>霍尔果斯多彩-三星-金源广告</v>
          </cell>
          <cell r="D142" t="str">
            <v>2018/01/01-2019/12/31</v>
          </cell>
          <cell r="E142" t="str">
            <v>北京市朝阳区酒仙桥路24号院4号楼先锋金融大厦10层</v>
          </cell>
          <cell r="F142" t="str">
            <v>马景硕</v>
          </cell>
          <cell r="G142" t="str">
            <v>13520346493</v>
          </cell>
          <cell r="H142" t="str">
            <v>majingshuo@adnice.com</v>
          </cell>
          <cell r="I142" t="str">
            <v/>
          </cell>
          <cell r="J142"/>
          <cell r="K142" t="str">
            <v>预存款,账期付款</v>
          </cell>
          <cell r="L142" t="str">
            <v>霍尔果斯多彩互动广告有限公司</v>
          </cell>
          <cell r="M142" t="str">
            <v>107667508007</v>
          </cell>
          <cell r="N142" t="str">
            <v>CPD;CPT;</v>
          </cell>
          <cell r="O142" t="str">
            <v>无</v>
          </cell>
          <cell r="P142" t="str">
            <v>无</v>
          </cell>
          <cell r="Q142" t="str">
            <v>2018/01/01-2019/12/31</v>
          </cell>
          <cell r="R142" t="str">
            <v>-</v>
          </cell>
          <cell r="S142" t="str">
            <v>-</v>
          </cell>
          <cell r="T142" t="str">
            <v>-</v>
          </cell>
          <cell r="U142" t="str">
            <v>-</v>
          </cell>
          <cell r="V142" t="str">
            <v>-</v>
          </cell>
          <cell r="W142" t="str">
            <v>-</v>
          </cell>
          <cell r="X142" t="str">
            <v>-</v>
          </cell>
          <cell r="Y142" t="str">
            <v>-</v>
          </cell>
          <cell r="Z142" t="str">
            <v>-</v>
          </cell>
          <cell r="AA142" t="str">
            <v>金源广告</v>
          </cell>
        </row>
        <row r="143">
          <cell r="B143" t="str">
            <v>霍尔果斯多彩互动广告有限公司-三星-网服电商-2019</v>
          </cell>
          <cell r="C143" t="str">
            <v>霍尔果斯多彩-三星-金源科技</v>
          </cell>
          <cell r="D143" t="str">
            <v>2018/01/01-2019/12/31</v>
          </cell>
          <cell r="E143" t="str">
            <v>北京市朝阳区酒仙桥路24号院4号楼先锋金融大厦10层</v>
          </cell>
          <cell r="F143" t="str">
            <v>马景硕</v>
          </cell>
          <cell r="G143" t="str">
            <v>13520346493</v>
          </cell>
          <cell r="H143" t="str">
            <v>majingshuo@adnice.com</v>
          </cell>
          <cell r="I143" t="str">
            <v/>
          </cell>
          <cell r="J143"/>
          <cell r="K143" t="str">
            <v>预存款,账期付款</v>
          </cell>
          <cell r="L143" t="str">
            <v>霍尔果斯多彩互动广告有限公司</v>
          </cell>
          <cell r="M143" t="str">
            <v>107667508007</v>
          </cell>
          <cell r="N143" t="str">
            <v>CPD;CPT;</v>
          </cell>
          <cell r="O143" t="str">
            <v>无</v>
          </cell>
          <cell r="P143" t="str">
            <v>无</v>
          </cell>
          <cell r="Q143" t="str">
            <v>2018/01/01-2019/12/31</v>
          </cell>
          <cell r="R143" t="str">
            <v>-</v>
          </cell>
          <cell r="S143" t="str">
            <v>-</v>
          </cell>
          <cell r="T143" t="str">
            <v>-</v>
          </cell>
          <cell r="U143" t="str">
            <v>-</v>
          </cell>
          <cell r="V143" t="str">
            <v>-</v>
          </cell>
          <cell r="W143" t="str">
            <v>-</v>
          </cell>
          <cell r="X143" t="str">
            <v>-</v>
          </cell>
          <cell r="Y143" t="str">
            <v>-</v>
          </cell>
          <cell r="Z143" t="str">
            <v>-</v>
          </cell>
          <cell r="AA143" t="str">
            <v>金源科技</v>
          </cell>
        </row>
        <row r="144">
          <cell r="B144" t="str">
            <v>霍尔果斯多彩互动广告有限公司-爱普-搜狗白名单-2018</v>
          </cell>
          <cell r="C144" t="str">
            <v>霍尔果斯多彩-爱普-搜狗白名单-金源广告</v>
          </cell>
          <cell r="D144" t="str">
            <v>2018/04/30-2019/12/31</v>
          </cell>
          <cell r="E144" t="str">
            <v>北京市朝阳区酒仙桥路24号院4号楼先锋金融大厦10层</v>
          </cell>
          <cell r="F144" t="str">
            <v>李洋</v>
          </cell>
          <cell r="G144" t="str">
            <v>15010302140</v>
          </cell>
          <cell r="H144" t="str">
            <v>liyang@adnice.com</v>
          </cell>
          <cell r="I144" t="str">
            <v>财务</v>
          </cell>
          <cell r="J144"/>
          <cell r="K144" t="str">
            <v>账期付款</v>
          </cell>
          <cell r="L144" t="str">
            <v>霍尔果斯多彩互动广告有限公司</v>
          </cell>
          <cell r="M144" t="str">
            <v>107667508007</v>
          </cell>
          <cell r="N144" t="str">
            <v>品牌专区;CPC;</v>
          </cell>
          <cell r="O144" t="str">
            <v>无</v>
          </cell>
          <cell r="P144" t="str">
            <v>无</v>
          </cell>
          <cell r="Q144" t="str">
            <v>2018/04/30-2019/12/31</v>
          </cell>
          <cell r="R144" t="str">
            <v>-</v>
          </cell>
          <cell r="S144" t="str">
            <v>-</v>
          </cell>
          <cell r="T144" t="str">
            <v>-</v>
          </cell>
          <cell r="U144" t="str">
            <v>-</v>
          </cell>
          <cell r="V144" t="str">
            <v>-</v>
          </cell>
          <cell r="W144" t="str">
            <v>-</v>
          </cell>
          <cell r="X144" t="str">
            <v>-</v>
          </cell>
          <cell r="Y144" t="str">
            <v>-</v>
          </cell>
          <cell r="Z144" t="str">
            <v>-</v>
          </cell>
          <cell r="AA144" t="str">
            <v>金源广告</v>
          </cell>
        </row>
        <row r="145">
          <cell r="B145" t="str">
            <v>霍尔果斯多彩互动广告有限公司-爱普-搜狗老客-2018</v>
          </cell>
          <cell r="C145" t="str">
            <v>霍尔果斯多彩-爱普-搜狗老客-金源科技</v>
          </cell>
          <cell r="D145" t="str">
            <v>2018/01/01-2019/12/31</v>
          </cell>
          <cell r="E145" t="str">
            <v>北京市朝阳区酒仙桥路24号院4号楼先锋金融大厦10层</v>
          </cell>
          <cell r="F145" t="str">
            <v>李洋</v>
          </cell>
          <cell r="G145" t="str">
            <v>15010302140</v>
          </cell>
          <cell r="H145" t="str">
            <v>liyang@adnice.com</v>
          </cell>
          <cell r="I145" t="str">
            <v>财务</v>
          </cell>
          <cell r="J145"/>
          <cell r="K145" t="str">
            <v>账期付款</v>
          </cell>
          <cell r="L145" t="str">
            <v>霍尔果斯多彩互动广告有限公司</v>
          </cell>
          <cell r="M145" t="str">
            <v>107667508007</v>
          </cell>
          <cell r="N145" t="str">
            <v>CPC;品牌专区;</v>
          </cell>
          <cell r="O145" t="str">
            <v>无</v>
          </cell>
          <cell r="P145" t="str">
            <v>无</v>
          </cell>
          <cell r="Q145" t="str">
            <v>2018/01/01-2019/12/31</v>
          </cell>
          <cell r="R145" t="str">
            <v>-</v>
          </cell>
          <cell r="S145" t="str">
            <v>-</v>
          </cell>
          <cell r="T145" t="str">
            <v>-</v>
          </cell>
          <cell r="U145" t="str">
            <v>-</v>
          </cell>
          <cell r="V145" t="str">
            <v>-</v>
          </cell>
          <cell r="W145" t="str">
            <v>-</v>
          </cell>
          <cell r="X145" t="str">
            <v>-</v>
          </cell>
          <cell r="Y145" t="str">
            <v>-</v>
          </cell>
          <cell r="Z145" t="str">
            <v>-</v>
          </cell>
          <cell r="AA145" t="str">
            <v>金源科技</v>
          </cell>
        </row>
        <row r="146">
          <cell r="B146" t="str">
            <v>霍尔果斯多彩互动广告有限公司-派瑞-豌豆荚-2018</v>
          </cell>
          <cell r="C146" t="str">
            <v>霍尔果斯多彩-派瑞-豌豆荚-金源广告</v>
          </cell>
          <cell r="D146" t="str">
            <v>2018/01/01-2019/12/31</v>
          </cell>
          <cell r="E146" t="str">
            <v>北京市朝阳区酒仙桥路24号院4号楼先锋金融大厦10层</v>
          </cell>
          <cell r="F146" t="str">
            <v>李洋</v>
          </cell>
          <cell r="G146" t="str">
            <v>15010302140</v>
          </cell>
          <cell r="H146" t="str">
            <v>liyang@adnice.com</v>
          </cell>
          <cell r="I146" t="str">
            <v>财务</v>
          </cell>
          <cell r="J146"/>
          <cell r="K146" t="str">
            <v>预付款</v>
          </cell>
          <cell r="L146" t="str">
            <v>霍尔果斯多彩互动广告有限公司</v>
          </cell>
          <cell r="M146" t="str">
            <v>107667508007</v>
          </cell>
          <cell r="N146" t="str">
            <v>CPD;</v>
          </cell>
          <cell r="O146" t="str">
            <v>无</v>
          </cell>
          <cell r="P146" t="str">
            <v>无</v>
          </cell>
          <cell r="Q146" t="str">
            <v>2018/01/01-2019/12/31</v>
          </cell>
          <cell r="R146" t="str">
            <v>-</v>
          </cell>
          <cell r="S146" t="str">
            <v>-</v>
          </cell>
          <cell r="T146" t="str">
            <v>-</v>
          </cell>
          <cell r="U146" t="str">
            <v>-</v>
          </cell>
          <cell r="V146" t="str">
            <v>-</v>
          </cell>
          <cell r="W146" t="str">
            <v>-</v>
          </cell>
          <cell r="X146" t="str">
            <v>-</v>
          </cell>
          <cell r="Y146" t="str">
            <v>-</v>
          </cell>
          <cell r="Z146" t="str">
            <v>-</v>
          </cell>
          <cell r="AA146" t="str">
            <v>金源广告</v>
          </cell>
        </row>
        <row r="147">
          <cell r="B147" t="str">
            <v>霍尔果斯多彩互动广告有限公司-锤子-辉煌-2018</v>
          </cell>
          <cell r="C147" t="str">
            <v>霍尔果斯多彩-锤子-辉煌-金源广告</v>
          </cell>
          <cell r="D147" t="str">
            <v>2018/01/01-2019/12/31</v>
          </cell>
          <cell r="E147" t="str">
            <v>北京市朝阳区酒仙桥路24号院4号楼先锋金融大厦10层</v>
          </cell>
          <cell r="F147" t="str">
            <v>李洋</v>
          </cell>
          <cell r="G147" t="str">
            <v>15010302140</v>
          </cell>
          <cell r="H147" t="str">
            <v>liyang@adnice.com</v>
          </cell>
          <cell r="I147" t="str">
            <v>财务</v>
          </cell>
          <cell r="J147"/>
          <cell r="K147" t="str">
            <v>预付款</v>
          </cell>
          <cell r="L147" t="str">
            <v>霍尔果斯多彩互动广告有限公司</v>
          </cell>
          <cell r="M147" t="str">
            <v>107667508007</v>
          </cell>
          <cell r="N147" t="str">
            <v>CPD;</v>
          </cell>
          <cell r="O147" t="str">
            <v>无</v>
          </cell>
          <cell r="P147" t="str">
            <v>无</v>
          </cell>
          <cell r="Q147" t="str">
            <v>2018/01/01-2019/12/31</v>
          </cell>
          <cell r="R147" t="str">
            <v>-</v>
          </cell>
          <cell r="S147" t="str">
            <v>-</v>
          </cell>
          <cell r="T147" t="str">
            <v>-</v>
          </cell>
          <cell r="U147" t="str">
            <v>-</v>
          </cell>
          <cell r="V147" t="str">
            <v>-</v>
          </cell>
          <cell r="W147" t="str">
            <v>-</v>
          </cell>
          <cell r="X147" t="str">
            <v>-</v>
          </cell>
          <cell r="Y147" t="str">
            <v>-</v>
          </cell>
          <cell r="Z147" t="str">
            <v>-</v>
          </cell>
          <cell r="AA147" t="str">
            <v>金源广告</v>
          </cell>
        </row>
        <row r="148">
          <cell r="B148" t="str">
            <v>北京多彩互动广告有限公司-华为-全行业-2018</v>
          </cell>
          <cell r="C148" t="str">
            <v>北京多彩-华为-全行业-金源科技</v>
          </cell>
          <cell r="D148" t="str">
            <v>2018/01/01-2020/12/31</v>
          </cell>
          <cell r="E148" t="str">
            <v>北京市朝阳区酒仙桥路24号院4号楼先锋金融大厦10层</v>
          </cell>
          <cell r="F148" t="str">
            <v>汤海燕</v>
          </cell>
          <cell r="G148" t="str">
            <v>15120062181</v>
          </cell>
          <cell r="H148" t="str">
            <v>tanghaian@adnice.com</v>
          </cell>
          <cell r="I148" t="str">
            <v/>
          </cell>
          <cell r="J148"/>
          <cell r="K148" t="str">
            <v>预存款</v>
          </cell>
          <cell r="L148" t="str">
            <v>北京多彩互动广告有限公司</v>
          </cell>
          <cell r="M148" t="str">
            <v>1101040160000553155</v>
          </cell>
          <cell r="N148" t="str">
            <v>CPD;云文件;CPT;信息流;</v>
          </cell>
          <cell r="O148" t="str">
            <v>无</v>
          </cell>
          <cell r="P148" t="str">
            <v>无</v>
          </cell>
          <cell r="Q148" t="str">
            <v>2018/01/01-2020/12/31</v>
          </cell>
          <cell r="R148" t="str">
            <v>-</v>
          </cell>
          <cell r="S148" t="str">
            <v>-</v>
          </cell>
          <cell r="T148" t="str">
            <v>-</v>
          </cell>
          <cell r="U148" t="str">
            <v>-</v>
          </cell>
          <cell r="V148" t="str">
            <v>-</v>
          </cell>
          <cell r="W148" t="str">
            <v>-</v>
          </cell>
          <cell r="X148" t="str">
            <v>-</v>
          </cell>
          <cell r="Y148" t="str">
            <v>-</v>
          </cell>
          <cell r="Z148" t="str">
            <v>-</v>
          </cell>
          <cell r="AA148" t="str">
            <v>金源科技</v>
          </cell>
        </row>
        <row r="149">
          <cell r="B149" t="str">
            <v>北京多彩互动广告有限公司-华为-全行业-2018</v>
          </cell>
          <cell r="C149" t="str">
            <v>北京多彩-华为-全行业-金源广告</v>
          </cell>
          <cell r="D149" t="str">
            <v>2018/01/01-2019/12/31</v>
          </cell>
          <cell r="E149" t="str">
            <v>北京市朝阳区酒仙桥路24号院4号楼先锋金融大厦10层</v>
          </cell>
          <cell r="F149" t="str">
            <v>汤海燕</v>
          </cell>
          <cell r="G149" t="str">
            <v>15120062181</v>
          </cell>
          <cell r="H149" t="str">
            <v>tanghaiyan@adnice.com</v>
          </cell>
          <cell r="I149" t="str">
            <v/>
          </cell>
          <cell r="J149"/>
          <cell r="K149" t="str">
            <v>预存款</v>
          </cell>
          <cell r="L149" t="str">
            <v>北京多彩互动广告有限公司</v>
          </cell>
          <cell r="M149" t="str">
            <v>1101040160000553155</v>
          </cell>
          <cell r="N149" t="str">
            <v>CPD;信息流;云文件;CPT;</v>
          </cell>
          <cell r="O149" t="str">
            <v>无</v>
          </cell>
          <cell r="P149" t="str">
            <v>无</v>
          </cell>
          <cell r="Q149" t="str">
            <v>2018/01/01-2019/12/31</v>
          </cell>
          <cell r="R149" t="str">
            <v>-</v>
          </cell>
          <cell r="S149" t="str">
            <v>-</v>
          </cell>
          <cell r="T149" t="str">
            <v>-</v>
          </cell>
          <cell r="U149" t="str">
            <v>-</v>
          </cell>
          <cell r="V149" t="str">
            <v>-</v>
          </cell>
          <cell r="W149" t="str">
            <v>-</v>
          </cell>
          <cell r="X149" t="str">
            <v>-</v>
          </cell>
          <cell r="Y149" t="str">
            <v>-</v>
          </cell>
          <cell r="Z149" t="str">
            <v>-</v>
          </cell>
          <cell r="AA149" t="str">
            <v>金源广告</v>
          </cell>
        </row>
        <row r="150">
          <cell r="B150" t="str">
            <v>北京金源互动广告有限公司-百度</v>
          </cell>
          <cell r="C150" t="str">
            <v>金源科技-金源广告-百度</v>
          </cell>
          <cell r="D150" t="str">
            <v>2018/01/01-2019/12/31</v>
          </cell>
          <cell r="E150" t="str">
            <v>北京市石景山区实兴大街30号院3号楼2层A-0011房间</v>
          </cell>
          <cell r="F150" t="str">
            <v>邰伟庚</v>
          </cell>
          <cell r="G150" t="str">
            <v>18101096635</v>
          </cell>
          <cell r="H150" t="str">
            <v>taiweigeng@adice.com</v>
          </cell>
          <cell r="I150" t="str">
            <v/>
          </cell>
          <cell r="J150"/>
          <cell r="K150" t="str">
            <v>预付款,账期付款</v>
          </cell>
          <cell r="L150" t="str">
            <v>北京金源互动广告有限公司</v>
          </cell>
          <cell r="M150" t="str">
            <v>11001042900053009035</v>
          </cell>
          <cell r="N150" t="str">
            <v>CPD;CPT;信息流;品牌专区;CPC;CPM;云文件;联盟;</v>
          </cell>
          <cell r="O150" t="str">
            <v>无</v>
          </cell>
          <cell r="P150" t="str">
            <v>无</v>
          </cell>
          <cell r="Q150" t="str">
            <v>2018/01/01-2019/12/31</v>
          </cell>
          <cell r="R150" t="str">
            <v>-</v>
          </cell>
          <cell r="S150" t="str">
            <v>-</v>
          </cell>
          <cell r="T150" t="str">
            <v>-</v>
          </cell>
          <cell r="U150" t="str">
            <v>-</v>
          </cell>
          <cell r="V150" t="str">
            <v>-</v>
          </cell>
          <cell r="W150" t="str">
            <v>-</v>
          </cell>
          <cell r="X150" t="str">
            <v>-</v>
          </cell>
          <cell r="Y150" t="str">
            <v>-</v>
          </cell>
          <cell r="Z150" t="str">
            <v>-</v>
          </cell>
          <cell r="AA150" t="str">
            <v>金源科技</v>
          </cell>
        </row>
        <row r="151">
          <cell r="B151" t="str">
            <v>北京百度网讯科技有限公司-2020</v>
          </cell>
          <cell r="C151" t="str">
            <v>金源广告-百度-2018</v>
          </cell>
          <cell r="D151" t="str">
            <v>2018/01/01-2020/12/31</v>
          </cell>
          <cell r="E151" t="str">
            <v>北京市石景山区实兴大街30号院3号楼2层B-0067房间</v>
          </cell>
          <cell r="F151" t="str">
            <v>张剑</v>
          </cell>
          <cell r="G151" t="str">
            <v>18518883427</v>
          </cell>
          <cell r="H151" t="str">
            <v>zhangjian@adnice.com</v>
          </cell>
          <cell r="I151" t="str">
            <v/>
          </cell>
          <cell r="J151"/>
          <cell r="K151" t="str">
            <v>账期付款,预付款</v>
          </cell>
          <cell r="L151" t="str">
            <v>北京百度网讯科技有限公司</v>
          </cell>
          <cell r="M151" t="str">
            <v>866180198510001</v>
          </cell>
          <cell r="N151" t="str">
            <v>CPD;CPT;信息流;品牌专区;CPC;CPM;</v>
          </cell>
          <cell r="O151" t="str">
            <v>无</v>
          </cell>
          <cell r="P151" t="str">
            <v>无</v>
          </cell>
          <cell r="Q151" t="str">
            <v>2018/01/01-2020/12/31</v>
          </cell>
          <cell r="R151" t="str">
            <v>-</v>
          </cell>
          <cell r="S151" t="str">
            <v>-</v>
          </cell>
          <cell r="T151" t="str">
            <v>-</v>
          </cell>
          <cell r="U151" t="str">
            <v>-</v>
          </cell>
          <cell r="V151" t="str">
            <v>-</v>
          </cell>
          <cell r="W151" t="str">
            <v>-</v>
          </cell>
          <cell r="X151" t="str">
            <v>-</v>
          </cell>
          <cell r="Y151" t="str">
            <v>-</v>
          </cell>
          <cell r="Z151" t="str">
            <v>-</v>
          </cell>
          <cell r="AA151" t="str">
            <v>金源广告</v>
          </cell>
        </row>
        <row r="152">
          <cell r="B152" t="str">
            <v>北京睿道网络科技有限公司</v>
          </cell>
          <cell r="C152" t="str">
            <v>北京多彩-睿道-广点通/朋友圈</v>
          </cell>
          <cell r="D152" t="str">
            <v>2018/06/11-2019/12/31</v>
          </cell>
          <cell r="E152" t="str">
            <v>北京市朝阳区望京方恒时代中心B-1409室</v>
          </cell>
          <cell r="F152" t="str">
            <v>袁林</v>
          </cell>
          <cell r="G152" t="str">
            <v>18643111233</v>
          </cell>
          <cell r="H152" t="str">
            <v>yuanlin@riddlemedia.cn</v>
          </cell>
          <cell r="I152" t="str">
            <v>媒介</v>
          </cell>
          <cell r="J152"/>
          <cell r="K152" t="str">
            <v>账期付款</v>
          </cell>
          <cell r="L152" t="str">
            <v>北京睿道网络科技有限公司</v>
          </cell>
          <cell r="M152" t="str">
            <v>1005890001500014016</v>
          </cell>
          <cell r="N152" t="str">
            <v>CPM;</v>
          </cell>
          <cell r="O152" t="str">
            <v>打折</v>
          </cell>
          <cell r="P152" t="str">
            <v>90.00%</v>
          </cell>
          <cell r="Q152" t="str">
            <v>2018/06/11-2019/12/31</v>
          </cell>
          <cell r="R152" t="str">
            <v>-</v>
          </cell>
          <cell r="S152" t="str">
            <v>-</v>
          </cell>
          <cell r="T152" t="str">
            <v>-</v>
          </cell>
          <cell r="U152" t="str">
            <v>-</v>
          </cell>
          <cell r="V152" t="str">
            <v>-</v>
          </cell>
          <cell r="W152" t="str">
            <v>-</v>
          </cell>
          <cell r="X152" t="str">
            <v>-</v>
          </cell>
          <cell r="Y152" t="str">
            <v>-</v>
          </cell>
          <cell r="Z152" t="str">
            <v>-</v>
          </cell>
          <cell r="AA152" t="str">
            <v>北京多彩</v>
          </cell>
        </row>
        <row r="153">
          <cell r="B153" t="str">
            <v>北京天卓科技有限公司</v>
          </cell>
          <cell r="C153" t="str">
            <v>北京多彩-天卓</v>
          </cell>
          <cell r="D153" t="str">
            <v>2018/07/11-2019/12/31</v>
          </cell>
          <cell r="E153" t="str">
            <v>北京市丰台区汉威国际广场三期2号楼7M层03室</v>
          </cell>
          <cell r="F153" t="str">
            <v>王蛟</v>
          </cell>
          <cell r="G153" t="str">
            <v>15306180507</v>
          </cell>
          <cell r="H153" t="str">
            <v>wj0507@tianzhuobj.com</v>
          </cell>
          <cell r="I153" t="str">
            <v>经理</v>
          </cell>
          <cell r="J153"/>
          <cell r="K153" t="str">
            <v>账期付款</v>
          </cell>
          <cell r="L153" t="str">
            <v>北京天卓科技有限公司</v>
          </cell>
          <cell r="M153" t="str">
            <v>11001166500052507744</v>
          </cell>
          <cell r="N153" t="str">
            <v>CPD;</v>
          </cell>
          <cell r="O153" t="str">
            <v>无</v>
          </cell>
          <cell r="P153" t="str">
            <v>无</v>
          </cell>
          <cell r="Q153" t="str">
            <v>2018/07/11-2019/12/31</v>
          </cell>
          <cell r="R153" t="str">
            <v>-</v>
          </cell>
          <cell r="S153" t="str">
            <v>-</v>
          </cell>
          <cell r="T153" t="str">
            <v>-</v>
          </cell>
          <cell r="U153" t="str">
            <v>-</v>
          </cell>
          <cell r="V153" t="str">
            <v>-</v>
          </cell>
          <cell r="W153" t="str">
            <v>-</v>
          </cell>
          <cell r="X153" t="str">
            <v>-</v>
          </cell>
          <cell r="Y153" t="str">
            <v>-</v>
          </cell>
          <cell r="Z153" t="str">
            <v>-</v>
          </cell>
          <cell r="AA153" t="str">
            <v>北京多彩</v>
          </cell>
        </row>
        <row r="154">
          <cell r="B154" t="str">
            <v>科达集团股份有限公司-华为</v>
          </cell>
          <cell r="C154" t="str">
            <v>华为--平安好房-派瑞</v>
          </cell>
          <cell r="D154" t="str">
            <v>2018/07/01-2018/12/31</v>
          </cell>
          <cell r="E154" t="str">
            <v>北京市朝阳区东四环惠桥南侧伊莎文心文化广场主楼六层</v>
          </cell>
          <cell r="F154" t="str">
            <v>刘文娟</v>
          </cell>
          <cell r="G154" t="str">
            <v>18726128360</v>
          </cell>
          <cell r="H154" t="str">
            <v>liuwenjuan@aspiration-cn.com</v>
          </cell>
          <cell r="I154" t="str">
            <v/>
          </cell>
          <cell r="J154"/>
          <cell r="K154" t="str">
            <v>预付款,账期付款</v>
          </cell>
          <cell r="L154" t="str">
            <v>科达集团股份有限公司</v>
          </cell>
          <cell r="M154" t="str">
            <v>1615 0022 2920 0391 086</v>
          </cell>
          <cell r="N154" t="str">
            <v>CPD;</v>
          </cell>
          <cell r="O154" t="str">
            <v>无</v>
          </cell>
          <cell r="P154" t="str">
            <v>无</v>
          </cell>
          <cell r="Q154" t="str">
            <v>2018/07/01-2018/12/31</v>
          </cell>
          <cell r="R154" t="str">
            <v>-</v>
          </cell>
          <cell r="S154" t="str">
            <v>-</v>
          </cell>
          <cell r="T154" t="str">
            <v>-</v>
          </cell>
          <cell r="U154" t="str">
            <v>-</v>
          </cell>
          <cell r="V154" t="str">
            <v>-</v>
          </cell>
          <cell r="W154" t="str">
            <v>-</v>
          </cell>
          <cell r="X154" t="str">
            <v>-</v>
          </cell>
          <cell r="Y154" t="str">
            <v>-</v>
          </cell>
          <cell r="Z154" t="str">
            <v>-</v>
          </cell>
          <cell r="AA154" t="str">
            <v>北京多彩</v>
          </cell>
        </row>
        <row r="155">
          <cell r="B155" t="str">
            <v>科达集团股份有限公司-OPPO-平安好房</v>
          </cell>
          <cell r="C155" t="str">
            <v>OPPO-平安好房-派瑞</v>
          </cell>
          <cell r="D155" t="str">
            <v>2018/01/01-2018/12/31</v>
          </cell>
          <cell r="E155" t="str">
            <v>北京市朝阳区东四环惠桥南侧伊莎文心文化广场主楼六层</v>
          </cell>
          <cell r="F155" t="str">
            <v>刘文娟</v>
          </cell>
          <cell r="G155" t="str">
            <v>18726128360</v>
          </cell>
          <cell r="H155" t="str">
            <v>zhengwenxing@kedabeijing.com</v>
          </cell>
          <cell r="I155" t="str">
            <v/>
          </cell>
          <cell r="J155"/>
          <cell r="K155" t="str">
            <v>预付款,账期付款</v>
          </cell>
          <cell r="L155" t="str">
            <v>科达集团股份有限公司</v>
          </cell>
          <cell r="M155" t="str">
            <v>1615 0022 2920 0391 086</v>
          </cell>
          <cell r="N155" t="str">
            <v>CPD;CPT;CPC;品牌专区;</v>
          </cell>
          <cell r="O155" t="str">
            <v>无</v>
          </cell>
          <cell r="P155" t="str">
            <v>无</v>
          </cell>
          <cell r="Q155" t="str">
            <v>2018/01/01-2018/12/31</v>
          </cell>
          <cell r="R155" t="str">
            <v>-</v>
          </cell>
          <cell r="S155" t="str">
            <v>-</v>
          </cell>
          <cell r="T155" t="str">
            <v>-</v>
          </cell>
          <cell r="U155" t="str">
            <v>-</v>
          </cell>
          <cell r="V155" t="str">
            <v>-</v>
          </cell>
          <cell r="W155" t="str">
            <v>-</v>
          </cell>
          <cell r="X155" t="str">
            <v>-</v>
          </cell>
          <cell r="Y155" t="str">
            <v>-</v>
          </cell>
          <cell r="Z155" t="str">
            <v>-</v>
          </cell>
          <cell r="AA155" t="str">
            <v>北京多彩</v>
          </cell>
        </row>
        <row r="156">
          <cell r="B156" t="str">
            <v>科达集团股份有限公司-小米-平安好房</v>
          </cell>
          <cell r="C156" t="str">
            <v>小米-平安好房-派瑞</v>
          </cell>
          <cell r="D156" t="str">
            <v>2018/07/16-2018/12/31</v>
          </cell>
          <cell r="E156" t="str">
            <v>北京市朝阳区东四环惠桥南侧伊莎文心文化广场主楼六层</v>
          </cell>
          <cell r="F156" t="str">
            <v>戴平</v>
          </cell>
          <cell r="G156" t="str">
            <v>13564656843</v>
          </cell>
          <cell r="H156" t="str">
            <v>daiping@adnice.com</v>
          </cell>
          <cell r="I156" t="str">
            <v/>
          </cell>
          <cell r="J156"/>
          <cell r="K156" t="str">
            <v>账期付款</v>
          </cell>
          <cell r="L156" t="str">
            <v>科达集团股份有限公司</v>
          </cell>
          <cell r="M156" t="str">
            <v>1615 0022 2920 0391 086</v>
          </cell>
          <cell r="N156" t="str">
            <v>CPD;CPT;CPC;CPM;</v>
          </cell>
          <cell r="O156" t="str">
            <v>无</v>
          </cell>
          <cell r="P156" t="str">
            <v>无</v>
          </cell>
          <cell r="Q156" t="str">
            <v>2018/07/16-2018/12/31</v>
          </cell>
          <cell r="R156" t="str">
            <v>-</v>
          </cell>
          <cell r="S156" t="str">
            <v>-</v>
          </cell>
          <cell r="T156" t="str">
            <v>-</v>
          </cell>
          <cell r="U156" t="str">
            <v>-</v>
          </cell>
          <cell r="V156" t="str">
            <v>-</v>
          </cell>
          <cell r="W156" t="str">
            <v>-</v>
          </cell>
          <cell r="X156" t="str">
            <v>-</v>
          </cell>
          <cell r="Y156" t="str">
            <v>-</v>
          </cell>
          <cell r="Z156" t="str">
            <v>-</v>
          </cell>
          <cell r="AA156" t="str">
            <v>北京多彩</v>
          </cell>
        </row>
        <row r="157">
          <cell r="B157" t="str">
            <v>3333333</v>
          </cell>
          <cell r="C157" t="str">
            <v>3333333</v>
          </cell>
          <cell r="D157" t="str">
            <v>2018/07/09-2020/08/01</v>
          </cell>
          <cell r="E157" t="str">
            <v>3333333</v>
          </cell>
          <cell r="F157" t="str">
            <v>333333</v>
          </cell>
          <cell r="G157" t="str">
            <v>13300003333</v>
          </cell>
          <cell r="H157" t="str">
            <v>333@qq.com</v>
          </cell>
          <cell r="I157" t="str">
            <v/>
          </cell>
          <cell r="J157"/>
          <cell r="K157" t="str">
            <v>账期付款,预存款</v>
          </cell>
          <cell r="L157" t="str">
            <v>3333</v>
          </cell>
          <cell r="M157" t="str">
            <v>3333</v>
          </cell>
          <cell r="N157" t="str">
            <v>CPD;</v>
          </cell>
          <cell r="O157" t="str">
            <v>无</v>
          </cell>
          <cell r="P157" t="str">
            <v>无</v>
          </cell>
          <cell r="Q157" t="str">
            <v>2018/07/09-2018/07/31</v>
          </cell>
          <cell r="R157" t="str">
            <v>即充即返</v>
          </cell>
          <cell r="S157" t="str">
            <v>12.95%</v>
          </cell>
          <cell r="T157" t="str">
            <v>2018/08/01-2018/08/20</v>
          </cell>
          <cell r="U157" t="str">
            <v>打折</v>
          </cell>
          <cell r="V157" t="str">
            <v>23.05%</v>
          </cell>
          <cell r="W157" t="str">
            <v>2018/08/21-2020/08/01</v>
          </cell>
          <cell r="X157" t="str">
            <v>-</v>
          </cell>
          <cell r="Y157" t="str">
            <v>-</v>
          </cell>
          <cell r="Z157" t="str">
            <v>-</v>
          </cell>
          <cell r="AA157" t="str">
            <v>北京多彩</v>
          </cell>
        </row>
        <row r="158">
          <cell r="B158" t="str">
            <v>2222222</v>
          </cell>
          <cell r="C158" t="str">
            <v>222222222</v>
          </cell>
          <cell r="D158" t="str">
            <v>2018/07/03-2018/09/03</v>
          </cell>
          <cell r="E158" t="str">
            <v>222222</v>
          </cell>
          <cell r="F158" t="str">
            <v>222</v>
          </cell>
          <cell r="G158" t="str">
            <v>13300001111</v>
          </cell>
          <cell r="H158" t="str">
            <v>222@qq.com</v>
          </cell>
          <cell r="I158" t="str">
            <v/>
          </cell>
          <cell r="J158"/>
          <cell r="K158" t="str">
            <v>账期付款,预付款,预存款</v>
          </cell>
          <cell r="L158" t="str">
            <v>222</v>
          </cell>
          <cell r="M158" t="str">
            <v>222</v>
          </cell>
          <cell r="N158" t="str">
            <v>CPD;CPT;</v>
          </cell>
          <cell r="O158" t="str">
            <v>无</v>
          </cell>
          <cell r="P158" t="str">
            <v>无</v>
          </cell>
          <cell r="Q158" t="str">
            <v>2018/07/03-2018/09/03</v>
          </cell>
          <cell r="R158" t="str">
            <v>-</v>
          </cell>
          <cell r="S158" t="str">
            <v>-</v>
          </cell>
          <cell r="T158" t="str">
            <v>-</v>
          </cell>
          <cell r="U158" t="str">
            <v>-</v>
          </cell>
          <cell r="V158" t="str">
            <v>-</v>
          </cell>
          <cell r="W158" t="str">
            <v>-</v>
          </cell>
          <cell r="X158" t="str">
            <v>-</v>
          </cell>
          <cell r="Y158" t="str">
            <v>-</v>
          </cell>
          <cell r="Z158" t="str">
            <v>-</v>
          </cell>
          <cell r="AA158" t="str">
            <v>北京多彩</v>
          </cell>
        </row>
        <row r="159">
          <cell r="B159" t="str">
            <v>111</v>
          </cell>
          <cell r="C159" t="str">
            <v>111</v>
          </cell>
          <cell r="D159" t="str">
            <v>2018/06/29-2018/06/29</v>
          </cell>
          <cell r="E159" t="str">
            <v>111</v>
          </cell>
          <cell r="F159" t="str">
            <v>1111</v>
          </cell>
          <cell r="G159" t="str">
            <v>13300001111</v>
          </cell>
          <cell r="H159" t="str">
            <v>1@sina.com</v>
          </cell>
          <cell r="I159" t="str">
            <v/>
          </cell>
          <cell r="J159"/>
          <cell r="K159" t="str">
            <v>预付款,账期付款</v>
          </cell>
          <cell r="L159" t="str">
            <v>1111</v>
          </cell>
          <cell r="M159" t="str">
            <v>1111</v>
          </cell>
          <cell r="N159" t="str">
            <v>CPD;CPT;信息流;</v>
          </cell>
          <cell r="O159" t="str">
            <v>无</v>
          </cell>
          <cell r="P159" t="str">
            <v>无</v>
          </cell>
          <cell r="Q159" t="str">
            <v>2018/06/29-2018/06/29</v>
          </cell>
          <cell r="R159" t="str">
            <v>-</v>
          </cell>
          <cell r="S159" t="str">
            <v>-</v>
          </cell>
          <cell r="T159" t="str">
            <v>-</v>
          </cell>
          <cell r="U159" t="str">
            <v>-</v>
          </cell>
          <cell r="V159" t="str">
            <v>-</v>
          </cell>
          <cell r="W159" t="str">
            <v>-</v>
          </cell>
          <cell r="X159" t="str">
            <v>-</v>
          </cell>
          <cell r="Y159" t="str">
            <v>-</v>
          </cell>
          <cell r="Z159" t="str">
            <v>-</v>
          </cell>
          <cell r="AA159" t="str">
            <v>北京多彩</v>
          </cell>
        </row>
        <row r="160">
          <cell r="B160" t="str">
            <v>广州君策网络科技有限公司</v>
          </cell>
          <cell r="C160" t="str">
            <v>君策-北京</v>
          </cell>
          <cell r="D160" t="str">
            <v>2018/01/01-2020/12/31</v>
          </cell>
          <cell r="E160" t="str">
            <v>广州市天河区万富商业大厦二区A206</v>
          </cell>
          <cell r="F160" t="str">
            <v>陈金乐</v>
          </cell>
          <cell r="G160" t="str">
            <v>18588765600</v>
          </cell>
          <cell r="H160" t="str">
            <v>18588765600@163.com</v>
          </cell>
          <cell r="I160" t="str">
            <v>媒介</v>
          </cell>
          <cell r="J160"/>
          <cell r="K160" t="str">
            <v>账期付款,预付款</v>
          </cell>
          <cell r="L160" t="str">
            <v>广州君策网络科技有限公司</v>
          </cell>
          <cell r="M160" t="str">
            <v>3602015009201715671</v>
          </cell>
          <cell r="N160" t="str">
            <v>CPT;</v>
          </cell>
          <cell r="O160" t="str">
            <v>无</v>
          </cell>
          <cell r="P160" t="str">
            <v>无</v>
          </cell>
          <cell r="Q160" t="str">
            <v>2018/01/01-2020/12/31</v>
          </cell>
          <cell r="R160" t="str">
            <v>-</v>
          </cell>
          <cell r="S160" t="str">
            <v>-</v>
          </cell>
          <cell r="T160" t="str">
            <v>-</v>
          </cell>
          <cell r="U160" t="str">
            <v>-</v>
          </cell>
          <cell r="V160" t="str">
            <v>-</v>
          </cell>
          <cell r="W160" t="str">
            <v>-</v>
          </cell>
          <cell r="X160" t="str">
            <v>-</v>
          </cell>
          <cell r="Y160" t="str">
            <v>-</v>
          </cell>
          <cell r="Z160" t="str">
            <v>-</v>
          </cell>
          <cell r="AA160" t="str">
            <v>北京多彩</v>
          </cell>
        </row>
        <row r="161">
          <cell r="B161" t="str">
            <v>霍尔果斯多彩互动广告有限公司-伙伴云</v>
          </cell>
          <cell r="C161" t="str">
            <v>霍尔果斯多彩-伙伴云-2018</v>
          </cell>
          <cell r="D161" t="str">
            <v>2018/04/01-2019/12/31</v>
          </cell>
          <cell r="E161" t="str">
            <v>北京市海淀区清华科技园8号楼启迪科技大厦D座10层</v>
          </cell>
          <cell r="F161" t="str">
            <v>李洋</v>
          </cell>
          <cell r="G161" t="str">
            <v>15010302140</v>
          </cell>
          <cell r="H161" t="str">
            <v>liyang@adnice.com</v>
          </cell>
          <cell r="I161" t="str">
            <v>财务</v>
          </cell>
          <cell r="J161"/>
          <cell r="K161" t="str">
            <v>账期付款</v>
          </cell>
          <cell r="L161" t="str">
            <v>霍尔果斯多彩互动广告有限公司</v>
          </cell>
          <cell r="M161" t="str">
            <v>107667508007</v>
          </cell>
          <cell r="N161" t="str">
            <v>CPC;</v>
          </cell>
          <cell r="O161" t="str">
            <v>无</v>
          </cell>
          <cell r="P161" t="str">
            <v>无</v>
          </cell>
          <cell r="Q161" t="str">
            <v>2019/04/01-2019/12/31</v>
          </cell>
          <cell r="R161" t="str">
            <v>-</v>
          </cell>
          <cell r="S161" t="str">
            <v>-</v>
          </cell>
          <cell r="T161" t="str">
            <v>-</v>
          </cell>
          <cell r="U161" t="str">
            <v>-</v>
          </cell>
          <cell r="V161" t="str">
            <v>-</v>
          </cell>
          <cell r="W161" t="str">
            <v>-</v>
          </cell>
          <cell r="X161" t="str">
            <v>-</v>
          </cell>
          <cell r="Y161" t="str">
            <v>-</v>
          </cell>
          <cell r="Z161" t="str">
            <v>-</v>
          </cell>
          <cell r="AA161" t="str">
            <v>北京多彩</v>
          </cell>
        </row>
        <row r="162">
          <cell r="B162" t="str">
            <v>北京伙伴云信息技术有限公司</v>
          </cell>
          <cell r="C162" t="str">
            <v>伙伴云-2018</v>
          </cell>
          <cell r="D162" t="str">
            <v>2018/04/01-2019/12/31</v>
          </cell>
          <cell r="E162" t="str">
            <v>北京市朝阳区望京广顺北大街36号3层</v>
          </cell>
          <cell r="F162" t="str">
            <v>马晓歌</v>
          </cell>
          <cell r="G162" t="str">
            <v>18511741615</v>
          </cell>
          <cell r="H162" t="str">
            <v>mxg@hbyaso.com</v>
          </cell>
          <cell r="I162" t="str">
            <v>媒介</v>
          </cell>
          <cell r="J162"/>
          <cell r="K162" t="str">
            <v>账期付款</v>
          </cell>
          <cell r="L162" t="str">
            <v>北京伙伴云信息技术有限公司</v>
          </cell>
          <cell r="M162" t="str">
            <v>6232550100543454</v>
          </cell>
          <cell r="N162" t="str">
            <v>CPC;</v>
          </cell>
          <cell r="O162" t="str">
            <v>无</v>
          </cell>
          <cell r="P162" t="str">
            <v>无</v>
          </cell>
          <cell r="Q162" t="str">
            <v>2019/04/01-2019/12/31</v>
          </cell>
          <cell r="R162" t="str">
            <v>-</v>
          </cell>
          <cell r="S162" t="str">
            <v>-</v>
          </cell>
          <cell r="T162" t="str">
            <v>-</v>
          </cell>
          <cell r="U162" t="str">
            <v>-</v>
          </cell>
          <cell r="V162" t="str">
            <v>-</v>
          </cell>
          <cell r="W162" t="str">
            <v>-</v>
          </cell>
          <cell r="X162" t="str">
            <v>-</v>
          </cell>
          <cell r="Y162" t="str">
            <v>-</v>
          </cell>
          <cell r="Z162" t="str">
            <v>-</v>
          </cell>
          <cell r="AA162" t="str">
            <v>霍尔果斯多彩</v>
          </cell>
        </row>
        <row r="163">
          <cell r="B163" t="str">
            <v>霍尔果斯多彩互动广告有限公司-派瑞朋友圈</v>
          </cell>
          <cell r="C163" t="str">
            <v>霍尔果斯多彩-朋友圈-2018</v>
          </cell>
          <cell r="D163" t="str">
            <v>2018/01/01-2019/12/31</v>
          </cell>
          <cell r="E163" t="str">
            <v>北京市海淀区清华科技园8号楼启迪科技大厦D座10层</v>
          </cell>
          <cell r="F163" t="str">
            <v>李洋</v>
          </cell>
          <cell r="G163" t="str">
            <v>15010302140</v>
          </cell>
          <cell r="H163" t="str">
            <v>liyang@adnice.com</v>
          </cell>
          <cell r="I163" t="str">
            <v>财务</v>
          </cell>
          <cell r="J163"/>
          <cell r="K163" t="str">
            <v>预付款</v>
          </cell>
          <cell r="L163" t="str">
            <v>霍尔果斯多彩互动广告有限公司</v>
          </cell>
          <cell r="M163" t="str">
            <v>107667508007</v>
          </cell>
          <cell r="N163" t="str">
            <v>CPM;</v>
          </cell>
          <cell r="O163" t="str">
            <v>无</v>
          </cell>
          <cell r="P163" t="str">
            <v>无</v>
          </cell>
          <cell r="Q163" t="str">
            <v>2018/01/01-2019/12/31</v>
          </cell>
          <cell r="R163" t="str">
            <v>-</v>
          </cell>
          <cell r="S163" t="str">
            <v>-</v>
          </cell>
          <cell r="T163" t="str">
            <v>-</v>
          </cell>
          <cell r="U163" t="str">
            <v>-</v>
          </cell>
          <cell r="V163" t="str">
            <v>-</v>
          </cell>
          <cell r="W163" t="str">
            <v>-</v>
          </cell>
          <cell r="X163" t="str">
            <v>-</v>
          </cell>
          <cell r="Y163" t="str">
            <v>-</v>
          </cell>
          <cell r="Z163" t="str">
            <v>-</v>
          </cell>
          <cell r="AA163" t="str">
            <v>北京多彩</v>
          </cell>
        </row>
        <row r="164">
          <cell r="B164" t="str">
            <v>12345</v>
          </cell>
          <cell r="C164" t="str">
            <v>123</v>
          </cell>
          <cell r="D164" t="str">
            <v>2018/06/08-2018/06/16</v>
          </cell>
          <cell r="E164" t="str">
            <v>北京</v>
          </cell>
          <cell r="F164" t="str">
            <v>1344</v>
          </cell>
          <cell r="G164" t="str">
            <v>13344445555</v>
          </cell>
          <cell r="H164" t="str">
            <v>7645555@qq.com</v>
          </cell>
          <cell r="I164" t="str">
            <v/>
          </cell>
          <cell r="J164"/>
          <cell r="K164" t="str">
            <v>账期付款</v>
          </cell>
          <cell r="L164" t="str">
            <v>12</v>
          </cell>
          <cell r="M164" t="str">
            <v>12</v>
          </cell>
          <cell r="N164" t="str">
            <v>CPD;</v>
          </cell>
          <cell r="O164" t="str">
            <v>无</v>
          </cell>
          <cell r="P164" t="str">
            <v>无</v>
          </cell>
          <cell r="Q164" t="str">
            <v>2018/06/08-2018/06/16</v>
          </cell>
          <cell r="R164" t="str">
            <v>-</v>
          </cell>
          <cell r="S164" t="str">
            <v>-</v>
          </cell>
          <cell r="T164" t="str">
            <v>-</v>
          </cell>
          <cell r="U164" t="str">
            <v>-</v>
          </cell>
          <cell r="V164" t="str">
            <v>-</v>
          </cell>
          <cell r="W164" t="str">
            <v>-</v>
          </cell>
          <cell r="X164" t="str">
            <v>-</v>
          </cell>
          <cell r="Y164" t="str">
            <v>-</v>
          </cell>
          <cell r="Z164" t="str">
            <v>-</v>
          </cell>
          <cell r="AA164" t="str">
            <v>北京多彩</v>
          </cell>
        </row>
        <row r="165">
          <cell r="B165" t="str">
            <v>霍尔果斯多彩互动广告有限公司-亚普路卡</v>
          </cell>
          <cell r="C165" t="str">
            <v>北京多彩-霍尔果斯多彩亚普路卡</v>
          </cell>
          <cell r="D165" t="str">
            <v>2018/01/01-2019/05/31</v>
          </cell>
          <cell r="E165" t="str">
            <v>新疆伊犁州霍尔果斯市北京路以西、珠海路以南合作中心配套区查验业务楼8楼8-11-146号</v>
          </cell>
          <cell r="F165" t="str">
            <v>蒲赟</v>
          </cell>
          <cell r="G165" t="str">
            <v>15652232649</v>
          </cell>
          <cell r="H165" t="str">
            <v>puyun@adnice.com</v>
          </cell>
          <cell r="I165" t="str">
            <v/>
          </cell>
          <cell r="J165"/>
          <cell r="K165" t="str">
            <v>预存款</v>
          </cell>
          <cell r="L165" t="str">
            <v>霍尔果斯多彩互动广告有限公司</v>
          </cell>
          <cell r="M165" t="str">
            <v>107667508007</v>
          </cell>
          <cell r="N165" t="str">
            <v>CPD;</v>
          </cell>
          <cell r="O165" t="str">
            <v>无</v>
          </cell>
          <cell r="P165" t="str">
            <v>无</v>
          </cell>
          <cell r="Q165" t="str">
            <v>2018/01/01-2019/05/31</v>
          </cell>
          <cell r="R165" t="str">
            <v>-</v>
          </cell>
          <cell r="S165" t="str">
            <v>-</v>
          </cell>
          <cell r="T165" t="str">
            <v>-</v>
          </cell>
          <cell r="U165" t="str">
            <v>-</v>
          </cell>
          <cell r="V165" t="str">
            <v>-</v>
          </cell>
          <cell r="W165" t="str">
            <v>-</v>
          </cell>
          <cell r="X165" t="str">
            <v>-</v>
          </cell>
          <cell r="Y165" t="str">
            <v>-</v>
          </cell>
          <cell r="Z165" t="str">
            <v>-</v>
          </cell>
          <cell r="AA165" t="str">
            <v>北京多彩</v>
          </cell>
        </row>
        <row r="166">
          <cell r="B166" t="str">
            <v>北京云锐国际文化传媒有限公司-贝壳找房</v>
          </cell>
          <cell r="C166" t="str">
            <v>小米-房产教育2019-贝壳找房</v>
          </cell>
          <cell r="D166" t="str">
            <v>2018/01/01-2019/12/31</v>
          </cell>
          <cell r="E166" t="str">
            <v>北京市通州区温榆河西路榆西一街金融街园中园一号院2号楼云锐大厦6层</v>
          </cell>
          <cell r="F166" t="str">
            <v>张珂</v>
          </cell>
          <cell r="G166" t="str">
            <v>18611891049</v>
          </cell>
          <cell r="H166" t="str">
            <v>zhangke@bjyunrui.com</v>
          </cell>
          <cell r="I166" t="str">
            <v/>
          </cell>
          <cell r="J166"/>
          <cell r="K166" t="str">
            <v>预付款,预存款</v>
          </cell>
          <cell r="L166" t="str">
            <v>北京云锐国际文化传媒有限公司</v>
          </cell>
          <cell r="M166" t="str">
            <v>1100 1190 6000 5250 0291</v>
          </cell>
          <cell r="N166" t="str">
            <v>CPD;CPT;CPC;CPM;</v>
          </cell>
          <cell r="O166" t="str">
            <v>无</v>
          </cell>
          <cell r="P166" t="str">
            <v>无</v>
          </cell>
          <cell r="Q166" t="str">
            <v>2018/01/01-2019/12/31</v>
          </cell>
          <cell r="R166" t="str">
            <v>-</v>
          </cell>
          <cell r="S166" t="str">
            <v>-</v>
          </cell>
          <cell r="T166" t="str">
            <v>-</v>
          </cell>
          <cell r="U166" t="str">
            <v>-</v>
          </cell>
          <cell r="V166" t="str">
            <v>-</v>
          </cell>
          <cell r="W166" t="str">
            <v>-</v>
          </cell>
          <cell r="X166" t="str">
            <v>-</v>
          </cell>
          <cell r="Y166" t="str">
            <v>-</v>
          </cell>
          <cell r="Z166" t="str">
            <v>-</v>
          </cell>
          <cell r="AA166" t="str">
            <v>北京多彩</v>
          </cell>
        </row>
        <row r="167">
          <cell r="B167" t="str">
            <v>运营-作图</v>
          </cell>
          <cell r="C167" t="str">
            <v>运营-作图</v>
          </cell>
          <cell r="D167" t="str">
            <v>2018/01/01-2019/12/31</v>
          </cell>
          <cell r="E167" t="str">
            <v>北京市海淀区清华科技园8号楼启迪科技大厦D座10层</v>
          </cell>
          <cell r="F167" t="str">
            <v>高彩凤</v>
          </cell>
          <cell r="G167" t="str">
            <v>18611060967</v>
          </cell>
          <cell r="H167" t="str">
            <v>gaocaifeng@adnice.com</v>
          </cell>
          <cell r="I167" t="str">
            <v/>
          </cell>
          <cell r="J167"/>
          <cell r="K167" t="str">
            <v>预付款</v>
          </cell>
          <cell r="L167" t="str">
            <v>北京多彩互动广告有限公司</v>
          </cell>
          <cell r="M167" t="str">
            <v>1101040160000553155</v>
          </cell>
          <cell r="N167" t="str">
            <v>CPD;</v>
          </cell>
          <cell r="O167" t="str">
            <v>无</v>
          </cell>
          <cell r="P167" t="str">
            <v>无</v>
          </cell>
          <cell r="Q167" t="str">
            <v>2018/01/01-2019/12/31</v>
          </cell>
          <cell r="R167" t="str">
            <v>-</v>
          </cell>
          <cell r="S167" t="str">
            <v>-</v>
          </cell>
          <cell r="T167" t="str">
            <v>-</v>
          </cell>
          <cell r="U167" t="str">
            <v>-</v>
          </cell>
          <cell r="V167" t="str">
            <v>-</v>
          </cell>
          <cell r="W167" t="str">
            <v>-</v>
          </cell>
          <cell r="X167" t="str">
            <v>-</v>
          </cell>
          <cell r="Y167" t="str">
            <v>-</v>
          </cell>
          <cell r="Z167" t="str">
            <v>-</v>
          </cell>
          <cell r="AA167" t="str">
            <v>北京多彩</v>
          </cell>
        </row>
        <row r="168">
          <cell r="B168" t="str">
            <v>北京小米移动软件有限公司</v>
          </cell>
          <cell r="C168" t="str">
            <v>北京小米</v>
          </cell>
          <cell r="D168" t="str">
            <v>2017/01/01-2017/12/31</v>
          </cell>
          <cell r="E168" t="str">
            <v>北京市海淀区安宁庄东路72号科利源大厦</v>
          </cell>
          <cell r="F168" t="str">
            <v>田野</v>
          </cell>
          <cell r="G168" t="str">
            <v>13911802675</v>
          </cell>
          <cell r="H168" t="str">
            <v>tianye1@xiaomi.com</v>
          </cell>
          <cell r="I168" t="str">
            <v/>
          </cell>
          <cell r="J168"/>
          <cell r="K168" t="str">
            <v>账期付款,预存款</v>
          </cell>
          <cell r="L168" t="str">
            <v>北京小米移动软件有限公司</v>
          </cell>
          <cell r="M168" t="str">
            <v>321050100100169729</v>
          </cell>
          <cell r="N168" t="str">
            <v>CPD;CPT;CPC;CPM;</v>
          </cell>
          <cell r="O168" t="str">
            <v>无</v>
          </cell>
          <cell r="P168" t="str">
            <v>无</v>
          </cell>
          <cell r="Q168" t="str">
            <v>2017/01/01-2017/12/31</v>
          </cell>
          <cell r="R168" t="str">
            <v>-</v>
          </cell>
          <cell r="S168" t="str">
            <v>-</v>
          </cell>
          <cell r="T168" t="str">
            <v>-</v>
          </cell>
          <cell r="U168" t="str">
            <v>-</v>
          </cell>
          <cell r="V168" t="str">
            <v>-</v>
          </cell>
          <cell r="W168" t="str">
            <v>-</v>
          </cell>
          <cell r="X168" t="str">
            <v>-</v>
          </cell>
          <cell r="Y168" t="str">
            <v>-</v>
          </cell>
          <cell r="Z168" t="str">
            <v>-</v>
          </cell>
          <cell r="AA168" t="str">
            <v>北京多彩</v>
          </cell>
        </row>
        <row r="169">
          <cell r="B169" t="str">
            <v>北京爱普新媒体科技有限公司-搜狗新客</v>
          </cell>
          <cell r="C169" t="str">
            <v>爱普-搜狗新客</v>
          </cell>
          <cell r="D169" t="str">
            <v>2018/05/16-2019/12/31</v>
          </cell>
          <cell r="E169" t="str">
            <v>北京市海淀区紫金数码园2号楼102室</v>
          </cell>
          <cell r="F169" t="str">
            <v>李帅锟</v>
          </cell>
          <cell r="G169" t="str">
            <v>18301101787</v>
          </cell>
          <cell r="H169" t="str">
            <v>shuaikunli@appfactory.cn</v>
          </cell>
          <cell r="I169" t="str">
            <v>媒介</v>
          </cell>
          <cell r="J169"/>
          <cell r="K169" t="str">
            <v>账期付款</v>
          </cell>
          <cell r="L169" t="str">
            <v>北京爱普新媒体科技有限公司</v>
          </cell>
          <cell r="M169" t="str">
            <v>110907483710801</v>
          </cell>
          <cell r="N169" t="str">
            <v>品牌专区;CPC;</v>
          </cell>
          <cell r="O169" t="str">
            <v>无</v>
          </cell>
          <cell r="P169" t="str">
            <v>无</v>
          </cell>
          <cell r="Q169" t="str">
            <v>2018/05/16-2019/12/31</v>
          </cell>
          <cell r="R169" t="str">
            <v>-</v>
          </cell>
          <cell r="S169" t="str">
            <v>-</v>
          </cell>
          <cell r="T169" t="str">
            <v>-</v>
          </cell>
          <cell r="U169" t="str">
            <v>-</v>
          </cell>
          <cell r="V169" t="str">
            <v>-</v>
          </cell>
          <cell r="W169" t="str">
            <v>-</v>
          </cell>
          <cell r="X169" t="str">
            <v>-</v>
          </cell>
          <cell r="Y169" t="str">
            <v>-</v>
          </cell>
          <cell r="Z169" t="str">
            <v>-</v>
          </cell>
          <cell r="AA169" t="str">
            <v>霍尔果斯多彩</v>
          </cell>
        </row>
        <row r="170">
          <cell r="B170" t="str">
            <v>北京爱普新媒体科技有限公司-搜狗白名单</v>
          </cell>
          <cell r="C170" t="str">
            <v>爱普-搜狗白名单</v>
          </cell>
          <cell r="D170" t="str">
            <v>2018/05/16-2019/12/31</v>
          </cell>
          <cell r="E170" t="str">
            <v>北京市海淀区紫金数码园2号楼102室</v>
          </cell>
          <cell r="F170" t="str">
            <v>李帅锟</v>
          </cell>
          <cell r="G170" t="str">
            <v>18301101787</v>
          </cell>
          <cell r="H170" t="str">
            <v>shuaikunli@appfactory.cn</v>
          </cell>
          <cell r="I170" t="str">
            <v>媒介</v>
          </cell>
          <cell r="J170"/>
          <cell r="K170" t="str">
            <v>账期付款</v>
          </cell>
          <cell r="L170" t="str">
            <v>北京爱普新媒体科技有限公司</v>
          </cell>
          <cell r="M170" t="str">
            <v>110907483710801</v>
          </cell>
          <cell r="N170" t="str">
            <v>品牌专区;CPC;</v>
          </cell>
          <cell r="O170" t="str">
            <v>无</v>
          </cell>
          <cell r="P170" t="str">
            <v>无</v>
          </cell>
          <cell r="Q170" t="str">
            <v>2018/05/16-2019/12/31</v>
          </cell>
          <cell r="R170" t="str">
            <v>-</v>
          </cell>
          <cell r="S170" t="str">
            <v>-</v>
          </cell>
          <cell r="T170" t="str">
            <v>-</v>
          </cell>
          <cell r="U170" t="str">
            <v>-</v>
          </cell>
          <cell r="V170" t="str">
            <v>-</v>
          </cell>
          <cell r="W170" t="str">
            <v>-</v>
          </cell>
          <cell r="X170" t="str">
            <v>-</v>
          </cell>
          <cell r="Y170" t="str">
            <v>-</v>
          </cell>
          <cell r="Z170" t="str">
            <v>-</v>
          </cell>
          <cell r="AA170" t="str">
            <v>霍尔果斯多彩</v>
          </cell>
        </row>
        <row r="171">
          <cell r="B171" t="str">
            <v>霍尔果斯多彩互动广告有限公司-爱普搜狗老客</v>
          </cell>
          <cell r="C171" t="str">
            <v>霍尔果斯多彩-爱普搜狗老客</v>
          </cell>
          <cell r="D171" t="str">
            <v>2018/03/27-2019/12/31</v>
          </cell>
          <cell r="E171" t="str">
            <v>北京市海淀区知春路紫金数码园2号楼</v>
          </cell>
          <cell r="F171" t="str">
            <v>李帅锟</v>
          </cell>
          <cell r="G171" t="str">
            <v>18301101787</v>
          </cell>
          <cell r="H171" t="str">
            <v>shuaikunli@appfactory.cn</v>
          </cell>
          <cell r="I171" t="str">
            <v>媒介</v>
          </cell>
          <cell r="J171"/>
          <cell r="K171" t="str">
            <v>账期付款</v>
          </cell>
          <cell r="L171" t="str">
            <v>霍尔果斯多彩互动广告有限公司</v>
          </cell>
          <cell r="M171" t="str">
            <v>107667508007</v>
          </cell>
          <cell r="N171" t="str">
            <v>品牌专区;CPC;</v>
          </cell>
          <cell r="O171" t="str">
            <v>无</v>
          </cell>
          <cell r="P171" t="str">
            <v>无</v>
          </cell>
          <cell r="Q171" t="str">
            <v>2018/03/27-2019/12/31</v>
          </cell>
          <cell r="R171" t="str">
            <v>-</v>
          </cell>
          <cell r="S171" t="str">
            <v>-</v>
          </cell>
          <cell r="T171" t="str">
            <v>-</v>
          </cell>
          <cell r="U171" t="str">
            <v>-</v>
          </cell>
          <cell r="V171" t="str">
            <v>-</v>
          </cell>
          <cell r="W171" t="str">
            <v>-</v>
          </cell>
          <cell r="X171" t="str">
            <v>-</v>
          </cell>
          <cell r="Y171" t="str">
            <v>-</v>
          </cell>
          <cell r="Z171" t="str">
            <v>-</v>
          </cell>
          <cell r="AA171" t="str">
            <v>北京多彩</v>
          </cell>
        </row>
        <row r="172">
          <cell r="B172" t="str">
            <v>北京爱普新媒体科技有限公司-搜狗老客</v>
          </cell>
          <cell r="C172" t="str">
            <v>爱普-搜狗老客</v>
          </cell>
          <cell r="D172" t="str">
            <v>2018/04/01-2019/12/31</v>
          </cell>
          <cell r="E172" t="str">
            <v>北京市海淀区紫金数码园2号楼102室</v>
          </cell>
          <cell r="F172" t="str">
            <v>李帅锟</v>
          </cell>
          <cell r="G172" t="str">
            <v>18301101787</v>
          </cell>
          <cell r="H172" t="str">
            <v>shuaikunli@appfactory.cn</v>
          </cell>
          <cell r="I172" t="str">
            <v>媒介</v>
          </cell>
          <cell r="J172"/>
          <cell r="K172" t="str">
            <v>账期付款</v>
          </cell>
          <cell r="L172" t="str">
            <v>北京爱普新媒体科技有限公司</v>
          </cell>
          <cell r="M172" t="str">
            <v>110907483710801</v>
          </cell>
          <cell r="N172" t="str">
            <v>品牌专区;CPC;</v>
          </cell>
          <cell r="O172" t="str">
            <v>无</v>
          </cell>
          <cell r="P172" t="str">
            <v>无</v>
          </cell>
          <cell r="Q172" t="str">
            <v>2018/04/01-2019/12/31</v>
          </cell>
          <cell r="R172" t="str">
            <v>-</v>
          </cell>
          <cell r="S172" t="str">
            <v>-</v>
          </cell>
          <cell r="T172" t="str">
            <v>-</v>
          </cell>
          <cell r="U172" t="str">
            <v>-</v>
          </cell>
          <cell r="V172" t="str">
            <v>-</v>
          </cell>
          <cell r="W172" t="str">
            <v>-</v>
          </cell>
          <cell r="X172" t="str">
            <v>-</v>
          </cell>
          <cell r="Y172" t="str">
            <v>-</v>
          </cell>
          <cell r="Z172" t="str">
            <v>-</v>
          </cell>
          <cell r="AA172" t="str">
            <v>霍尔果斯多彩</v>
          </cell>
        </row>
        <row r="173">
          <cell r="B173" t="str">
            <v>霍尔果斯多彩互动广告有限公司-优矩搜狗</v>
          </cell>
          <cell r="C173" t="str">
            <v>霍尔果斯多彩-优矩搜狗</v>
          </cell>
          <cell r="D173" t="str">
            <v>2018/04/19-2019/12/31</v>
          </cell>
          <cell r="E173" t="str">
            <v>北京市石景山区实兴大街30号院3号楼2层A-1624房间</v>
          </cell>
          <cell r="F173" t="str">
            <v>李洋</v>
          </cell>
          <cell r="G173" t="str">
            <v>15010302140</v>
          </cell>
          <cell r="H173" t="str">
            <v>liyang@adnice.com</v>
          </cell>
          <cell r="I173" t="str">
            <v>财务</v>
          </cell>
          <cell r="J173"/>
          <cell r="K173" t="str">
            <v>账期付款,预付款</v>
          </cell>
          <cell r="L173" t="str">
            <v>霍尔果斯多彩互动广告有限公司</v>
          </cell>
          <cell r="M173" t="str">
            <v>107667508007</v>
          </cell>
          <cell r="N173" t="str">
            <v>CPC;</v>
          </cell>
          <cell r="O173" t="str">
            <v>无</v>
          </cell>
          <cell r="P173" t="str">
            <v>无</v>
          </cell>
          <cell r="Q173" t="str">
            <v>2018/04/19-2019/12/31</v>
          </cell>
          <cell r="R173" t="str">
            <v>-</v>
          </cell>
          <cell r="S173" t="str">
            <v>-</v>
          </cell>
          <cell r="T173" t="str">
            <v>-</v>
          </cell>
          <cell r="U173" t="str">
            <v>-</v>
          </cell>
          <cell r="V173" t="str">
            <v>-</v>
          </cell>
          <cell r="W173" t="str">
            <v>-</v>
          </cell>
          <cell r="X173" t="str">
            <v>-</v>
          </cell>
          <cell r="Y173" t="str">
            <v>-</v>
          </cell>
          <cell r="Z173" t="str">
            <v>-</v>
          </cell>
          <cell r="AA173" t="str">
            <v>北京多彩</v>
          </cell>
        </row>
        <row r="174">
          <cell r="B174" t="str">
            <v>优矩互动（北京）科技有限公司-搜狗</v>
          </cell>
          <cell r="C174" t="str">
            <v>优矩互动-搜狗-2018</v>
          </cell>
          <cell r="D174" t="str">
            <v>2018/05/14-2020/12/31</v>
          </cell>
          <cell r="E174" t="str">
            <v>北京市石景山区实兴大街30号院3号楼2层A-1624房间</v>
          </cell>
          <cell r="F174" t="str">
            <v>何春艳</v>
          </cell>
          <cell r="G174" t="str">
            <v>13810801458</v>
          </cell>
          <cell r="H174" t="str">
            <v>hechunyan@ujumedia.com</v>
          </cell>
          <cell r="I174" t="str">
            <v>媒介</v>
          </cell>
          <cell r="J174"/>
          <cell r="K174" t="str">
            <v>账期付款,预付款</v>
          </cell>
          <cell r="L174" t="str">
            <v>优矩互动（北京）科技有限公司</v>
          </cell>
          <cell r="M174" t="str">
            <v>20000038906900026389086</v>
          </cell>
          <cell r="N174" t="str">
            <v>CPC;</v>
          </cell>
          <cell r="O174" t="str">
            <v>打折</v>
          </cell>
          <cell r="P174" t="str">
            <v>90.00%</v>
          </cell>
          <cell r="Q174" t="str">
            <v>2018/05/14-2020/12/31</v>
          </cell>
          <cell r="R174" t="str">
            <v>-</v>
          </cell>
          <cell r="S174" t="str">
            <v>-</v>
          </cell>
          <cell r="T174" t="str">
            <v>-</v>
          </cell>
          <cell r="U174" t="str">
            <v>-</v>
          </cell>
          <cell r="V174" t="str">
            <v>-</v>
          </cell>
          <cell r="W174" t="str">
            <v>-</v>
          </cell>
          <cell r="X174" t="str">
            <v>-</v>
          </cell>
          <cell r="Y174" t="str">
            <v>-</v>
          </cell>
          <cell r="Z174" t="str">
            <v>-</v>
          </cell>
          <cell r="AA174" t="str">
            <v>霍尔果斯多彩</v>
          </cell>
        </row>
        <row r="175">
          <cell r="B175" t="str">
            <v>霍尔果斯多彩互动广告有限公司-派瑞-微博粉丝通</v>
          </cell>
          <cell r="C175" t="str">
            <v>北京多彩-派瑞-微博粉丝通</v>
          </cell>
          <cell r="D175" t="str">
            <v>2018/01/01-2018/12/31</v>
          </cell>
          <cell r="E175" t="str">
            <v>北京市朝阳区广渠路66号院百环大厦5层</v>
          </cell>
          <cell r="F175" t="str">
            <v>李洋</v>
          </cell>
          <cell r="G175" t="str">
            <v>15010302140</v>
          </cell>
          <cell r="H175" t="str">
            <v>liyang@adnice.com</v>
          </cell>
          <cell r="I175" t="str">
            <v>财务</v>
          </cell>
          <cell r="J175"/>
          <cell r="K175" t="str">
            <v>预付款</v>
          </cell>
          <cell r="L175" t="str">
            <v>霍尔果斯多彩互动广告有限公司</v>
          </cell>
          <cell r="M175" t="str">
            <v>107667508007</v>
          </cell>
          <cell r="N175" t="str">
            <v>CPC;</v>
          </cell>
          <cell r="O175" t="str">
            <v>无</v>
          </cell>
          <cell r="P175" t="str">
            <v>无</v>
          </cell>
          <cell r="Q175" t="str">
            <v>2018/01/01-2018/12/31</v>
          </cell>
          <cell r="R175" t="str">
            <v>-</v>
          </cell>
          <cell r="S175" t="str">
            <v>-</v>
          </cell>
          <cell r="T175" t="str">
            <v>-</v>
          </cell>
          <cell r="U175" t="str">
            <v>-</v>
          </cell>
          <cell r="V175" t="str">
            <v>-</v>
          </cell>
          <cell r="W175" t="str">
            <v>-</v>
          </cell>
          <cell r="X175" t="str">
            <v>-</v>
          </cell>
          <cell r="Y175" t="str">
            <v>-</v>
          </cell>
          <cell r="Z175" t="str">
            <v>-</v>
          </cell>
          <cell r="AA175" t="str">
            <v>北京多彩</v>
          </cell>
        </row>
        <row r="176">
          <cell r="B176" t="str">
            <v>北京派瑞威行广告有限公司-微博粉丝通</v>
          </cell>
          <cell r="C176" t="str">
            <v>霍尔-派瑞微博粉丝通-2018</v>
          </cell>
          <cell r="D176" t="str">
            <v>2018/01/01-2018/12/31</v>
          </cell>
          <cell r="E176" t="str">
            <v>北京市朝阳区广渠路66号院百环大厦5层</v>
          </cell>
          <cell r="F176" t="str">
            <v>彭莎莎</v>
          </cell>
          <cell r="G176" t="str">
            <v>18500876660</v>
          </cell>
          <cell r="H176" t="str">
            <v>pengshasha@aspiration-cn.com</v>
          </cell>
          <cell r="I176" t="str">
            <v>渠道经理</v>
          </cell>
          <cell r="J176"/>
          <cell r="K176" t="str">
            <v>预付款</v>
          </cell>
          <cell r="L176" t="str">
            <v>北京派瑞威行广告有限公司</v>
          </cell>
          <cell r="M176" t="str">
            <v>110907404210303</v>
          </cell>
          <cell r="N176" t="str">
            <v>CPC;</v>
          </cell>
          <cell r="O176" t="str">
            <v>无</v>
          </cell>
          <cell r="P176" t="str">
            <v>无</v>
          </cell>
          <cell r="Q176" t="str">
            <v>2018/01/01-2018/12/31</v>
          </cell>
          <cell r="R176" t="str">
            <v>-</v>
          </cell>
          <cell r="S176" t="str">
            <v>-</v>
          </cell>
          <cell r="T176" t="str">
            <v>-</v>
          </cell>
          <cell r="U176" t="str">
            <v>-</v>
          </cell>
          <cell r="V176" t="str">
            <v>-</v>
          </cell>
          <cell r="W176" t="str">
            <v>-</v>
          </cell>
          <cell r="X176" t="str">
            <v>-</v>
          </cell>
          <cell r="Y176" t="str">
            <v>-</v>
          </cell>
          <cell r="Z176" t="str">
            <v>-</v>
          </cell>
          <cell r="AA176" t="str">
            <v>霍尔果斯多彩</v>
          </cell>
        </row>
        <row r="177">
          <cell r="B177" t="str">
            <v>霍尔果斯多彩互动广告有限公司-广州风媒-朋友圈</v>
          </cell>
          <cell r="C177" t="str">
            <v>霍尔果斯多彩-广州风媒-朋友圈2018</v>
          </cell>
          <cell r="D177" t="str">
            <v>2018/01/01-2018/12/31</v>
          </cell>
          <cell r="E177" t="str">
            <v>广州市番禺区大学城青蓝街26号数字家庭研发楼7楼</v>
          </cell>
          <cell r="F177" t="str">
            <v>李洋</v>
          </cell>
          <cell r="G177" t="str">
            <v>15010302140</v>
          </cell>
          <cell r="H177" t="str">
            <v>liyang@adnice.com</v>
          </cell>
          <cell r="I177" t="str">
            <v>财务</v>
          </cell>
          <cell r="J177"/>
          <cell r="K177" t="str">
            <v>预付款</v>
          </cell>
          <cell r="L177" t="str">
            <v>霍尔果斯多彩互动广告有限公司</v>
          </cell>
          <cell r="M177" t="str">
            <v>107667508007</v>
          </cell>
          <cell r="N177" t="str">
            <v>CPM;</v>
          </cell>
          <cell r="O177" t="str">
            <v>无</v>
          </cell>
          <cell r="P177" t="str">
            <v>无</v>
          </cell>
          <cell r="Q177" t="str">
            <v>2018/01/01-2018/12/31</v>
          </cell>
          <cell r="R177" t="str">
            <v>-</v>
          </cell>
          <cell r="S177" t="str">
            <v>-</v>
          </cell>
          <cell r="T177" t="str">
            <v>-</v>
          </cell>
          <cell r="U177" t="str">
            <v>-</v>
          </cell>
          <cell r="V177" t="str">
            <v>-</v>
          </cell>
          <cell r="W177" t="str">
            <v>-</v>
          </cell>
          <cell r="X177" t="str">
            <v>-</v>
          </cell>
          <cell r="Y177" t="str">
            <v>-</v>
          </cell>
          <cell r="Z177" t="str">
            <v>-</v>
          </cell>
          <cell r="AA177" t="str">
            <v>北京多彩</v>
          </cell>
        </row>
        <row r="178">
          <cell r="B178" t="str">
            <v>广州风媒计算机服务有限公司</v>
          </cell>
          <cell r="C178" t="str">
            <v>风媒-朋友圈（中小）-2018</v>
          </cell>
          <cell r="D178" t="str">
            <v>2018/01/01-2018/12/31</v>
          </cell>
          <cell r="E178" t="str">
            <v>广州市番禺区大学城青蓝街26号数字家庭研发楼7楼</v>
          </cell>
          <cell r="F178" t="str">
            <v>叶佩仪</v>
          </cell>
          <cell r="G178" t="str">
            <v>18520036667</v>
          </cell>
          <cell r="H178" t="str">
            <v>py@fmseason.com</v>
          </cell>
          <cell r="I178" t="str">
            <v/>
          </cell>
          <cell r="J178"/>
          <cell r="K178" t="str">
            <v>预付款</v>
          </cell>
          <cell r="L178" t="str">
            <v>广州风媒计算机服务有限公司</v>
          </cell>
          <cell r="M178" t="str">
            <v>3602008809200033983</v>
          </cell>
          <cell r="N178" t="str">
            <v>CPM;</v>
          </cell>
          <cell r="O178" t="str">
            <v>无</v>
          </cell>
          <cell r="P178" t="str">
            <v>无</v>
          </cell>
          <cell r="Q178" t="str">
            <v>2018/01/01-2018/12/31</v>
          </cell>
          <cell r="R178" t="str">
            <v>-</v>
          </cell>
          <cell r="S178" t="str">
            <v>-</v>
          </cell>
          <cell r="T178" t="str">
            <v>-</v>
          </cell>
          <cell r="U178" t="str">
            <v>-</v>
          </cell>
          <cell r="V178" t="str">
            <v>-</v>
          </cell>
          <cell r="W178" t="str">
            <v>-</v>
          </cell>
          <cell r="X178" t="str">
            <v>-</v>
          </cell>
          <cell r="Y178" t="str">
            <v>-</v>
          </cell>
          <cell r="Z178" t="str">
            <v>-</v>
          </cell>
          <cell r="AA178" t="str">
            <v>霍尔果斯多彩</v>
          </cell>
        </row>
        <row r="179">
          <cell r="B179" t="str">
            <v>测试媒体</v>
          </cell>
          <cell r="C179" t="str">
            <v>测试媒体</v>
          </cell>
          <cell r="D179" t="str">
            <v>2018/04/01-2020/06/30</v>
          </cell>
          <cell r="E179" t="str">
            <v>北京</v>
          </cell>
          <cell r="F179" t="str">
            <v>测试1</v>
          </cell>
          <cell r="G179" t="str">
            <v>13300001111</v>
          </cell>
          <cell r="H179" t="str">
            <v>heshuang@adnice.com</v>
          </cell>
          <cell r="I179" t="str">
            <v/>
          </cell>
          <cell r="J179"/>
          <cell r="K179" t="str">
            <v>预付款,账期付款,预存款</v>
          </cell>
          <cell r="L179" t="str">
            <v>北京多彩</v>
          </cell>
          <cell r="M179" t="str">
            <v>1134</v>
          </cell>
          <cell r="N179" t="str">
            <v>CPD;CPT;</v>
          </cell>
          <cell r="O179" t="str">
            <v>即充即返</v>
          </cell>
          <cell r="P179" t="str">
            <v>2.00%</v>
          </cell>
          <cell r="Q179" t="str">
            <v>2018/04/01-2019/04/18</v>
          </cell>
          <cell r="R179" t="str">
            <v>打折</v>
          </cell>
          <cell r="S179" t="str">
            <v>98.00%</v>
          </cell>
          <cell r="T179" t="str">
            <v>2019/04/19-2019/04/30</v>
          </cell>
          <cell r="U179" t="str">
            <v>无</v>
          </cell>
          <cell r="V179" t="str">
            <v>无</v>
          </cell>
          <cell r="W179" t="str">
            <v>2019/05/01-2020/06/30</v>
          </cell>
          <cell r="X179" t="str">
            <v>-</v>
          </cell>
          <cell r="Y179" t="str">
            <v>-</v>
          </cell>
          <cell r="Z179" t="str">
            <v>-</v>
          </cell>
          <cell r="AA179" t="str">
            <v>北京多彩</v>
          </cell>
        </row>
        <row r="180">
          <cell r="B180" t="str">
            <v>北京云锐国际文化传媒有限公司-链家</v>
          </cell>
          <cell r="C180" t="str">
            <v>小米-房产教育2019-链家</v>
          </cell>
          <cell r="D180" t="str">
            <v>2018/01/01-2019/12/31</v>
          </cell>
          <cell r="E180" t="str">
            <v>北京市通州区温榆河西路榆西一街金融街园中园一号院2号楼云锐大厦6层</v>
          </cell>
          <cell r="F180" t="str">
            <v>冯建旭</v>
          </cell>
          <cell r="G180" t="str">
            <v>13522002253</v>
          </cell>
          <cell r="H180" t="str">
            <v>fengjianxu@yunrui.net</v>
          </cell>
          <cell r="I180" t="str">
            <v>项目经理</v>
          </cell>
          <cell r="J180"/>
          <cell r="K180" t="str">
            <v>预付款,预存款</v>
          </cell>
          <cell r="L180" t="str">
            <v>北京云锐国际文化传媒有限公司</v>
          </cell>
          <cell r="M180" t="str">
            <v>11001190600052500291</v>
          </cell>
          <cell r="N180" t="str">
            <v>CPD;CPC;CPM;CPT;</v>
          </cell>
          <cell r="O180" t="str">
            <v>无</v>
          </cell>
          <cell r="P180" t="str">
            <v>无</v>
          </cell>
          <cell r="Q180" t="str">
            <v>2018/01/01-2019/12/31</v>
          </cell>
          <cell r="R180" t="str">
            <v>-</v>
          </cell>
          <cell r="S180" t="str">
            <v>-</v>
          </cell>
          <cell r="T180" t="str">
            <v>-</v>
          </cell>
          <cell r="U180" t="str">
            <v>-</v>
          </cell>
          <cell r="V180" t="str">
            <v>-</v>
          </cell>
          <cell r="W180" t="str">
            <v>-</v>
          </cell>
          <cell r="X180" t="str">
            <v>-</v>
          </cell>
          <cell r="Y180" t="str">
            <v>-</v>
          </cell>
          <cell r="Z180" t="str">
            <v>-</v>
          </cell>
          <cell r="AA180" t="str">
            <v>北京多彩</v>
          </cell>
        </row>
        <row r="181">
          <cell r="B181" t="str">
            <v>霍尔果斯多彩互动广告有限公司-新普互联</v>
          </cell>
          <cell r="C181" t="str">
            <v>北京多彩-霍尔果斯多彩-新普互联</v>
          </cell>
          <cell r="D181" t="str">
            <v>2018/01/01-2019/12/31</v>
          </cell>
          <cell r="E181" t="str">
            <v>新疆伊犁州霍尔果斯市北京路以西、珠海路以南合作中心配套区查验业务楼8楼8-11-146号</v>
          </cell>
          <cell r="F181" t="str">
            <v>蒲赟</v>
          </cell>
          <cell r="G181" t="str">
            <v>15652232649</v>
          </cell>
          <cell r="H181" t="str">
            <v>puyun@adnice.com</v>
          </cell>
          <cell r="I181" t="str">
            <v/>
          </cell>
          <cell r="J181"/>
          <cell r="K181" t="str">
            <v>账期付款</v>
          </cell>
          <cell r="L181" t="str">
            <v>霍尔果斯多彩互动广告有限公司</v>
          </cell>
          <cell r="M181" t="str">
            <v>107667508007</v>
          </cell>
          <cell r="N181" t="str">
            <v>CPD;</v>
          </cell>
          <cell r="O181" t="str">
            <v>无</v>
          </cell>
          <cell r="P181" t="str">
            <v>无</v>
          </cell>
          <cell r="Q181" t="str">
            <v>2018/01/01-2019/12/31</v>
          </cell>
          <cell r="R181" t="str">
            <v>-</v>
          </cell>
          <cell r="S181" t="str">
            <v>-</v>
          </cell>
          <cell r="T181" t="str">
            <v>-</v>
          </cell>
          <cell r="U181" t="str">
            <v>-</v>
          </cell>
          <cell r="V181" t="str">
            <v>-</v>
          </cell>
          <cell r="W181" t="str">
            <v>-</v>
          </cell>
          <cell r="X181" t="str">
            <v>-</v>
          </cell>
          <cell r="Y181" t="str">
            <v>-</v>
          </cell>
          <cell r="Z181" t="str">
            <v>-</v>
          </cell>
          <cell r="AA181" t="str">
            <v>北京多彩</v>
          </cell>
        </row>
        <row r="182">
          <cell r="B182" t="str">
            <v>霍尔果斯多彩互动广告有限公司-品众-360</v>
          </cell>
          <cell r="C182" t="str">
            <v>霍尔果斯多彩-品众-360-2018</v>
          </cell>
          <cell r="D182" t="str">
            <v>2018/01/01-2019/12/31</v>
          </cell>
          <cell r="E182" t="str">
            <v>北京市朝阳区东三环北路16号盛厦商务楼3层</v>
          </cell>
          <cell r="F182" t="str">
            <v>李洋</v>
          </cell>
          <cell r="G182" t="str">
            <v>15010302140</v>
          </cell>
          <cell r="H182" t="str">
            <v>liyang@adnice.com</v>
          </cell>
          <cell r="I182" t="str">
            <v>财务</v>
          </cell>
          <cell r="J182"/>
          <cell r="K182" t="str">
            <v>预付款</v>
          </cell>
          <cell r="L182" t="str">
            <v>霍尔果斯多彩互动广告有限公司</v>
          </cell>
          <cell r="M182" t="str">
            <v>107667508007</v>
          </cell>
          <cell r="N182" t="str">
            <v>CPD;</v>
          </cell>
          <cell r="O182" t="str">
            <v>无</v>
          </cell>
          <cell r="P182" t="str">
            <v>无</v>
          </cell>
          <cell r="Q182" t="str">
            <v>2018/01/01-2019/12/31</v>
          </cell>
          <cell r="R182" t="str">
            <v>-</v>
          </cell>
          <cell r="S182" t="str">
            <v>-</v>
          </cell>
          <cell r="T182" t="str">
            <v>-</v>
          </cell>
          <cell r="U182" t="str">
            <v>-</v>
          </cell>
          <cell r="V182" t="str">
            <v>-</v>
          </cell>
          <cell r="W182" t="str">
            <v>-</v>
          </cell>
          <cell r="X182" t="str">
            <v>-</v>
          </cell>
          <cell r="Y182" t="str">
            <v>-</v>
          </cell>
          <cell r="Z182" t="str">
            <v>-</v>
          </cell>
          <cell r="AA182" t="str">
            <v>北京多彩</v>
          </cell>
        </row>
        <row r="183">
          <cell r="B183" t="str">
            <v>霍尔果斯多彩互动广告有限公司-品众-豌豆荚</v>
          </cell>
          <cell r="C183" t="str">
            <v>霍尔果斯多彩-品众-豌豆荚2018</v>
          </cell>
          <cell r="D183" t="str">
            <v>2018/01/01-2019/12/31</v>
          </cell>
          <cell r="E183" t="str">
            <v>北京市朝阳区东三环北路16号盛厦商务楼3层</v>
          </cell>
          <cell r="F183" t="str">
            <v>李洋</v>
          </cell>
          <cell r="G183" t="str">
            <v>15010302140</v>
          </cell>
          <cell r="H183" t="str">
            <v>liyang@adnice.com</v>
          </cell>
          <cell r="I183" t="str">
            <v>财务</v>
          </cell>
          <cell r="J183"/>
          <cell r="K183" t="str">
            <v>预付款</v>
          </cell>
          <cell r="L183" t="str">
            <v>霍尔果斯多彩互动广告有限公司</v>
          </cell>
          <cell r="M183" t="str">
            <v>107667508007</v>
          </cell>
          <cell r="N183" t="str">
            <v>CPD;</v>
          </cell>
          <cell r="O183" t="str">
            <v>无</v>
          </cell>
          <cell r="P183" t="str">
            <v>无</v>
          </cell>
          <cell r="Q183" t="str">
            <v>2018/01/01-2019/12/31</v>
          </cell>
          <cell r="R183" t="str">
            <v>-</v>
          </cell>
          <cell r="S183" t="str">
            <v>-</v>
          </cell>
          <cell r="T183" t="str">
            <v>-</v>
          </cell>
          <cell r="U183" t="str">
            <v>-</v>
          </cell>
          <cell r="V183" t="str">
            <v>-</v>
          </cell>
          <cell r="W183" t="str">
            <v>-</v>
          </cell>
          <cell r="X183" t="str">
            <v>-</v>
          </cell>
          <cell r="Y183" t="str">
            <v>-</v>
          </cell>
          <cell r="Z183" t="str">
            <v>-</v>
          </cell>
          <cell r="AA183" t="str">
            <v>北京多彩</v>
          </cell>
        </row>
        <row r="184">
          <cell r="B184" t="str">
            <v>新普互联（北京）科技有限公司-百度</v>
          </cell>
          <cell r="C184" t="str">
            <v>霍尔果斯多彩-新普互联-百度</v>
          </cell>
          <cell r="D184" t="str">
            <v>2018/01/01-2019/12/31</v>
          </cell>
          <cell r="E184" t="str">
            <v>北京市朝阳区北苑路36号2层201</v>
          </cell>
          <cell r="F184" t="str">
            <v>穆凌强</v>
          </cell>
          <cell r="G184" t="str">
            <v>13911300355</v>
          </cell>
          <cell r="H184" t="str">
            <v>mulingqiang@perfect-cn.cn</v>
          </cell>
          <cell r="I184" t="str">
            <v/>
          </cell>
          <cell r="J184"/>
          <cell r="K184" t="str">
            <v>账期付款</v>
          </cell>
          <cell r="L184" t="str">
            <v>新普互联（北京）科技有限公司</v>
          </cell>
          <cell r="M184" t="str">
            <v>110908944310301</v>
          </cell>
          <cell r="N184" t="str">
            <v>CPD;</v>
          </cell>
          <cell r="O184" t="str">
            <v>无</v>
          </cell>
          <cell r="P184" t="str">
            <v>无</v>
          </cell>
          <cell r="Q184" t="str">
            <v>2018/01/01-2019/12/31</v>
          </cell>
          <cell r="R184" t="str">
            <v>-</v>
          </cell>
          <cell r="S184" t="str">
            <v>-</v>
          </cell>
          <cell r="T184" t="str">
            <v>-</v>
          </cell>
          <cell r="U184" t="str">
            <v>-</v>
          </cell>
          <cell r="V184" t="str">
            <v>-</v>
          </cell>
          <cell r="W184" t="str">
            <v>-</v>
          </cell>
          <cell r="X184" t="str">
            <v>-</v>
          </cell>
          <cell r="Y184" t="str">
            <v>-</v>
          </cell>
          <cell r="Z184" t="str">
            <v>-</v>
          </cell>
          <cell r="AA184" t="str">
            <v>霍尔果斯多彩</v>
          </cell>
        </row>
        <row r="185">
          <cell r="B185" t="str">
            <v>北京品众互动网络营销技术有限公司-豌豆荚</v>
          </cell>
          <cell r="C185" t="str">
            <v>品众-豌豆荚-2018</v>
          </cell>
          <cell r="D185" t="str">
            <v>2018/01/01-2019/12/31</v>
          </cell>
          <cell r="E185" t="str">
            <v>北京市朝阳区东三环北路16号盛厦商务楼3层</v>
          </cell>
          <cell r="F185" t="str">
            <v>陈云</v>
          </cell>
          <cell r="G185" t="str">
            <v>15840221125</v>
          </cell>
          <cell r="H185" t="str">
            <v>chenyun@pzoom.com</v>
          </cell>
          <cell r="I185" t="str">
            <v>媒介</v>
          </cell>
          <cell r="J185"/>
          <cell r="K185" t="str">
            <v>预付款</v>
          </cell>
          <cell r="L185" t="str">
            <v>北京品众互动网络营销技术有限公司</v>
          </cell>
          <cell r="M185" t="str">
            <v>91470154800003015</v>
          </cell>
          <cell r="N185" t="str">
            <v>CPD;</v>
          </cell>
          <cell r="O185" t="str">
            <v>无</v>
          </cell>
          <cell r="P185" t="str">
            <v>无</v>
          </cell>
          <cell r="Q185" t="str">
            <v>2018/01/01-2019/12/31</v>
          </cell>
          <cell r="R185" t="str">
            <v>-</v>
          </cell>
          <cell r="S185" t="str">
            <v>-</v>
          </cell>
          <cell r="T185" t="str">
            <v>-</v>
          </cell>
          <cell r="U185" t="str">
            <v>-</v>
          </cell>
          <cell r="V185" t="str">
            <v>-</v>
          </cell>
          <cell r="W185" t="str">
            <v>-</v>
          </cell>
          <cell r="X185" t="str">
            <v>-</v>
          </cell>
          <cell r="Y185" t="str">
            <v>-</v>
          </cell>
          <cell r="Z185" t="str">
            <v>-</v>
          </cell>
          <cell r="AA185" t="str">
            <v>霍尔果斯多彩</v>
          </cell>
        </row>
        <row r="186">
          <cell r="B186" t="str">
            <v>北京品众互动网络营销技术有限公司-360</v>
          </cell>
          <cell r="C186" t="str">
            <v>品众-360-2018</v>
          </cell>
          <cell r="D186" t="str">
            <v>2018/01/01-2019/12/31</v>
          </cell>
          <cell r="E186" t="str">
            <v>北京市朝阳区东三环北路16号盛厦商务楼3层</v>
          </cell>
          <cell r="F186" t="str">
            <v>陈云</v>
          </cell>
          <cell r="G186" t="str">
            <v>15840221125</v>
          </cell>
          <cell r="H186" t="str">
            <v>chenyun@pzoom.com</v>
          </cell>
          <cell r="I186" t="str">
            <v>媒介</v>
          </cell>
          <cell r="J186"/>
          <cell r="K186" t="str">
            <v>预付款</v>
          </cell>
          <cell r="L186" t="str">
            <v>北京品众互动网络营销技术有限公司</v>
          </cell>
          <cell r="M186" t="str">
            <v>91470154800003015</v>
          </cell>
          <cell r="N186" t="str">
            <v>CPD;</v>
          </cell>
          <cell r="O186" t="str">
            <v>无</v>
          </cell>
          <cell r="P186" t="str">
            <v>无</v>
          </cell>
          <cell r="Q186" t="str">
            <v>2018/01/01-2019/12/31</v>
          </cell>
          <cell r="R186" t="str">
            <v>-</v>
          </cell>
          <cell r="S186" t="str">
            <v>-</v>
          </cell>
          <cell r="T186" t="str">
            <v>-</v>
          </cell>
          <cell r="U186" t="str">
            <v>-</v>
          </cell>
          <cell r="V186" t="str">
            <v>-</v>
          </cell>
          <cell r="W186" t="str">
            <v>-</v>
          </cell>
          <cell r="X186" t="str">
            <v>-</v>
          </cell>
          <cell r="Y186" t="str">
            <v>-</v>
          </cell>
          <cell r="Z186" t="str">
            <v>-</v>
          </cell>
          <cell r="AA186" t="str">
            <v>霍尔果斯多彩</v>
          </cell>
        </row>
        <row r="187">
          <cell r="B187" t="str">
            <v>武汉微思敦网络技术有限公司-锤子</v>
          </cell>
          <cell r="C187" t="str">
            <v>锤子-微思敦-2018</v>
          </cell>
          <cell r="D187" t="str">
            <v>2018/04/16-2018/12/31</v>
          </cell>
          <cell r="E187" t="str">
            <v>武汉市洪山区珞狮南路397号3WCoffice3层</v>
          </cell>
          <cell r="F187" t="str">
            <v>田青</v>
          </cell>
          <cell r="G187" t="str">
            <v>13545034660</v>
          </cell>
          <cell r="H187" t="str">
            <v>tianqing@wesdom.me</v>
          </cell>
          <cell r="I187" t="str">
            <v>媒介</v>
          </cell>
          <cell r="J187"/>
          <cell r="K187" t="str">
            <v>预付款</v>
          </cell>
          <cell r="L187" t="str">
            <v>武汉微思敦网络技术有限公司</v>
          </cell>
          <cell r="M187" t="str">
            <v>127907002210201</v>
          </cell>
          <cell r="N187" t="str">
            <v>CPD;</v>
          </cell>
          <cell r="O187" t="str">
            <v>无</v>
          </cell>
          <cell r="P187" t="str">
            <v>无</v>
          </cell>
          <cell r="Q187" t="str">
            <v>2018/04/16-2018/12/31</v>
          </cell>
          <cell r="R187" t="str">
            <v>-</v>
          </cell>
          <cell r="S187" t="str">
            <v>-</v>
          </cell>
          <cell r="T187" t="str">
            <v>-</v>
          </cell>
          <cell r="U187" t="str">
            <v>-</v>
          </cell>
          <cell r="V187" t="str">
            <v>-</v>
          </cell>
          <cell r="W187" t="str">
            <v>-</v>
          </cell>
          <cell r="X187" t="str">
            <v>-</v>
          </cell>
          <cell r="Y187" t="str">
            <v>-</v>
          </cell>
          <cell r="Z187" t="str">
            <v>-</v>
          </cell>
          <cell r="AA187" t="str">
            <v>霍尔果斯多彩</v>
          </cell>
        </row>
        <row r="188">
          <cell r="B188" t="str">
            <v>霍尔果斯多彩互动广告有限公司-锤子-辉煌</v>
          </cell>
          <cell r="C188" t="str">
            <v>霍尔果斯多彩-锤子-辉煌</v>
          </cell>
          <cell r="D188" t="str">
            <v>2017/11/30-2019/12/31</v>
          </cell>
          <cell r="E188" t="str">
            <v>深圳市南山区前海路振业国际商务中心1805</v>
          </cell>
          <cell r="F188" t="str">
            <v>李洋</v>
          </cell>
          <cell r="G188" t="str">
            <v>15010302140</v>
          </cell>
          <cell r="H188" t="str">
            <v>liyang@adnice.com</v>
          </cell>
          <cell r="I188" t="str">
            <v>财务</v>
          </cell>
          <cell r="J188"/>
          <cell r="K188" t="str">
            <v>预付款</v>
          </cell>
          <cell r="L188" t="str">
            <v>霍尔果斯多彩互动广告有限公司</v>
          </cell>
          <cell r="M188" t="str">
            <v>107667508007</v>
          </cell>
          <cell r="N188" t="str">
            <v>CPD;</v>
          </cell>
          <cell r="O188" t="str">
            <v>无</v>
          </cell>
          <cell r="P188" t="str">
            <v>无</v>
          </cell>
          <cell r="Q188" t="str">
            <v>2017/11/30-2019/12/31</v>
          </cell>
          <cell r="R188" t="str">
            <v>-</v>
          </cell>
          <cell r="S188" t="str">
            <v>-</v>
          </cell>
          <cell r="T188" t="str">
            <v>-</v>
          </cell>
          <cell r="U188" t="str">
            <v>-</v>
          </cell>
          <cell r="V188" t="str">
            <v>-</v>
          </cell>
          <cell r="W188" t="str">
            <v>-</v>
          </cell>
          <cell r="X188" t="str">
            <v>-</v>
          </cell>
          <cell r="Y188" t="str">
            <v>-</v>
          </cell>
          <cell r="Z188" t="str">
            <v>-</v>
          </cell>
          <cell r="AA188" t="str">
            <v>北京多彩</v>
          </cell>
        </row>
        <row r="189">
          <cell r="B189" t="str">
            <v>深圳辉煌明天科技有限公司-锤子</v>
          </cell>
          <cell r="C189" t="str">
            <v>锤子-辉煌-2018</v>
          </cell>
          <cell r="D189" t="str">
            <v>2017/11/30-2019/12/31</v>
          </cell>
          <cell r="E189" t="str">
            <v>深圳市南山区前海路振业国际商务中心1805</v>
          </cell>
          <cell r="F189" t="str">
            <v>钟嘉宝</v>
          </cell>
          <cell r="G189" t="str">
            <v>13510244150</v>
          </cell>
          <cell r="H189" t="str">
            <v>jiaibao@btomorrow.cn</v>
          </cell>
          <cell r="I189" t="str">
            <v>客户经理</v>
          </cell>
          <cell r="J189"/>
          <cell r="K189" t="str">
            <v>预付款</v>
          </cell>
          <cell r="L189" t="str">
            <v>深圳辉煌明天科技有限公司</v>
          </cell>
          <cell r="M189" t="str">
            <v>755928782710201</v>
          </cell>
          <cell r="N189" t="str">
            <v>CPD;</v>
          </cell>
          <cell r="O189" t="str">
            <v>无</v>
          </cell>
          <cell r="P189" t="str">
            <v>无</v>
          </cell>
          <cell r="Q189" t="str">
            <v>2017/11/30-2019/12/31</v>
          </cell>
          <cell r="R189" t="str">
            <v>-</v>
          </cell>
          <cell r="S189" t="str">
            <v>-</v>
          </cell>
          <cell r="T189" t="str">
            <v>-</v>
          </cell>
          <cell r="U189" t="str">
            <v>-</v>
          </cell>
          <cell r="V189" t="str">
            <v>-</v>
          </cell>
          <cell r="W189" t="str">
            <v>-</v>
          </cell>
          <cell r="X189" t="str">
            <v>-</v>
          </cell>
          <cell r="Y189" t="str">
            <v>-</v>
          </cell>
          <cell r="Z189" t="str">
            <v>-</v>
          </cell>
          <cell r="AA189" t="str">
            <v>霍尔果斯多彩</v>
          </cell>
        </row>
        <row r="190">
          <cell r="B190" t="str">
            <v>北京金源互动广告有限公司-百度</v>
          </cell>
          <cell r="C190" t="str">
            <v>北京多彩-金源互动-百度</v>
          </cell>
          <cell r="D190" t="str">
            <v>2018/01/01-2020/12/31</v>
          </cell>
          <cell r="E190" t="str">
            <v>北京市石景山区实兴大街30号院3号楼2层B-0067房间</v>
          </cell>
          <cell r="F190" t="str">
            <v>韩宣美</v>
          </cell>
          <cell r="G190" t="str">
            <v>13810483835</v>
          </cell>
          <cell r="H190" t="str">
            <v>hanxuanmei@adnice.com</v>
          </cell>
          <cell r="I190" t="str">
            <v/>
          </cell>
          <cell r="J190"/>
          <cell r="K190" t="str">
            <v>账期付款</v>
          </cell>
          <cell r="L190" t="str">
            <v>北京金源互动广告有限公司</v>
          </cell>
          <cell r="M190" t="str">
            <v>1101040160000064740</v>
          </cell>
          <cell r="N190" t="str">
            <v>CPD;CPT;信息流;品牌专区;CPC;CPM;</v>
          </cell>
          <cell r="O190" t="str">
            <v>无</v>
          </cell>
          <cell r="P190" t="str">
            <v>无</v>
          </cell>
          <cell r="Q190" t="str">
            <v>2018/01/01-2020/12/31</v>
          </cell>
          <cell r="R190" t="str">
            <v>-</v>
          </cell>
          <cell r="S190" t="str">
            <v>-</v>
          </cell>
          <cell r="T190" t="str">
            <v>-</v>
          </cell>
          <cell r="U190" t="str">
            <v>-</v>
          </cell>
          <cell r="V190" t="str">
            <v>-</v>
          </cell>
          <cell r="W190" t="str">
            <v>-</v>
          </cell>
          <cell r="X190" t="str">
            <v>-</v>
          </cell>
          <cell r="Y190" t="str">
            <v>-</v>
          </cell>
          <cell r="Z190" t="str">
            <v>-</v>
          </cell>
          <cell r="AA190" t="str">
            <v>北京多彩</v>
          </cell>
        </row>
        <row r="191">
          <cell r="B191" t="str">
            <v>江苏大网时代信息技术有限公司 微创魅族</v>
          </cell>
          <cell r="C191" t="str">
            <v>2018微创魅族</v>
          </cell>
          <cell r="D191" t="str">
            <v>2018/01/01-2019/12/31</v>
          </cell>
          <cell r="E191" t="str">
            <v>北京市朝阳区酒仙桥中路星科大厦A座-6层</v>
          </cell>
          <cell r="F191" t="str">
            <v>刘艳平</v>
          </cell>
          <cell r="G191" t="str">
            <v>15801007780</v>
          </cell>
          <cell r="H191" t="str">
            <v>liuyanping@miage.com.cn</v>
          </cell>
          <cell r="I191" t="str">
            <v/>
          </cell>
          <cell r="J191"/>
          <cell r="K191" t="str">
            <v>预付款,预存款</v>
          </cell>
          <cell r="L191" t="str">
            <v>江苏大网时代信息技术有限公司</v>
          </cell>
          <cell r="M191" t="str">
            <v>1100 6063 5018 1503 69520</v>
          </cell>
          <cell r="N191" t="str">
            <v>CPD;CPC;</v>
          </cell>
          <cell r="O191" t="str">
            <v>无</v>
          </cell>
          <cell r="P191" t="str">
            <v>无</v>
          </cell>
          <cell r="Q191" t="str">
            <v>2018/01/01-2019/12/31</v>
          </cell>
          <cell r="R191" t="str">
            <v>-</v>
          </cell>
          <cell r="S191" t="str">
            <v>-</v>
          </cell>
          <cell r="T191" t="str">
            <v>-</v>
          </cell>
          <cell r="U191" t="str">
            <v>-</v>
          </cell>
          <cell r="V191" t="str">
            <v>-</v>
          </cell>
          <cell r="W191" t="str">
            <v>-</v>
          </cell>
          <cell r="X191" t="str">
            <v>-</v>
          </cell>
          <cell r="Y191" t="str">
            <v>-</v>
          </cell>
          <cell r="Z191" t="str">
            <v>-</v>
          </cell>
          <cell r="AA191" t="str">
            <v>北京多彩</v>
          </cell>
        </row>
        <row r="192">
          <cell r="B192" t="str">
            <v>霍尔果斯多彩互动广告有限公司-锤子-墨白</v>
          </cell>
          <cell r="C192" t="str">
            <v>霍尔果斯多彩-锤子-墨白</v>
          </cell>
          <cell r="D192" t="str">
            <v>2018/04/01-2019/12/31</v>
          </cell>
          <cell r="E192" t="str">
            <v>北京市朝阳区广顺北大街嘉美中心写字楼907室</v>
          </cell>
          <cell r="F192" t="str">
            <v>李洋</v>
          </cell>
          <cell r="G192" t="str">
            <v>15010302140</v>
          </cell>
          <cell r="H192" t="str">
            <v>liyang@adnice.com</v>
          </cell>
          <cell r="I192" t="str">
            <v>财务</v>
          </cell>
          <cell r="J192"/>
          <cell r="K192" t="str">
            <v>预付款</v>
          </cell>
          <cell r="L192" t="str">
            <v>霍尔果斯多彩互动广告有限公司</v>
          </cell>
          <cell r="M192" t="str">
            <v>107667508007</v>
          </cell>
          <cell r="N192" t="str">
            <v>CPD;</v>
          </cell>
          <cell r="O192" t="str">
            <v>无</v>
          </cell>
          <cell r="P192" t="str">
            <v>无</v>
          </cell>
          <cell r="Q192" t="str">
            <v>2018/04/01-2019/12/31</v>
          </cell>
          <cell r="R192" t="str">
            <v>-</v>
          </cell>
          <cell r="S192" t="str">
            <v>-</v>
          </cell>
          <cell r="T192" t="str">
            <v>-</v>
          </cell>
          <cell r="U192" t="str">
            <v>-</v>
          </cell>
          <cell r="V192" t="str">
            <v>-</v>
          </cell>
          <cell r="W192" t="str">
            <v>-</v>
          </cell>
          <cell r="X192" t="str">
            <v>-</v>
          </cell>
          <cell r="Y192" t="str">
            <v>-</v>
          </cell>
          <cell r="Z192" t="str">
            <v>-</v>
          </cell>
          <cell r="AA192" t="str">
            <v>北京多彩</v>
          </cell>
        </row>
        <row r="193">
          <cell r="B193" t="str">
            <v>墨白(北京)数字技术有限责任公司-锤子</v>
          </cell>
          <cell r="C193" t="str">
            <v>锤子-墨白</v>
          </cell>
          <cell r="D193" t="str">
            <v>2018/04/01-2019/12/31</v>
          </cell>
          <cell r="E193" t="str">
            <v>北京市朝阳区广顺北大街嘉美中心写字楼907室</v>
          </cell>
          <cell r="F193" t="str">
            <v>孙硕</v>
          </cell>
          <cell r="G193" t="str">
            <v>13701379441</v>
          </cell>
          <cell r="H193" t="str">
            <v>sunshuo@mobiledigital.cn</v>
          </cell>
          <cell r="I193" t="str">
            <v>媒介</v>
          </cell>
          <cell r="J193"/>
          <cell r="K193" t="str">
            <v>预付款</v>
          </cell>
          <cell r="L193" t="str">
            <v>墨白（北京）数字技术有限责任公司</v>
          </cell>
          <cell r="M193" t="str">
            <v>1109220737510109</v>
          </cell>
          <cell r="N193" t="str">
            <v>CPD;</v>
          </cell>
          <cell r="O193" t="str">
            <v>无</v>
          </cell>
          <cell r="P193" t="str">
            <v>无</v>
          </cell>
          <cell r="Q193" t="str">
            <v>2018/04/01-2019/12/31</v>
          </cell>
          <cell r="R193" t="str">
            <v>-</v>
          </cell>
          <cell r="S193" t="str">
            <v>-</v>
          </cell>
          <cell r="T193" t="str">
            <v>-</v>
          </cell>
          <cell r="U193" t="str">
            <v>-</v>
          </cell>
          <cell r="V193" t="str">
            <v>-</v>
          </cell>
          <cell r="W193" t="str">
            <v>-</v>
          </cell>
          <cell r="X193" t="str">
            <v>-</v>
          </cell>
          <cell r="Y193" t="str">
            <v>-</v>
          </cell>
          <cell r="Z193" t="str">
            <v>-</v>
          </cell>
          <cell r="AA193" t="str">
            <v>霍尔果斯多彩</v>
          </cell>
        </row>
        <row r="194">
          <cell r="B194" t="str">
            <v>霍尔果斯宝盛广告有限公司-搜狗老客</v>
          </cell>
          <cell r="C194" t="str">
            <v>搜狗-宝盛老客</v>
          </cell>
          <cell r="D194" t="str">
            <v>2018/04/01-2020/10/01</v>
          </cell>
          <cell r="E194" t="str">
            <v>北京市海淀区中关村东路1号搜狐网络大厦2层201</v>
          </cell>
          <cell r="F194" t="str">
            <v>李程</v>
          </cell>
          <cell r="G194" t="str">
            <v>15203488124</v>
          </cell>
          <cell r="H194" t="str">
            <v>lc@bsacme.com</v>
          </cell>
          <cell r="I194" t="str">
            <v>媒介执行</v>
          </cell>
          <cell r="J194"/>
          <cell r="K194" t="str">
            <v>账期付款</v>
          </cell>
          <cell r="L194" t="str">
            <v>霍尔果斯宝盛广告有限公司</v>
          </cell>
          <cell r="M194" t="str">
            <v>65050165698600000683</v>
          </cell>
          <cell r="N194" t="str">
            <v>品牌专区;CPC;</v>
          </cell>
          <cell r="O194" t="str">
            <v>打折</v>
          </cell>
          <cell r="P194" t="str">
            <v>90.00%</v>
          </cell>
          <cell r="Q194" t="str">
            <v>2018/04/01-2020/10/01</v>
          </cell>
          <cell r="R194" t="str">
            <v>-</v>
          </cell>
          <cell r="S194" t="str">
            <v>-</v>
          </cell>
          <cell r="T194" t="str">
            <v>-</v>
          </cell>
          <cell r="U194" t="str">
            <v>-</v>
          </cell>
          <cell r="V194" t="str">
            <v>-</v>
          </cell>
          <cell r="W194" t="str">
            <v>-</v>
          </cell>
          <cell r="X194" t="str">
            <v>-</v>
          </cell>
          <cell r="Y194" t="str">
            <v>-</v>
          </cell>
          <cell r="Z194" t="str">
            <v>-</v>
          </cell>
          <cell r="AA194" t="str">
            <v>霍尔果斯多彩</v>
          </cell>
        </row>
        <row r="195">
          <cell r="B195" t="str">
            <v>霍尔果斯宝盛广告有限公司-搜狗新客</v>
          </cell>
          <cell r="C195" t="str">
            <v>搜狗-宝盛新客</v>
          </cell>
          <cell r="D195" t="str">
            <v>2018/04/01-2020/05/01</v>
          </cell>
          <cell r="E195" t="str">
            <v>北京市海淀区中关村东路1号搜狐网络大厦2层201</v>
          </cell>
          <cell r="F195" t="str">
            <v>李程</v>
          </cell>
          <cell r="G195" t="str">
            <v>15203488124</v>
          </cell>
          <cell r="H195" t="str">
            <v>lc@bsacme.com</v>
          </cell>
          <cell r="I195" t="str">
            <v>媒介执行</v>
          </cell>
          <cell r="J195"/>
          <cell r="K195" t="str">
            <v>账期付款</v>
          </cell>
          <cell r="L195" t="str">
            <v>霍尔果斯宝盛广告有限公司</v>
          </cell>
          <cell r="M195" t="str">
            <v>65050165698600000683</v>
          </cell>
          <cell r="N195" t="str">
            <v>品牌专区;CPC;</v>
          </cell>
          <cell r="O195" t="str">
            <v>打折</v>
          </cell>
          <cell r="P195" t="str">
            <v>90.00%</v>
          </cell>
          <cell r="Q195" t="str">
            <v>2018/04/01-2020/05/01</v>
          </cell>
          <cell r="R195" t="str">
            <v>-</v>
          </cell>
          <cell r="S195" t="str">
            <v>-</v>
          </cell>
          <cell r="T195" t="str">
            <v>-</v>
          </cell>
          <cell r="U195" t="str">
            <v>-</v>
          </cell>
          <cell r="V195" t="str">
            <v>-</v>
          </cell>
          <cell r="W195" t="str">
            <v>-</v>
          </cell>
          <cell r="X195" t="str">
            <v>-</v>
          </cell>
          <cell r="Y195" t="str">
            <v>-</v>
          </cell>
          <cell r="Z195" t="str">
            <v>-</v>
          </cell>
          <cell r="AA195" t="str">
            <v>霍尔果斯多彩</v>
          </cell>
        </row>
        <row r="196">
          <cell r="B196" t="str">
            <v>霍尔果斯宝盛广告有限公司-宝盛名单客户</v>
          </cell>
          <cell r="C196" t="str">
            <v>搜狗-宝盛名单客户</v>
          </cell>
          <cell r="D196" t="str">
            <v>2018/04/01-2019/03/31</v>
          </cell>
          <cell r="E196" t="str">
            <v>北京市海淀区中关村东路1号搜狐网络大厦2层201</v>
          </cell>
          <cell r="F196" t="str">
            <v>李程</v>
          </cell>
          <cell r="G196" t="str">
            <v>15203488124</v>
          </cell>
          <cell r="H196" t="str">
            <v>lc@bsacme.com</v>
          </cell>
          <cell r="I196" t="str">
            <v>媒介执行</v>
          </cell>
          <cell r="J196"/>
          <cell r="K196" t="str">
            <v>账期付款</v>
          </cell>
          <cell r="L196" t="str">
            <v>霍尔果斯宝盛广告有限公司</v>
          </cell>
          <cell r="M196" t="str">
            <v>65050165698600000683</v>
          </cell>
          <cell r="N196" t="str">
            <v>品牌专区;CPC;</v>
          </cell>
          <cell r="O196" t="str">
            <v>打折</v>
          </cell>
          <cell r="P196" t="str">
            <v>90.00%</v>
          </cell>
          <cell r="Q196" t="str">
            <v>2018/04/01-2019/03/31</v>
          </cell>
          <cell r="R196" t="str">
            <v>-</v>
          </cell>
          <cell r="S196" t="str">
            <v>-</v>
          </cell>
          <cell r="T196" t="str">
            <v>-</v>
          </cell>
          <cell r="U196" t="str">
            <v>-</v>
          </cell>
          <cell r="V196" t="str">
            <v>-</v>
          </cell>
          <cell r="W196" t="str">
            <v>-</v>
          </cell>
          <cell r="X196" t="str">
            <v>-</v>
          </cell>
          <cell r="Y196" t="str">
            <v>-</v>
          </cell>
          <cell r="Z196" t="str">
            <v>-</v>
          </cell>
          <cell r="AA196" t="str">
            <v>霍尔果斯多彩</v>
          </cell>
        </row>
        <row r="197">
          <cell r="B197" t="str">
            <v>咪咕视讯科技有限公司</v>
          </cell>
          <cell r="C197" t="str">
            <v>咪咕-oppo-2018</v>
          </cell>
          <cell r="D197" t="str">
            <v>2018/01/01-2018/12/31</v>
          </cell>
          <cell r="E197" t="str">
            <v>上海市浦东新区云桥路636号1幢</v>
          </cell>
          <cell r="F197" t="str">
            <v>李艳</v>
          </cell>
          <cell r="G197" t="str">
            <v>15102161269</v>
          </cell>
          <cell r="H197" t="str">
            <v>liyan@migu.cn</v>
          </cell>
          <cell r="I197" t="str">
            <v>媒介</v>
          </cell>
          <cell r="J197"/>
          <cell r="K197" t="str">
            <v>预付款</v>
          </cell>
          <cell r="L197" t="str">
            <v>咪咕视讯科技有限公司</v>
          </cell>
          <cell r="M197" t="str">
            <v>97020158000005598</v>
          </cell>
          <cell r="N197" t="str">
            <v>CPD;</v>
          </cell>
          <cell r="O197" t="str">
            <v>无</v>
          </cell>
          <cell r="P197" t="str">
            <v>无</v>
          </cell>
          <cell r="Q197" t="str">
            <v>2018/01/01-2018/12/31</v>
          </cell>
          <cell r="R197" t="str">
            <v>-</v>
          </cell>
          <cell r="S197" t="str">
            <v>-</v>
          </cell>
          <cell r="T197" t="str">
            <v>-</v>
          </cell>
          <cell r="U197" t="str">
            <v>-</v>
          </cell>
          <cell r="V197" t="str">
            <v>-</v>
          </cell>
          <cell r="W197" t="str">
            <v>-</v>
          </cell>
          <cell r="X197" t="str">
            <v>-</v>
          </cell>
          <cell r="Y197" t="str">
            <v>-</v>
          </cell>
          <cell r="Z197" t="str">
            <v>-</v>
          </cell>
          <cell r="AA197" t="str">
            <v>北京多彩</v>
          </cell>
        </row>
        <row r="198">
          <cell r="B198" t="str">
            <v>北京多彩-北京派瑞威行广告有限公司</v>
          </cell>
          <cell r="C198" t="str">
            <v>北京多彩-派瑞今日头条-2018</v>
          </cell>
          <cell r="D198" t="str">
            <v>2018/01/01-2018/12/31</v>
          </cell>
          <cell r="E198" t="str">
            <v>北京市海淀区清华科技园8号楼启迪科技大厦D座10层</v>
          </cell>
          <cell r="F198" t="str">
            <v>李洋</v>
          </cell>
          <cell r="G198" t="str">
            <v>15010302140</v>
          </cell>
          <cell r="H198" t="str">
            <v>liyang@adnice.com</v>
          </cell>
          <cell r="I198" t="str">
            <v>财务</v>
          </cell>
          <cell r="J198"/>
          <cell r="K198" t="str">
            <v>预付款</v>
          </cell>
          <cell r="L198" t="str">
            <v>霍尔果斯多彩互动广告有限公司</v>
          </cell>
          <cell r="M198" t="str">
            <v>107667508007</v>
          </cell>
          <cell r="N198" t="str">
            <v>CPT;CPC;CPM;</v>
          </cell>
          <cell r="O198" t="str">
            <v>无</v>
          </cell>
          <cell r="P198" t="str">
            <v>无</v>
          </cell>
          <cell r="Q198" t="str">
            <v>2018/01/01-2018/12/31</v>
          </cell>
          <cell r="R198" t="str">
            <v>-</v>
          </cell>
          <cell r="S198" t="str">
            <v>-</v>
          </cell>
          <cell r="T198" t="str">
            <v>-</v>
          </cell>
          <cell r="U198" t="str">
            <v>-</v>
          </cell>
          <cell r="V198" t="str">
            <v>-</v>
          </cell>
          <cell r="W198" t="str">
            <v>-</v>
          </cell>
          <cell r="X198" t="str">
            <v>-</v>
          </cell>
          <cell r="Y198" t="str">
            <v>-</v>
          </cell>
          <cell r="Z198" t="str">
            <v>-</v>
          </cell>
          <cell r="AA198" t="str">
            <v>北京多彩</v>
          </cell>
        </row>
        <row r="199">
          <cell r="B199" t="str">
            <v>北京派瑞威行广告有限公司</v>
          </cell>
          <cell r="C199" t="str">
            <v>霍尔-派瑞今日头条-2018</v>
          </cell>
          <cell r="D199" t="str">
            <v>2018/01/01-2018/12/31</v>
          </cell>
          <cell r="E199" t="str">
            <v>北京市朝阳区广渠路66号院百环大厦5层</v>
          </cell>
          <cell r="F199" t="str">
            <v>彭莎莎</v>
          </cell>
          <cell r="G199" t="str">
            <v>18500876660</v>
          </cell>
          <cell r="H199" t="str">
            <v>pengshasha@aspiration-cn.com</v>
          </cell>
          <cell r="I199" t="str">
            <v>渠道经理</v>
          </cell>
          <cell r="J199"/>
          <cell r="K199" t="str">
            <v>预付款</v>
          </cell>
          <cell r="L199" t="str">
            <v>北京派瑞威行广告有限公司</v>
          </cell>
          <cell r="M199" t="str">
            <v>110907404210303</v>
          </cell>
          <cell r="N199" t="str">
            <v>CPC;CPM;CPT;</v>
          </cell>
          <cell r="O199" t="str">
            <v>无</v>
          </cell>
          <cell r="P199" t="str">
            <v>无</v>
          </cell>
          <cell r="Q199" t="str">
            <v>2018/01/01-2018/12/31</v>
          </cell>
          <cell r="R199" t="str">
            <v>-</v>
          </cell>
          <cell r="S199" t="str">
            <v>-</v>
          </cell>
          <cell r="T199" t="str">
            <v>-</v>
          </cell>
          <cell r="U199" t="str">
            <v>-</v>
          </cell>
          <cell r="V199" t="str">
            <v>-</v>
          </cell>
          <cell r="W199" t="str">
            <v>-</v>
          </cell>
          <cell r="X199" t="str">
            <v>-</v>
          </cell>
          <cell r="Y199" t="str">
            <v>-</v>
          </cell>
          <cell r="Z199" t="str">
            <v>-</v>
          </cell>
          <cell r="AA199" t="str">
            <v>霍尔果斯多彩</v>
          </cell>
        </row>
        <row r="200">
          <cell r="B200" t="str">
            <v>北京新线中视文化传播有限公司</v>
          </cell>
          <cell r="C200" t="str">
            <v>新线中视-秒拍</v>
          </cell>
          <cell r="D200" t="str">
            <v>2018/01/01-2018/12/31</v>
          </cell>
          <cell r="E200" t="str">
            <v>北京市朝阳区酒仙桥中路24号院4号楼1层主楼</v>
          </cell>
          <cell r="F200" t="str">
            <v>赵静雅</v>
          </cell>
          <cell r="G200" t="str">
            <v>15030072206</v>
          </cell>
          <cell r="H200" t="str">
            <v>jingya.zhao@raynew.cn</v>
          </cell>
          <cell r="I200" t="str">
            <v/>
          </cell>
          <cell r="J200"/>
          <cell r="K200" t="str">
            <v>预付款</v>
          </cell>
          <cell r="L200" t="str">
            <v>北京新线中视文化传播有限公司</v>
          </cell>
          <cell r="M200" t="str">
            <v>77050122000062288</v>
          </cell>
          <cell r="N200" t="str">
            <v>CPD;CPT;信息流;品牌专区;CPC;CPM;</v>
          </cell>
          <cell r="O200" t="str">
            <v>无</v>
          </cell>
          <cell r="P200" t="str">
            <v>无</v>
          </cell>
          <cell r="Q200" t="str">
            <v>2018/01/01-2018/12/31</v>
          </cell>
          <cell r="R200" t="str">
            <v>-</v>
          </cell>
          <cell r="S200" t="str">
            <v>-</v>
          </cell>
          <cell r="T200" t="str">
            <v>-</v>
          </cell>
          <cell r="U200" t="str">
            <v>-</v>
          </cell>
          <cell r="V200" t="str">
            <v>-</v>
          </cell>
          <cell r="W200" t="str">
            <v>-</v>
          </cell>
          <cell r="X200" t="str">
            <v>-</v>
          </cell>
          <cell r="Y200" t="str">
            <v>-</v>
          </cell>
          <cell r="Z200" t="str">
            <v>-</v>
          </cell>
          <cell r="AA200" t="str">
            <v>霍尔果斯多彩</v>
          </cell>
        </row>
        <row r="201">
          <cell r="B201" t="str">
            <v>北京金源互动广告有限公司</v>
          </cell>
          <cell r="C201" t="str">
            <v>金源-安智-2018</v>
          </cell>
          <cell r="D201" t="str">
            <v>2018/01/01-2018/12/31</v>
          </cell>
          <cell r="E201" t="str">
            <v>北京市石景山区实兴大街30号院3号楼2层B-0067房间</v>
          </cell>
          <cell r="F201" t="str">
            <v>韩宣美</v>
          </cell>
          <cell r="G201" t="str">
            <v>13810483835</v>
          </cell>
          <cell r="H201" t="str">
            <v>hanxuanmei@jyhd.com</v>
          </cell>
          <cell r="I201" t="str">
            <v>高级媒介经理</v>
          </cell>
          <cell r="J201"/>
          <cell r="K201" t="str">
            <v>预付款</v>
          </cell>
          <cell r="L201" t="str">
            <v>北京金源互动广告有限公司</v>
          </cell>
          <cell r="M201" t="str">
            <v>11001042900053009035</v>
          </cell>
          <cell r="N201" t="str">
            <v>CPD;</v>
          </cell>
          <cell r="O201" t="str">
            <v>无</v>
          </cell>
          <cell r="P201" t="str">
            <v>无</v>
          </cell>
          <cell r="Q201" t="str">
            <v>2018/01/01-2018/12/31</v>
          </cell>
          <cell r="R201" t="str">
            <v>-</v>
          </cell>
          <cell r="S201" t="str">
            <v>-</v>
          </cell>
          <cell r="T201" t="str">
            <v>-</v>
          </cell>
          <cell r="U201" t="str">
            <v>-</v>
          </cell>
          <cell r="V201" t="str">
            <v>-</v>
          </cell>
          <cell r="W201" t="str">
            <v>-</v>
          </cell>
          <cell r="X201" t="str">
            <v>-</v>
          </cell>
          <cell r="Y201" t="str">
            <v>-</v>
          </cell>
          <cell r="Z201" t="str">
            <v>-</v>
          </cell>
          <cell r="AA201" t="str">
            <v>北京多彩</v>
          </cell>
        </row>
        <row r="202">
          <cell r="B202" t="str">
            <v>亚普路卡（北京）科技有限公司-2018</v>
          </cell>
          <cell r="C202" t="str">
            <v>霍尔果斯多彩-亚普路卡-2018</v>
          </cell>
          <cell r="D202" t="str">
            <v>2018/01/01-2018/12/31</v>
          </cell>
          <cell r="E202" t="str">
            <v>北京市朝阳区望京SOHO塔1A座810</v>
          </cell>
          <cell r="F202" t="str">
            <v>蔡本顺</v>
          </cell>
          <cell r="G202" t="str">
            <v>010-57076810</v>
          </cell>
          <cell r="H202" t="str">
            <v>benshun.cai@ahajoy.com</v>
          </cell>
          <cell r="I202" t="str">
            <v/>
          </cell>
          <cell r="J202"/>
          <cell r="K202" t="str">
            <v>预付款</v>
          </cell>
          <cell r="L202" t="str">
            <v>亚普路卡（北京）科技有限公司</v>
          </cell>
          <cell r="M202" t="str">
            <v>110 930 097 210 801</v>
          </cell>
          <cell r="N202" t="str">
            <v>CPC;CPD;信息流;CPM;品牌专区;CPT;</v>
          </cell>
          <cell r="O202" t="str">
            <v>无</v>
          </cell>
          <cell r="P202" t="str">
            <v>无</v>
          </cell>
          <cell r="Q202" t="str">
            <v>2018/01/01-2018/12/31</v>
          </cell>
          <cell r="R202" t="str">
            <v>-</v>
          </cell>
          <cell r="S202" t="str">
            <v>-</v>
          </cell>
          <cell r="T202" t="str">
            <v>-</v>
          </cell>
          <cell r="U202" t="str">
            <v>-</v>
          </cell>
          <cell r="V202" t="str">
            <v>-</v>
          </cell>
          <cell r="W202" t="str">
            <v>-</v>
          </cell>
          <cell r="X202" t="str">
            <v>-</v>
          </cell>
          <cell r="Y202" t="str">
            <v>-</v>
          </cell>
          <cell r="Z202" t="str">
            <v>-</v>
          </cell>
          <cell r="AA202" t="str">
            <v>霍尔果斯多彩</v>
          </cell>
        </row>
        <row r="203">
          <cell r="B203" t="str">
            <v>优矩互动（北京）科技有限公司-神马</v>
          </cell>
          <cell r="C203" t="str">
            <v>优矩互动-神马-2018</v>
          </cell>
          <cell r="D203" t="str">
            <v>2018/03/01-2019/12/31</v>
          </cell>
          <cell r="E203" t="str">
            <v>北京市石景山区实兴大街30号院3号楼2层A-1624房间</v>
          </cell>
          <cell r="F203" t="str">
            <v>何春艳</v>
          </cell>
          <cell r="G203" t="str">
            <v>13810801458</v>
          </cell>
          <cell r="H203" t="str">
            <v>hechunyan@ujumedia.com</v>
          </cell>
          <cell r="I203" t="str">
            <v>媒介</v>
          </cell>
          <cell r="J203"/>
          <cell r="K203" t="str">
            <v>预付款</v>
          </cell>
          <cell r="L203" t="str">
            <v>优矩互动（北京）科技有限公司</v>
          </cell>
          <cell r="M203" t="str">
            <v>9133 0078 8016 0000 0076</v>
          </cell>
          <cell r="N203" t="str">
            <v>CPC;品牌专区;</v>
          </cell>
          <cell r="O203" t="str">
            <v>打折</v>
          </cell>
          <cell r="P203" t="str">
            <v>86.50%</v>
          </cell>
          <cell r="Q203" t="str">
            <v>2018/03/01-2019/12/31</v>
          </cell>
          <cell r="R203" t="str">
            <v>-</v>
          </cell>
          <cell r="S203" t="str">
            <v>-</v>
          </cell>
          <cell r="T203" t="str">
            <v>-</v>
          </cell>
          <cell r="U203" t="str">
            <v>-</v>
          </cell>
          <cell r="V203" t="str">
            <v>-</v>
          </cell>
          <cell r="W203" t="str">
            <v>-</v>
          </cell>
          <cell r="X203" t="str">
            <v>-</v>
          </cell>
          <cell r="Y203" t="str">
            <v>-</v>
          </cell>
          <cell r="Z203" t="str">
            <v>-</v>
          </cell>
          <cell r="AA203" t="str">
            <v>霍尔果斯多彩</v>
          </cell>
        </row>
        <row r="204">
          <cell r="B204" t="str">
            <v>霍尔果斯多彩互动广告有限公司-优矩360</v>
          </cell>
          <cell r="C204" t="str">
            <v>霍尔果斯多彩-优矩360-2018</v>
          </cell>
          <cell r="D204" t="str">
            <v>2018/01/01-2019/12/31</v>
          </cell>
          <cell r="E204" t="str">
            <v>北京市石景山区实兴大街30号院3号楼2层A-1624房间</v>
          </cell>
          <cell r="F204" t="str">
            <v>李洋</v>
          </cell>
          <cell r="G204" t="str">
            <v>15010302140</v>
          </cell>
          <cell r="H204" t="str">
            <v>liyang@adnice.com</v>
          </cell>
          <cell r="I204" t="str">
            <v>财务</v>
          </cell>
          <cell r="J204"/>
          <cell r="K204" t="str">
            <v>账期付款,预付款</v>
          </cell>
          <cell r="L204" t="str">
            <v>霍尔果斯多彩互动广告有限公司</v>
          </cell>
          <cell r="M204" t="str">
            <v>107667508007</v>
          </cell>
          <cell r="N204" t="str">
            <v>CPD;CPC;CPT;</v>
          </cell>
          <cell r="O204" t="str">
            <v>无</v>
          </cell>
          <cell r="P204" t="str">
            <v>无</v>
          </cell>
          <cell r="Q204" t="str">
            <v>2018/01/01-2019/12/31</v>
          </cell>
          <cell r="R204" t="str">
            <v>-</v>
          </cell>
          <cell r="S204" t="str">
            <v>-</v>
          </cell>
          <cell r="T204" t="str">
            <v>-</v>
          </cell>
          <cell r="U204" t="str">
            <v>-</v>
          </cell>
          <cell r="V204" t="str">
            <v>-</v>
          </cell>
          <cell r="W204" t="str">
            <v>-</v>
          </cell>
          <cell r="X204" t="str">
            <v>-</v>
          </cell>
          <cell r="Y204" t="str">
            <v>-</v>
          </cell>
          <cell r="Z204" t="str">
            <v>-</v>
          </cell>
          <cell r="AA204" t="str">
            <v>北京多彩</v>
          </cell>
        </row>
        <row r="205">
          <cell r="B205" t="str">
            <v>优矩互动（北京）科技有限公司-360</v>
          </cell>
          <cell r="C205" t="str">
            <v>优矩互动-360-2018</v>
          </cell>
          <cell r="D205" t="str">
            <v>2018/03/01-2020/12/31</v>
          </cell>
          <cell r="E205" t="str">
            <v>北京市石景山区实兴大街30号院3号楼2层A-1624房间</v>
          </cell>
          <cell r="F205" t="str">
            <v>何春艳</v>
          </cell>
          <cell r="G205" t="str">
            <v>13810801458</v>
          </cell>
          <cell r="H205" t="str">
            <v>hechunyan@ujumedia.com</v>
          </cell>
          <cell r="I205" t="str">
            <v>媒介</v>
          </cell>
          <cell r="J205"/>
          <cell r="K205" t="str">
            <v>账期付款,预付款</v>
          </cell>
          <cell r="L205" t="str">
            <v>优矩互动（北京）科技有限公司</v>
          </cell>
          <cell r="M205" t="str">
            <v>20000038906900026389086</v>
          </cell>
          <cell r="N205" t="str">
            <v>CPD;CPC;CPT;</v>
          </cell>
          <cell r="O205" t="str">
            <v>打折</v>
          </cell>
          <cell r="P205" t="str">
            <v>88.00%</v>
          </cell>
          <cell r="Q205" t="str">
            <v>2018/03/01-2020/12/31</v>
          </cell>
          <cell r="R205" t="str">
            <v>-</v>
          </cell>
          <cell r="S205" t="str">
            <v>-</v>
          </cell>
          <cell r="T205" t="str">
            <v>-</v>
          </cell>
          <cell r="U205" t="str">
            <v>-</v>
          </cell>
          <cell r="V205" t="str">
            <v>-</v>
          </cell>
          <cell r="W205" t="str">
            <v>-</v>
          </cell>
          <cell r="X205" t="str">
            <v>-</v>
          </cell>
          <cell r="Y205" t="str">
            <v>-</v>
          </cell>
          <cell r="Z205" t="str">
            <v>-</v>
          </cell>
          <cell r="AA205" t="str">
            <v>霍尔果斯多彩</v>
          </cell>
        </row>
        <row r="206">
          <cell r="B206" t="str">
            <v>北京云锐国际文化传媒有限公司-美柚</v>
          </cell>
          <cell r="C206" t="str">
            <v>云锐-美柚</v>
          </cell>
          <cell r="D206" t="str">
            <v>2018/01/01-2018/12/31</v>
          </cell>
          <cell r="E206" t="str">
            <v>北京市通州区温榆河西路榆西一街金融街园中园一号院2号楼6层</v>
          </cell>
          <cell r="F206" t="str">
            <v>史智杰</v>
          </cell>
          <cell r="G206" t="str">
            <v>18511049252</v>
          </cell>
          <cell r="H206" t="str">
            <v>shizhijie@yunrui.net</v>
          </cell>
          <cell r="I206" t="str">
            <v>销售经理</v>
          </cell>
          <cell r="J206"/>
          <cell r="K206" t="str">
            <v>预付款</v>
          </cell>
          <cell r="L206" t="str">
            <v>北京云锐国际文化传媒有限公司</v>
          </cell>
          <cell r="M206" t="str">
            <v>11001190600052500291</v>
          </cell>
          <cell r="N206" t="str">
            <v>CPC;</v>
          </cell>
          <cell r="O206" t="str">
            <v>无</v>
          </cell>
          <cell r="P206" t="str">
            <v>无</v>
          </cell>
          <cell r="Q206" t="str">
            <v>2018/01/01-2018/12/31</v>
          </cell>
          <cell r="R206" t="str">
            <v>-</v>
          </cell>
          <cell r="S206" t="str">
            <v>-</v>
          </cell>
          <cell r="T206" t="str">
            <v>-</v>
          </cell>
          <cell r="U206" t="str">
            <v>-</v>
          </cell>
          <cell r="V206" t="str">
            <v>-</v>
          </cell>
          <cell r="W206" t="str">
            <v>-</v>
          </cell>
          <cell r="X206" t="str">
            <v>-</v>
          </cell>
          <cell r="Y206" t="str">
            <v>-</v>
          </cell>
          <cell r="Z206" t="str">
            <v>-</v>
          </cell>
          <cell r="AA206" t="str">
            <v>霍尔果斯多彩</v>
          </cell>
        </row>
        <row r="207">
          <cell r="B207" t="str">
            <v>北京派瑞威行广告有限公司-朋友圈</v>
          </cell>
          <cell r="C207" t="str">
            <v>朋友圈-派瑞-2018</v>
          </cell>
          <cell r="D207" t="str">
            <v>2018/01/01-2019/12/31</v>
          </cell>
          <cell r="E207" t="str">
            <v>北京市朝阳区广渠路66号院百环大厦5层</v>
          </cell>
          <cell r="F207" t="str">
            <v>彭莎莎</v>
          </cell>
          <cell r="G207" t="str">
            <v>18500876660</v>
          </cell>
          <cell r="H207" t="str">
            <v>pengshasha@aspiration-cn.com</v>
          </cell>
          <cell r="I207" t="str">
            <v>渠道经理</v>
          </cell>
          <cell r="J207"/>
          <cell r="K207" t="str">
            <v>预付款</v>
          </cell>
          <cell r="L207" t="str">
            <v>北京派瑞威行广告有限公司</v>
          </cell>
          <cell r="M207" t="str">
            <v>20000033664900015273357</v>
          </cell>
          <cell r="N207" t="str">
            <v>CPM;</v>
          </cell>
          <cell r="O207" t="str">
            <v>无</v>
          </cell>
          <cell r="P207" t="str">
            <v>无</v>
          </cell>
          <cell r="Q207" t="str">
            <v>2018/01/01-2019/12/31</v>
          </cell>
          <cell r="R207" t="str">
            <v>-</v>
          </cell>
          <cell r="S207" t="str">
            <v>-</v>
          </cell>
          <cell r="T207" t="str">
            <v>-</v>
          </cell>
          <cell r="U207" t="str">
            <v>-</v>
          </cell>
          <cell r="V207" t="str">
            <v>-</v>
          </cell>
          <cell r="W207" t="str">
            <v>-</v>
          </cell>
          <cell r="X207" t="str">
            <v>-</v>
          </cell>
          <cell r="Y207" t="str">
            <v>-</v>
          </cell>
          <cell r="Z207" t="str">
            <v>-</v>
          </cell>
          <cell r="AA207" t="str">
            <v>霍尔果斯多彩</v>
          </cell>
        </row>
        <row r="208">
          <cell r="B208" t="str">
            <v>伊犁天卓网络科技有限公司</v>
          </cell>
          <cell r="C208" t="str">
            <v>天卓网络</v>
          </cell>
          <cell r="D208" t="str">
            <v>2018/01/01-2019/01/01</v>
          </cell>
          <cell r="E208" t="str">
            <v>北京市丰台区汉威国际广场三期2号楼7M层03室</v>
          </cell>
          <cell r="F208" t="str">
            <v>王蛟</v>
          </cell>
          <cell r="G208" t="str">
            <v>15306180507</v>
          </cell>
          <cell r="H208" t="str">
            <v>wj0507@tianzhuobj.com</v>
          </cell>
          <cell r="I208" t="str">
            <v/>
          </cell>
          <cell r="J208"/>
          <cell r="K208" t="str">
            <v>账期付款</v>
          </cell>
          <cell r="L208" t="str">
            <v>伊犁天卓网络科技有限公司</v>
          </cell>
          <cell r="M208" t="str">
            <v>65050165604300000095</v>
          </cell>
          <cell r="N208" t="str">
            <v>CPD;CPT;信息流;品牌专区;CPC;CPM;</v>
          </cell>
          <cell r="O208" t="str">
            <v>无</v>
          </cell>
          <cell r="P208" t="str">
            <v>无</v>
          </cell>
          <cell r="Q208" t="str">
            <v>2018/01/01-2019/01/01</v>
          </cell>
          <cell r="R208" t="str">
            <v>-</v>
          </cell>
          <cell r="S208" t="str">
            <v>-</v>
          </cell>
          <cell r="T208" t="str">
            <v>-</v>
          </cell>
          <cell r="U208" t="str">
            <v>-</v>
          </cell>
          <cell r="V208" t="str">
            <v>-</v>
          </cell>
          <cell r="W208" t="str">
            <v>-</v>
          </cell>
          <cell r="X208" t="str">
            <v>-</v>
          </cell>
          <cell r="Y208" t="str">
            <v>-</v>
          </cell>
          <cell r="Z208" t="str">
            <v>-</v>
          </cell>
          <cell r="AA208" t="str">
            <v>北京多彩</v>
          </cell>
        </row>
        <row r="209">
          <cell r="B209" t="str">
            <v>霍尔果斯宝盛广告有限公司-搜狗-2018</v>
          </cell>
          <cell r="C209" t="str">
            <v>搜狗-宝盛-2018</v>
          </cell>
          <cell r="D209" t="str">
            <v>2018/01/01-2018/12/31</v>
          </cell>
          <cell r="E209" t="str">
            <v>北京市海淀区中关村东路1号搜狐网络大厦2层201</v>
          </cell>
          <cell r="F209" t="str">
            <v>李程</v>
          </cell>
          <cell r="G209" t="str">
            <v>15203488124</v>
          </cell>
          <cell r="H209" t="str">
            <v>lc@bsacme.com</v>
          </cell>
          <cell r="I209" t="str">
            <v>媒介</v>
          </cell>
          <cell r="J209"/>
          <cell r="K209" t="str">
            <v>账期付款</v>
          </cell>
          <cell r="L209" t="str">
            <v>霍尔果斯宝盛广告有限公司</v>
          </cell>
          <cell r="M209" t="str">
            <v>65050165698600000683</v>
          </cell>
          <cell r="N209" t="str">
            <v>品牌专区;CPC;</v>
          </cell>
          <cell r="O209" t="str">
            <v>打折</v>
          </cell>
          <cell r="P209" t="str">
            <v>90.00%</v>
          </cell>
          <cell r="Q209" t="str">
            <v>2018/01/01-2018/12/31</v>
          </cell>
          <cell r="R209" t="str">
            <v>-</v>
          </cell>
          <cell r="S209" t="str">
            <v>-</v>
          </cell>
          <cell r="T209" t="str">
            <v>-</v>
          </cell>
          <cell r="U209" t="str">
            <v>-</v>
          </cell>
          <cell r="V209" t="str">
            <v>-</v>
          </cell>
          <cell r="W209" t="str">
            <v>-</v>
          </cell>
          <cell r="X209" t="str">
            <v>-</v>
          </cell>
          <cell r="Y209" t="str">
            <v>-</v>
          </cell>
          <cell r="Z209" t="str">
            <v>-</v>
          </cell>
          <cell r="AA209" t="str">
            <v>霍尔果斯多彩</v>
          </cell>
        </row>
        <row r="210">
          <cell r="B210" t="str">
            <v>哇棒（北京）移动技术有限公司</v>
          </cell>
          <cell r="C210" t="str">
            <v>哇棒OPPO金融电商-2018</v>
          </cell>
          <cell r="D210" t="str">
            <v>2018/01/01-2019/12/31</v>
          </cell>
          <cell r="E210" t="str">
            <v>北京市东城区东四十条甲22号南新仓商务大厦B11层1125</v>
          </cell>
          <cell r="F210" t="str">
            <v>赵雨婷</v>
          </cell>
          <cell r="G210" t="str">
            <v>15210612734</v>
          </cell>
          <cell r="H210" t="str">
            <v>zhaoyuting@wooboo.com.cn</v>
          </cell>
          <cell r="I210" t="str">
            <v>渠道销售总监</v>
          </cell>
          <cell r="J210"/>
          <cell r="K210" t="str">
            <v>预付款,账期付款</v>
          </cell>
          <cell r="L210" t="str">
            <v>哇棒（北京）移动技术有限公司</v>
          </cell>
          <cell r="M210" t="str">
            <v>0200080709024763439</v>
          </cell>
          <cell r="N210" t="str">
            <v>CPD;信息流;CPM;CPT;</v>
          </cell>
          <cell r="O210" t="str">
            <v>无</v>
          </cell>
          <cell r="P210" t="str">
            <v>无</v>
          </cell>
          <cell r="Q210" t="str">
            <v>2018/01/01-2019/12/31</v>
          </cell>
          <cell r="R210" t="str">
            <v>-</v>
          </cell>
          <cell r="S210" t="str">
            <v>-</v>
          </cell>
          <cell r="T210" t="str">
            <v>-</v>
          </cell>
          <cell r="U210" t="str">
            <v>-</v>
          </cell>
          <cell r="V210" t="str">
            <v>-</v>
          </cell>
          <cell r="W210" t="str">
            <v>-</v>
          </cell>
          <cell r="X210" t="str">
            <v>-</v>
          </cell>
          <cell r="Y210" t="str">
            <v>-</v>
          </cell>
          <cell r="Z210" t="str">
            <v>-</v>
          </cell>
          <cell r="AA210" t="str">
            <v>北京多彩</v>
          </cell>
        </row>
        <row r="211">
          <cell r="B211" t="str">
            <v>霍尔果斯英派科特信息技术有限公司-OPPO旅教工</v>
          </cell>
          <cell r="C211" t="str">
            <v>OPPO-旅教工2018（新）</v>
          </cell>
          <cell r="D211" t="str">
            <v>2018/01/01-2020/12/31</v>
          </cell>
          <cell r="E211" t="str">
            <v>霍尔果斯英派科特信息技术有限公司</v>
          </cell>
          <cell r="F211" t="str">
            <v>陈英芳</v>
          </cell>
          <cell r="G211" t="str">
            <v>18123652695</v>
          </cell>
          <cell r="H211" t="str">
            <v>chenyingfang@impactad.cn</v>
          </cell>
          <cell r="I211" t="str">
            <v>媒介总监</v>
          </cell>
          <cell r="J211"/>
          <cell r="K211" t="str">
            <v>预存款,账期付款</v>
          </cell>
          <cell r="L211" t="str">
            <v>霍尔果斯英派科特信息技术有限公司</v>
          </cell>
          <cell r="M211" t="str">
            <v>30111801040002526</v>
          </cell>
          <cell r="N211" t="str">
            <v>CPD;CPT;CPC;联盟;</v>
          </cell>
          <cell r="O211" t="str">
            <v>无</v>
          </cell>
          <cell r="P211" t="str">
            <v>无</v>
          </cell>
          <cell r="Q211" t="str">
            <v>2018/01/01-2018/12/31</v>
          </cell>
          <cell r="R211" t="str">
            <v>无</v>
          </cell>
          <cell r="S211" t="str">
            <v>无</v>
          </cell>
          <cell r="T211" t="str">
            <v>2020/01/01-2020/12/31</v>
          </cell>
          <cell r="U211" t="str">
            <v>即充即返</v>
          </cell>
          <cell r="V211" t="str">
            <v>2.00%</v>
          </cell>
          <cell r="W211" t="str">
            <v>2019/01/01-2019/12/31</v>
          </cell>
          <cell r="X211" t="str">
            <v>-</v>
          </cell>
          <cell r="Y211" t="str">
            <v>-</v>
          </cell>
          <cell r="Z211" t="str">
            <v>-</v>
          </cell>
          <cell r="AA211" t="str">
            <v>北京多彩</v>
          </cell>
        </row>
        <row r="212">
          <cell r="B212" t="str">
            <v>北京派瑞威行广告有限公司</v>
          </cell>
          <cell r="C212" t="str">
            <v>派瑞-360-2018</v>
          </cell>
          <cell r="D212" t="str">
            <v>2018/01/01-2018/12/31</v>
          </cell>
          <cell r="E212" t="str">
            <v>北京市朝阳区广渠路66号院百环大厦5层</v>
          </cell>
          <cell r="F212" t="str">
            <v>彭莎莎</v>
          </cell>
          <cell r="G212" t="str">
            <v>18500876660</v>
          </cell>
          <cell r="H212" t="str">
            <v>pengshasha@aspiration-cn.com</v>
          </cell>
          <cell r="I212" t="str">
            <v>渠道经理</v>
          </cell>
          <cell r="J212"/>
          <cell r="K212" t="str">
            <v>预付款</v>
          </cell>
          <cell r="L212" t="str">
            <v>北京派瑞威行广告有限公司</v>
          </cell>
          <cell r="M212" t="str">
            <v>110907404210303</v>
          </cell>
          <cell r="N212" t="str">
            <v>CPC;</v>
          </cell>
          <cell r="O212" t="str">
            <v>无</v>
          </cell>
          <cell r="P212" t="str">
            <v>无</v>
          </cell>
          <cell r="Q212" t="str">
            <v>2018/01/01-2018/12/31</v>
          </cell>
          <cell r="R212" t="str">
            <v>-</v>
          </cell>
          <cell r="S212" t="str">
            <v>-</v>
          </cell>
          <cell r="T212" t="str">
            <v>-</v>
          </cell>
          <cell r="U212" t="str">
            <v>-</v>
          </cell>
          <cell r="V212" t="str">
            <v>-</v>
          </cell>
          <cell r="W212" t="str">
            <v>-</v>
          </cell>
          <cell r="X212" t="str">
            <v>-</v>
          </cell>
          <cell r="Y212" t="str">
            <v>-</v>
          </cell>
          <cell r="Z212" t="str">
            <v>-</v>
          </cell>
          <cell r="AA212" t="str">
            <v>霍尔果斯多彩</v>
          </cell>
        </row>
        <row r="213">
          <cell r="B213" t="str">
            <v>霍尔果斯多彩互动广告有限公司-广点通</v>
          </cell>
          <cell r="C213" t="str">
            <v>霍尔果斯多彩-广点通-2018</v>
          </cell>
          <cell r="D213" t="str">
            <v>2018/01/01-2019/12/31</v>
          </cell>
          <cell r="E213" t="str">
            <v>北京市海淀区清华科技园8号楼启迪科技大厦D座10层</v>
          </cell>
          <cell r="F213" t="str">
            <v>李洋</v>
          </cell>
          <cell r="G213" t="str">
            <v>15010302140</v>
          </cell>
          <cell r="H213" t="str">
            <v>liyang@adnice.com</v>
          </cell>
          <cell r="I213" t="str">
            <v>财务</v>
          </cell>
          <cell r="J213"/>
          <cell r="K213" t="str">
            <v>预付款</v>
          </cell>
          <cell r="L213" t="str">
            <v>霍尔果斯多彩互动广告有限公司</v>
          </cell>
          <cell r="M213" t="str">
            <v>107667508007</v>
          </cell>
          <cell r="N213" t="str">
            <v>CPC;</v>
          </cell>
          <cell r="O213" t="str">
            <v>无</v>
          </cell>
          <cell r="P213" t="str">
            <v>无</v>
          </cell>
          <cell r="Q213" t="str">
            <v>2018/01/01-2019/12/31</v>
          </cell>
          <cell r="R213" t="str">
            <v>-</v>
          </cell>
          <cell r="S213" t="str">
            <v>-</v>
          </cell>
          <cell r="T213" t="str">
            <v>-</v>
          </cell>
          <cell r="U213" t="str">
            <v>-</v>
          </cell>
          <cell r="V213" t="str">
            <v>-</v>
          </cell>
          <cell r="W213" t="str">
            <v>-</v>
          </cell>
          <cell r="X213" t="str">
            <v>-</v>
          </cell>
          <cell r="Y213" t="str">
            <v>-</v>
          </cell>
          <cell r="Z213" t="str">
            <v>-</v>
          </cell>
          <cell r="AA213" t="str">
            <v>北京多彩</v>
          </cell>
        </row>
        <row r="214">
          <cell r="B214" t="str">
            <v>北京多彩互动广告有限公司-OPPO旅教工2018</v>
          </cell>
          <cell r="C214" t="str">
            <v>北京多彩-OPPO旅教工2018</v>
          </cell>
          <cell r="D214" t="str">
            <v>2018/01/01-2018/12/31</v>
          </cell>
          <cell r="E214" t="str">
            <v>北京市海淀区清华科技园启迪科技大厦D座10层</v>
          </cell>
          <cell r="F214" t="str">
            <v>潘瑜</v>
          </cell>
          <cell r="G214" t="str">
            <v>13714967200</v>
          </cell>
          <cell r="H214" t="str">
            <v>panyu@adnice.com</v>
          </cell>
          <cell r="I214" t="str">
            <v/>
          </cell>
          <cell r="J214"/>
          <cell r="K214" t="str">
            <v>预付款</v>
          </cell>
          <cell r="L214" t="str">
            <v>北京多彩互动广告有限公司</v>
          </cell>
          <cell r="M214" t="str">
            <v>1101040160000553155</v>
          </cell>
          <cell r="N214" t="str">
            <v>CPD;CPT;信息流;</v>
          </cell>
          <cell r="O214" t="str">
            <v>无</v>
          </cell>
          <cell r="P214" t="str">
            <v>无</v>
          </cell>
          <cell r="Q214" t="str">
            <v>2018/01/01-2018/12/31</v>
          </cell>
          <cell r="R214" t="str">
            <v>-</v>
          </cell>
          <cell r="S214" t="str">
            <v>-</v>
          </cell>
          <cell r="T214" t="str">
            <v>-</v>
          </cell>
          <cell r="U214" t="str">
            <v>-</v>
          </cell>
          <cell r="V214" t="str">
            <v>-</v>
          </cell>
          <cell r="W214" t="str">
            <v>-</v>
          </cell>
          <cell r="X214" t="str">
            <v>-</v>
          </cell>
          <cell r="Y214" t="str">
            <v>-</v>
          </cell>
          <cell r="Z214" t="str">
            <v>-</v>
          </cell>
          <cell r="AA214" t="str">
            <v>霍尔果斯多彩</v>
          </cell>
        </row>
        <row r="215">
          <cell r="B215" t="str">
            <v>北京多彩互动广告有限公司-OPPO网服2018</v>
          </cell>
          <cell r="C215" t="str">
            <v>北京多彩-OPPO网服2018</v>
          </cell>
          <cell r="D215" t="str">
            <v>2018/01/01-2018/12/31</v>
          </cell>
          <cell r="E215" t="str">
            <v>北京市海淀区清华科技园启迪科技大厦D座10层</v>
          </cell>
          <cell r="F215" t="str">
            <v>潘瑜</v>
          </cell>
          <cell r="G215" t="str">
            <v>13714967200</v>
          </cell>
          <cell r="H215" t="str">
            <v>panyu@adnice.com</v>
          </cell>
          <cell r="I215" t="str">
            <v/>
          </cell>
          <cell r="J215"/>
          <cell r="K215" t="str">
            <v>预付款</v>
          </cell>
          <cell r="L215" t="str">
            <v>北京多彩互动广告有限公司</v>
          </cell>
          <cell r="M215" t="str">
            <v>1101040160000553155</v>
          </cell>
          <cell r="N215" t="str">
            <v>CPD;CPT;信息流;</v>
          </cell>
          <cell r="O215" t="str">
            <v>无</v>
          </cell>
          <cell r="P215" t="str">
            <v>无</v>
          </cell>
          <cell r="Q215" t="str">
            <v>2018/01/01-2018/12/31</v>
          </cell>
          <cell r="R215" t="str">
            <v>-</v>
          </cell>
          <cell r="S215" t="str">
            <v>-</v>
          </cell>
          <cell r="T215" t="str">
            <v>-</v>
          </cell>
          <cell r="U215" t="str">
            <v>-</v>
          </cell>
          <cell r="V215" t="str">
            <v>-</v>
          </cell>
          <cell r="W215" t="str">
            <v>-</v>
          </cell>
          <cell r="X215" t="str">
            <v>-</v>
          </cell>
          <cell r="Y215" t="str">
            <v>-</v>
          </cell>
          <cell r="Z215" t="str">
            <v>-</v>
          </cell>
          <cell r="AA215" t="str">
            <v>霍尔果斯多彩</v>
          </cell>
        </row>
        <row r="216">
          <cell r="B216" t="str">
            <v>霍尔果斯多彩互动广告有限公司-应用宝2019</v>
          </cell>
          <cell r="C216" t="str">
            <v>霍尔果斯多彩-应用宝2019</v>
          </cell>
          <cell r="D216" t="str">
            <v>2018/01/01-2019/12/31</v>
          </cell>
          <cell r="E216" t="str">
            <v>北京市海淀区清华科技园启迪科技大厦D座10层</v>
          </cell>
          <cell r="F216" t="str">
            <v>潘瑜</v>
          </cell>
          <cell r="G216" t="str">
            <v>13714967200</v>
          </cell>
          <cell r="H216" t="str">
            <v>panyu@adnice.com</v>
          </cell>
          <cell r="I216" t="str">
            <v/>
          </cell>
          <cell r="J216"/>
          <cell r="K216" t="str">
            <v>预存款</v>
          </cell>
          <cell r="L216" t="str">
            <v>霍尔果斯多彩互动广告有限公司</v>
          </cell>
          <cell r="M216" t="str">
            <v>107667508007</v>
          </cell>
          <cell r="N216" t="str">
            <v>CPD;CPT;CPC;</v>
          </cell>
          <cell r="O216" t="str">
            <v>无</v>
          </cell>
          <cell r="P216" t="str">
            <v>无</v>
          </cell>
          <cell r="Q216" t="str">
            <v>2018/01/01-2019/12/31</v>
          </cell>
          <cell r="R216" t="str">
            <v>-</v>
          </cell>
          <cell r="S216" t="str">
            <v>-</v>
          </cell>
          <cell r="T216" t="str">
            <v>-</v>
          </cell>
          <cell r="U216" t="str">
            <v>-</v>
          </cell>
          <cell r="V216" t="str">
            <v>-</v>
          </cell>
          <cell r="W216" t="str">
            <v>-</v>
          </cell>
          <cell r="X216" t="str">
            <v>-</v>
          </cell>
          <cell r="Y216" t="str">
            <v>-</v>
          </cell>
          <cell r="Z216" t="str">
            <v>-</v>
          </cell>
          <cell r="AA216" t="str">
            <v>北京多彩</v>
          </cell>
        </row>
        <row r="217">
          <cell r="B217" t="str">
            <v>霍尔果斯多彩互动广告有限公司-乐视</v>
          </cell>
          <cell r="C217" t="str">
            <v>霍尔果斯多彩-乐视-2018</v>
          </cell>
          <cell r="D217" t="str">
            <v>2018/01/01-2018/12/31</v>
          </cell>
          <cell r="E217" t="str">
            <v>北京市海淀区清华科技园8号楼启迪科技大厦D座10层</v>
          </cell>
          <cell r="F217" t="str">
            <v>李洋</v>
          </cell>
          <cell r="G217" t="str">
            <v>15010302140</v>
          </cell>
          <cell r="H217" t="str">
            <v>liyang@adnice.com</v>
          </cell>
          <cell r="I217" t="str">
            <v>财务</v>
          </cell>
          <cell r="J217"/>
          <cell r="K217" t="str">
            <v>预付款</v>
          </cell>
          <cell r="L217" t="str">
            <v>霍尔果斯多彩互动广告有限公司</v>
          </cell>
          <cell r="M217" t="str">
            <v>107667508007</v>
          </cell>
          <cell r="N217" t="str">
            <v>CPD;CPT;</v>
          </cell>
          <cell r="O217" t="str">
            <v>无</v>
          </cell>
          <cell r="P217" t="str">
            <v>无</v>
          </cell>
          <cell r="Q217" t="str">
            <v>2018/01/01-2018/12/31</v>
          </cell>
          <cell r="R217" t="str">
            <v>-</v>
          </cell>
          <cell r="S217" t="str">
            <v>-</v>
          </cell>
          <cell r="T217" t="str">
            <v>-</v>
          </cell>
          <cell r="U217" t="str">
            <v>-</v>
          </cell>
          <cell r="V217" t="str">
            <v>-</v>
          </cell>
          <cell r="W217" t="str">
            <v>-</v>
          </cell>
          <cell r="X217" t="str">
            <v>-</v>
          </cell>
          <cell r="Y217" t="str">
            <v>-</v>
          </cell>
          <cell r="Z217" t="str">
            <v>-</v>
          </cell>
          <cell r="AA217" t="str">
            <v>北京多彩</v>
          </cell>
        </row>
        <row r="218">
          <cell r="B218" t="str">
            <v>北京多彩互动广告有限公司-魅族2019</v>
          </cell>
          <cell r="C218" t="str">
            <v>北京多彩-魅族2019</v>
          </cell>
          <cell r="D218" t="str">
            <v>2018/01/01-2019/12/31</v>
          </cell>
          <cell r="E218" t="str">
            <v>北京市海淀区清华科技园启迪科技大厦D座10层</v>
          </cell>
          <cell r="F218" t="str">
            <v>王桂湘</v>
          </cell>
          <cell r="G218" t="str">
            <v>18676741287</v>
          </cell>
          <cell r="H218" t="str">
            <v>wangguixiang@adnice.com</v>
          </cell>
          <cell r="I218" t="str">
            <v/>
          </cell>
          <cell r="J218"/>
          <cell r="K218" t="str">
            <v>预付款,预存款</v>
          </cell>
          <cell r="L218" t="str">
            <v>北京多彩互动广告有限公司</v>
          </cell>
          <cell r="M218" t="str">
            <v>1101040160000553155</v>
          </cell>
          <cell r="N218" t="str">
            <v>CPD;CPT;信息流;</v>
          </cell>
          <cell r="O218" t="str">
            <v>无</v>
          </cell>
          <cell r="P218" t="str">
            <v>无</v>
          </cell>
          <cell r="Q218" t="str">
            <v>2018/01/01-2019/12/31</v>
          </cell>
          <cell r="R218" t="str">
            <v>-</v>
          </cell>
          <cell r="S218" t="str">
            <v>-</v>
          </cell>
          <cell r="T218" t="str">
            <v>-</v>
          </cell>
          <cell r="U218" t="str">
            <v>-</v>
          </cell>
          <cell r="V218" t="str">
            <v>-</v>
          </cell>
          <cell r="W218" t="str">
            <v>-</v>
          </cell>
          <cell r="X218" t="str">
            <v>-</v>
          </cell>
          <cell r="Y218" t="str">
            <v>-</v>
          </cell>
          <cell r="Z218" t="str">
            <v>-</v>
          </cell>
          <cell r="AA218" t="str">
            <v>霍尔果斯多彩</v>
          </cell>
        </row>
        <row r="219">
          <cell r="B219" t="str">
            <v>北京多彩互动广告有限公司-金立2018</v>
          </cell>
          <cell r="C219" t="str">
            <v>北京多彩-金立2018</v>
          </cell>
          <cell r="D219" t="str">
            <v>2018/01/01-2019/12/31</v>
          </cell>
          <cell r="E219" t="str">
            <v>北京市海淀区清华科技园启迪科技大厦D座10层</v>
          </cell>
          <cell r="F219" t="str">
            <v>潘瑜</v>
          </cell>
          <cell r="G219" t="str">
            <v>13714967200</v>
          </cell>
          <cell r="H219" t="str">
            <v>panyu@adnice.com</v>
          </cell>
          <cell r="I219" t="str">
            <v/>
          </cell>
          <cell r="J219"/>
          <cell r="K219" t="str">
            <v>预付款</v>
          </cell>
          <cell r="L219" t="str">
            <v>北京多彩互动广告有限公司</v>
          </cell>
          <cell r="M219" t="str">
            <v>1101040160000553155</v>
          </cell>
          <cell r="N219" t="str">
            <v>CPD;CPT;</v>
          </cell>
          <cell r="O219" t="str">
            <v>无</v>
          </cell>
          <cell r="P219" t="str">
            <v>无</v>
          </cell>
          <cell r="Q219" t="str">
            <v>2018/01/01-2019/12/31</v>
          </cell>
          <cell r="R219" t="str">
            <v>-</v>
          </cell>
          <cell r="S219" t="str">
            <v>-</v>
          </cell>
          <cell r="T219" t="str">
            <v>-</v>
          </cell>
          <cell r="U219" t="str">
            <v>-</v>
          </cell>
          <cell r="V219" t="str">
            <v>-</v>
          </cell>
          <cell r="W219" t="str">
            <v>-</v>
          </cell>
          <cell r="X219" t="str">
            <v>-</v>
          </cell>
          <cell r="Y219" t="str">
            <v>-</v>
          </cell>
          <cell r="Z219" t="str">
            <v>-</v>
          </cell>
          <cell r="AA219" t="str">
            <v>霍尔果斯多彩</v>
          </cell>
        </row>
        <row r="220">
          <cell r="B220" t="str">
            <v>北京多彩互动广告有限公司-联想</v>
          </cell>
          <cell r="C220" t="str">
            <v>北京多彩-联想-2018</v>
          </cell>
          <cell r="D220" t="str">
            <v>2018/01/01-2018/12/31</v>
          </cell>
          <cell r="E220" t="str">
            <v>新疆伊犁州霍尔果斯市北京路以西、珠海路以南合作中心配套区查验业务楼8楼8-11-146号</v>
          </cell>
          <cell r="F220" t="str">
            <v>蒲赟</v>
          </cell>
          <cell r="G220" t="str">
            <v>15652232649</v>
          </cell>
          <cell r="H220" t="str">
            <v>puyun@adnice.com</v>
          </cell>
          <cell r="I220" t="str">
            <v/>
          </cell>
          <cell r="J220"/>
          <cell r="K220" t="str">
            <v>账期付款</v>
          </cell>
          <cell r="L220" t="str">
            <v>北京多彩互动广告有限公司</v>
          </cell>
          <cell r="M220" t="str">
            <v>1101040160000553155</v>
          </cell>
          <cell r="N220" t="str">
            <v>CPD;CPT;信息流;品牌专区;CPC;CPM;</v>
          </cell>
          <cell r="O220" t="str">
            <v>无</v>
          </cell>
          <cell r="P220" t="str">
            <v>无</v>
          </cell>
          <cell r="Q220" t="str">
            <v>2018/01/01-2018/12/31</v>
          </cell>
          <cell r="R220" t="str">
            <v>-</v>
          </cell>
          <cell r="S220" t="str">
            <v>-</v>
          </cell>
          <cell r="T220" t="str">
            <v>-</v>
          </cell>
          <cell r="U220" t="str">
            <v>-</v>
          </cell>
          <cell r="V220" t="str">
            <v>-</v>
          </cell>
          <cell r="W220" t="str">
            <v>-</v>
          </cell>
          <cell r="X220" t="str">
            <v>-</v>
          </cell>
          <cell r="Y220" t="str">
            <v>-</v>
          </cell>
          <cell r="Z220" t="str">
            <v>-</v>
          </cell>
          <cell r="AA220" t="str">
            <v>霍尔果斯多彩</v>
          </cell>
        </row>
        <row r="221">
          <cell r="B221" t="str">
            <v>北京多彩互动广告有限公司-OPPO金融电商-2018</v>
          </cell>
          <cell r="C221" t="str">
            <v>北京多彩-OPPO金融电商2018</v>
          </cell>
          <cell r="D221" t="str">
            <v>2018/01/01-2018/12/31</v>
          </cell>
          <cell r="E221" t="str">
            <v>北京市海淀区清华科技园启迪科技大厦D座10层</v>
          </cell>
          <cell r="F221" t="str">
            <v>潘瑜</v>
          </cell>
          <cell r="G221" t="str">
            <v>13714967200</v>
          </cell>
          <cell r="H221" t="str">
            <v>panyu@adnice.com</v>
          </cell>
          <cell r="I221" t="str">
            <v/>
          </cell>
          <cell r="J221"/>
          <cell r="K221" t="str">
            <v>预付款</v>
          </cell>
          <cell r="L221" t="str">
            <v>北京多彩互动广告有限公司</v>
          </cell>
          <cell r="M221" t="str">
            <v>1101040160000553155</v>
          </cell>
          <cell r="N221" t="str">
            <v>CPD;CPT;信息流;</v>
          </cell>
          <cell r="O221" t="str">
            <v>无</v>
          </cell>
          <cell r="P221" t="str">
            <v>无</v>
          </cell>
          <cell r="Q221" t="str">
            <v>2018/01/01-2018/12/31</v>
          </cell>
          <cell r="R221" t="str">
            <v>-</v>
          </cell>
          <cell r="S221" t="str">
            <v>-</v>
          </cell>
          <cell r="T221" t="str">
            <v>-</v>
          </cell>
          <cell r="U221" t="str">
            <v>-</v>
          </cell>
          <cell r="V221" t="str">
            <v>-</v>
          </cell>
          <cell r="W221" t="str">
            <v>-</v>
          </cell>
          <cell r="X221" t="str">
            <v>-</v>
          </cell>
          <cell r="Y221" t="str">
            <v>-</v>
          </cell>
          <cell r="Z221" t="str">
            <v>-</v>
          </cell>
          <cell r="AA221" t="str">
            <v>霍尔果斯多彩</v>
          </cell>
        </row>
        <row r="222">
          <cell r="B222" t="str">
            <v>北京多彩互动广告有限公司-百度</v>
          </cell>
          <cell r="C222" t="str">
            <v>北京多彩-百度-2018</v>
          </cell>
          <cell r="D222" t="str">
            <v>2018/01/01-2019/12/31</v>
          </cell>
          <cell r="E222" t="str">
            <v>新疆伊犁州霍尔果斯市北京路以西、珠海路以南合作中心配套区查验业务楼8楼8-11-146号</v>
          </cell>
          <cell r="F222" t="str">
            <v>蒲赟</v>
          </cell>
          <cell r="G222" t="str">
            <v>15652232649</v>
          </cell>
          <cell r="H222" t="str">
            <v>puyun@adnice.com</v>
          </cell>
          <cell r="I222" t="str">
            <v/>
          </cell>
          <cell r="J222"/>
          <cell r="K222" t="str">
            <v>预付款</v>
          </cell>
          <cell r="L222" t="str">
            <v>北京多彩互动广告有限公司</v>
          </cell>
          <cell r="M222" t="str">
            <v>1101040160000553155</v>
          </cell>
          <cell r="N222" t="str">
            <v>CPD;CPT;信息流;品牌专区;CPC;CPM;</v>
          </cell>
          <cell r="O222" t="str">
            <v>无</v>
          </cell>
          <cell r="P222" t="str">
            <v>无</v>
          </cell>
          <cell r="Q222" t="str">
            <v>2018/01/01-2019/12/31</v>
          </cell>
          <cell r="R222" t="str">
            <v>-</v>
          </cell>
          <cell r="S222" t="str">
            <v>-</v>
          </cell>
          <cell r="T222" t="str">
            <v>-</v>
          </cell>
          <cell r="U222" t="str">
            <v>-</v>
          </cell>
          <cell r="V222" t="str">
            <v>-</v>
          </cell>
          <cell r="W222" t="str">
            <v>-</v>
          </cell>
          <cell r="X222" t="str">
            <v>-</v>
          </cell>
          <cell r="Y222" t="str">
            <v>-</v>
          </cell>
          <cell r="Z222" t="str">
            <v>-</v>
          </cell>
          <cell r="AA222" t="str">
            <v>霍尔果斯多彩</v>
          </cell>
        </row>
        <row r="223">
          <cell r="B223" t="str">
            <v>北京多彩互动广告有限公司-小米工具综合-2018</v>
          </cell>
          <cell r="C223" t="str">
            <v>北京多彩-小米工具综合-2018</v>
          </cell>
          <cell r="D223" t="str">
            <v>2018/01/01-2019/12/31</v>
          </cell>
          <cell r="E223" t="str">
            <v>北京市海淀区清华科技园启迪科技大厦D座10层</v>
          </cell>
          <cell r="F223" t="str">
            <v>张亚妮</v>
          </cell>
          <cell r="G223" t="str">
            <v>15611181013</v>
          </cell>
          <cell r="H223" t="str">
            <v>zhangyani@adnice.com</v>
          </cell>
          <cell r="I223" t="str">
            <v/>
          </cell>
          <cell r="J223"/>
          <cell r="K223" t="str">
            <v>预存款</v>
          </cell>
          <cell r="L223" t="str">
            <v>北京多彩互动广告有限公司</v>
          </cell>
          <cell r="M223" t="str">
            <v>1101040160000553155</v>
          </cell>
          <cell r="N223" t="str">
            <v>CPD;CPT;CPC;CPM;</v>
          </cell>
          <cell r="O223" t="str">
            <v>无</v>
          </cell>
          <cell r="P223" t="str">
            <v>无</v>
          </cell>
          <cell r="Q223" t="str">
            <v>2018/01/01-2019/12/31</v>
          </cell>
          <cell r="R223" t="str">
            <v>-</v>
          </cell>
          <cell r="S223" t="str">
            <v>-</v>
          </cell>
          <cell r="T223" t="str">
            <v>-</v>
          </cell>
          <cell r="U223" t="str">
            <v>-</v>
          </cell>
          <cell r="V223" t="str">
            <v>-</v>
          </cell>
          <cell r="W223" t="str">
            <v>-</v>
          </cell>
          <cell r="X223" t="str">
            <v>-</v>
          </cell>
          <cell r="Y223" t="str">
            <v>-</v>
          </cell>
          <cell r="Z223" t="str">
            <v>-</v>
          </cell>
          <cell r="AA223" t="str">
            <v>霍尔果斯多彩</v>
          </cell>
        </row>
        <row r="224">
          <cell r="B224" t="str">
            <v>北京多彩互动广告有限公司-小米电商-2018</v>
          </cell>
          <cell r="C224" t="str">
            <v>北京多彩-小米电商-2018</v>
          </cell>
          <cell r="D224" t="str">
            <v>2018/01/01-2019/12/31</v>
          </cell>
          <cell r="E224" t="str">
            <v>北京市海淀区清华科技园启迪科技大厦D座10层</v>
          </cell>
          <cell r="F224" t="str">
            <v>张亚妮</v>
          </cell>
          <cell r="G224" t="str">
            <v>15611181013</v>
          </cell>
          <cell r="H224" t="str">
            <v>zhangyani@adnice.com</v>
          </cell>
          <cell r="I224" t="str">
            <v/>
          </cell>
          <cell r="J224"/>
          <cell r="K224" t="str">
            <v>预存款</v>
          </cell>
          <cell r="L224" t="str">
            <v>北京多彩互动广告有限公司</v>
          </cell>
          <cell r="M224" t="str">
            <v>1101040160000553155</v>
          </cell>
          <cell r="N224" t="str">
            <v>CPD;CPT;CPC;CPM;</v>
          </cell>
          <cell r="O224" t="str">
            <v>无</v>
          </cell>
          <cell r="P224" t="str">
            <v>无</v>
          </cell>
          <cell r="Q224" t="str">
            <v>2018/01/01-2019/12/31</v>
          </cell>
          <cell r="R224" t="str">
            <v>-</v>
          </cell>
          <cell r="S224" t="str">
            <v>-</v>
          </cell>
          <cell r="T224" t="str">
            <v>-</v>
          </cell>
          <cell r="U224" t="str">
            <v>-</v>
          </cell>
          <cell r="V224" t="str">
            <v>-</v>
          </cell>
          <cell r="W224" t="str">
            <v>-</v>
          </cell>
          <cell r="X224" t="str">
            <v>-</v>
          </cell>
          <cell r="Y224" t="str">
            <v>-</v>
          </cell>
          <cell r="Z224" t="str">
            <v>-</v>
          </cell>
          <cell r="AA224" t="str">
            <v>霍尔果斯多彩</v>
          </cell>
        </row>
        <row r="225">
          <cell r="B225" t="str">
            <v>北京多彩互动广告有限公司-小米金融-2018</v>
          </cell>
          <cell r="C225" t="str">
            <v>北京多彩-小米金融-2018</v>
          </cell>
          <cell r="D225" t="str">
            <v>2018/01/01-2019/12/31</v>
          </cell>
          <cell r="E225" t="str">
            <v>北京市海淀区清华科技园启迪科技大厦D座10层</v>
          </cell>
          <cell r="F225" t="str">
            <v>张亚妮</v>
          </cell>
          <cell r="G225" t="str">
            <v>15611181013</v>
          </cell>
          <cell r="H225" t="str">
            <v>zhangyani@adnice.com</v>
          </cell>
          <cell r="I225" t="str">
            <v/>
          </cell>
          <cell r="J225"/>
          <cell r="K225" t="str">
            <v>预存款</v>
          </cell>
          <cell r="L225" t="str">
            <v>北京多彩互动广告有限公司</v>
          </cell>
          <cell r="M225" t="str">
            <v>1101040160000553155</v>
          </cell>
          <cell r="N225" t="str">
            <v>CPD;CPT;CPC;CPM;</v>
          </cell>
          <cell r="O225" t="str">
            <v>无</v>
          </cell>
          <cell r="P225" t="str">
            <v>无</v>
          </cell>
          <cell r="Q225" t="str">
            <v>2018/01/01-2019/12/31</v>
          </cell>
          <cell r="R225" t="str">
            <v>-</v>
          </cell>
          <cell r="S225" t="str">
            <v>-</v>
          </cell>
          <cell r="T225" t="str">
            <v>-</v>
          </cell>
          <cell r="U225" t="str">
            <v>-</v>
          </cell>
          <cell r="V225" t="str">
            <v>-</v>
          </cell>
          <cell r="W225" t="str">
            <v>-</v>
          </cell>
          <cell r="X225" t="str">
            <v>-</v>
          </cell>
          <cell r="Y225" t="str">
            <v>-</v>
          </cell>
          <cell r="Z225" t="str">
            <v>-</v>
          </cell>
          <cell r="AA225" t="str">
            <v>霍尔果斯多彩</v>
          </cell>
        </row>
        <row r="226">
          <cell r="B226" t="str">
            <v>北京多彩互动广告有限公司-小米网服-2018</v>
          </cell>
          <cell r="C226" t="str">
            <v>北京多彩-小米网服-2018</v>
          </cell>
          <cell r="D226" t="str">
            <v>2018/01/01-2019/12/31</v>
          </cell>
          <cell r="E226" t="str">
            <v>北京市海淀区清华科技园启迪科技大厦D座10层</v>
          </cell>
          <cell r="F226" t="str">
            <v>张亚妮</v>
          </cell>
          <cell r="G226" t="str">
            <v>15611181013</v>
          </cell>
          <cell r="H226" t="str">
            <v>zhangyani@adnice.com</v>
          </cell>
          <cell r="I226" t="str">
            <v/>
          </cell>
          <cell r="J226"/>
          <cell r="K226" t="str">
            <v>预存款</v>
          </cell>
          <cell r="L226" t="str">
            <v>北京多彩互动广告有限公司</v>
          </cell>
          <cell r="M226" t="str">
            <v>1101040160000553155</v>
          </cell>
          <cell r="N226" t="str">
            <v>CPD;CPT;CPC;CPM;</v>
          </cell>
          <cell r="O226" t="str">
            <v>无</v>
          </cell>
          <cell r="P226" t="str">
            <v>无</v>
          </cell>
          <cell r="Q226" t="str">
            <v>2018/01/01-2019/12/31</v>
          </cell>
          <cell r="R226" t="str">
            <v>-</v>
          </cell>
          <cell r="S226" t="str">
            <v>-</v>
          </cell>
          <cell r="T226" t="str">
            <v>-</v>
          </cell>
          <cell r="U226" t="str">
            <v>-</v>
          </cell>
          <cell r="V226" t="str">
            <v>-</v>
          </cell>
          <cell r="W226" t="str">
            <v>-</v>
          </cell>
          <cell r="X226" t="str">
            <v>-</v>
          </cell>
          <cell r="Y226" t="str">
            <v>-</v>
          </cell>
          <cell r="Z226" t="str">
            <v>-</v>
          </cell>
          <cell r="AA226" t="str">
            <v>霍尔果斯多彩</v>
          </cell>
        </row>
        <row r="227">
          <cell r="B227" t="str">
            <v>霍尔果斯多彩互动广告有限公司-锤子</v>
          </cell>
          <cell r="C227" t="str">
            <v>霍尔果斯多彩-锤子-2018</v>
          </cell>
          <cell r="D227" t="str">
            <v>2018/01/01-2019/05/01</v>
          </cell>
          <cell r="E227" t="str">
            <v>北京市海淀区清华科技园8号楼启迪科技大厦D座10层</v>
          </cell>
          <cell r="F227" t="str">
            <v>李洋</v>
          </cell>
          <cell r="G227" t="str">
            <v>15010302140</v>
          </cell>
          <cell r="H227" t="str">
            <v>liyang@adnice.com</v>
          </cell>
          <cell r="I227" t="str">
            <v>财务</v>
          </cell>
          <cell r="J227"/>
          <cell r="K227" t="str">
            <v>预付款</v>
          </cell>
          <cell r="L227" t="str">
            <v>霍尔果斯多彩互动广告有限公司</v>
          </cell>
          <cell r="M227" t="str">
            <v>107667508007</v>
          </cell>
          <cell r="N227" t="str">
            <v>CPD;</v>
          </cell>
          <cell r="O227" t="str">
            <v>无</v>
          </cell>
          <cell r="P227" t="str">
            <v>无</v>
          </cell>
          <cell r="Q227" t="str">
            <v>2018/01/01-2019/05/01</v>
          </cell>
          <cell r="R227" t="str">
            <v>-</v>
          </cell>
          <cell r="S227" t="str">
            <v>-</v>
          </cell>
          <cell r="T227" t="str">
            <v>-</v>
          </cell>
          <cell r="U227" t="str">
            <v>-</v>
          </cell>
          <cell r="V227" t="str">
            <v>-</v>
          </cell>
          <cell r="W227" t="str">
            <v>-</v>
          </cell>
          <cell r="X227" t="str">
            <v>-</v>
          </cell>
          <cell r="Y227" t="str">
            <v>-</v>
          </cell>
          <cell r="Z227" t="str">
            <v>-</v>
          </cell>
          <cell r="AA227" t="str">
            <v>北京多彩</v>
          </cell>
        </row>
        <row r="228">
          <cell r="B228" t="str">
            <v>北京多彩互动广告有限公司-华为</v>
          </cell>
          <cell r="C228" t="str">
            <v>北京多彩-华为-2018</v>
          </cell>
          <cell r="D228" t="str">
            <v>2018/01/01-2019/12/31</v>
          </cell>
          <cell r="E228" t="str">
            <v>北京市石景山区实兴大街30号院3号楼2层B-0822房间</v>
          </cell>
          <cell r="F228" t="str">
            <v>蒲赟</v>
          </cell>
          <cell r="G228" t="str">
            <v>15652232649</v>
          </cell>
          <cell r="H228" t="str">
            <v>puyun@adnice.com</v>
          </cell>
          <cell r="I228" t="str">
            <v>财务</v>
          </cell>
          <cell r="J228"/>
          <cell r="K228" t="str">
            <v>预存款</v>
          </cell>
          <cell r="L228" t="str">
            <v>北京多彩互动广告有限公司</v>
          </cell>
          <cell r="M228" t="str">
            <v>1101040160000553155</v>
          </cell>
          <cell r="N228" t="str">
            <v>CPD;CPT;信息流;云文件;</v>
          </cell>
          <cell r="O228" t="str">
            <v>无</v>
          </cell>
          <cell r="P228" t="str">
            <v>无</v>
          </cell>
          <cell r="Q228" t="str">
            <v>2018/01/01-2019/12/31</v>
          </cell>
          <cell r="R228" t="str">
            <v>-</v>
          </cell>
          <cell r="S228" t="str">
            <v>-</v>
          </cell>
          <cell r="T228" t="str">
            <v>-</v>
          </cell>
          <cell r="U228" t="str">
            <v>-</v>
          </cell>
          <cell r="V228" t="str">
            <v>-</v>
          </cell>
          <cell r="W228" t="str">
            <v>-</v>
          </cell>
          <cell r="X228" t="str">
            <v>-</v>
          </cell>
          <cell r="Y228" t="str">
            <v>-</v>
          </cell>
          <cell r="Z228" t="str">
            <v>-</v>
          </cell>
          <cell r="AA228" t="str">
            <v>霍尔果斯多彩</v>
          </cell>
        </row>
        <row r="229">
          <cell r="B229" t="str">
            <v>霍尔果斯多彩互动广告有限公司-三星-网服电商-2020</v>
          </cell>
          <cell r="C229" t="str">
            <v>霍尔果斯多彩-三星-网服电商-2020</v>
          </cell>
          <cell r="D229" t="str">
            <v>2017/07/01-2020/12/31</v>
          </cell>
          <cell r="E229" t="str">
            <v>新疆伊犁州霍尔果斯市北京路以西、珠海路以南合作中心配套区查验业务楼8楼8-11-146号</v>
          </cell>
          <cell r="F229" t="str">
            <v>张亚妮</v>
          </cell>
          <cell r="G229" t="str">
            <v>15611181013</v>
          </cell>
          <cell r="H229" t="str">
            <v>zhangyani@adnice.com</v>
          </cell>
          <cell r="I229" t="str">
            <v/>
          </cell>
          <cell r="J229"/>
          <cell r="K229" t="str">
            <v>预存款,账期付款</v>
          </cell>
          <cell r="L229" t="str">
            <v>霍尔果斯多彩互动广告有限公司</v>
          </cell>
          <cell r="M229" t="str">
            <v>107667508007</v>
          </cell>
          <cell r="N229" t="str">
            <v>CPD;CPT;</v>
          </cell>
          <cell r="O229" t="str">
            <v>无</v>
          </cell>
          <cell r="P229" t="str">
            <v>无</v>
          </cell>
          <cell r="Q229" t="str">
            <v>2017/07/01-2020/12/31</v>
          </cell>
          <cell r="R229" t="str">
            <v>-</v>
          </cell>
          <cell r="S229" t="str">
            <v>-</v>
          </cell>
          <cell r="T229" t="str">
            <v>-</v>
          </cell>
          <cell r="U229" t="str">
            <v>-</v>
          </cell>
          <cell r="V229" t="str">
            <v>-</v>
          </cell>
          <cell r="W229" t="str">
            <v>-</v>
          </cell>
          <cell r="X229" t="str">
            <v>-</v>
          </cell>
          <cell r="Y229" t="str">
            <v>-</v>
          </cell>
          <cell r="Z229" t="str">
            <v>-</v>
          </cell>
          <cell r="AA229" t="str">
            <v>北京多彩</v>
          </cell>
        </row>
        <row r="230">
          <cell r="B230" t="str">
            <v>北京鹏泰互动广告有限公司-三星-网服电商-2020</v>
          </cell>
          <cell r="C230" t="str">
            <v>三星-网服电商-2020</v>
          </cell>
          <cell r="D230" t="str">
            <v>2017/07/01-2020/12/31</v>
          </cell>
          <cell r="E230" t="str">
            <v>北京市朝阳区工体北路甲2号盈科中心A座4层</v>
          </cell>
          <cell r="F230" t="str">
            <v>孙丹</v>
          </cell>
          <cell r="G230" t="str">
            <v>18515681331</v>
          </cell>
          <cell r="H230" t="str">
            <v>Vimi.sun@cheilpengtai.com</v>
          </cell>
          <cell r="I230" t="str">
            <v/>
          </cell>
          <cell r="J230"/>
          <cell r="K230" t="str">
            <v>预存款,账期付款</v>
          </cell>
          <cell r="L230" t="str">
            <v>北京鹏泰互动广告有限公司</v>
          </cell>
          <cell r="M230" t="str">
            <v>4056200001839100002223</v>
          </cell>
          <cell r="N230" t="str">
            <v>CPD;CPT;</v>
          </cell>
          <cell r="O230" t="str">
            <v>无</v>
          </cell>
          <cell r="P230" t="str">
            <v>无</v>
          </cell>
          <cell r="Q230" t="str">
            <v>2017/07/01-2020/12/31</v>
          </cell>
          <cell r="R230" t="str">
            <v>-</v>
          </cell>
          <cell r="S230" t="str">
            <v>-</v>
          </cell>
          <cell r="T230" t="str">
            <v>-</v>
          </cell>
          <cell r="U230" t="str">
            <v>-</v>
          </cell>
          <cell r="V230" t="str">
            <v>-</v>
          </cell>
          <cell r="W230" t="str">
            <v>-</v>
          </cell>
          <cell r="X230" t="str">
            <v>-</v>
          </cell>
          <cell r="Y230" t="str">
            <v>-</v>
          </cell>
          <cell r="Z230" t="str">
            <v>-</v>
          </cell>
          <cell r="AA230" t="str">
            <v>霍尔果斯多彩</v>
          </cell>
        </row>
        <row r="231">
          <cell r="B231" t="str">
            <v>北京多彩互动广告有限公司-vivo旅教工-2018</v>
          </cell>
          <cell r="C231" t="str">
            <v>北京多彩-vivo旅教工-2018</v>
          </cell>
          <cell r="D231" t="str">
            <v>2018/01/01-2019/12/31</v>
          </cell>
          <cell r="E231" t="str">
            <v>北京市海淀区中关村东路1号院启迪科技大厦D座10层</v>
          </cell>
          <cell r="F231" t="str">
            <v>马景硕</v>
          </cell>
          <cell r="G231" t="str">
            <v>13520346493</v>
          </cell>
          <cell r="H231" t="str">
            <v>majingshuo@adnice.com</v>
          </cell>
          <cell r="I231" t="str">
            <v/>
          </cell>
          <cell r="J231"/>
          <cell r="K231" t="str">
            <v>预付款,账期付款,预存款</v>
          </cell>
          <cell r="L231" t="str">
            <v>北京多彩互动广告有限公司</v>
          </cell>
          <cell r="M231" t="str">
            <v>1101040160000553155</v>
          </cell>
          <cell r="N231" t="str">
            <v>CPD;CPT;</v>
          </cell>
          <cell r="O231" t="str">
            <v>无</v>
          </cell>
          <cell r="P231" t="str">
            <v>无</v>
          </cell>
          <cell r="Q231" t="str">
            <v>2018/01/01-2019/12/31</v>
          </cell>
          <cell r="R231" t="str">
            <v>-</v>
          </cell>
          <cell r="S231" t="str">
            <v>-</v>
          </cell>
          <cell r="T231" t="str">
            <v>-</v>
          </cell>
          <cell r="U231" t="str">
            <v>-</v>
          </cell>
          <cell r="V231" t="str">
            <v>-</v>
          </cell>
          <cell r="W231" t="str">
            <v>-</v>
          </cell>
          <cell r="X231" t="str">
            <v>-</v>
          </cell>
          <cell r="Y231" t="str">
            <v>-</v>
          </cell>
          <cell r="Z231" t="str">
            <v>-</v>
          </cell>
          <cell r="AA231" t="str">
            <v>霍尔果斯多彩</v>
          </cell>
        </row>
        <row r="232">
          <cell r="B232" t="str">
            <v>北京多彩互动广告有限公司-vivo金融电商-2018</v>
          </cell>
          <cell r="C232" t="str">
            <v>北京多彩-vivo金融电商-2018</v>
          </cell>
          <cell r="D232" t="str">
            <v>2018/01/01-2019/12/31</v>
          </cell>
          <cell r="E232" t="str">
            <v>北京市海淀区中关村东路1号院启迪科技大厦D座10层</v>
          </cell>
          <cell r="F232" t="str">
            <v>李思思</v>
          </cell>
          <cell r="G232" t="str">
            <v>13510292729</v>
          </cell>
          <cell r="H232" t="str">
            <v>lisisi@adnice.com</v>
          </cell>
          <cell r="I232" t="str">
            <v/>
          </cell>
          <cell r="J232"/>
          <cell r="K232" t="str">
            <v>预付款</v>
          </cell>
          <cell r="L232" t="str">
            <v>北京多彩互动广告有限公司</v>
          </cell>
          <cell r="M232" t="str">
            <v>1101040160000553155</v>
          </cell>
          <cell r="N232" t="str">
            <v>CPD;CPT;</v>
          </cell>
          <cell r="O232" t="str">
            <v>无</v>
          </cell>
          <cell r="P232" t="str">
            <v>无</v>
          </cell>
          <cell r="Q232" t="str">
            <v>2018/01/01-2019/12/31</v>
          </cell>
          <cell r="R232" t="str">
            <v>-</v>
          </cell>
          <cell r="S232" t="str">
            <v>-</v>
          </cell>
          <cell r="T232" t="str">
            <v>-</v>
          </cell>
          <cell r="U232" t="str">
            <v>-</v>
          </cell>
          <cell r="V232" t="str">
            <v>-</v>
          </cell>
          <cell r="W232" t="str">
            <v>-</v>
          </cell>
          <cell r="X232" t="str">
            <v>-</v>
          </cell>
          <cell r="Y232" t="str">
            <v>-</v>
          </cell>
          <cell r="Z232" t="str">
            <v>-</v>
          </cell>
          <cell r="AA232" t="str">
            <v>霍尔果斯多彩</v>
          </cell>
        </row>
        <row r="233">
          <cell r="B233" t="str">
            <v>北京多彩互动广告有限公司-vivo网服-2018</v>
          </cell>
          <cell r="C233" t="str">
            <v>北京多彩-vivo网服-2018</v>
          </cell>
          <cell r="D233" t="str">
            <v>2018/01/01-2020/01/16</v>
          </cell>
          <cell r="E233" t="str">
            <v>北京市海淀区中关村东路1号院启迪科技大厦D座10层</v>
          </cell>
          <cell r="F233" t="str">
            <v>马景硕</v>
          </cell>
          <cell r="G233" t="str">
            <v>13520346493</v>
          </cell>
          <cell r="H233" t="str">
            <v>majingshuo@adnice.com</v>
          </cell>
          <cell r="I233" t="str">
            <v/>
          </cell>
          <cell r="J233"/>
          <cell r="K233" t="str">
            <v>账期付款,预存款</v>
          </cell>
          <cell r="L233" t="str">
            <v>北京多彩互动广告有限公司</v>
          </cell>
          <cell r="M233" t="str">
            <v>1101040160000553155</v>
          </cell>
          <cell r="N233" t="str">
            <v>CPD;CPT;CPC;联盟;</v>
          </cell>
          <cell r="O233" t="str">
            <v>无</v>
          </cell>
          <cell r="P233" t="str">
            <v>无</v>
          </cell>
          <cell r="Q233" t="str">
            <v>2018/01/01-2020/01/16</v>
          </cell>
          <cell r="R233" t="str">
            <v>-</v>
          </cell>
          <cell r="S233" t="str">
            <v>-</v>
          </cell>
          <cell r="T233" t="str">
            <v>-</v>
          </cell>
          <cell r="U233" t="str">
            <v>-</v>
          </cell>
          <cell r="V233" t="str">
            <v>-</v>
          </cell>
          <cell r="W233" t="str">
            <v>-</v>
          </cell>
          <cell r="X233" t="str">
            <v>-</v>
          </cell>
          <cell r="Y233" t="str">
            <v>-</v>
          </cell>
          <cell r="Z233" t="str">
            <v>-</v>
          </cell>
          <cell r="AA233" t="str">
            <v>霍尔果斯多彩</v>
          </cell>
        </row>
        <row r="234">
          <cell r="B234" t="str">
            <v>北京派瑞威行广告有限公司-广点通</v>
          </cell>
          <cell r="C234" t="str">
            <v>广点通-派瑞-2018</v>
          </cell>
          <cell r="D234" t="str">
            <v>2018/01/01-2019/12/31</v>
          </cell>
          <cell r="E234" t="str">
            <v>北京市朝阳区广渠路66号院百环大厦5层</v>
          </cell>
          <cell r="F234" t="str">
            <v>彭莎莎</v>
          </cell>
          <cell r="G234" t="str">
            <v>18500876660</v>
          </cell>
          <cell r="H234" t="str">
            <v>pengshasha@aspiration-cn.com</v>
          </cell>
          <cell r="I234" t="str">
            <v>渠道经理</v>
          </cell>
          <cell r="J234"/>
          <cell r="K234" t="str">
            <v>预付款</v>
          </cell>
          <cell r="L234" t="str">
            <v>北京派瑞威行广告有限公司</v>
          </cell>
          <cell r="M234" t="str">
            <v>20000033664900015273357</v>
          </cell>
          <cell r="N234" t="str">
            <v>CPC;</v>
          </cell>
          <cell r="O234" t="str">
            <v>无</v>
          </cell>
          <cell r="P234" t="str">
            <v>无</v>
          </cell>
          <cell r="Q234" t="str">
            <v>2018/01/01-2019/12/31</v>
          </cell>
          <cell r="R234" t="str">
            <v>-</v>
          </cell>
          <cell r="S234" t="str">
            <v>-</v>
          </cell>
          <cell r="T234" t="str">
            <v>-</v>
          </cell>
          <cell r="U234" t="str">
            <v>-</v>
          </cell>
          <cell r="V234" t="str">
            <v>-</v>
          </cell>
          <cell r="W234" t="str">
            <v>-</v>
          </cell>
          <cell r="X234" t="str">
            <v>-</v>
          </cell>
          <cell r="Y234" t="str">
            <v>-</v>
          </cell>
          <cell r="Z234" t="str">
            <v>-</v>
          </cell>
          <cell r="AA234" t="str">
            <v>霍尔果斯多彩</v>
          </cell>
        </row>
        <row r="235">
          <cell r="B235" t="str">
            <v>上海宴杰网络科技有限公司</v>
          </cell>
          <cell r="C235" t="str">
            <v>猎鹰-一点资讯-2018</v>
          </cell>
          <cell r="D235" t="str">
            <v>2018/01/01-2018/12/31</v>
          </cell>
          <cell r="E235" t="str">
            <v>北京市西城区西绒线胡同51号北门</v>
          </cell>
          <cell r="F235" t="str">
            <v>艾明</v>
          </cell>
          <cell r="G235" t="str">
            <v>13810215737</v>
          </cell>
          <cell r="H235" t="str">
            <v>aiming@lieying.cn</v>
          </cell>
          <cell r="I235" t="str">
            <v>销售合伙人</v>
          </cell>
          <cell r="J235"/>
          <cell r="K235" t="str">
            <v>预付款</v>
          </cell>
          <cell r="L235" t="str">
            <v>上海宴杰网络科技有限公司</v>
          </cell>
          <cell r="M235" t="str">
            <v>98490154740016536</v>
          </cell>
          <cell r="N235" t="str">
            <v>CPC;</v>
          </cell>
          <cell r="O235" t="str">
            <v>无</v>
          </cell>
          <cell r="P235" t="str">
            <v>无</v>
          </cell>
          <cell r="Q235" t="str">
            <v>2018/01/01-2018/12/31</v>
          </cell>
          <cell r="R235" t="str">
            <v>-</v>
          </cell>
          <cell r="S235" t="str">
            <v>-</v>
          </cell>
          <cell r="T235" t="str">
            <v>-</v>
          </cell>
          <cell r="U235" t="str">
            <v>-</v>
          </cell>
          <cell r="V235" t="str">
            <v>-</v>
          </cell>
          <cell r="W235" t="str">
            <v>-</v>
          </cell>
          <cell r="X235" t="str">
            <v>-</v>
          </cell>
          <cell r="Y235" t="str">
            <v>-</v>
          </cell>
          <cell r="Z235" t="str">
            <v>-</v>
          </cell>
          <cell r="AA235" t="str">
            <v>霍尔果斯多彩</v>
          </cell>
        </row>
        <row r="236">
          <cell r="B236" t="str">
            <v>维沃通信科技有限公司-无返点-2019</v>
          </cell>
          <cell r="C236" t="str">
            <v>vivo网服-无返点-2019</v>
          </cell>
          <cell r="D236" t="str">
            <v>2018/01/01-2020/12/31</v>
          </cell>
          <cell r="E236" t="str">
            <v>深圳市福田区上梅林安得街89号步步高大厦</v>
          </cell>
          <cell r="F236" t="str">
            <v>吴涛</v>
          </cell>
          <cell r="G236" t="str">
            <v>13825139668</v>
          </cell>
          <cell r="H236" t="str">
            <v>wutao@vivo.com</v>
          </cell>
          <cell r="I236" t="str">
            <v>高级渠道经理</v>
          </cell>
          <cell r="J236"/>
          <cell r="K236" t="str">
            <v>预付款,账期付款</v>
          </cell>
          <cell r="L236" t="str">
            <v>维沃移动通信（深圳）有限公司</v>
          </cell>
          <cell r="M236" t="str">
            <v>755933698610401</v>
          </cell>
          <cell r="N236" t="str">
            <v>CPD;CPT;CPC;</v>
          </cell>
          <cell r="O236" t="str">
            <v>无</v>
          </cell>
          <cell r="P236" t="str">
            <v>无</v>
          </cell>
          <cell r="Q236" t="str">
            <v>2018/01/01-2020/12/31</v>
          </cell>
          <cell r="R236" t="str">
            <v>-</v>
          </cell>
          <cell r="S236" t="str">
            <v>-</v>
          </cell>
          <cell r="T236" t="str">
            <v>-</v>
          </cell>
          <cell r="U236" t="str">
            <v>-</v>
          </cell>
          <cell r="V236" t="str">
            <v>-</v>
          </cell>
          <cell r="W236" t="str">
            <v>-</v>
          </cell>
          <cell r="X236" t="str">
            <v>-</v>
          </cell>
          <cell r="Y236" t="str">
            <v>-</v>
          </cell>
          <cell r="Z236" t="str">
            <v>-</v>
          </cell>
          <cell r="AA236" t="str">
            <v>北京多彩</v>
          </cell>
        </row>
        <row r="237">
          <cell r="B237" t="str">
            <v>霍尔果斯多彩互动广告有限公司-派瑞-豌豆荚/PP助手</v>
          </cell>
          <cell r="C237" t="str">
            <v>霍尔果斯多彩-派瑞-豌豆荚/PP助手-2018</v>
          </cell>
          <cell r="D237" t="str">
            <v>2018/01/01-2019/12/31</v>
          </cell>
          <cell r="E237" t="str">
            <v>北京市海淀区清华科技园8号楼启迪科技大厦D座10层</v>
          </cell>
          <cell r="F237" t="str">
            <v>李洋</v>
          </cell>
          <cell r="G237" t="str">
            <v>15010302140</v>
          </cell>
          <cell r="H237" t="str">
            <v>liyang@adnice.com</v>
          </cell>
          <cell r="I237" t="str">
            <v>财务</v>
          </cell>
          <cell r="J237"/>
          <cell r="K237" t="str">
            <v>预付款</v>
          </cell>
          <cell r="L237" t="str">
            <v>霍尔果斯多彩互动广告有限公司</v>
          </cell>
          <cell r="M237" t="str">
            <v>107667508007</v>
          </cell>
          <cell r="N237" t="str">
            <v>CPD;CPC;</v>
          </cell>
          <cell r="O237" t="str">
            <v>无</v>
          </cell>
          <cell r="P237" t="str">
            <v>无</v>
          </cell>
          <cell r="Q237" t="str">
            <v>2018/01/01-2019/12/31</v>
          </cell>
          <cell r="R237" t="str">
            <v>-</v>
          </cell>
          <cell r="S237" t="str">
            <v>-</v>
          </cell>
          <cell r="T237" t="str">
            <v>-</v>
          </cell>
          <cell r="U237" t="str">
            <v>-</v>
          </cell>
          <cell r="V237" t="str">
            <v>-</v>
          </cell>
          <cell r="W237" t="str">
            <v>-</v>
          </cell>
          <cell r="X237" t="str">
            <v>-</v>
          </cell>
          <cell r="Y237" t="str">
            <v>-</v>
          </cell>
          <cell r="Z237" t="str">
            <v>-</v>
          </cell>
          <cell r="AA237" t="str">
            <v>北京多彩</v>
          </cell>
        </row>
        <row r="238">
          <cell r="B238" t="str">
            <v>安智-霍尔果斯豆盟网络技术有限公司</v>
          </cell>
          <cell r="C238" t="str">
            <v>安智-豆盟</v>
          </cell>
          <cell r="D238" t="str">
            <v>2018/01/01-2018/12/31</v>
          </cell>
          <cell r="E238" t="str">
            <v>北京市高井东亿国际传媒产业园区二期c11号楼5层</v>
          </cell>
          <cell r="F238" t="str">
            <v>周婷</v>
          </cell>
          <cell r="G238" t="str">
            <v>18511301935</v>
          </cell>
          <cell r="H238" t="str">
            <v>zhouzhou@zwtmob.com</v>
          </cell>
          <cell r="I238" t="str">
            <v>媒介</v>
          </cell>
          <cell r="J238"/>
          <cell r="K238" t="str">
            <v>预付款</v>
          </cell>
          <cell r="L238" t="str">
            <v>霍尔果斯豆盟网络技术有限公司</v>
          </cell>
          <cell r="M238" t="str">
            <v>3006031209200174387</v>
          </cell>
          <cell r="N238" t="str">
            <v>CPD;</v>
          </cell>
          <cell r="O238" t="str">
            <v>无</v>
          </cell>
          <cell r="P238" t="str">
            <v>无</v>
          </cell>
          <cell r="Q238" t="str">
            <v>2018/01/01-2018/12/31</v>
          </cell>
          <cell r="R238" t="str">
            <v>-</v>
          </cell>
          <cell r="S238" t="str">
            <v>-</v>
          </cell>
          <cell r="T238" t="str">
            <v>-</v>
          </cell>
          <cell r="U238" t="str">
            <v>-</v>
          </cell>
          <cell r="V238" t="str">
            <v>-</v>
          </cell>
          <cell r="W238" t="str">
            <v>-</v>
          </cell>
          <cell r="X238" t="str">
            <v>-</v>
          </cell>
          <cell r="Y238" t="str">
            <v>-</v>
          </cell>
          <cell r="Z238" t="str">
            <v>-</v>
          </cell>
          <cell r="AA238" t="str">
            <v>北京多彩</v>
          </cell>
        </row>
        <row r="239">
          <cell r="B239" t="str">
            <v>深圳市优联达科技有限公司-金立2018</v>
          </cell>
          <cell r="C239" t="str">
            <v>金立-2018</v>
          </cell>
          <cell r="D239" t="str">
            <v>2018/01/01-2019/12/31</v>
          </cell>
          <cell r="E239" t="str">
            <v>深圳市南山区科技园讯美科技广场2号楼1011</v>
          </cell>
          <cell r="F239" t="str">
            <v>何才勇</v>
          </cell>
          <cell r="G239" t="str">
            <v>13922264555</v>
          </cell>
          <cell r="H239" t="str">
            <v>hecaiyong@17gao.cn</v>
          </cell>
          <cell r="I239" t="str">
            <v/>
          </cell>
          <cell r="J239"/>
          <cell r="K239" t="str">
            <v>账期付款</v>
          </cell>
          <cell r="L239" t="str">
            <v>深圳市优联达科技有限公司</v>
          </cell>
          <cell r="M239" t="str">
            <v>4000020339200409844</v>
          </cell>
          <cell r="N239" t="str">
            <v>CPD;CPT;</v>
          </cell>
          <cell r="O239" t="str">
            <v>无</v>
          </cell>
          <cell r="P239" t="str">
            <v>无</v>
          </cell>
          <cell r="Q239" t="str">
            <v>2018/01/01-2019/12/31</v>
          </cell>
          <cell r="R239" t="str">
            <v>-</v>
          </cell>
          <cell r="S239" t="str">
            <v>-</v>
          </cell>
          <cell r="T239" t="str">
            <v>-</v>
          </cell>
          <cell r="U239" t="str">
            <v>-</v>
          </cell>
          <cell r="V239" t="str">
            <v>-</v>
          </cell>
          <cell r="W239" t="str">
            <v>-</v>
          </cell>
          <cell r="X239" t="str">
            <v>-</v>
          </cell>
          <cell r="Y239" t="str">
            <v>-</v>
          </cell>
          <cell r="Z239" t="str">
            <v>-</v>
          </cell>
          <cell r="AA239" t="str">
            <v>北京多彩</v>
          </cell>
        </row>
        <row r="240">
          <cell r="B240" t="str">
            <v>游漾互娱科技（北京）有限公司</v>
          </cell>
          <cell r="C240" t="str">
            <v>乐视-2018</v>
          </cell>
          <cell r="D240" t="str">
            <v>2018/01/01-2018/12/31</v>
          </cell>
          <cell r="E240" t="str">
            <v>北京市朝阳区青年路7号院 达美中心1座20层</v>
          </cell>
          <cell r="F240" t="str">
            <v>华玉</v>
          </cell>
          <cell r="G240" t="str">
            <v>18813131802</v>
          </cell>
          <cell r="H240" t="str">
            <v>huayu1@le.com</v>
          </cell>
          <cell r="I240" t="str">
            <v>运营总监</v>
          </cell>
          <cell r="J240"/>
          <cell r="K240" t="str">
            <v>预付款</v>
          </cell>
          <cell r="L240" t="str">
            <v>游漾互娱科技（北京）有限公司</v>
          </cell>
          <cell r="M240" t="str">
            <v>110922681810801</v>
          </cell>
          <cell r="N240" t="str">
            <v>CPT;CPD;</v>
          </cell>
          <cell r="O240" t="str">
            <v>无</v>
          </cell>
          <cell r="P240" t="str">
            <v>无</v>
          </cell>
          <cell r="Q240" t="str">
            <v>2018/01/01-2018/12/31</v>
          </cell>
          <cell r="R240" t="str">
            <v>-</v>
          </cell>
          <cell r="S240" t="str">
            <v>-</v>
          </cell>
          <cell r="T240" t="str">
            <v>-</v>
          </cell>
          <cell r="U240" t="str">
            <v>-</v>
          </cell>
          <cell r="V240" t="str">
            <v>-</v>
          </cell>
          <cell r="W240" t="str">
            <v>-</v>
          </cell>
          <cell r="X240" t="str">
            <v>-</v>
          </cell>
          <cell r="Y240" t="str">
            <v>-</v>
          </cell>
          <cell r="Z240" t="str">
            <v>-</v>
          </cell>
          <cell r="AA240" t="str">
            <v>霍尔果斯多彩</v>
          </cell>
        </row>
        <row r="241">
          <cell r="B241" t="str">
            <v>华为软件技术有限公司</v>
          </cell>
          <cell r="C241" t="str">
            <v>华为-2020</v>
          </cell>
          <cell r="D241" t="str">
            <v>2018/01/01-2020/12/31</v>
          </cell>
          <cell r="E241" t="str">
            <v>深圳市龙岗区坂田街道雪岗路2018号，天安云谷一期1栋A座</v>
          </cell>
          <cell r="F241" t="str">
            <v>王淳</v>
          </cell>
          <cell r="G241" t="str">
            <v>18503096078</v>
          </cell>
          <cell r="H241" t="str">
            <v>wangchun.wang@huawei.com</v>
          </cell>
          <cell r="I241" t="str">
            <v/>
          </cell>
          <cell r="J241"/>
          <cell r="K241" t="str">
            <v>预存款</v>
          </cell>
          <cell r="L241" t="str">
            <v>华为软件技术有限公司</v>
          </cell>
          <cell r="M241" t="str">
            <v>755917350310505</v>
          </cell>
          <cell r="N241" t="str">
            <v>CPD;CPT;云文件;信息流;</v>
          </cell>
          <cell r="O241" t="str">
            <v>无</v>
          </cell>
          <cell r="P241" t="str">
            <v>无</v>
          </cell>
          <cell r="Q241" t="str">
            <v>2018/01/01-2020/12/31</v>
          </cell>
          <cell r="R241" t="str">
            <v>-</v>
          </cell>
          <cell r="S241" t="str">
            <v>-</v>
          </cell>
          <cell r="T241" t="str">
            <v>-</v>
          </cell>
          <cell r="U241" t="str">
            <v>-</v>
          </cell>
          <cell r="V241" t="str">
            <v>-</v>
          </cell>
          <cell r="W241" t="str">
            <v>-</v>
          </cell>
          <cell r="X241" t="str">
            <v>-</v>
          </cell>
          <cell r="Y241" t="str">
            <v>-</v>
          </cell>
          <cell r="Z241" t="str">
            <v>-</v>
          </cell>
          <cell r="AA241" t="str">
            <v>北京多彩</v>
          </cell>
        </row>
        <row r="242">
          <cell r="B242" t="str">
            <v>新疆亨利嘉业网络科技有限公司-应用宝2019（过期）</v>
          </cell>
          <cell r="C242" t="str">
            <v>应用宝-2019（过期）</v>
          </cell>
          <cell r="D242" t="str">
            <v>2017/01/01-2019/07/31</v>
          </cell>
          <cell r="E242" t="str">
            <v>北京市东城区东四十四条93号东小院-南主楼</v>
          </cell>
          <cell r="F242" t="str">
            <v>王文君</v>
          </cell>
          <cell r="G242" t="str">
            <v>15201077136</v>
          </cell>
          <cell r="H242" t="str">
            <v>wangwenjun@hljyer.com</v>
          </cell>
          <cell r="I242" t="str">
            <v/>
          </cell>
          <cell r="J242"/>
          <cell r="K242" t="str">
            <v>预存款</v>
          </cell>
          <cell r="L242" t="str">
            <v>新疆亨利嘉业网络科技有限公司</v>
          </cell>
          <cell r="M242" t="str">
            <v>110926476910902</v>
          </cell>
          <cell r="N242" t="str">
            <v>CPD;CPT;CPC;</v>
          </cell>
          <cell r="O242" t="str">
            <v>无</v>
          </cell>
          <cell r="P242" t="str">
            <v>无</v>
          </cell>
          <cell r="Q242" t="str">
            <v>2017/01/01-2019/07/31</v>
          </cell>
          <cell r="R242" t="str">
            <v>-</v>
          </cell>
          <cell r="S242" t="str">
            <v>-</v>
          </cell>
          <cell r="T242" t="str">
            <v>-</v>
          </cell>
          <cell r="U242" t="str">
            <v>-</v>
          </cell>
          <cell r="V242" t="str">
            <v>-</v>
          </cell>
          <cell r="W242" t="str">
            <v>-</v>
          </cell>
          <cell r="X242" t="str">
            <v>-</v>
          </cell>
          <cell r="Y242" t="str">
            <v>-</v>
          </cell>
          <cell r="Z242" t="str">
            <v>-</v>
          </cell>
          <cell r="AA242" t="str">
            <v>霍尔果斯多彩</v>
          </cell>
        </row>
        <row r="243">
          <cell r="B243" t="str">
            <v>北京云锐国际文化传媒有限公司-vivo旅教工</v>
          </cell>
          <cell r="C243" t="str">
            <v>vivo-旅教工（云锐）</v>
          </cell>
          <cell r="D243" t="str">
            <v>2017/12/27-2018/12/31</v>
          </cell>
          <cell r="E243" t="str">
            <v>北京市通州区温榆河西路榆西一街金融街园中园一号院2号楼云锐大厦6层</v>
          </cell>
          <cell r="F243" t="str">
            <v>张珂</v>
          </cell>
          <cell r="G243" t="str">
            <v>18611891049</v>
          </cell>
          <cell r="H243" t="str">
            <v>zhangke@bjyunrui.com</v>
          </cell>
          <cell r="I243" t="str">
            <v/>
          </cell>
          <cell r="J243"/>
          <cell r="K243" t="str">
            <v>预付款</v>
          </cell>
          <cell r="L243" t="str">
            <v>北京云锐国际文化传媒有限公司</v>
          </cell>
          <cell r="M243" t="str">
            <v>110923966610666</v>
          </cell>
          <cell r="N243" t="str">
            <v>CPD;CPT;CPC;</v>
          </cell>
          <cell r="O243" t="str">
            <v>无</v>
          </cell>
          <cell r="P243" t="str">
            <v>无</v>
          </cell>
          <cell r="Q243" t="str">
            <v>2017/12/27-2018/12/31</v>
          </cell>
          <cell r="R243" t="str">
            <v>-</v>
          </cell>
          <cell r="S243" t="str">
            <v>-</v>
          </cell>
          <cell r="T243" t="str">
            <v>-</v>
          </cell>
          <cell r="U243" t="str">
            <v>-</v>
          </cell>
          <cell r="V243" t="str">
            <v>-</v>
          </cell>
          <cell r="W243" t="str">
            <v>-</v>
          </cell>
          <cell r="X243" t="str">
            <v>-</v>
          </cell>
          <cell r="Y243" t="str">
            <v>-</v>
          </cell>
          <cell r="Z243" t="str">
            <v>-</v>
          </cell>
          <cell r="AA243" t="str">
            <v>北京多彩</v>
          </cell>
        </row>
        <row r="244">
          <cell r="B244" t="str">
            <v>紫博蓝网络科技（北京）股份有限公司-2018OPPO网服</v>
          </cell>
          <cell r="C244" t="str">
            <v>OPPO网服-2018</v>
          </cell>
          <cell r="D244" t="str">
            <v>2017/12/27-2019/12/31</v>
          </cell>
          <cell r="E244" t="str">
            <v>北京朝阳光华路甲14号诺安大厦7层</v>
          </cell>
          <cell r="F244" t="str">
            <v>常青</v>
          </cell>
          <cell r="G244" t="str">
            <v>13331106812</v>
          </cell>
          <cell r="H244" t="str">
            <v>changqing@zibolan.com</v>
          </cell>
          <cell r="I244" t="str">
            <v/>
          </cell>
          <cell r="J244"/>
          <cell r="K244" t="str">
            <v>预存款,账期付款</v>
          </cell>
          <cell r="L244" t="str">
            <v>紫博蓝网络科技（北京）股份有限公司</v>
          </cell>
          <cell r="M244" t="str">
            <v>1109 0890 3210 101</v>
          </cell>
          <cell r="N244" t="str">
            <v>CPD;CPT;信息流;</v>
          </cell>
          <cell r="O244" t="str">
            <v>无</v>
          </cell>
          <cell r="P244" t="str">
            <v>无</v>
          </cell>
          <cell r="Q244" t="str">
            <v>2017/12/27-2018/12/31</v>
          </cell>
          <cell r="R244" t="str">
            <v>-</v>
          </cell>
          <cell r="S244" t="str">
            <v>-</v>
          </cell>
          <cell r="T244" t="str">
            <v>-</v>
          </cell>
          <cell r="U244" t="str">
            <v>-</v>
          </cell>
          <cell r="V244" t="str">
            <v>-</v>
          </cell>
          <cell r="W244" t="str">
            <v>-</v>
          </cell>
          <cell r="X244" t="str">
            <v>-</v>
          </cell>
          <cell r="Y244" t="str">
            <v>-</v>
          </cell>
          <cell r="Z244" t="str">
            <v>-</v>
          </cell>
          <cell r="AA244" t="str">
            <v>北京多彩</v>
          </cell>
        </row>
        <row r="245">
          <cell r="B245" t="str">
            <v>北京云锐国际文化传媒有限公司</v>
          </cell>
          <cell r="C245" t="str">
            <v>小米-房产教育2019-网易有道</v>
          </cell>
          <cell r="D245" t="str">
            <v>2017/12/27-2019/12/31</v>
          </cell>
          <cell r="E245" t="str">
            <v>北京市通州区温榆河西路榆西一街金融街园中园一号院2号楼云锐大厦6层</v>
          </cell>
          <cell r="F245" t="str">
            <v>张珂</v>
          </cell>
          <cell r="G245" t="str">
            <v>18611891049</v>
          </cell>
          <cell r="H245" t="str">
            <v>zhangke@bjyunrui.com</v>
          </cell>
          <cell r="I245" t="str">
            <v/>
          </cell>
          <cell r="J245"/>
          <cell r="K245" t="str">
            <v>预存款</v>
          </cell>
          <cell r="L245" t="str">
            <v>北京云锐国际文化传媒有限公司</v>
          </cell>
          <cell r="M245" t="str">
            <v>1100 1190 6000 5250 0291</v>
          </cell>
          <cell r="N245" t="str">
            <v>CPD;CPT;CPC;CPM;</v>
          </cell>
          <cell r="O245" t="str">
            <v>无</v>
          </cell>
          <cell r="P245" t="str">
            <v>无</v>
          </cell>
          <cell r="Q245" t="str">
            <v>2017/12/27-2018/12/31</v>
          </cell>
          <cell r="R245" t="str">
            <v>-</v>
          </cell>
          <cell r="S245" t="str">
            <v>-</v>
          </cell>
          <cell r="T245" t="str">
            <v>-</v>
          </cell>
          <cell r="U245" t="str">
            <v>-</v>
          </cell>
          <cell r="V245" t="str">
            <v>-</v>
          </cell>
          <cell r="W245" t="str">
            <v>-</v>
          </cell>
          <cell r="X245" t="str">
            <v>-</v>
          </cell>
          <cell r="Y245" t="str">
            <v>-</v>
          </cell>
          <cell r="Z245" t="str">
            <v>-</v>
          </cell>
          <cell r="AA245" t="str">
            <v>北京多彩</v>
          </cell>
        </row>
        <row r="246">
          <cell r="B246" t="str">
            <v>霍尔果斯大娱互动科技有限公司</v>
          </cell>
          <cell r="C246" t="str">
            <v>小米-金融2020</v>
          </cell>
          <cell r="D246" t="str">
            <v>2017/12/27-2020/12/31</v>
          </cell>
          <cell r="E246" t="str">
            <v>广州市天河区珠江东路12号高德置地冬广场H座2801</v>
          </cell>
          <cell r="F246" t="str">
            <v>袁燕珍</v>
          </cell>
          <cell r="G246" t="str">
            <v>13427673426</v>
          </cell>
          <cell r="H246" t="str">
            <v>yanzhen.yuan@mokiwi.com</v>
          </cell>
          <cell r="I246" t="str">
            <v/>
          </cell>
          <cell r="J246"/>
          <cell r="K246" t="str">
            <v>预存款,账期付款</v>
          </cell>
          <cell r="L246" t="str">
            <v>广州奇异果互动科技股份有限公司</v>
          </cell>
          <cell r="M246" t="str">
            <v>629206186011</v>
          </cell>
          <cell r="N246" t="str">
            <v>CPD;CPT;CPC;CPM;</v>
          </cell>
          <cell r="O246" t="str">
            <v>无</v>
          </cell>
          <cell r="P246" t="str">
            <v>无</v>
          </cell>
          <cell r="Q246" t="str">
            <v>2017/12/27-2020/12/31</v>
          </cell>
          <cell r="R246" t="str">
            <v>-</v>
          </cell>
          <cell r="S246" t="str">
            <v>-</v>
          </cell>
          <cell r="T246" t="str">
            <v>-</v>
          </cell>
          <cell r="U246" t="str">
            <v>-</v>
          </cell>
          <cell r="V246" t="str">
            <v>-</v>
          </cell>
          <cell r="W246" t="str">
            <v>-</v>
          </cell>
          <cell r="X246" t="str">
            <v>-</v>
          </cell>
          <cell r="Y246" t="str">
            <v>-</v>
          </cell>
          <cell r="Z246" t="str">
            <v>-</v>
          </cell>
          <cell r="AA246" t="str">
            <v>北京多彩</v>
          </cell>
        </row>
        <row r="247">
          <cell r="B247" t="str">
            <v>北京云锐国际文化传媒有限公司-西瓜视频</v>
          </cell>
          <cell r="C247" t="str">
            <v>云锐-西瓜视频</v>
          </cell>
          <cell r="D247" t="str">
            <v>2017/12/01-2017/12/31</v>
          </cell>
          <cell r="E247" t="str">
            <v>北京市通州区温榆河西路榆西一街金融街园中园一号院2号楼6层</v>
          </cell>
          <cell r="F247" t="str">
            <v>史智杰</v>
          </cell>
          <cell r="G247" t="str">
            <v>18511049252</v>
          </cell>
          <cell r="H247" t="str">
            <v>caiminbo@bjyunrui.com</v>
          </cell>
          <cell r="I247" t="str">
            <v/>
          </cell>
          <cell r="J247"/>
          <cell r="K247" t="str">
            <v>账期付款</v>
          </cell>
          <cell r="L247" t="str">
            <v>北京云锐国际文化传媒有限公司</v>
          </cell>
          <cell r="M247" t="str">
            <v>11001190600052500291</v>
          </cell>
          <cell r="N247" t="str">
            <v>品牌专区;</v>
          </cell>
          <cell r="O247" t="str">
            <v>无</v>
          </cell>
          <cell r="P247" t="str">
            <v>无</v>
          </cell>
          <cell r="Q247" t="str">
            <v>2017/01/01-2017/12/31</v>
          </cell>
          <cell r="R247" t="str">
            <v>-</v>
          </cell>
          <cell r="S247" t="str">
            <v>-</v>
          </cell>
          <cell r="T247" t="str">
            <v>-</v>
          </cell>
          <cell r="U247" t="str">
            <v>-</v>
          </cell>
          <cell r="V247" t="str">
            <v>-</v>
          </cell>
          <cell r="W247" t="str">
            <v>-</v>
          </cell>
          <cell r="X247" t="str">
            <v>-</v>
          </cell>
          <cell r="Y247" t="str">
            <v>-</v>
          </cell>
          <cell r="Z247" t="str">
            <v>-</v>
          </cell>
          <cell r="AA247" t="str">
            <v>北京多彩</v>
          </cell>
        </row>
        <row r="248">
          <cell r="B248" t="str">
            <v>深圳市优联达科技有限公司-魅族2019</v>
          </cell>
          <cell r="C248" t="str">
            <v>魅族-2019</v>
          </cell>
          <cell r="D248" t="str">
            <v>2017/01/01-2019/12/31</v>
          </cell>
          <cell r="E248" t="str">
            <v>深圳市南山区科技园讯美科技广场2号楼1011</v>
          </cell>
          <cell r="F248" t="str">
            <v>韩煊</v>
          </cell>
          <cell r="G248" t="str">
            <v>18700973010</v>
          </cell>
          <cell r="H248" t="str">
            <v>hanxuan@17gao.cn</v>
          </cell>
          <cell r="I248" t="str">
            <v/>
          </cell>
          <cell r="J248"/>
          <cell r="K248" t="str">
            <v>预付款,预存款</v>
          </cell>
          <cell r="L248" t="str">
            <v>深圳市优联达科技有限公司</v>
          </cell>
          <cell r="M248" t="str">
            <v>4000020339200409844</v>
          </cell>
          <cell r="N248" t="str">
            <v>CPD;信息流;CPT;</v>
          </cell>
          <cell r="O248" t="str">
            <v>无</v>
          </cell>
          <cell r="P248" t="str">
            <v>无</v>
          </cell>
          <cell r="Q248" t="str">
            <v>2017/01/01-2019/12/31</v>
          </cell>
          <cell r="R248" t="str">
            <v>-</v>
          </cell>
          <cell r="S248" t="str">
            <v>-</v>
          </cell>
          <cell r="T248" t="str">
            <v>-</v>
          </cell>
          <cell r="U248" t="str">
            <v>-</v>
          </cell>
          <cell r="V248" t="str">
            <v>-</v>
          </cell>
          <cell r="W248" t="str">
            <v>-</v>
          </cell>
          <cell r="X248" t="str">
            <v>-</v>
          </cell>
          <cell r="Y248" t="str">
            <v>-</v>
          </cell>
          <cell r="Z248" t="str">
            <v>-</v>
          </cell>
          <cell r="AA248" t="str">
            <v>北京多彩</v>
          </cell>
        </row>
        <row r="249">
          <cell r="B249" t="str">
            <v>深圳英派科特广告传媒有限公司-OPPO旅教工</v>
          </cell>
          <cell r="C249" t="str">
            <v>OPPO-旅教工2018</v>
          </cell>
          <cell r="D249" t="str">
            <v>2017/12/27-2019/12/31</v>
          </cell>
          <cell r="E249" t="str">
            <v>深圳英派科特广告传媒有限公司</v>
          </cell>
          <cell r="F249" t="str">
            <v>陈英芳</v>
          </cell>
          <cell r="G249" t="str">
            <v>18123652695</v>
          </cell>
          <cell r="H249" t="str">
            <v>chenyingfang@impactad.cn</v>
          </cell>
          <cell r="I249" t="str">
            <v>媒介总监</v>
          </cell>
          <cell r="J249"/>
          <cell r="K249" t="str">
            <v>预存款,账期付款</v>
          </cell>
          <cell r="L249" t="str">
            <v>深圳英派科特广告传媒有限公司</v>
          </cell>
          <cell r="M249" t="str">
            <v>755928960610101</v>
          </cell>
          <cell r="N249" t="str">
            <v>CPD;CPT;CPC;</v>
          </cell>
          <cell r="O249" t="str">
            <v>无</v>
          </cell>
          <cell r="P249" t="str">
            <v>无</v>
          </cell>
          <cell r="Q249" t="str">
            <v>2017/12/27-2019/12/31</v>
          </cell>
          <cell r="R249" t="str">
            <v>-</v>
          </cell>
          <cell r="S249" t="str">
            <v>-</v>
          </cell>
          <cell r="T249" t="str">
            <v>-</v>
          </cell>
          <cell r="U249" t="str">
            <v>-</v>
          </cell>
          <cell r="V249" t="str">
            <v>-</v>
          </cell>
          <cell r="W249" t="str">
            <v>-</v>
          </cell>
          <cell r="X249" t="str">
            <v>-</v>
          </cell>
          <cell r="Y249" t="str">
            <v>-</v>
          </cell>
          <cell r="Z249" t="str">
            <v>-</v>
          </cell>
          <cell r="AA249" t="str">
            <v>北京多彩</v>
          </cell>
        </row>
        <row r="250">
          <cell r="B250" t="str">
            <v>伊里斯（北京）科技有限公司</v>
          </cell>
          <cell r="C250" t="str">
            <v>伊里斯-app调起</v>
          </cell>
          <cell r="D250" t="str">
            <v>2017/01/01-2017/12/31</v>
          </cell>
          <cell r="E250" t="str">
            <v>北京市昌平区回龙观镇发展路8号院6号楼4层418</v>
          </cell>
          <cell r="F250" t="str">
            <v>胡洋</v>
          </cell>
          <cell r="G250" t="str">
            <v>18600493905</v>
          </cell>
          <cell r="H250" t="str">
            <v>huyang@sun0101.com</v>
          </cell>
          <cell r="I250" t="str">
            <v/>
          </cell>
          <cell r="J250"/>
          <cell r="K250" t="str">
            <v>账期付款</v>
          </cell>
          <cell r="L250" t="str">
            <v>伊里斯（北京）科技有限公司</v>
          </cell>
          <cell r="M250" t="str">
            <v>110924411610801</v>
          </cell>
          <cell r="N250" t="str">
            <v>CPC;</v>
          </cell>
          <cell r="O250" t="str">
            <v>无</v>
          </cell>
          <cell r="P250" t="str">
            <v>无</v>
          </cell>
          <cell r="Q250" t="str">
            <v>2017/01/01-2017/12/31</v>
          </cell>
          <cell r="R250" t="str">
            <v>-</v>
          </cell>
          <cell r="S250" t="str">
            <v>-</v>
          </cell>
          <cell r="T250" t="str">
            <v>-</v>
          </cell>
          <cell r="U250" t="str">
            <v>-</v>
          </cell>
          <cell r="V250" t="str">
            <v>-</v>
          </cell>
          <cell r="W250" t="str">
            <v>-</v>
          </cell>
          <cell r="X250" t="str">
            <v>-</v>
          </cell>
          <cell r="Y250" t="str">
            <v>-</v>
          </cell>
          <cell r="Z250" t="str">
            <v>-</v>
          </cell>
          <cell r="AA250" t="str">
            <v>北京多彩</v>
          </cell>
        </row>
        <row r="251">
          <cell r="B251" t="str">
            <v>广东欢太科技有限公司</v>
          </cell>
          <cell r="C251" t="str">
            <v>OPPO-电商金融2020</v>
          </cell>
          <cell r="D251" t="str">
            <v>2017/11/27-2020/12/31</v>
          </cell>
          <cell r="E251" t="str">
            <v>深圳市南山区海德三道卓越后海中心</v>
          </cell>
          <cell r="F251" t="str">
            <v>陶然</v>
          </cell>
          <cell r="G251" t="str">
            <v>18682407689</v>
          </cell>
          <cell r="H251" t="str">
            <v>ran.tao@oppo.com</v>
          </cell>
          <cell r="I251" t="str">
            <v/>
          </cell>
          <cell r="J251"/>
          <cell r="K251" t="str">
            <v>预存款,账期付款</v>
          </cell>
          <cell r="L251" t="str">
            <v>广东欢太科技有限公司</v>
          </cell>
          <cell r="M251" t="str">
            <v>4400 1779 1560 5250 5975</v>
          </cell>
          <cell r="N251" t="str">
            <v>CPD;CPT;CPC;CPM;联盟;OPPO-ADX;智能短信;Opush;</v>
          </cell>
          <cell r="O251" t="str">
            <v>无</v>
          </cell>
          <cell r="P251" t="str">
            <v>无</v>
          </cell>
          <cell r="Q251" t="str">
            <v>2017/11/27-2020/12/31</v>
          </cell>
          <cell r="R251" t="str">
            <v>-</v>
          </cell>
          <cell r="S251" t="str">
            <v>-</v>
          </cell>
          <cell r="T251" t="str">
            <v>-</v>
          </cell>
          <cell r="U251" t="str">
            <v>-</v>
          </cell>
          <cell r="V251" t="str">
            <v>-</v>
          </cell>
          <cell r="W251" t="str">
            <v>-</v>
          </cell>
          <cell r="X251" t="str">
            <v>-</v>
          </cell>
          <cell r="Y251" t="str">
            <v>-</v>
          </cell>
          <cell r="Z251" t="str">
            <v>-</v>
          </cell>
          <cell r="AA251" t="str">
            <v>北京多彩</v>
          </cell>
        </row>
        <row r="252">
          <cell r="B252" t="str">
            <v>北京智美创思广告有限公司-小米金融（KIWI）</v>
          </cell>
          <cell r="C252" t="str">
            <v>智美-小米金融（KIWI）</v>
          </cell>
          <cell r="D252" t="str">
            <v>2017/09/01-2017/12/31</v>
          </cell>
          <cell r="E252" t="str">
            <v>北京市通州区新华西街66号院17号楼121室</v>
          </cell>
          <cell r="F252" t="str">
            <v>刘一鸣</v>
          </cell>
          <cell r="G252" t="str">
            <v>13911512889</v>
          </cell>
          <cell r="H252" t="str">
            <v>liuyiming@zmchance.com</v>
          </cell>
          <cell r="I252" t="str">
            <v/>
          </cell>
          <cell r="J252"/>
          <cell r="K252" t="str">
            <v>账期付款</v>
          </cell>
          <cell r="L252" t="str">
            <v>北京智美创思广告有限公司</v>
          </cell>
          <cell r="M252" t="str">
            <v>0200053309000010718</v>
          </cell>
          <cell r="N252" t="str">
            <v>CPD;CPT;CPC;CPM;</v>
          </cell>
          <cell r="O252" t="str">
            <v>无</v>
          </cell>
          <cell r="P252" t="str">
            <v>无</v>
          </cell>
          <cell r="Q252" t="str">
            <v>2017/09/01-2017/12/31</v>
          </cell>
          <cell r="R252" t="str">
            <v>-</v>
          </cell>
          <cell r="S252" t="str">
            <v>-</v>
          </cell>
          <cell r="T252" t="str">
            <v>-</v>
          </cell>
          <cell r="U252" t="str">
            <v>-</v>
          </cell>
          <cell r="V252" t="str">
            <v>-</v>
          </cell>
          <cell r="W252" t="str">
            <v>-</v>
          </cell>
          <cell r="X252" t="str">
            <v>-</v>
          </cell>
          <cell r="Y252" t="str">
            <v>-</v>
          </cell>
          <cell r="Z252" t="str">
            <v>-</v>
          </cell>
          <cell r="AA252" t="str">
            <v>北京多彩</v>
          </cell>
        </row>
        <row r="253">
          <cell r="B253" t="str">
            <v>天津飞讯和沃网络技术有限公司</v>
          </cell>
          <cell r="C253" t="str">
            <v>飞讯-安智</v>
          </cell>
          <cell r="D253" t="str">
            <v>2017/01/01-2017/12/31</v>
          </cell>
          <cell r="E253" t="str">
            <v>北京市朝阳区高井东亿国际传媒产业园区二期C11号楼五层</v>
          </cell>
          <cell r="F253" t="str">
            <v>周婷</v>
          </cell>
          <cell r="G253" t="str">
            <v>13827456898</v>
          </cell>
          <cell r="H253" t="str">
            <v>27565644@qq.com</v>
          </cell>
          <cell r="I253" t="str">
            <v/>
          </cell>
          <cell r="J253"/>
          <cell r="K253" t="str">
            <v>预付款</v>
          </cell>
          <cell r="L253" t="str">
            <v>天津飞讯和沃网络技术有限公司</v>
          </cell>
          <cell r="M253" t="str">
            <v>4653434534342357</v>
          </cell>
          <cell r="N253" t="str">
            <v>CPD;</v>
          </cell>
          <cell r="O253" t="str">
            <v>无</v>
          </cell>
          <cell r="P253" t="str">
            <v>无</v>
          </cell>
          <cell r="Q253" t="str">
            <v>2017/01/01-2017/12/31</v>
          </cell>
          <cell r="R253" t="str">
            <v>-</v>
          </cell>
          <cell r="S253" t="str">
            <v>-</v>
          </cell>
          <cell r="T253" t="str">
            <v>-</v>
          </cell>
          <cell r="U253" t="str">
            <v>-</v>
          </cell>
          <cell r="V253" t="str">
            <v>-</v>
          </cell>
          <cell r="W253" t="str">
            <v>-</v>
          </cell>
          <cell r="X253" t="str">
            <v>-</v>
          </cell>
          <cell r="Y253" t="str">
            <v>-</v>
          </cell>
          <cell r="Z253" t="str">
            <v>-</v>
          </cell>
          <cell r="AA253" t="str">
            <v>北京多彩</v>
          </cell>
        </row>
        <row r="254">
          <cell r="B254" t="str">
            <v>北京智美创思广告有限公司-vivo旅教工--Q4</v>
          </cell>
          <cell r="C254" t="str">
            <v>智美-vivo旅教工--Q4</v>
          </cell>
          <cell r="D254" t="str">
            <v>2017/10/01-2017/12/31</v>
          </cell>
          <cell r="E254" t="str">
            <v>北京市通州区新华西街66号院17号楼121室</v>
          </cell>
          <cell r="F254" t="str">
            <v>刘一鸣</v>
          </cell>
          <cell r="G254" t="str">
            <v>13911512889</v>
          </cell>
          <cell r="H254" t="str">
            <v>liuyiming@zmchance.com</v>
          </cell>
          <cell r="I254" t="str">
            <v/>
          </cell>
          <cell r="J254"/>
          <cell r="K254" t="str">
            <v>账期付款</v>
          </cell>
          <cell r="L254" t="str">
            <v>北京智美创思广告有限公司</v>
          </cell>
          <cell r="M254" t="str">
            <v>0200053309000010718</v>
          </cell>
          <cell r="N254" t="str">
            <v>CPD;CPT;CPC;</v>
          </cell>
          <cell r="O254" t="str">
            <v>无</v>
          </cell>
          <cell r="P254" t="str">
            <v>无</v>
          </cell>
          <cell r="Q254" t="str">
            <v>2017/10/01-2017/12/31</v>
          </cell>
          <cell r="R254" t="str">
            <v>-</v>
          </cell>
          <cell r="S254" t="str">
            <v>-</v>
          </cell>
          <cell r="T254" t="str">
            <v>-</v>
          </cell>
          <cell r="U254" t="str">
            <v>-</v>
          </cell>
          <cell r="V254" t="str">
            <v>-</v>
          </cell>
          <cell r="W254" t="str">
            <v>-</v>
          </cell>
          <cell r="X254" t="str">
            <v>-</v>
          </cell>
          <cell r="Y254" t="str">
            <v>-</v>
          </cell>
          <cell r="Z254" t="str">
            <v>-</v>
          </cell>
          <cell r="AA254" t="str">
            <v>北京多彩</v>
          </cell>
        </row>
        <row r="255">
          <cell r="B255" t="str">
            <v>霍尔果斯大娱互动科技有限公司</v>
          </cell>
          <cell r="C255" t="str">
            <v>小米金融-霍尔果斯大娱-2017</v>
          </cell>
          <cell r="D255" t="str">
            <v>2017/01/01-2017/12/31</v>
          </cell>
          <cell r="E255" t="str">
            <v>广州市天河区珠江东路12号高德置地冬广场H座2801</v>
          </cell>
          <cell r="F255" t="str">
            <v>郑兴业</v>
          </cell>
          <cell r="G255" t="str">
            <v>18565356609</v>
          </cell>
          <cell r="H255" t="str">
            <v>bank.zheng@mokiwi.com</v>
          </cell>
          <cell r="I255" t="str">
            <v/>
          </cell>
          <cell r="J255"/>
          <cell r="K255" t="str">
            <v>预付款</v>
          </cell>
          <cell r="L255" t="str">
            <v>上海大娱数码科技有限公司</v>
          </cell>
          <cell r="M255" t="str">
            <v>3100 1975 9100 5004 0554</v>
          </cell>
          <cell r="N255" t="str">
            <v>CPD;CPT;CPC;CPM;</v>
          </cell>
          <cell r="O255" t="str">
            <v>无</v>
          </cell>
          <cell r="P255" t="str">
            <v>无</v>
          </cell>
          <cell r="Q255" t="str">
            <v>2017/01/01-2017/12/31</v>
          </cell>
          <cell r="R255" t="str">
            <v>-</v>
          </cell>
          <cell r="S255" t="str">
            <v>-</v>
          </cell>
          <cell r="T255" t="str">
            <v>-</v>
          </cell>
          <cell r="U255" t="str">
            <v>-</v>
          </cell>
          <cell r="V255" t="str">
            <v>-</v>
          </cell>
          <cell r="W255" t="str">
            <v>-</v>
          </cell>
          <cell r="X255" t="str">
            <v>-</v>
          </cell>
          <cell r="Y255" t="str">
            <v>-</v>
          </cell>
          <cell r="Z255" t="str">
            <v>-</v>
          </cell>
          <cell r="AA255" t="str">
            <v>北京多彩</v>
          </cell>
        </row>
        <row r="256">
          <cell r="B256" t="str">
            <v>紫博蓝网络科技（北京）股份有限公司</v>
          </cell>
          <cell r="C256" t="str">
            <v>小米金融-紫博蓝-2017</v>
          </cell>
          <cell r="D256" t="str">
            <v>2017/01/01-2017/12/31</v>
          </cell>
          <cell r="E256" t="str">
            <v>北京市朝阳区光华路甲14号诺安大厦7层</v>
          </cell>
          <cell r="F256" t="str">
            <v>崔鸿俊</v>
          </cell>
          <cell r="G256" t="str">
            <v>18310998667</v>
          </cell>
          <cell r="H256" t="str">
            <v>cuihongjun@zibolan.com</v>
          </cell>
          <cell r="I256" t="str">
            <v/>
          </cell>
          <cell r="J256"/>
          <cell r="K256" t="str">
            <v>预付款</v>
          </cell>
          <cell r="L256" t="str">
            <v>紫博蓝网络科技（北京）股份有限公司</v>
          </cell>
          <cell r="M256" t="str">
            <v>110 908 903 210 101</v>
          </cell>
          <cell r="N256" t="str">
            <v>CPD;CPT;CPC;CPM;</v>
          </cell>
          <cell r="O256" t="str">
            <v>无</v>
          </cell>
          <cell r="P256" t="str">
            <v>无</v>
          </cell>
          <cell r="Q256" t="str">
            <v>2017/01/01-2017/12/31</v>
          </cell>
          <cell r="R256" t="str">
            <v>-</v>
          </cell>
          <cell r="S256" t="str">
            <v>-</v>
          </cell>
          <cell r="T256" t="str">
            <v>-</v>
          </cell>
          <cell r="U256" t="str">
            <v>-</v>
          </cell>
          <cell r="V256" t="str">
            <v>-</v>
          </cell>
          <cell r="W256" t="str">
            <v>-</v>
          </cell>
          <cell r="X256" t="str">
            <v>-</v>
          </cell>
          <cell r="Y256" t="str">
            <v>-</v>
          </cell>
          <cell r="Z256" t="str">
            <v>-</v>
          </cell>
          <cell r="AA256" t="str">
            <v>北京多彩</v>
          </cell>
        </row>
        <row r="257">
          <cell r="B257" t="str">
            <v>北京思行合一文化传播有限公司</v>
          </cell>
          <cell r="C257" t="str">
            <v>小米网服-思行合一</v>
          </cell>
          <cell r="D257" t="str">
            <v>2017/01/01-2017/12/31</v>
          </cell>
          <cell r="E257" t="str">
            <v>北京市海淀区知春路51号慎昌大厦5F</v>
          </cell>
          <cell r="F257" t="str">
            <v>关薇</v>
          </cell>
          <cell r="G257" t="str">
            <v>15811530762</v>
          </cell>
          <cell r="H257" t="str">
            <v>guanwei@its-one.com.cn</v>
          </cell>
          <cell r="I257" t="str">
            <v/>
          </cell>
          <cell r="J257"/>
          <cell r="K257" t="str">
            <v>预付款</v>
          </cell>
          <cell r="L257" t="str">
            <v>北京思行合一文化传播有限公司</v>
          </cell>
          <cell r="M257" t="str">
            <v>11011706355701</v>
          </cell>
          <cell r="N257" t="str">
            <v>CPT;CPM;CPD;CPC;</v>
          </cell>
          <cell r="O257" t="str">
            <v>无</v>
          </cell>
          <cell r="P257" t="str">
            <v>无</v>
          </cell>
          <cell r="Q257" t="str">
            <v>2017/01/01-2017/12/31</v>
          </cell>
          <cell r="R257" t="str">
            <v>-</v>
          </cell>
          <cell r="S257" t="str">
            <v>-</v>
          </cell>
          <cell r="T257" t="str">
            <v>-</v>
          </cell>
          <cell r="U257" t="str">
            <v>-</v>
          </cell>
          <cell r="V257" t="str">
            <v>-</v>
          </cell>
          <cell r="W257" t="str">
            <v>-</v>
          </cell>
          <cell r="X257" t="str">
            <v>-</v>
          </cell>
          <cell r="Y257" t="str">
            <v>-</v>
          </cell>
          <cell r="Z257" t="str">
            <v>-</v>
          </cell>
          <cell r="AA257" t="str">
            <v>北京多彩</v>
          </cell>
        </row>
        <row r="258">
          <cell r="B258" t="str">
            <v>北京锤子数码科技有限公司</v>
          </cell>
          <cell r="C258" t="str">
            <v>锤子-2018</v>
          </cell>
          <cell r="D258" t="str">
            <v>2017/10/31-2019/12/01</v>
          </cell>
          <cell r="E258" t="str">
            <v>北京市朝阳区宏泰东街北京绿地中心A座A区</v>
          </cell>
          <cell r="F258" t="str">
            <v>赖雅坤</v>
          </cell>
          <cell r="G258" t="str">
            <v>18611269359</v>
          </cell>
          <cell r="H258" t="str">
            <v>laiyakun@smartisan.com</v>
          </cell>
          <cell r="I258" t="str">
            <v>市场部主管</v>
          </cell>
          <cell r="J258"/>
          <cell r="K258" t="str">
            <v>预付款</v>
          </cell>
          <cell r="L258" t="str">
            <v>北京锤子数码科技有限公司</v>
          </cell>
          <cell r="M258" t="str">
            <v>110911452410302</v>
          </cell>
          <cell r="N258" t="str">
            <v>CPD;</v>
          </cell>
          <cell r="O258" t="str">
            <v>无</v>
          </cell>
          <cell r="P258" t="str">
            <v>无</v>
          </cell>
          <cell r="Q258" t="str">
            <v>2017/10/31-2019/12/01</v>
          </cell>
          <cell r="R258" t="str">
            <v>-</v>
          </cell>
          <cell r="S258" t="str">
            <v>-</v>
          </cell>
          <cell r="T258" t="str">
            <v>-</v>
          </cell>
          <cell r="U258" t="str">
            <v>-</v>
          </cell>
          <cell r="V258" t="str">
            <v>-</v>
          </cell>
          <cell r="W258" t="str">
            <v>-</v>
          </cell>
          <cell r="X258" t="str">
            <v>-</v>
          </cell>
          <cell r="Y258" t="str">
            <v>-</v>
          </cell>
          <cell r="Z258" t="str">
            <v>-</v>
          </cell>
          <cell r="AA258" t="str">
            <v>霍尔果斯多彩</v>
          </cell>
        </row>
        <row r="259">
          <cell r="B259" t="str">
            <v>北京智美创思广告有限公司-百度</v>
          </cell>
          <cell r="C259" t="str">
            <v>智美-百度</v>
          </cell>
          <cell r="D259" t="str">
            <v>2017/09/20-2018/02/19</v>
          </cell>
          <cell r="E259" t="str">
            <v>北京市通州区新华西街66号院17号楼121室</v>
          </cell>
          <cell r="F259" t="str">
            <v>刘一鸣</v>
          </cell>
          <cell r="G259" t="str">
            <v>13911512889</v>
          </cell>
          <cell r="H259" t="str">
            <v>liuyiming@zmchance.com</v>
          </cell>
          <cell r="I259" t="str">
            <v/>
          </cell>
          <cell r="J259"/>
          <cell r="K259" t="str">
            <v>预付款</v>
          </cell>
          <cell r="L259" t="str">
            <v>北京智美创思广告有限公司</v>
          </cell>
          <cell r="M259" t="str">
            <v>0200053309000010718</v>
          </cell>
          <cell r="N259" t="str">
            <v>品牌专区;</v>
          </cell>
          <cell r="O259" t="str">
            <v>无</v>
          </cell>
          <cell r="P259" t="str">
            <v>无</v>
          </cell>
          <cell r="Q259" t="str">
            <v>2017/09/20-2018/02/19</v>
          </cell>
          <cell r="R259" t="str">
            <v>-</v>
          </cell>
          <cell r="S259" t="str">
            <v>-</v>
          </cell>
          <cell r="T259" t="str">
            <v>-</v>
          </cell>
          <cell r="U259" t="str">
            <v>-</v>
          </cell>
          <cell r="V259" t="str">
            <v>-</v>
          </cell>
          <cell r="W259" t="str">
            <v>-</v>
          </cell>
          <cell r="X259" t="str">
            <v>-</v>
          </cell>
          <cell r="Y259" t="str">
            <v>-</v>
          </cell>
          <cell r="Z259" t="str">
            <v>-</v>
          </cell>
          <cell r="AA259" t="str">
            <v>北京多彩</v>
          </cell>
        </row>
        <row r="260">
          <cell r="B260" t="str">
            <v>北京智美创思广告有限公司-小米金融</v>
          </cell>
          <cell r="C260" t="str">
            <v>智美-小米金融</v>
          </cell>
          <cell r="D260" t="str">
            <v>2017/09/01-2017/12/31</v>
          </cell>
          <cell r="E260" t="str">
            <v>北京市通州区新华西街66号院17号楼121室</v>
          </cell>
          <cell r="F260" t="str">
            <v>刘一鸣</v>
          </cell>
          <cell r="G260" t="str">
            <v>13911512889</v>
          </cell>
          <cell r="H260" t="str">
            <v>liuyiming@zmchance.com</v>
          </cell>
          <cell r="I260" t="str">
            <v/>
          </cell>
          <cell r="J260"/>
          <cell r="K260" t="str">
            <v>账期付款</v>
          </cell>
          <cell r="L260" t="str">
            <v>北京智美创思广告有限公司</v>
          </cell>
          <cell r="M260" t="str">
            <v>0200053309000010718</v>
          </cell>
          <cell r="N260" t="str">
            <v>CPD;CPT;CPC;CPM;</v>
          </cell>
          <cell r="O260" t="str">
            <v>无</v>
          </cell>
          <cell r="P260" t="str">
            <v>无</v>
          </cell>
          <cell r="Q260" t="str">
            <v>2017/09/01-2017/12/31</v>
          </cell>
          <cell r="R260" t="str">
            <v>-</v>
          </cell>
          <cell r="S260" t="str">
            <v>-</v>
          </cell>
          <cell r="T260" t="str">
            <v>-</v>
          </cell>
          <cell r="U260" t="str">
            <v>-</v>
          </cell>
          <cell r="V260" t="str">
            <v>-</v>
          </cell>
          <cell r="W260" t="str">
            <v>-</v>
          </cell>
          <cell r="X260" t="str">
            <v>-</v>
          </cell>
          <cell r="Y260" t="str">
            <v>-</v>
          </cell>
          <cell r="Z260" t="str">
            <v>-</v>
          </cell>
          <cell r="AA260" t="str">
            <v>北京多彩</v>
          </cell>
        </row>
        <row r="261">
          <cell r="B261" t="str">
            <v>北京智美创思广告有限公司-智美应用宝</v>
          </cell>
          <cell r="C261" t="str">
            <v>智美-应用宝</v>
          </cell>
          <cell r="D261" t="str">
            <v>2017/09/01-2017/12/31</v>
          </cell>
          <cell r="E261" t="str">
            <v>北京市朝阳区高碑店国粹苑东200米诚然园林</v>
          </cell>
          <cell r="F261" t="str">
            <v>刘一鸣</v>
          </cell>
          <cell r="G261" t="str">
            <v>13911512889</v>
          </cell>
          <cell r="H261" t="str">
            <v>liuyiming@zmchance.com</v>
          </cell>
          <cell r="I261" t="str">
            <v/>
          </cell>
          <cell r="J261"/>
          <cell r="K261" t="str">
            <v>账期付款</v>
          </cell>
          <cell r="L261" t="str">
            <v>北京智美创思广告有限公司</v>
          </cell>
          <cell r="M261" t="str">
            <v>0200053309000010718刘一鸣</v>
          </cell>
          <cell r="N261" t="str">
            <v>CPD;CPT;</v>
          </cell>
          <cell r="O261" t="str">
            <v>无</v>
          </cell>
          <cell r="P261" t="str">
            <v>无</v>
          </cell>
          <cell r="Q261" t="str">
            <v>2017/09/01-2017/12/31</v>
          </cell>
          <cell r="R261" t="str">
            <v>-</v>
          </cell>
          <cell r="S261" t="str">
            <v>-</v>
          </cell>
          <cell r="T261" t="str">
            <v>-</v>
          </cell>
          <cell r="U261" t="str">
            <v>-</v>
          </cell>
          <cell r="V261" t="str">
            <v>-</v>
          </cell>
          <cell r="W261" t="str">
            <v>-</v>
          </cell>
          <cell r="X261" t="str">
            <v>-</v>
          </cell>
          <cell r="Y261" t="str">
            <v>-</v>
          </cell>
          <cell r="Z261" t="str">
            <v>-</v>
          </cell>
          <cell r="AA261" t="str">
            <v>北京多彩</v>
          </cell>
        </row>
        <row r="262">
          <cell r="B262" t="str">
            <v>北京智美创思广告有限公司-vivo旅教工</v>
          </cell>
          <cell r="C262" t="str">
            <v>智美-vivo旅教工</v>
          </cell>
          <cell r="D262" t="str">
            <v>2017/09/01-2017/12/31</v>
          </cell>
          <cell r="E262" t="str">
            <v>北京市通州区新华西街66号院17号楼121室</v>
          </cell>
          <cell r="F262" t="str">
            <v>刘一鸣</v>
          </cell>
          <cell r="G262" t="str">
            <v>13911512889</v>
          </cell>
          <cell r="H262" t="str">
            <v>liuyiming@zmchance.com</v>
          </cell>
          <cell r="I262" t="str">
            <v/>
          </cell>
          <cell r="J262"/>
          <cell r="K262" t="str">
            <v>账期付款</v>
          </cell>
          <cell r="L262" t="str">
            <v>北京智美创思广告有限公司</v>
          </cell>
          <cell r="M262" t="str">
            <v>0200053309000010718</v>
          </cell>
          <cell r="N262" t="str">
            <v>CPD;CPT;CPC;</v>
          </cell>
          <cell r="O262" t="str">
            <v>无</v>
          </cell>
          <cell r="P262" t="str">
            <v>无</v>
          </cell>
          <cell r="Q262" t="str">
            <v>2017/09/01-2017/12/31</v>
          </cell>
          <cell r="R262" t="str">
            <v>-</v>
          </cell>
          <cell r="S262" t="str">
            <v>-</v>
          </cell>
          <cell r="T262" t="str">
            <v>-</v>
          </cell>
          <cell r="U262" t="str">
            <v>-</v>
          </cell>
          <cell r="V262" t="str">
            <v>-</v>
          </cell>
          <cell r="W262" t="str">
            <v>-</v>
          </cell>
          <cell r="X262" t="str">
            <v>-</v>
          </cell>
          <cell r="Y262" t="str">
            <v>-</v>
          </cell>
          <cell r="Z262" t="str">
            <v>-</v>
          </cell>
          <cell r="AA262" t="str">
            <v>北京多彩</v>
          </cell>
        </row>
        <row r="263">
          <cell r="B263" t="str">
            <v>北京智美创思广告有限公司-小米电商</v>
          </cell>
          <cell r="C263" t="str">
            <v>智美-小米电商</v>
          </cell>
          <cell r="D263" t="str">
            <v>2017/09/01-2017/12/31</v>
          </cell>
          <cell r="E263" t="str">
            <v>北京市通州区新华西街66号院17号楼121室</v>
          </cell>
          <cell r="F263" t="str">
            <v>刘一鸣</v>
          </cell>
          <cell r="G263" t="str">
            <v>13911512889</v>
          </cell>
          <cell r="H263" t="str">
            <v>liuyiming@zmchance.com</v>
          </cell>
          <cell r="I263" t="str">
            <v/>
          </cell>
          <cell r="J263"/>
          <cell r="K263" t="str">
            <v>账期付款</v>
          </cell>
          <cell r="L263" t="str">
            <v>北京智美创思广告有限公司</v>
          </cell>
          <cell r="M263" t="str">
            <v>0200053309000010718</v>
          </cell>
          <cell r="N263" t="str">
            <v>CPD;CPT;CPC;CPM;</v>
          </cell>
          <cell r="O263" t="str">
            <v>无</v>
          </cell>
          <cell r="P263" t="str">
            <v>无</v>
          </cell>
          <cell r="Q263" t="str">
            <v>2017/09/01-2017/12/31</v>
          </cell>
          <cell r="R263" t="str">
            <v>-</v>
          </cell>
          <cell r="S263" t="str">
            <v>-</v>
          </cell>
          <cell r="T263" t="str">
            <v>-</v>
          </cell>
          <cell r="U263" t="str">
            <v>-</v>
          </cell>
          <cell r="V263" t="str">
            <v>-</v>
          </cell>
          <cell r="W263" t="str">
            <v>-</v>
          </cell>
          <cell r="X263" t="str">
            <v>-</v>
          </cell>
          <cell r="Y263" t="str">
            <v>-</v>
          </cell>
          <cell r="Z263" t="str">
            <v>-</v>
          </cell>
          <cell r="AA263" t="str">
            <v>北京多彩</v>
          </cell>
        </row>
        <row r="264">
          <cell r="B264" t="str">
            <v>北京智美创思广告有限公司-vivo金融电商</v>
          </cell>
          <cell r="C264" t="str">
            <v>智美-vivo金融电商</v>
          </cell>
          <cell r="D264" t="str">
            <v>2017/09/01-2017/12/31</v>
          </cell>
          <cell r="E264" t="str">
            <v>北京市通州区新华西街66号院17号楼121室</v>
          </cell>
          <cell r="F264" t="str">
            <v>刘一鸣</v>
          </cell>
          <cell r="G264" t="str">
            <v>13911512889</v>
          </cell>
          <cell r="H264" t="str">
            <v>liuyiming@zmchance.com</v>
          </cell>
          <cell r="I264" t="str">
            <v/>
          </cell>
          <cell r="J264"/>
          <cell r="K264" t="str">
            <v>账期付款</v>
          </cell>
          <cell r="L264" t="str">
            <v>北京智美创思广告有限公司</v>
          </cell>
          <cell r="M264" t="str">
            <v>0200053309000010718</v>
          </cell>
          <cell r="N264" t="str">
            <v>CPD;CPT;CPC;</v>
          </cell>
          <cell r="O264" t="str">
            <v>无</v>
          </cell>
          <cell r="P264" t="str">
            <v>无</v>
          </cell>
          <cell r="Q264" t="str">
            <v>2017/09/01-2017/12/31</v>
          </cell>
          <cell r="R264" t="str">
            <v>-</v>
          </cell>
          <cell r="S264" t="str">
            <v>-</v>
          </cell>
          <cell r="T264" t="str">
            <v>-</v>
          </cell>
          <cell r="U264" t="str">
            <v>-</v>
          </cell>
          <cell r="V264" t="str">
            <v>-</v>
          </cell>
          <cell r="W264" t="str">
            <v>-</v>
          </cell>
          <cell r="X264" t="str">
            <v>-</v>
          </cell>
          <cell r="Y264" t="str">
            <v>-</v>
          </cell>
          <cell r="Z264" t="str">
            <v>-</v>
          </cell>
          <cell r="AA264" t="str">
            <v>北京多彩</v>
          </cell>
        </row>
        <row r="265">
          <cell r="B265" t="str">
            <v>北京础瑜广告有限公司</v>
          </cell>
          <cell r="C265" t="str">
            <v>础瑜-百度</v>
          </cell>
          <cell r="D265" t="str">
            <v>2017/01/01-2017/12/31</v>
          </cell>
          <cell r="E265" t="str">
            <v>北京市丰台区总部基地一区1号楼A座16层</v>
          </cell>
          <cell r="F265" t="str">
            <v>李䶮</v>
          </cell>
          <cell r="G265" t="str">
            <v>13910670586</v>
          </cell>
          <cell r="H265" t="str">
            <v>liyan@chuyuad.com</v>
          </cell>
          <cell r="I265" t="str">
            <v>媒介经理</v>
          </cell>
          <cell r="J265"/>
          <cell r="K265" t="str">
            <v>预付款</v>
          </cell>
          <cell r="L265" t="str">
            <v>北京础瑜广告有限公司</v>
          </cell>
          <cell r="M265" t="str">
            <v>0200 0960 1900 0076 845</v>
          </cell>
          <cell r="N265" t="str">
            <v>品牌专区;</v>
          </cell>
          <cell r="O265" t="str">
            <v>无</v>
          </cell>
          <cell r="P265" t="str">
            <v>无</v>
          </cell>
          <cell r="Q265" t="str">
            <v>2017/01/01-2017/12/31</v>
          </cell>
          <cell r="R265" t="str">
            <v>-</v>
          </cell>
          <cell r="S265" t="str">
            <v>-</v>
          </cell>
          <cell r="T265" t="str">
            <v>-</v>
          </cell>
          <cell r="U265" t="str">
            <v>-</v>
          </cell>
          <cell r="V265" t="str">
            <v>-</v>
          </cell>
          <cell r="W265" t="str">
            <v>-</v>
          </cell>
          <cell r="X265" t="str">
            <v>-</v>
          </cell>
          <cell r="Y265" t="str">
            <v>-</v>
          </cell>
          <cell r="Z265" t="str">
            <v>-</v>
          </cell>
          <cell r="AA265" t="str">
            <v>北京多彩</v>
          </cell>
        </row>
        <row r="266">
          <cell r="B266" t="str">
            <v>霍尔果斯智媒广告有限公司-百度</v>
          </cell>
          <cell r="C266" t="str">
            <v>智媒-百度</v>
          </cell>
          <cell r="D266" t="str">
            <v>2017/01/01-2019/03/31</v>
          </cell>
          <cell r="E266" t="str">
            <v>北京市海淀区上地十街十号百度大厦</v>
          </cell>
          <cell r="F266" t="str">
            <v>钱钰龙</v>
          </cell>
          <cell r="G266" t="str">
            <v>18500436884</v>
          </cell>
          <cell r="H266" t="str">
            <v>qianyulong@baidu.com</v>
          </cell>
          <cell r="I266" t="str">
            <v/>
          </cell>
          <cell r="J266"/>
          <cell r="K266" t="str">
            <v>预付款,账期付款</v>
          </cell>
          <cell r="L266" t="str">
            <v>霍尔果斯智媒广告有限公司</v>
          </cell>
          <cell r="M266" t="str">
            <v>65001656100052509120</v>
          </cell>
          <cell r="N266" t="str">
            <v>CPD;CPT;品牌专区;CPC;CPM;信息流;</v>
          </cell>
          <cell r="O266" t="str">
            <v>无</v>
          </cell>
          <cell r="P266" t="str">
            <v>无</v>
          </cell>
          <cell r="Q266" t="str">
            <v>2017/01/01-2019/03/31</v>
          </cell>
          <cell r="R266" t="str">
            <v>-</v>
          </cell>
          <cell r="S266" t="str">
            <v>-</v>
          </cell>
          <cell r="T266" t="str">
            <v>-</v>
          </cell>
          <cell r="U266" t="str">
            <v>-</v>
          </cell>
          <cell r="V266" t="str">
            <v>-</v>
          </cell>
          <cell r="W266" t="str">
            <v>-</v>
          </cell>
          <cell r="X266" t="str">
            <v>-</v>
          </cell>
          <cell r="Y266" t="str">
            <v>-</v>
          </cell>
          <cell r="Z266" t="str">
            <v>-</v>
          </cell>
          <cell r="AA266" t="str">
            <v>北京多彩</v>
          </cell>
        </row>
        <row r="267">
          <cell r="B267" t="str">
            <v>深圳市腾讯计算机系统有限公司</v>
          </cell>
          <cell r="C267" t="str">
            <v>应用宝-腾讯</v>
          </cell>
          <cell r="D267" t="str">
            <v>2017/06/05-2017/07/31</v>
          </cell>
          <cell r="E267" t="str">
            <v>深圳市南山区高新科技园大族大厦14层</v>
          </cell>
          <cell r="F267" t="str">
            <v>林宇光</v>
          </cell>
          <cell r="G267" t="str">
            <v>15980272544</v>
          </cell>
          <cell r="H267" t="str">
            <v>waltlin@tencent.com</v>
          </cell>
          <cell r="I267" t="str">
            <v/>
          </cell>
          <cell r="J267"/>
          <cell r="K267" t="str">
            <v>账期付款</v>
          </cell>
          <cell r="L267" t="str">
            <v>深圳市腾讯计算机系统有限公司</v>
          </cell>
          <cell r="M267" t="str">
            <v>817282299610001</v>
          </cell>
          <cell r="N267" t="str">
            <v>CPT;</v>
          </cell>
          <cell r="O267" t="str">
            <v>无</v>
          </cell>
          <cell r="P267" t="str">
            <v>无</v>
          </cell>
          <cell r="Q267" t="str">
            <v>2017/06/05-2017/07/31</v>
          </cell>
          <cell r="R267" t="str">
            <v>-</v>
          </cell>
          <cell r="S267" t="str">
            <v>-</v>
          </cell>
          <cell r="T267" t="str">
            <v>-</v>
          </cell>
          <cell r="U267" t="str">
            <v>-</v>
          </cell>
          <cell r="V267" t="str">
            <v>-</v>
          </cell>
          <cell r="W267" t="str">
            <v>-</v>
          </cell>
          <cell r="X267" t="str">
            <v>-</v>
          </cell>
          <cell r="Y267" t="str">
            <v>-</v>
          </cell>
          <cell r="Z267" t="str">
            <v>-</v>
          </cell>
          <cell r="AA267" t="str">
            <v>北京多彩</v>
          </cell>
        </row>
        <row r="268">
          <cell r="B268" t="str">
            <v>霍尔果斯智媒广告有限公司-锤子</v>
          </cell>
          <cell r="C268" t="str">
            <v>智媒-锤子</v>
          </cell>
          <cell r="D268" t="str">
            <v>2017/01/01-2017/12/31</v>
          </cell>
          <cell r="E268" t="str">
            <v>北京市朝阳区宏泰东街北京绿地中心A座A区</v>
          </cell>
          <cell r="F268" t="str">
            <v>赖雅坤</v>
          </cell>
          <cell r="G268" t="str">
            <v>18611269359</v>
          </cell>
          <cell r="H268" t="str">
            <v>laiyakun@smartisan.com</v>
          </cell>
          <cell r="I268" t="str">
            <v/>
          </cell>
          <cell r="J268"/>
          <cell r="K268" t="str">
            <v>预付款</v>
          </cell>
          <cell r="L268" t="str">
            <v>霍尔果斯智媒广告有限公司</v>
          </cell>
          <cell r="M268" t="str">
            <v>65001656100052509120</v>
          </cell>
          <cell r="N268" t="str">
            <v>CPD;CPT;</v>
          </cell>
          <cell r="O268" t="str">
            <v>无</v>
          </cell>
          <cell r="P268" t="str">
            <v>无</v>
          </cell>
          <cell r="Q268" t="str">
            <v>2017/01/01-2017/12/31</v>
          </cell>
          <cell r="R268" t="str">
            <v>-</v>
          </cell>
          <cell r="S268" t="str">
            <v>-</v>
          </cell>
          <cell r="T268" t="str">
            <v>-</v>
          </cell>
          <cell r="U268" t="str">
            <v>-</v>
          </cell>
          <cell r="V268" t="str">
            <v>-</v>
          </cell>
          <cell r="W268" t="str">
            <v>-</v>
          </cell>
          <cell r="X268" t="str">
            <v>-</v>
          </cell>
          <cell r="Y268" t="str">
            <v>-</v>
          </cell>
          <cell r="Z268" t="str">
            <v>-</v>
          </cell>
          <cell r="AA268" t="str">
            <v>北京多彩</v>
          </cell>
        </row>
        <row r="269">
          <cell r="B269" t="str">
            <v>【新】北京鹏泰互动广告有限公司-三星</v>
          </cell>
          <cell r="C269" t="str">
            <v>【新】三星-网服电商</v>
          </cell>
          <cell r="D269" t="str">
            <v>2017/01/01-2019/08/28</v>
          </cell>
          <cell r="E269" t="str">
            <v>北京市朝阳区工体北路甲2号盈科中心A座4层</v>
          </cell>
          <cell r="F269" t="str">
            <v>孙丹</v>
          </cell>
          <cell r="G269" t="str">
            <v>18515681331</v>
          </cell>
          <cell r="H269" t="str">
            <v>Vimi.sun@cheilpengtai.com</v>
          </cell>
          <cell r="I269" t="str">
            <v/>
          </cell>
          <cell r="J269"/>
          <cell r="K269" t="str">
            <v>预付款</v>
          </cell>
          <cell r="L269" t="str">
            <v>北京鹏泰互动广告有限公司</v>
          </cell>
          <cell r="M269" t="str">
            <v>4056200001839100002223</v>
          </cell>
          <cell r="N269" t="str">
            <v>CPD;CPT;</v>
          </cell>
          <cell r="O269" t="str">
            <v>无</v>
          </cell>
          <cell r="P269" t="str">
            <v>无</v>
          </cell>
          <cell r="Q269" t="str">
            <v>2017/01/01-2019/08/28</v>
          </cell>
          <cell r="R269" t="str">
            <v>-</v>
          </cell>
          <cell r="S269" t="str">
            <v>-</v>
          </cell>
          <cell r="T269" t="str">
            <v>-</v>
          </cell>
          <cell r="U269" t="str">
            <v>-</v>
          </cell>
          <cell r="V269" t="str">
            <v>-</v>
          </cell>
          <cell r="W269" t="str">
            <v>-</v>
          </cell>
          <cell r="X269" t="str">
            <v>-</v>
          </cell>
          <cell r="Y269" t="str">
            <v>-</v>
          </cell>
          <cell r="Z269" t="str">
            <v>-</v>
          </cell>
          <cell r="AA269" t="str">
            <v>北京多彩</v>
          </cell>
        </row>
        <row r="270">
          <cell r="B270" t="str">
            <v>山南云拓文化传媒有限公司</v>
          </cell>
          <cell r="C270" t="str">
            <v>乐视-金融/电商</v>
          </cell>
          <cell r="D270" t="str">
            <v>2017/01/01-2017/12/31</v>
          </cell>
          <cell r="E270" t="str">
            <v>北京通州区温榆河西路金融街园中园云锐国际大厦</v>
          </cell>
          <cell r="F270" t="str">
            <v>赵化菊</v>
          </cell>
          <cell r="G270" t="str">
            <v>15811589261</v>
          </cell>
          <cell r="H270" t="str">
            <v>zhaohuaju@bjyunrui.com</v>
          </cell>
          <cell r="I270" t="str">
            <v>商务媒介</v>
          </cell>
          <cell r="J270"/>
          <cell r="K270" t="str">
            <v>预付款</v>
          </cell>
          <cell r="L270" t="str">
            <v>山南云拓文化传媒有限公司</v>
          </cell>
          <cell r="M270" t="str">
            <v>110927141510608</v>
          </cell>
          <cell r="N270" t="str">
            <v>CPD;CPT;信息流;</v>
          </cell>
          <cell r="O270" t="str">
            <v>无</v>
          </cell>
          <cell r="P270" t="str">
            <v>无</v>
          </cell>
          <cell r="Q270" t="str">
            <v>2017/01/01-2017/12/31</v>
          </cell>
          <cell r="R270" t="str">
            <v>-</v>
          </cell>
          <cell r="S270" t="str">
            <v>-</v>
          </cell>
          <cell r="T270" t="str">
            <v>-</v>
          </cell>
          <cell r="U270" t="str">
            <v>-</v>
          </cell>
          <cell r="V270" t="str">
            <v>-</v>
          </cell>
          <cell r="W270" t="str">
            <v>-</v>
          </cell>
          <cell r="X270" t="str">
            <v>-</v>
          </cell>
          <cell r="Y270" t="str">
            <v>-</v>
          </cell>
          <cell r="Z270" t="str">
            <v>-</v>
          </cell>
          <cell r="AA270" t="str">
            <v>北京多彩</v>
          </cell>
        </row>
        <row r="271">
          <cell r="B271" t="str">
            <v>北京品众互动网络营销技术有限公司-小米</v>
          </cell>
          <cell r="C271" t="str">
            <v>小米-金融</v>
          </cell>
          <cell r="D271" t="str">
            <v>2017/01/01-2017/12/31</v>
          </cell>
          <cell r="E271" t="str">
            <v>北京市朝阳区东三环北路16号盛厦商务楼3层</v>
          </cell>
          <cell r="F271" t="str">
            <v>姜波</v>
          </cell>
          <cell r="G271" t="str">
            <v>18515147394</v>
          </cell>
          <cell r="H271" t="str">
            <v>jiangbo@pzoom.com</v>
          </cell>
          <cell r="I271" t="str">
            <v>移动事业部|渠道副总监</v>
          </cell>
          <cell r="J271"/>
          <cell r="K271" t="str">
            <v>预付款</v>
          </cell>
          <cell r="L271" t="str">
            <v>北京品众互动网络营销技术有限公司</v>
          </cell>
          <cell r="M271" t="str">
            <v>110908553510706</v>
          </cell>
          <cell r="N271" t="str">
            <v>CPD;CPT;CPC;CPM;</v>
          </cell>
          <cell r="O271" t="str">
            <v>无</v>
          </cell>
          <cell r="P271" t="str">
            <v>无</v>
          </cell>
          <cell r="Q271" t="str">
            <v>2017/01/01-2017/12/31</v>
          </cell>
          <cell r="R271" t="str">
            <v>-</v>
          </cell>
          <cell r="S271" t="str">
            <v>-</v>
          </cell>
          <cell r="T271" t="str">
            <v>-</v>
          </cell>
          <cell r="U271" t="str">
            <v>-</v>
          </cell>
          <cell r="V271" t="str">
            <v>-</v>
          </cell>
          <cell r="W271" t="str">
            <v>-</v>
          </cell>
          <cell r="X271" t="str">
            <v>-</v>
          </cell>
          <cell r="Y271" t="str">
            <v>-</v>
          </cell>
          <cell r="Z271" t="str">
            <v>-</v>
          </cell>
          <cell r="AA271" t="str">
            <v>北京多彩</v>
          </cell>
        </row>
        <row r="272">
          <cell r="B272" t="str">
            <v>新疆亨利嘉业网络科技有限公司-小米</v>
          </cell>
          <cell r="C272" t="str">
            <v>小米-电商2018</v>
          </cell>
          <cell r="D272" t="str">
            <v>2017/01/01-2019/12/31</v>
          </cell>
          <cell r="E272" t="str">
            <v>北京市东城区东四十四条93号东小院-南主楼一层</v>
          </cell>
          <cell r="F272" t="str">
            <v>王文君</v>
          </cell>
          <cell r="G272" t="str">
            <v>15201077136</v>
          </cell>
          <cell r="H272" t="str">
            <v>wangwenjun@hljyer.com</v>
          </cell>
          <cell r="I272" t="str">
            <v>媒介主管</v>
          </cell>
          <cell r="J272"/>
          <cell r="K272" t="str">
            <v>预存款</v>
          </cell>
          <cell r="L272" t="str">
            <v>新疆亨利嘉业网络科技有限公司</v>
          </cell>
          <cell r="M272" t="str">
            <v>3012341409200034436</v>
          </cell>
          <cell r="N272" t="str">
            <v>CPD;CPT;CPC;CPM;</v>
          </cell>
          <cell r="O272" t="str">
            <v>无</v>
          </cell>
          <cell r="P272" t="str">
            <v>无</v>
          </cell>
          <cell r="Q272" t="str">
            <v>2017/01/01-2019/12/31</v>
          </cell>
          <cell r="R272" t="str">
            <v>-</v>
          </cell>
          <cell r="S272" t="str">
            <v>-</v>
          </cell>
          <cell r="T272" t="str">
            <v>-</v>
          </cell>
          <cell r="U272" t="str">
            <v>-</v>
          </cell>
          <cell r="V272" t="str">
            <v>-</v>
          </cell>
          <cell r="W272" t="str">
            <v>-</v>
          </cell>
          <cell r="X272" t="str">
            <v>-</v>
          </cell>
          <cell r="Y272" t="str">
            <v>-</v>
          </cell>
          <cell r="Z272" t="str">
            <v>-</v>
          </cell>
          <cell r="AA272" t="str">
            <v>北京多彩</v>
          </cell>
        </row>
        <row r="273">
          <cell r="B273" t="str">
            <v>上海大娱数码科技有限公司-vivo</v>
          </cell>
          <cell r="C273" t="str">
            <v>vivo-金融电商</v>
          </cell>
          <cell r="D273" t="str">
            <v>2017/01/01-2018/12/31</v>
          </cell>
          <cell r="E273" t="str">
            <v>广州市天河区珠江东路12号高德置地冬广场H座2801</v>
          </cell>
          <cell r="F273" t="str">
            <v>郑兴业</v>
          </cell>
          <cell r="G273" t="str">
            <v>18565356609</v>
          </cell>
          <cell r="H273" t="str">
            <v>bank.zheng@mokiwi.com</v>
          </cell>
          <cell r="I273" t="str">
            <v/>
          </cell>
          <cell r="J273"/>
          <cell r="K273" t="str">
            <v>账期付款,预存款</v>
          </cell>
          <cell r="L273" t="str">
            <v>上海大娱数码科技有限公司</v>
          </cell>
          <cell r="M273" t="str">
            <v>8204 0078 8013 0000 0101</v>
          </cell>
          <cell r="N273" t="str">
            <v>CPD;CPT;CPC;</v>
          </cell>
          <cell r="O273" t="str">
            <v>无</v>
          </cell>
          <cell r="P273" t="str">
            <v>无</v>
          </cell>
          <cell r="Q273" t="str">
            <v>2017/01/01-2018/12/31</v>
          </cell>
          <cell r="R273" t="str">
            <v>-</v>
          </cell>
          <cell r="S273" t="str">
            <v>-</v>
          </cell>
          <cell r="T273" t="str">
            <v>-</v>
          </cell>
          <cell r="U273" t="str">
            <v>-</v>
          </cell>
          <cell r="V273" t="str">
            <v>-</v>
          </cell>
          <cell r="W273" t="str">
            <v>-</v>
          </cell>
          <cell r="X273" t="str">
            <v>-</v>
          </cell>
          <cell r="Y273" t="str">
            <v>-</v>
          </cell>
          <cell r="Z273" t="str">
            <v>-</v>
          </cell>
          <cell r="AA273" t="str">
            <v>北京多彩</v>
          </cell>
        </row>
        <row r="274">
          <cell r="B274" t="str">
            <v>深圳市云时空科技有限公司-OPPO网服</v>
          </cell>
          <cell r="C274" t="str">
            <v>OPPO-网服</v>
          </cell>
          <cell r="D274" t="str">
            <v>2017/01/01-2017/12/31</v>
          </cell>
          <cell r="E274" t="str">
            <v>深圳市福田区车公庙海松大厦B座906室</v>
          </cell>
          <cell r="F274" t="str">
            <v>刘希</v>
          </cell>
          <cell r="G274" t="str">
            <v>13810511933</v>
          </cell>
          <cell r="H274" t="str">
            <v>liuxi@szysk.net</v>
          </cell>
          <cell r="I274" t="str">
            <v/>
          </cell>
          <cell r="J274"/>
          <cell r="K274" t="str">
            <v>预存款,账期付款</v>
          </cell>
          <cell r="L274" t="str">
            <v>深圳市云时空科技有限公司</v>
          </cell>
          <cell r="M274" t="str">
            <v>7559 1843 1210 788</v>
          </cell>
          <cell r="N274" t="str">
            <v>CPD;信息流;</v>
          </cell>
          <cell r="O274" t="str">
            <v>无</v>
          </cell>
          <cell r="P274" t="str">
            <v>无</v>
          </cell>
          <cell r="Q274" t="str">
            <v>2017/01/01-2017/12/31</v>
          </cell>
          <cell r="R274" t="str">
            <v>-</v>
          </cell>
          <cell r="S274" t="str">
            <v>-</v>
          </cell>
          <cell r="T274" t="str">
            <v>-</v>
          </cell>
          <cell r="U274" t="str">
            <v>-</v>
          </cell>
          <cell r="V274" t="str">
            <v>-</v>
          </cell>
          <cell r="W274" t="str">
            <v>-</v>
          </cell>
          <cell r="X274" t="str">
            <v>-</v>
          </cell>
          <cell r="Y274" t="str">
            <v>-</v>
          </cell>
          <cell r="Z274" t="str">
            <v>-</v>
          </cell>
          <cell r="AA274" t="str">
            <v>北京多彩</v>
          </cell>
        </row>
        <row r="275">
          <cell r="B275" t="str">
            <v>互诚信息技术（上海）有限公司</v>
          </cell>
          <cell r="C275" t="str">
            <v>大众点评</v>
          </cell>
          <cell r="D275" t="str">
            <v>2017/01/01-2017/12/31</v>
          </cell>
          <cell r="E275" t="str">
            <v>上海市长宁区安化路492号德必易园d3</v>
          </cell>
          <cell r="F275" t="str">
            <v>施华</v>
          </cell>
          <cell r="G275" t="str">
            <v>18101880325</v>
          </cell>
          <cell r="H275" t="str">
            <v>lophi.shi@dianping.com</v>
          </cell>
          <cell r="I275" t="str">
            <v/>
          </cell>
          <cell r="J275"/>
          <cell r="K275" t="str">
            <v>预付款</v>
          </cell>
          <cell r="L275" t="str">
            <v>互诚信息技术（上海）有限公司</v>
          </cell>
          <cell r="M275" t="str">
            <v>121919131710206</v>
          </cell>
          <cell r="N275" t="str">
            <v>CPC;CPT;</v>
          </cell>
          <cell r="O275" t="str">
            <v>无</v>
          </cell>
          <cell r="P275" t="str">
            <v>无</v>
          </cell>
          <cell r="Q275" t="str">
            <v>2017/01/01-2017/12/31</v>
          </cell>
          <cell r="R275" t="str">
            <v>-</v>
          </cell>
          <cell r="S275" t="str">
            <v>-</v>
          </cell>
          <cell r="T275" t="str">
            <v>-</v>
          </cell>
          <cell r="U275" t="str">
            <v>-</v>
          </cell>
          <cell r="V275" t="str">
            <v>-</v>
          </cell>
          <cell r="W275" t="str">
            <v>-</v>
          </cell>
          <cell r="X275" t="str">
            <v>-</v>
          </cell>
          <cell r="Y275" t="str">
            <v>-</v>
          </cell>
          <cell r="Z275" t="str">
            <v>-</v>
          </cell>
          <cell r="AA275" t="str">
            <v>北京多彩</v>
          </cell>
        </row>
        <row r="276">
          <cell r="B276" t="str">
            <v>北京鹏泰互动广告有限公司-三星</v>
          </cell>
          <cell r="C276" t="str">
            <v>三星-网服电商</v>
          </cell>
          <cell r="D276" t="str">
            <v>2017/01/01-2018/12/31</v>
          </cell>
          <cell r="E276" t="str">
            <v>北京市朝阳区工体北路甲2号盈科中心A座4层</v>
          </cell>
          <cell r="F276" t="str">
            <v>张大伟</v>
          </cell>
          <cell r="G276" t="str">
            <v>13699223084</v>
          </cell>
          <cell r="H276" t="str">
            <v>zhang.dawei@cheilpengtai.com</v>
          </cell>
          <cell r="I276" t="str">
            <v/>
          </cell>
          <cell r="J276"/>
          <cell r="K276" t="str">
            <v>预付款</v>
          </cell>
          <cell r="L276" t="str">
            <v>北京鹏泰互动广告有限公司</v>
          </cell>
          <cell r="M276" t="str">
            <v>4056200001839100002223</v>
          </cell>
          <cell r="N276" t="str">
            <v>CPD;</v>
          </cell>
          <cell r="O276" t="str">
            <v>无</v>
          </cell>
          <cell r="P276" t="str">
            <v>无</v>
          </cell>
          <cell r="Q276" t="str">
            <v>2017/01/01-2018/12/31</v>
          </cell>
          <cell r="R276" t="str">
            <v>-</v>
          </cell>
          <cell r="S276" t="str">
            <v>-</v>
          </cell>
          <cell r="T276" t="str">
            <v>-</v>
          </cell>
          <cell r="U276" t="str">
            <v>-</v>
          </cell>
          <cell r="V276" t="str">
            <v>-</v>
          </cell>
          <cell r="W276" t="str">
            <v>-</v>
          </cell>
          <cell r="X276" t="str">
            <v>-</v>
          </cell>
          <cell r="Y276" t="str">
            <v>-</v>
          </cell>
          <cell r="Z276" t="str">
            <v>-</v>
          </cell>
          <cell r="AA276" t="str">
            <v>北京多彩</v>
          </cell>
        </row>
        <row r="277">
          <cell r="B277" t="str">
            <v>北京起云华通科技有限公司</v>
          </cell>
          <cell r="C277" t="str">
            <v>联想-网服</v>
          </cell>
          <cell r="D277" t="str">
            <v>2017/01/01-2019/04/01</v>
          </cell>
          <cell r="E277" t="str">
            <v>北京市朝阳区西大望路23号合生财富广场604室</v>
          </cell>
          <cell r="F277" t="str">
            <v>杨小爽</v>
          </cell>
          <cell r="G277" t="str">
            <v>13370116709</v>
          </cell>
          <cell r="H277" t="str">
            <v>demi.yang@qymobi.cn</v>
          </cell>
          <cell r="I277" t="str">
            <v/>
          </cell>
          <cell r="J277"/>
          <cell r="K277" t="str">
            <v>账期付款</v>
          </cell>
          <cell r="L277" t="str">
            <v>北京起云华通科技有限公司</v>
          </cell>
          <cell r="M277" t="str">
            <v>91240154800007515</v>
          </cell>
          <cell r="N277" t="str">
            <v>CPD;CPT;</v>
          </cell>
          <cell r="O277" t="str">
            <v>无</v>
          </cell>
          <cell r="P277" t="str">
            <v>无</v>
          </cell>
          <cell r="Q277" t="str">
            <v>2017/01/01-2019/04/01</v>
          </cell>
          <cell r="R277" t="str">
            <v>-</v>
          </cell>
          <cell r="S277" t="str">
            <v>-</v>
          </cell>
          <cell r="T277" t="str">
            <v>-</v>
          </cell>
          <cell r="U277" t="str">
            <v>-</v>
          </cell>
          <cell r="V277" t="str">
            <v>-</v>
          </cell>
          <cell r="W277" t="str">
            <v>-</v>
          </cell>
          <cell r="X277" t="str">
            <v>-</v>
          </cell>
          <cell r="Y277" t="str">
            <v>-</v>
          </cell>
          <cell r="Z277" t="str">
            <v>-</v>
          </cell>
          <cell r="AA277" t="str">
            <v>北京多彩</v>
          </cell>
        </row>
        <row r="278">
          <cell r="B278" t="str">
            <v>北京乐思创信科技有限公司</v>
          </cell>
          <cell r="C278" t="str">
            <v>联想-金融</v>
          </cell>
          <cell r="D278" t="str">
            <v>2017/01/01-2017/12/31</v>
          </cell>
          <cell r="E278" t="str">
            <v>北京朝阳区望京北路9号叶青大厦D座11层</v>
          </cell>
          <cell r="F278" t="str">
            <v>刘冠卿</v>
          </cell>
          <cell r="G278" t="str">
            <v>15822328015</v>
          </cell>
          <cell r="H278" t="str">
            <v>lgq@lscx.com.cn</v>
          </cell>
          <cell r="I278" t="str">
            <v/>
          </cell>
          <cell r="J278"/>
          <cell r="K278" t="str">
            <v>账期付款</v>
          </cell>
          <cell r="L278" t="str">
            <v>霍尔果斯乐创信息科技有限公司</v>
          </cell>
          <cell r="M278" t="str">
            <v>11050166510000000420</v>
          </cell>
          <cell r="N278" t="str">
            <v>CPD;CPT;</v>
          </cell>
          <cell r="O278" t="str">
            <v>无</v>
          </cell>
          <cell r="P278" t="str">
            <v>无</v>
          </cell>
          <cell r="Q278" t="str">
            <v>2017/01/01-2017/12/31</v>
          </cell>
          <cell r="R278" t="str">
            <v>-</v>
          </cell>
          <cell r="S278" t="str">
            <v>-</v>
          </cell>
          <cell r="T278" t="str">
            <v>-</v>
          </cell>
          <cell r="U278" t="str">
            <v>-</v>
          </cell>
          <cell r="V278" t="str">
            <v>-</v>
          </cell>
          <cell r="W278" t="str">
            <v>-</v>
          </cell>
          <cell r="X278" t="str">
            <v>-</v>
          </cell>
          <cell r="Y278" t="str">
            <v>-</v>
          </cell>
          <cell r="Z278" t="str">
            <v>-</v>
          </cell>
          <cell r="AA278" t="str">
            <v>北京多彩</v>
          </cell>
        </row>
        <row r="279">
          <cell r="B279" t="str">
            <v>霍尔果斯智媒广告有限公司-品众OPPO旅教工</v>
          </cell>
          <cell r="C279" t="str">
            <v>OPPO旅游工具教育-品众</v>
          </cell>
          <cell r="D279" t="str">
            <v>2017/01/01-2017/12/31</v>
          </cell>
          <cell r="E279" t="str">
            <v>北京市朝阳区东三环北路16号盛厦商务楼3层</v>
          </cell>
          <cell r="F279" t="str">
            <v>孟奂</v>
          </cell>
          <cell r="G279" t="str">
            <v>18811444188</v>
          </cell>
          <cell r="H279" t="str">
            <v>menghuan@pzoom.com</v>
          </cell>
          <cell r="I279" t="str">
            <v>全国渠道经理</v>
          </cell>
          <cell r="J279"/>
          <cell r="K279" t="str">
            <v>预付款</v>
          </cell>
          <cell r="L279" t="str">
            <v>霍尔果斯智媒广告有限公司</v>
          </cell>
          <cell r="M279" t="str">
            <v>65001656100052509120</v>
          </cell>
          <cell r="N279" t="str">
            <v>CPD;信息流;</v>
          </cell>
          <cell r="O279" t="str">
            <v>无</v>
          </cell>
          <cell r="P279" t="str">
            <v>无</v>
          </cell>
          <cell r="Q279" t="str">
            <v>2017/01/01-2017/12/31</v>
          </cell>
          <cell r="R279" t="str">
            <v>-</v>
          </cell>
          <cell r="S279" t="str">
            <v>-</v>
          </cell>
          <cell r="T279" t="str">
            <v>-</v>
          </cell>
          <cell r="U279" t="str">
            <v>-</v>
          </cell>
          <cell r="V279" t="str">
            <v>-</v>
          </cell>
          <cell r="W279" t="str">
            <v>-</v>
          </cell>
          <cell r="X279" t="str">
            <v>-</v>
          </cell>
          <cell r="Y279" t="str">
            <v>-</v>
          </cell>
          <cell r="Z279" t="str">
            <v>-</v>
          </cell>
          <cell r="AA279" t="str">
            <v>北京多彩</v>
          </cell>
        </row>
        <row r="280">
          <cell r="B280" t="str">
            <v>霍尔果斯智媒广告有限公司-酷派</v>
          </cell>
          <cell r="C280" t="str">
            <v>酷派-优联达</v>
          </cell>
          <cell r="D280" t="str">
            <v>2017/01/01-2017/12/31</v>
          </cell>
          <cell r="E280" t="str">
            <v>深圳市南山区科技园讯美科技广场2号楼1011</v>
          </cell>
          <cell r="F280" t="str">
            <v>王依韵</v>
          </cell>
          <cell r="G280" t="str">
            <v>15019442628</v>
          </cell>
          <cell r="H280" t="str">
            <v>wangyiyun@17gao.cn</v>
          </cell>
          <cell r="I280" t="str">
            <v/>
          </cell>
          <cell r="J280"/>
          <cell r="K280" t="str">
            <v>账期付款</v>
          </cell>
          <cell r="L280" t="str">
            <v>深圳市优联达科技有限公司</v>
          </cell>
          <cell r="M280" t="str">
            <v>4000020339200409844</v>
          </cell>
          <cell r="N280" t="str">
            <v>CPT;</v>
          </cell>
          <cell r="O280" t="str">
            <v>无</v>
          </cell>
          <cell r="P280" t="str">
            <v>无</v>
          </cell>
          <cell r="Q280" t="str">
            <v>2017/01/01-2017/12/31</v>
          </cell>
          <cell r="R280" t="str">
            <v>-</v>
          </cell>
          <cell r="S280" t="str">
            <v>-</v>
          </cell>
          <cell r="T280" t="str">
            <v>-</v>
          </cell>
          <cell r="U280" t="str">
            <v>-</v>
          </cell>
          <cell r="V280" t="str">
            <v>-</v>
          </cell>
          <cell r="W280" t="str">
            <v>-</v>
          </cell>
          <cell r="X280" t="str">
            <v>-</v>
          </cell>
          <cell r="Y280" t="str">
            <v>-</v>
          </cell>
          <cell r="Z280" t="str">
            <v>-</v>
          </cell>
          <cell r="AA280" t="str">
            <v>北京多彩</v>
          </cell>
        </row>
        <row r="281">
          <cell r="B281" t="str">
            <v>北京亨利嘉业科技有限公司-应用宝</v>
          </cell>
          <cell r="C281" t="str">
            <v>应用宝-亨利嘉业</v>
          </cell>
          <cell r="D281" t="str">
            <v>2017/01/01-2019/12/31</v>
          </cell>
          <cell r="E281" t="str">
            <v>北京市东城区东四十四条93号东小院-南主楼</v>
          </cell>
          <cell r="F281" t="str">
            <v>王文君</v>
          </cell>
          <cell r="G281" t="str">
            <v>15201077136</v>
          </cell>
          <cell r="H281" t="str">
            <v>wangwenjun@hljyer.com</v>
          </cell>
          <cell r="I281" t="str">
            <v>媒介主管</v>
          </cell>
          <cell r="J281"/>
          <cell r="K281" t="str">
            <v>预付款</v>
          </cell>
          <cell r="L281" t="str">
            <v>北京亨利嘉业科技有限公司</v>
          </cell>
          <cell r="M281" t="str">
            <v>0200004309020265663</v>
          </cell>
          <cell r="N281" t="str">
            <v>CPD;CPT;</v>
          </cell>
          <cell r="O281" t="str">
            <v>无</v>
          </cell>
          <cell r="P281" t="str">
            <v>无</v>
          </cell>
          <cell r="Q281" t="str">
            <v>2017/01/01-2019/12/31</v>
          </cell>
          <cell r="R281" t="str">
            <v>-</v>
          </cell>
          <cell r="S281" t="str">
            <v>-</v>
          </cell>
          <cell r="T281" t="str">
            <v>-</v>
          </cell>
          <cell r="U281" t="str">
            <v>-</v>
          </cell>
          <cell r="V281" t="str">
            <v>-</v>
          </cell>
          <cell r="W281" t="str">
            <v>-</v>
          </cell>
          <cell r="X281" t="str">
            <v>-</v>
          </cell>
          <cell r="Y281" t="str">
            <v>-</v>
          </cell>
          <cell r="Z281" t="str">
            <v>-</v>
          </cell>
          <cell r="AA281" t="str">
            <v>北京多彩</v>
          </cell>
        </row>
        <row r="282">
          <cell r="B282" t="str">
            <v>霍尔果斯智媒广告有限公司-OPPO</v>
          </cell>
          <cell r="C282" t="str">
            <v>OPPO-金融电商</v>
          </cell>
          <cell r="D282" t="str">
            <v>2017/01/01-2019/12/31</v>
          </cell>
          <cell r="E282" t="str">
            <v>深圳市南山区海德三道126号卓越后海金融中心</v>
          </cell>
          <cell r="F282" t="str">
            <v>陶然</v>
          </cell>
          <cell r="G282" t="str">
            <v>18682407689</v>
          </cell>
          <cell r="H282" t="str">
            <v>ran.tao@oppo.com</v>
          </cell>
          <cell r="I282" t="str">
            <v/>
          </cell>
          <cell r="J282"/>
          <cell r="K282" t="str">
            <v>预存款,账期付款</v>
          </cell>
          <cell r="L282" t="str">
            <v>霍尔果斯智媒广告有限公司</v>
          </cell>
          <cell r="M282" t="str">
            <v>65001656100052509120</v>
          </cell>
          <cell r="N282" t="str">
            <v>CPD;CPC;CPT;</v>
          </cell>
          <cell r="O282" t="str">
            <v>无</v>
          </cell>
          <cell r="P282" t="str">
            <v>无</v>
          </cell>
          <cell r="Q282" t="str">
            <v>2017/01/01-2019/12/31</v>
          </cell>
          <cell r="R282" t="str">
            <v>-</v>
          </cell>
          <cell r="S282" t="str">
            <v>-</v>
          </cell>
          <cell r="T282" t="str">
            <v>-</v>
          </cell>
          <cell r="U282" t="str">
            <v>-</v>
          </cell>
          <cell r="V282" t="str">
            <v>-</v>
          </cell>
          <cell r="W282" t="str">
            <v>-</v>
          </cell>
          <cell r="X282" t="str">
            <v>-</v>
          </cell>
          <cell r="Y282" t="str">
            <v>-</v>
          </cell>
          <cell r="Z282" t="str">
            <v>-</v>
          </cell>
          <cell r="AA282" t="str">
            <v>北京多彩</v>
          </cell>
        </row>
        <row r="283">
          <cell r="B283" t="str">
            <v>淮安爱德康赛广告有限公司-vivo</v>
          </cell>
          <cell r="C283" t="str">
            <v>vivo-旅教工</v>
          </cell>
          <cell r="D283" t="str">
            <v>2017/01/01-2020/12/31</v>
          </cell>
          <cell r="E283" t="str">
            <v>北京市朝阳区朝外大街26号朝外men写字楼B座11层</v>
          </cell>
          <cell r="F283" t="str">
            <v>蔡依男</v>
          </cell>
          <cell r="G283" t="str">
            <v>18600080342</v>
          </cell>
          <cell r="H283" t="str">
            <v>caiyinan@adks.cn</v>
          </cell>
          <cell r="I283" t="str">
            <v/>
          </cell>
          <cell r="J283"/>
          <cell r="K283" t="str">
            <v>预存款,账期付款</v>
          </cell>
          <cell r="L283" t="str">
            <v>淮安爱德康赛广告有限公司</v>
          </cell>
          <cell r="M283" t="str">
            <v>5248 7424 4382</v>
          </cell>
          <cell r="N283" t="str">
            <v>CPD;CPT;CPC;</v>
          </cell>
          <cell r="O283" t="str">
            <v>无</v>
          </cell>
          <cell r="P283" t="str">
            <v>无</v>
          </cell>
          <cell r="Q283" t="str">
            <v>2017/01/01-2020/12/31</v>
          </cell>
          <cell r="R283" t="str">
            <v>-</v>
          </cell>
          <cell r="S283" t="str">
            <v>-</v>
          </cell>
          <cell r="T283" t="str">
            <v>-</v>
          </cell>
          <cell r="U283" t="str">
            <v>-</v>
          </cell>
          <cell r="V283" t="str">
            <v>-</v>
          </cell>
          <cell r="W283" t="str">
            <v>-</v>
          </cell>
          <cell r="X283" t="str">
            <v>-</v>
          </cell>
          <cell r="Y283" t="str">
            <v>-</v>
          </cell>
          <cell r="Z283" t="str">
            <v>-</v>
          </cell>
          <cell r="AA283" t="str">
            <v>北京多彩</v>
          </cell>
        </row>
        <row r="284">
          <cell r="B284" t="str">
            <v>维沃移动通信有限公司-vivo</v>
          </cell>
          <cell r="C284" t="str">
            <v>vivo-网服</v>
          </cell>
          <cell r="D284" t="str">
            <v>2017/01/01-2020/12/31</v>
          </cell>
          <cell r="E284" t="str">
            <v>深圳市福田区上梅林安得街89号步步高大厦</v>
          </cell>
          <cell r="F284" t="str">
            <v>吴涛</v>
          </cell>
          <cell r="G284" t="str">
            <v>13825139668</v>
          </cell>
          <cell r="H284" t="str">
            <v>wutao@vivo.com</v>
          </cell>
          <cell r="I284" t="str">
            <v>高级渠道经理</v>
          </cell>
          <cell r="J284"/>
          <cell r="K284" t="str">
            <v>账期付款,预存款,预付款</v>
          </cell>
          <cell r="L284" t="str">
            <v>维沃移动通信有限公司</v>
          </cell>
          <cell r="M284" t="str">
            <v>44001779108053011984</v>
          </cell>
          <cell r="N284" t="str">
            <v>CPD;CPC;CPT;联盟;视频信息流;vivo品牌;</v>
          </cell>
          <cell r="O284" t="str">
            <v>无</v>
          </cell>
          <cell r="P284" t="str">
            <v>无</v>
          </cell>
          <cell r="Q284" t="str">
            <v>2017/01/01-2020/12/31</v>
          </cell>
          <cell r="R284" t="str">
            <v>-</v>
          </cell>
          <cell r="S284" t="str">
            <v>-</v>
          </cell>
          <cell r="T284" t="str">
            <v>-</v>
          </cell>
          <cell r="U284" t="str">
            <v>-</v>
          </cell>
          <cell r="V284" t="str">
            <v>-</v>
          </cell>
          <cell r="W284" t="str">
            <v>-</v>
          </cell>
          <cell r="X284" t="str">
            <v>-</v>
          </cell>
          <cell r="Y284" t="str">
            <v>-</v>
          </cell>
          <cell r="Z284" t="str">
            <v>-</v>
          </cell>
          <cell r="AA284" t="str">
            <v>北京多彩</v>
          </cell>
        </row>
        <row r="285">
          <cell r="B285" t="str">
            <v>北京互动科技有限公司-神马-品众</v>
          </cell>
          <cell r="C285" t="str">
            <v>神马-品众</v>
          </cell>
          <cell r="D285" t="str">
            <v>2017/01/01-2017/12/31</v>
          </cell>
          <cell r="E285" t="str">
            <v>北京市朝阳区东三环北路16号盛厦商务楼3层</v>
          </cell>
          <cell r="F285" t="str">
            <v>何春艳</v>
          </cell>
          <cell r="G285" t="str">
            <v>18612186312</v>
          </cell>
          <cell r="H285" t="str">
            <v>hechunyan@pzoom.com</v>
          </cell>
          <cell r="I285" t="str">
            <v/>
          </cell>
          <cell r="J285"/>
          <cell r="K285" t="str">
            <v>预付款</v>
          </cell>
          <cell r="L285" t="str">
            <v>北京品众互动网络营销技术有限公司</v>
          </cell>
          <cell r="M285" t="str">
            <v>1100 6066 5018 0100 31159</v>
          </cell>
          <cell r="N285" t="str">
            <v>品牌专区;CPC;</v>
          </cell>
          <cell r="O285" t="str">
            <v>无</v>
          </cell>
          <cell r="P285" t="str">
            <v>无</v>
          </cell>
          <cell r="Q285" t="str">
            <v>2017/01/01-2017/12/31</v>
          </cell>
          <cell r="R285" t="str">
            <v>-</v>
          </cell>
          <cell r="S285" t="str">
            <v>-</v>
          </cell>
          <cell r="T285" t="str">
            <v>-</v>
          </cell>
          <cell r="U285" t="str">
            <v>-</v>
          </cell>
          <cell r="V285" t="str">
            <v>-</v>
          </cell>
          <cell r="W285" t="str">
            <v>-</v>
          </cell>
          <cell r="X285" t="str">
            <v>-</v>
          </cell>
          <cell r="Y285" t="str">
            <v>-</v>
          </cell>
          <cell r="Z285" t="str">
            <v>-</v>
          </cell>
          <cell r="AA285" t="str">
            <v>北京多彩</v>
          </cell>
        </row>
        <row r="286">
          <cell r="B286" t="str">
            <v>霍尔果斯豆盟网络技术有限公司-安智</v>
          </cell>
          <cell r="C286" t="str">
            <v>安智-豆盟</v>
          </cell>
          <cell r="D286" t="str">
            <v>2017/01/01-2017/12/31</v>
          </cell>
          <cell r="E286" t="str">
            <v>北京市朝阳区高井东亿国际传媒产业园区二期C11号楼五层</v>
          </cell>
          <cell r="F286" t="str">
            <v>周婷</v>
          </cell>
          <cell r="G286" t="str">
            <v>18511301935</v>
          </cell>
          <cell r="H286" t="str">
            <v>zhouzhou@zwtmob.com</v>
          </cell>
          <cell r="I286" t="str">
            <v/>
          </cell>
          <cell r="J286"/>
          <cell r="K286" t="str">
            <v>预付款</v>
          </cell>
          <cell r="L286" t="str">
            <v>霍尔果斯豆盟网络技术有限公司</v>
          </cell>
          <cell r="M286" t="str">
            <v>3006031209200174387</v>
          </cell>
          <cell r="N286" t="str">
            <v>CPD;</v>
          </cell>
          <cell r="O286" t="str">
            <v>无</v>
          </cell>
          <cell r="P286" t="str">
            <v>无</v>
          </cell>
          <cell r="Q286" t="str">
            <v>2017/01/01-2017/12/31</v>
          </cell>
          <cell r="R286" t="str">
            <v>-</v>
          </cell>
          <cell r="S286" t="str">
            <v>-</v>
          </cell>
          <cell r="T286" t="str">
            <v>-</v>
          </cell>
          <cell r="U286" t="str">
            <v>-</v>
          </cell>
          <cell r="V286" t="str">
            <v>-</v>
          </cell>
          <cell r="W286" t="str">
            <v>-</v>
          </cell>
          <cell r="X286" t="str">
            <v>-</v>
          </cell>
          <cell r="Y286" t="str">
            <v>-</v>
          </cell>
          <cell r="Z286" t="str">
            <v>-</v>
          </cell>
          <cell r="AA286" t="str">
            <v>北京多彩</v>
          </cell>
        </row>
        <row r="287">
          <cell r="B287" t="str">
            <v>北京互动科技有限公司-网易有道</v>
          </cell>
          <cell r="C287" t="str">
            <v>网易有道</v>
          </cell>
          <cell r="D287" t="str">
            <v>2017/04/20-2018/04/19</v>
          </cell>
          <cell r="E287" t="str">
            <v>北京市海淀区西北旺东路10号院</v>
          </cell>
          <cell r="F287" t="str">
            <v>冯骥</v>
          </cell>
          <cell r="G287" t="str">
            <v>13699170592</v>
          </cell>
          <cell r="H287" t="str">
            <v>fengji@rd.netease.com</v>
          </cell>
          <cell r="I287" t="str">
            <v/>
          </cell>
          <cell r="J287"/>
          <cell r="K287" t="str">
            <v>预付款</v>
          </cell>
          <cell r="L287" t="str">
            <v>北京网易有道计算机系统有限公司</v>
          </cell>
          <cell r="M287" t="str">
            <v>1100 1079 0000 5969 0547</v>
          </cell>
          <cell r="N287" t="str">
            <v>信息流;</v>
          </cell>
          <cell r="O287" t="str">
            <v>无</v>
          </cell>
          <cell r="P287" t="str">
            <v>无</v>
          </cell>
          <cell r="Q287" t="str">
            <v>2017/04/20-2018/04/19</v>
          </cell>
          <cell r="R287" t="str">
            <v>-</v>
          </cell>
          <cell r="S287" t="str">
            <v>-</v>
          </cell>
          <cell r="T287" t="str">
            <v>-</v>
          </cell>
          <cell r="U287" t="str">
            <v>-</v>
          </cell>
          <cell r="V287" t="str">
            <v>-</v>
          </cell>
          <cell r="W287" t="str">
            <v>-</v>
          </cell>
          <cell r="X287" t="str">
            <v>-</v>
          </cell>
          <cell r="Y287" t="str">
            <v>-</v>
          </cell>
          <cell r="Z287" t="str">
            <v>-</v>
          </cell>
          <cell r="AA287" t="str">
            <v>北京多彩</v>
          </cell>
        </row>
        <row r="288">
          <cell r="B288" t="str">
            <v>北京互动科技有限公司-山雀-爱九游</v>
          </cell>
          <cell r="C288" t="str">
            <v>山雀-爱九游</v>
          </cell>
          <cell r="D288" t="str">
            <v>2017/01/01-2017/12/31</v>
          </cell>
          <cell r="E288" t="str">
            <v>广东省广州市天河区黄埔大道西平云路163号广电平云广场B塔13层自编02单元</v>
          </cell>
          <cell r="F288" t="str">
            <v>程伟</v>
          </cell>
          <cell r="G288" t="str">
            <v>13671170351</v>
          </cell>
          <cell r="H288" t="str">
            <v>chengwei.cwei@alibaba-inc.com</v>
          </cell>
          <cell r="I288" t="str">
            <v/>
          </cell>
          <cell r="J288"/>
          <cell r="K288" t="str">
            <v>预付款</v>
          </cell>
          <cell r="L288" t="str">
            <v>广州爱九游信息技术有限公司</v>
          </cell>
          <cell r="M288" t="str">
            <v>120908049510801</v>
          </cell>
          <cell r="N288" t="str">
            <v>信息流;</v>
          </cell>
          <cell r="O288" t="str">
            <v>无</v>
          </cell>
          <cell r="P288" t="str">
            <v>无</v>
          </cell>
          <cell r="Q288" t="str">
            <v>2017/01/01-2017/12/31</v>
          </cell>
          <cell r="R288" t="str">
            <v>-</v>
          </cell>
          <cell r="S288" t="str">
            <v>-</v>
          </cell>
          <cell r="T288" t="str">
            <v>-</v>
          </cell>
          <cell r="U288" t="str">
            <v>-</v>
          </cell>
          <cell r="V288" t="str">
            <v>-</v>
          </cell>
          <cell r="W288" t="str">
            <v>-</v>
          </cell>
          <cell r="X288" t="str">
            <v>-</v>
          </cell>
          <cell r="Y288" t="str">
            <v>-</v>
          </cell>
          <cell r="Z288" t="str">
            <v>-</v>
          </cell>
          <cell r="AA288" t="str">
            <v>北京多彩</v>
          </cell>
        </row>
        <row r="289">
          <cell r="B289" t="str">
            <v>北京互动科技有限公司-神马-菲索</v>
          </cell>
          <cell r="C289" t="str">
            <v>神马-菲索</v>
          </cell>
          <cell r="D289" t="str">
            <v>2017/01/01-2017/12/31</v>
          </cell>
          <cell r="E289" t="str">
            <v>中国上海市徐汇区龙田路195号天华信息科技园3B幢10楼</v>
          </cell>
          <cell r="F289" t="str">
            <v>李宏生</v>
          </cell>
          <cell r="G289" t="str">
            <v>13811437343</v>
          </cell>
          <cell r="H289" t="str">
            <v>hongsheng.li@1fusion.com.cn</v>
          </cell>
          <cell r="I289" t="str">
            <v/>
          </cell>
          <cell r="J289"/>
          <cell r="K289" t="str">
            <v>账期付款</v>
          </cell>
          <cell r="L289" t="str">
            <v>上海菲索广告有限公司</v>
          </cell>
          <cell r="M289" t="str">
            <v>121913488310301</v>
          </cell>
          <cell r="N289" t="str">
            <v>CPC;CPT;</v>
          </cell>
          <cell r="O289" t="str">
            <v>无</v>
          </cell>
          <cell r="P289" t="str">
            <v>无</v>
          </cell>
          <cell r="Q289" t="str">
            <v>2017/01/01-2017/12/31</v>
          </cell>
          <cell r="R289" t="str">
            <v>-</v>
          </cell>
          <cell r="S289" t="str">
            <v>-</v>
          </cell>
          <cell r="T289" t="str">
            <v>-</v>
          </cell>
          <cell r="U289" t="str">
            <v>-</v>
          </cell>
          <cell r="V289" t="str">
            <v>-</v>
          </cell>
          <cell r="W289" t="str">
            <v>-</v>
          </cell>
          <cell r="X289" t="str">
            <v>-</v>
          </cell>
          <cell r="Y289" t="str">
            <v>-</v>
          </cell>
          <cell r="Z289" t="str">
            <v>-</v>
          </cell>
          <cell r="AA289" t="str">
            <v>北京多彩</v>
          </cell>
        </row>
        <row r="290">
          <cell r="B290" t="str">
            <v>北京互动科技有限公司-品众-360</v>
          </cell>
          <cell r="C290" t="str">
            <v>360-品众</v>
          </cell>
          <cell r="D290" t="str">
            <v>2017/01/01-2017/12/31</v>
          </cell>
          <cell r="E290" t="str">
            <v>北京市朝阳区东三环北路16号盛厦商务楼3层</v>
          </cell>
          <cell r="F290" t="str">
            <v>何春艳</v>
          </cell>
          <cell r="G290" t="str">
            <v>18612186312</v>
          </cell>
          <cell r="H290" t="str">
            <v>hechunyan@pzoom.com</v>
          </cell>
          <cell r="I290" t="str">
            <v/>
          </cell>
          <cell r="J290"/>
          <cell r="K290" t="str">
            <v>预付款</v>
          </cell>
          <cell r="L290" t="str">
            <v>北京品众互动网络营销技术有限公司</v>
          </cell>
          <cell r="M290" t="str">
            <v>1100 6066 5018 0100 31159</v>
          </cell>
          <cell r="N290" t="str">
            <v>CPT;CPC;</v>
          </cell>
          <cell r="O290" t="str">
            <v>无</v>
          </cell>
          <cell r="P290" t="str">
            <v>无</v>
          </cell>
          <cell r="Q290" t="str">
            <v>2017/01/01-2017/12/31</v>
          </cell>
          <cell r="R290" t="str">
            <v>-</v>
          </cell>
          <cell r="S290" t="str">
            <v>-</v>
          </cell>
          <cell r="T290" t="str">
            <v>-</v>
          </cell>
          <cell r="U290" t="str">
            <v>-</v>
          </cell>
          <cell r="V290" t="str">
            <v>-</v>
          </cell>
          <cell r="W290" t="str">
            <v>-</v>
          </cell>
          <cell r="X290" t="str">
            <v>-</v>
          </cell>
          <cell r="Y290" t="str">
            <v>-</v>
          </cell>
          <cell r="Z290" t="str">
            <v>-</v>
          </cell>
          <cell r="AA290" t="str">
            <v>北京多彩</v>
          </cell>
        </row>
        <row r="291">
          <cell r="B291" t="str">
            <v>广州小米信息服务有限公司-小米</v>
          </cell>
          <cell r="C291" t="str">
            <v>小米-生活服务2020</v>
          </cell>
          <cell r="D291" t="str">
            <v>2017/01/01-2020/12/31</v>
          </cell>
          <cell r="E291" t="str">
            <v>海淀区安宁庄前街72号院</v>
          </cell>
          <cell r="F291" t="str">
            <v>田野</v>
          </cell>
          <cell r="G291" t="str">
            <v>13911802675</v>
          </cell>
          <cell r="H291" t="str">
            <v>tianye1@xiaomi.com</v>
          </cell>
          <cell r="I291" t="str">
            <v/>
          </cell>
          <cell r="J291"/>
          <cell r="K291" t="str">
            <v>预存款</v>
          </cell>
          <cell r="L291" t="str">
            <v>广州小米信息服务有限公司</v>
          </cell>
          <cell r="M291" t="str">
            <v>391070100100164932</v>
          </cell>
          <cell r="N291" t="str">
            <v>CPD;CPT;CPC;CPM;</v>
          </cell>
          <cell r="O291" t="str">
            <v>无</v>
          </cell>
          <cell r="P291" t="str">
            <v>无</v>
          </cell>
          <cell r="Q291" t="str">
            <v>2017/01/01-2020/12/31</v>
          </cell>
          <cell r="R291" t="str">
            <v>-</v>
          </cell>
          <cell r="S291" t="str">
            <v>-</v>
          </cell>
          <cell r="T291" t="str">
            <v>-</v>
          </cell>
          <cell r="U291" t="str">
            <v>-</v>
          </cell>
          <cell r="V291" t="str">
            <v>-</v>
          </cell>
          <cell r="W291" t="str">
            <v>-</v>
          </cell>
          <cell r="X291" t="str">
            <v>-</v>
          </cell>
          <cell r="Y291" t="str">
            <v>-</v>
          </cell>
          <cell r="Z291" t="str">
            <v>-</v>
          </cell>
          <cell r="AA291" t="str">
            <v>北京多彩</v>
          </cell>
        </row>
        <row r="292">
          <cell r="B292" t="str">
            <v>北京汇创思拓数字科技有限公司-快手</v>
          </cell>
          <cell r="C292" t="str">
            <v>快手-汇创思拓</v>
          </cell>
          <cell r="D292" t="str">
            <v>2017/06/01-2017/12/31</v>
          </cell>
          <cell r="E292" t="str">
            <v>北京市朝阳区京顺路5号曙光大厦C座205</v>
          </cell>
          <cell r="F292" t="str">
            <v>何田田</v>
          </cell>
          <cell r="G292" t="str">
            <v>13552671043</v>
          </cell>
          <cell r="H292" t="str">
            <v>hetiantian@c-top.com.cn</v>
          </cell>
          <cell r="I292" t="str">
            <v/>
          </cell>
          <cell r="J292"/>
          <cell r="K292" t="str">
            <v>预付款</v>
          </cell>
          <cell r="L292" t="str">
            <v>北京汇创思拓数字科技有限公司</v>
          </cell>
          <cell r="M292" t="str">
            <v>325965146644</v>
          </cell>
          <cell r="N292" t="str">
            <v>信息流;</v>
          </cell>
          <cell r="O292" t="str">
            <v>无</v>
          </cell>
          <cell r="P292" t="str">
            <v>无</v>
          </cell>
          <cell r="Q292" t="str">
            <v>2017/06/01-2017/12/31</v>
          </cell>
          <cell r="R292" t="str">
            <v>-</v>
          </cell>
          <cell r="S292" t="str">
            <v>-</v>
          </cell>
          <cell r="T292" t="str">
            <v>-</v>
          </cell>
          <cell r="U292" t="str">
            <v>-</v>
          </cell>
          <cell r="V292" t="str">
            <v>-</v>
          </cell>
          <cell r="W292" t="str">
            <v>-</v>
          </cell>
          <cell r="X292" t="str">
            <v>-</v>
          </cell>
          <cell r="Y292" t="str">
            <v>-</v>
          </cell>
          <cell r="Z292" t="str">
            <v>-</v>
          </cell>
          <cell r="AA292" t="str">
            <v>北京多彩</v>
          </cell>
        </row>
        <row r="293">
          <cell r="B293" t="str">
            <v>北京互动科技有限公司-微网-广点通/朋友圈</v>
          </cell>
          <cell r="C293" t="str">
            <v>广点通/朋友圈-微网</v>
          </cell>
          <cell r="D293" t="str">
            <v>2017/01/01-2017/12/31</v>
          </cell>
          <cell r="E293" t="str">
            <v>深圳市南山区南山街道凉亭路29号汉京湾雅居B-22A</v>
          </cell>
          <cell r="F293" t="str">
            <v>关欣赟</v>
          </cell>
          <cell r="G293" t="str">
            <v>18680688826</v>
          </cell>
          <cell r="H293" t="str">
            <v>guanxinyun@cjdgy.com</v>
          </cell>
          <cell r="I293" t="str">
            <v/>
          </cell>
          <cell r="J293"/>
          <cell r="K293" t="str">
            <v>预付款</v>
          </cell>
          <cell r="L293" t="str">
            <v>深圳市微网力合信息技术有限公司</v>
          </cell>
          <cell r="M293" t="str">
            <v>8110301013000036663</v>
          </cell>
          <cell r="N293" t="str">
            <v>信息流;</v>
          </cell>
          <cell r="O293" t="str">
            <v>无</v>
          </cell>
          <cell r="P293" t="str">
            <v>无</v>
          </cell>
          <cell r="Q293" t="str">
            <v>2017/01/01-2017/12/31</v>
          </cell>
          <cell r="R293" t="str">
            <v>-</v>
          </cell>
          <cell r="S293" t="str">
            <v>-</v>
          </cell>
          <cell r="T293" t="str">
            <v>-</v>
          </cell>
          <cell r="U293" t="str">
            <v>-</v>
          </cell>
          <cell r="V293" t="str">
            <v>-</v>
          </cell>
          <cell r="W293" t="str">
            <v>-</v>
          </cell>
          <cell r="X293" t="str">
            <v>-</v>
          </cell>
          <cell r="Y293" t="str">
            <v>-</v>
          </cell>
          <cell r="Z293" t="str">
            <v>-</v>
          </cell>
          <cell r="AA293" t="str">
            <v>北京多彩</v>
          </cell>
        </row>
        <row r="294">
          <cell r="B294" t="str">
            <v>北京多彩-派瑞-微信朋友圈/广点通</v>
          </cell>
          <cell r="C294" t="str">
            <v>北京多彩-派瑞-广点通2018</v>
          </cell>
          <cell r="D294" t="str">
            <v>2018/01/01-2018/12/31</v>
          </cell>
          <cell r="E294" t="str">
            <v>北京市海淀区清华科技园8号楼启迪科技大厦D座10层</v>
          </cell>
          <cell r="F294" t="str">
            <v>蒲赟</v>
          </cell>
          <cell r="G294" t="str">
            <v>15652232649</v>
          </cell>
          <cell r="H294" t="str">
            <v>puyun@adnice.com</v>
          </cell>
          <cell r="I294" t="str">
            <v>运营总监</v>
          </cell>
          <cell r="J294"/>
          <cell r="K294" t="str">
            <v>预付款</v>
          </cell>
          <cell r="L294" t="str">
            <v>北京多彩互动广告有限公司</v>
          </cell>
          <cell r="M294" t="str">
            <v>1101040160000553155</v>
          </cell>
          <cell r="N294" t="str">
            <v>CPC;</v>
          </cell>
          <cell r="O294" t="str">
            <v>无</v>
          </cell>
          <cell r="P294" t="str">
            <v>无</v>
          </cell>
          <cell r="Q294" t="str">
            <v>2018/01/01-2018/12/31</v>
          </cell>
          <cell r="R294" t="str">
            <v>-</v>
          </cell>
          <cell r="S294" t="str">
            <v>-</v>
          </cell>
          <cell r="T294" t="str">
            <v>-</v>
          </cell>
          <cell r="U294" t="str">
            <v>-</v>
          </cell>
          <cell r="V294" t="str">
            <v>-</v>
          </cell>
          <cell r="W294" t="str">
            <v>-</v>
          </cell>
          <cell r="X294" t="str">
            <v>-</v>
          </cell>
          <cell r="Y294" t="str">
            <v>-</v>
          </cell>
          <cell r="Z294" t="str">
            <v>-</v>
          </cell>
          <cell r="AA294" t="str">
            <v>北京多彩</v>
          </cell>
        </row>
        <row r="295">
          <cell r="B295" t="str">
            <v>北京互动科技有限公司-睿道-搜狐汇算</v>
          </cell>
          <cell r="C295" t="str">
            <v>搜狐汇算-睿道</v>
          </cell>
          <cell r="D295" t="str">
            <v>2017/01/01-2017/12/31</v>
          </cell>
          <cell r="E295" t="str">
            <v>北京市朝阳区望京方恒时代B-1409</v>
          </cell>
          <cell r="F295" t="str">
            <v>王建新</v>
          </cell>
          <cell r="G295" t="str">
            <v>13522817189</v>
          </cell>
          <cell r="H295" t="str">
            <v>wangjianxin@riddlemedia.cn</v>
          </cell>
          <cell r="I295" t="str">
            <v>渠道经理</v>
          </cell>
          <cell r="J295"/>
          <cell r="K295" t="str">
            <v>预付款</v>
          </cell>
          <cell r="L295" t="str">
            <v>北京睿道网络科技有限公司</v>
          </cell>
          <cell r="M295" t="str">
            <v>110914263910802</v>
          </cell>
          <cell r="N295" t="str">
            <v>信息流;</v>
          </cell>
          <cell r="O295" t="str">
            <v>无</v>
          </cell>
          <cell r="P295" t="str">
            <v>无</v>
          </cell>
          <cell r="Q295" t="str">
            <v>2017/01/01-2017/12/31</v>
          </cell>
          <cell r="R295" t="str">
            <v>-</v>
          </cell>
          <cell r="S295" t="str">
            <v>-</v>
          </cell>
          <cell r="T295" t="str">
            <v>-</v>
          </cell>
          <cell r="U295" t="str">
            <v>-</v>
          </cell>
          <cell r="V295" t="str">
            <v>-</v>
          </cell>
          <cell r="W295" t="str">
            <v>-</v>
          </cell>
          <cell r="X295" t="str">
            <v>-</v>
          </cell>
          <cell r="Y295" t="str">
            <v>-</v>
          </cell>
          <cell r="Z295" t="str">
            <v>-</v>
          </cell>
          <cell r="AA295" t="str">
            <v>北京多彩</v>
          </cell>
        </row>
        <row r="296">
          <cell r="B296" t="str">
            <v>北京互动科技有限公司-派瑞-UC</v>
          </cell>
          <cell r="C296" t="str">
            <v>UC信息流-派瑞</v>
          </cell>
          <cell r="D296" t="str">
            <v>2017/01/01-2017/12/31</v>
          </cell>
          <cell r="E296" t="str">
            <v>北京市朝阳区广渠路66号院百环大厦5层</v>
          </cell>
          <cell r="F296" t="str">
            <v>彭莎莎</v>
          </cell>
          <cell r="G296" t="str">
            <v>18500876660</v>
          </cell>
          <cell r="H296" t="str">
            <v>pengshasha@aspiration-cn.com</v>
          </cell>
          <cell r="I296" t="str">
            <v>渠道经理</v>
          </cell>
          <cell r="J296"/>
          <cell r="K296" t="str">
            <v>预付款</v>
          </cell>
          <cell r="L296" t="str">
            <v>北京派瑞威行广告有限公司</v>
          </cell>
          <cell r="M296" t="str">
            <v>110907404210303</v>
          </cell>
          <cell r="N296" t="str">
            <v>信息流;</v>
          </cell>
          <cell r="O296" t="str">
            <v>无</v>
          </cell>
          <cell r="P296" t="str">
            <v>无</v>
          </cell>
          <cell r="Q296" t="str">
            <v>2017/01/01-2017/12/31</v>
          </cell>
          <cell r="R296" t="str">
            <v>-</v>
          </cell>
          <cell r="S296" t="str">
            <v>-</v>
          </cell>
          <cell r="T296" t="str">
            <v>-</v>
          </cell>
          <cell r="U296" t="str">
            <v>-</v>
          </cell>
          <cell r="V296" t="str">
            <v>-</v>
          </cell>
          <cell r="W296" t="str">
            <v>-</v>
          </cell>
          <cell r="X296" t="str">
            <v>-</v>
          </cell>
          <cell r="Y296" t="str">
            <v>-</v>
          </cell>
          <cell r="Z296" t="str">
            <v>-</v>
          </cell>
          <cell r="AA296" t="str">
            <v>北京多彩</v>
          </cell>
        </row>
        <row r="297">
          <cell r="B297" t="str">
            <v>北京互动科技有限公司-云锐-uc信息流</v>
          </cell>
          <cell r="C297" t="str">
            <v>UC信息流-云锐</v>
          </cell>
          <cell r="D297" t="str">
            <v>2017/01/01-2017/12/31</v>
          </cell>
          <cell r="E297" t="str">
            <v>北京市通州区温榆河西路榆西一街金融街园中园一号院2号楼云锐大厦</v>
          </cell>
          <cell r="F297" t="str">
            <v>张珂</v>
          </cell>
          <cell r="G297" t="str">
            <v>18611891049</v>
          </cell>
          <cell r="H297" t="str">
            <v>zhangke@bjyunrui.com</v>
          </cell>
          <cell r="I297" t="str">
            <v>营销中心总监</v>
          </cell>
          <cell r="J297"/>
          <cell r="K297" t="str">
            <v>预付款</v>
          </cell>
          <cell r="L297" t="str">
            <v>北京云锐国际文化传媒有限公司</v>
          </cell>
          <cell r="M297" t="str">
            <v>110923966610666</v>
          </cell>
          <cell r="N297" t="str">
            <v>信息流;</v>
          </cell>
          <cell r="O297" t="str">
            <v>无</v>
          </cell>
          <cell r="P297" t="str">
            <v>无</v>
          </cell>
          <cell r="Q297" t="str">
            <v>2017/01/01-2017/12/31</v>
          </cell>
          <cell r="R297" t="str">
            <v>-</v>
          </cell>
          <cell r="S297" t="str">
            <v>-</v>
          </cell>
          <cell r="T297" t="str">
            <v>-</v>
          </cell>
          <cell r="U297" t="str">
            <v>-</v>
          </cell>
          <cell r="V297" t="str">
            <v>-</v>
          </cell>
          <cell r="W297" t="str">
            <v>-</v>
          </cell>
          <cell r="X297" t="str">
            <v>-</v>
          </cell>
          <cell r="Y297" t="str">
            <v>-</v>
          </cell>
          <cell r="Z297" t="str">
            <v>-</v>
          </cell>
          <cell r="AA297" t="str">
            <v>北京多彩</v>
          </cell>
        </row>
        <row r="298">
          <cell r="B298" t="str">
            <v>北京互动科技有限公司-云锐-搜狗奇点</v>
          </cell>
          <cell r="C298" t="str">
            <v>搜狗奇点-云锐</v>
          </cell>
          <cell r="D298" t="str">
            <v>2017/01/01-2017/12/31</v>
          </cell>
          <cell r="E298" t="str">
            <v>北京市通州区温榆河西路榆西一街金融街园中园一号院2号楼云锐大厦</v>
          </cell>
          <cell r="F298" t="str">
            <v>张珂</v>
          </cell>
          <cell r="G298" t="str">
            <v>18611891049</v>
          </cell>
          <cell r="H298" t="str">
            <v>zhangke@bjyunrui.com</v>
          </cell>
          <cell r="I298" t="str">
            <v>营销中心总监</v>
          </cell>
          <cell r="J298"/>
          <cell r="K298" t="str">
            <v>预付款</v>
          </cell>
          <cell r="L298" t="str">
            <v>北京云锐国际文化传媒有限公司</v>
          </cell>
          <cell r="M298" t="str">
            <v>110923966610666</v>
          </cell>
          <cell r="N298" t="str">
            <v>信息流;</v>
          </cell>
          <cell r="O298" t="str">
            <v>无</v>
          </cell>
          <cell r="P298" t="str">
            <v>无</v>
          </cell>
          <cell r="Q298" t="str">
            <v>2017/01/01-2017/12/31</v>
          </cell>
          <cell r="R298" t="str">
            <v>-</v>
          </cell>
          <cell r="S298" t="str">
            <v>-</v>
          </cell>
          <cell r="T298" t="str">
            <v>-</v>
          </cell>
          <cell r="U298" t="str">
            <v>-</v>
          </cell>
          <cell r="V298" t="str">
            <v>-</v>
          </cell>
          <cell r="W298" t="str">
            <v>-</v>
          </cell>
          <cell r="X298" t="str">
            <v>-</v>
          </cell>
          <cell r="Y298" t="str">
            <v>-</v>
          </cell>
          <cell r="Z298" t="str">
            <v>-</v>
          </cell>
          <cell r="AA298" t="str">
            <v>北京多彩</v>
          </cell>
        </row>
        <row r="299">
          <cell r="B299" t="str">
            <v>北京互动科技有限公司-云锐-ZAKER</v>
          </cell>
          <cell r="C299" t="str">
            <v>ZAKER-云锐</v>
          </cell>
          <cell r="D299" t="str">
            <v>2017/01/01-2017/12/31</v>
          </cell>
          <cell r="E299" t="str">
            <v>北京市通州区温榆河西路榆西一街金融街园中园一号院2号楼云锐大厦</v>
          </cell>
          <cell r="F299" t="str">
            <v>张珂</v>
          </cell>
          <cell r="G299" t="str">
            <v>18611891049</v>
          </cell>
          <cell r="H299" t="str">
            <v>zhangke@bjyunrui.com</v>
          </cell>
          <cell r="I299" t="str">
            <v>营销中心总监</v>
          </cell>
          <cell r="J299"/>
          <cell r="K299" t="str">
            <v>预付款</v>
          </cell>
          <cell r="L299" t="str">
            <v>北京云锐国际文化传媒有限公司</v>
          </cell>
          <cell r="M299" t="str">
            <v>110923966610666</v>
          </cell>
          <cell r="N299" t="str">
            <v>信息流;</v>
          </cell>
          <cell r="O299" t="str">
            <v>无</v>
          </cell>
          <cell r="P299" t="str">
            <v>无</v>
          </cell>
          <cell r="Q299" t="str">
            <v>2017/01/01-2017/12/31</v>
          </cell>
          <cell r="R299" t="str">
            <v>-</v>
          </cell>
          <cell r="S299" t="str">
            <v>-</v>
          </cell>
          <cell r="T299" t="str">
            <v>-</v>
          </cell>
          <cell r="U299" t="str">
            <v>-</v>
          </cell>
          <cell r="V299" t="str">
            <v>-</v>
          </cell>
          <cell r="W299" t="str">
            <v>-</v>
          </cell>
          <cell r="X299" t="str">
            <v>-</v>
          </cell>
          <cell r="Y299" t="str">
            <v>-</v>
          </cell>
          <cell r="Z299" t="str">
            <v>-</v>
          </cell>
          <cell r="AA299" t="str">
            <v>北京多彩</v>
          </cell>
        </row>
        <row r="300">
          <cell r="B300" t="str">
            <v>北京互动科技有限公司-云锐-猎豹</v>
          </cell>
          <cell r="C300" t="str">
            <v>猎豹-云锐</v>
          </cell>
          <cell r="D300" t="str">
            <v>2017/01/01-2017/12/31</v>
          </cell>
          <cell r="E300" t="str">
            <v>北京市通州区温榆河西路榆西一街金融街园中园一号院2号楼云锐大厦</v>
          </cell>
          <cell r="F300" t="str">
            <v>张珂</v>
          </cell>
          <cell r="G300" t="str">
            <v>18611891049</v>
          </cell>
          <cell r="H300" t="str">
            <v>zhangke@bjyunrui.com</v>
          </cell>
          <cell r="I300" t="str">
            <v>营销中心总监</v>
          </cell>
          <cell r="J300"/>
          <cell r="K300" t="str">
            <v>预付款</v>
          </cell>
          <cell r="L300" t="str">
            <v>北京云锐国际文化传媒有限公司</v>
          </cell>
          <cell r="M300" t="str">
            <v>110923966610666</v>
          </cell>
          <cell r="N300" t="str">
            <v>信息流;</v>
          </cell>
          <cell r="O300" t="str">
            <v>无</v>
          </cell>
          <cell r="P300" t="str">
            <v>无</v>
          </cell>
          <cell r="Q300" t="str">
            <v>2017/01/01-2017/12/31</v>
          </cell>
          <cell r="R300" t="str">
            <v>-</v>
          </cell>
          <cell r="S300" t="str">
            <v>-</v>
          </cell>
          <cell r="T300" t="str">
            <v>-</v>
          </cell>
          <cell r="U300" t="str">
            <v>-</v>
          </cell>
          <cell r="V300" t="str">
            <v>-</v>
          </cell>
          <cell r="W300" t="str">
            <v>-</v>
          </cell>
          <cell r="X300" t="str">
            <v>-</v>
          </cell>
          <cell r="Y300" t="str">
            <v>-</v>
          </cell>
          <cell r="Z300" t="str">
            <v>-</v>
          </cell>
          <cell r="AA300" t="str">
            <v>北京多彩</v>
          </cell>
        </row>
        <row r="301">
          <cell r="B301" t="str">
            <v>北京互动科技有限公司-云锐-搜狐汇算</v>
          </cell>
          <cell r="C301" t="str">
            <v>搜狐汇算-云锐</v>
          </cell>
          <cell r="D301" t="str">
            <v>2017/01/01-2017/12/31</v>
          </cell>
          <cell r="E301" t="str">
            <v>北京市通州区温榆河西路榆西一街金融街园中园一号院2号楼云锐大厦</v>
          </cell>
          <cell r="F301" t="str">
            <v>张珂</v>
          </cell>
          <cell r="G301" t="str">
            <v>18611891049</v>
          </cell>
          <cell r="H301" t="str">
            <v>zhangke@bjyunrui.com</v>
          </cell>
          <cell r="I301" t="str">
            <v>营销中心总监</v>
          </cell>
          <cell r="J301"/>
          <cell r="K301" t="str">
            <v>预付款</v>
          </cell>
          <cell r="L301" t="str">
            <v>北京云锐国际文化传媒有限公司</v>
          </cell>
          <cell r="M301" t="str">
            <v>110923966610666</v>
          </cell>
          <cell r="N301" t="str">
            <v>信息流;</v>
          </cell>
          <cell r="O301" t="str">
            <v>无</v>
          </cell>
          <cell r="P301" t="str">
            <v>无</v>
          </cell>
          <cell r="Q301" t="str">
            <v>2017/01/01-2017/12/31</v>
          </cell>
          <cell r="R301" t="str">
            <v>-</v>
          </cell>
          <cell r="S301" t="str">
            <v>-</v>
          </cell>
          <cell r="T301" t="str">
            <v>-</v>
          </cell>
          <cell r="U301" t="str">
            <v>-</v>
          </cell>
          <cell r="V301" t="str">
            <v>-</v>
          </cell>
          <cell r="W301" t="str">
            <v>-</v>
          </cell>
          <cell r="X301" t="str">
            <v>-</v>
          </cell>
          <cell r="Y301" t="str">
            <v>-</v>
          </cell>
          <cell r="Z301" t="str">
            <v>-</v>
          </cell>
          <cell r="AA301" t="str">
            <v>北京多彩</v>
          </cell>
        </row>
        <row r="302">
          <cell r="B302" t="str">
            <v>北京互动科技有限公司-云锐-陌陌</v>
          </cell>
          <cell r="C302" t="str">
            <v>陌陌-云锐</v>
          </cell>
          <cell r="D302" t="str">
            <v>2017/01/01-2017/12/31</v>
          </cell>
          <cell r="E302" t="str">
            <v>北京市通州区温榆河西路榆西一街金融街园中园一号院2号楼云锐大厦</v>
          </cell>
          <cell r="F302" t="str">
            <v>张珂</v>
          </cell>
          <cell r="G302" t="str">
            <v>18611891049</v>
          </cell>
          <cell r="H302" t="str">
            <v>zhangke@bjyunrui.com</v>
          </cell>
          <cell r="I302" t="str">
            <v>营销中心总监</v>
          </cell>
          <cell r="J302"/>
          <cell r="K302" t="str">
            <v>预付款</v>
          </cell>
          <cell r="L302" t="str">
            <v>北京云锐国际文化传媒有限公司</v>
          </cell>
          <cell r="M302" t="str">
            <v>110923966610666</v>
          </cell>
          <cell r="N302" t="str">
            <v>信息流;</v>
          </cell>
          <cell r="O302" t="str">
            <v>无</v>
          </cell>
          <cell r="P302" t="str">
            <v>无</v>
          </cell>
          <cell r="Q302" t="str">
            <v>2017/01/01-2017/12/31</v>
          </cell>
          <cell r="R302" t="str">
            <v>-</v>
          </cell>
          <cell r="S302" t="str">
            <v>-</v>
          </cell>
          <cell r="T302" t="str">
            <v>-</v>
          </cell>
          <cell r="U302" t="str">
            <v>-</v>
          </cell>
          <cell r="V302" t="str">
            <v>-</v>
          </cell>
          <cell r="W302" t="str">
            <v>-</v>
          </cell>
          <cell r="X302" t="str">
            <v>-</v>
          </cell>
          <cell r="Y302" t="str">
            <v>-</v>
          </cell>
          <cell r="Z302" t="str">
            <v>-</v>
          </cell>
          <cell r="AA302" t="str">
            <v>北京多彩</v>
          </cell>
        </row>
        <row r="303">
          <cell r="B303" t="str">
            <v>北京派瑞威行广告有限公司-豌豆荚</v>
          </cell>
          <cell r="C303" t="str">
            <v>派瑞-豌豆荚PP助手-2018</v>
          </cell>
          <cell r="D303" t="str">
            <v>2018/01/01-2018/12/31</v>
          </cell>
          <cell r="E303" t="str">
            <v>北京市朝阳区广渠路66号院百环大厦5层</v>
          </cell>
          <cell r="F303" t="str">
            <v>彭莎莎</v>
          </cell>
          <cell r="G303" t="str">
            <v>18500876660</v>
          </cell>
          <cell r="H303" t="str">
            <v>pengshasha@aspiration-cn.com</v>
          </cell>
          <cell r="I303" t="str">
            <v>渠道经理</v>
          </cell>
          <cell r="J303"/>
          <cell r="K303" t="str">
            <v>预付款</v>
          </cell>
          <cell r="L303" t="str">
            <v>北京派瑞威行广告有限公司</v>
          </cell>
          <cell r="M303" t="str">
            <v>20000033664900015273357</v>
          </cell>
          <cell r="N303" t="str">
            <v>CPD;CPT;</v>
          </cell>
          <cell r="O303" t="str">
            <v>无</v>
          </cell>
          <cell r="P303" t="str">
            <v>无</v>
          </cell>
          <cell r="Q303" t="str">
            <v>2018/01/01-2018/12/31</v>
          </cell>
          <cell r="R303" t="str">
            <v>-</v>
          </cell>
          <cell r="S303" t="str">
            <v>-</v>
          </cell>
          <cell r="T303" t="str">
            <v>-</v>
          </cell>
          <cell r="U303" t="str">
            <v>-</v>
          </cell>
          <cell r="V303" t="str">
            <v>-</v>
          </cell>
          <cell r="W303" t="str">
            <v>-</v>
          </cell>
          <cell r="X303" t="str">
            <v>-</v>
          </cell>
          <cell r="Y303" t="str">
            <v>-</v>
          </cell>
          <cell r="Z303" t="str">
            <v>-</v>
          </cell>
          <cell r="AA303" t="str">
            <v>霍尔果斯多彩</v>
          </cell>
        </row>
        <row r="304">
          <cell r="B304" t="str">
            <v>霍尔果斯宝盛广告有限公司-神马</v>
          </cell>
          <cell r="C304" t="str">
            <v>神马-宝盛</v>
          </cell>
          <cell r="D304" t="str">
            <v>2017/04/01-2018/03/31</v>
          </cell>
          <cell r="E304" t="str">
            <v>北京市海淀区中关村东路1号搜狐网络大厦2层201</v>
          </cell>
          <cell r="F304" t="str">
            <v>汪舒怡</v>
          </cell>
          <cell r="G304" t="str">
            <v>13935131772</v>
          </cell>
          <cell r="H304" t="str">
            <v>wsy@bsacme.com</v>
          </cell>
          <cell r="I304" t="str">
            <v>媒介</v>
          </cell>
          <cell r="J304"/>
          <cell r="K304" t="str">
            <v>账期付款</v>
          </cell>
          <cell r="L304" t="str">
            <v>霍尔果斯宝盛广告有限公司</v>
          </cell>
          <cell r="M304" t="str">
            <v>65050165698600000683</v>
          </cell>
          <cell r="N304" t="str">
            <v>品牌专区;CPC;</v>
          </cell>
          <cell r="O304" t="str">
            <v>无</v>
          </cell>
          <cell r="P304" t="str">
            <v>无</v>
          </cell>
          <cell r="Q304" t="str">
            <v>2017/04/01-2018/03/31</v>
          </cell>
          <cell r="R304" t="str">
            <v>-</v>
          </cell>
          <cell r="S304" t="str">
            <v>-</v>
          </cell>
          <cell r="T304" t="str">
            <v>-</v>
          </cell>
          <cell r="U304" t="str">
            <v>-</v>
          </cell>
          <cell r="V304" t="str">
            <v>-</v>
          </cell>
          <cell r="W304" t="str">
            <v>-</v>
          </cell>
          <cell r="X304" t="str">
            <v>-</v>
          </cell>
          <cell r="Y304" t="str">
            <v>-</v>
          </cell>
          <cell r="Z304" t="str">
            <v>-</v>
          </cell>
          <cell r="AA304" t="str">
            <v>北京多彩</v>
          </cell>
        </row>
        <row r="305">
          <cell r="B305" t="str">
            <v>霍尔果斯宝盛广告有限公司-搜狗</v>
          </cell>
          <cell r="C305" t="str">
            <v>搜狗-宝盛</v>
          </cell>
          <cell r="D305" t="str">
            <v>2017/04/01-2020/05/01</v>
          </cell>
          <cell r="E305" t="str">
            <v>北京市海淀区中关村东路1号搜狐网络大厦2层201</v>
          </cell>
          <cell r="F305" t="str">
            <v>李程</v>
          </cell>
          <cell r="G305" t="str">
            <v>15203488124</v>
          </cell>
          <cell r="H305" t="str">
            <v>lc@bsacme.com</v>
          </cell>
          <cell r="I305" t="str">
            <v>媒介</v>
          </cell>
          <cell r="J305"/>
          <cell r="K305" t="str">
            <v>账期付款</v>
          </cell>
          <cell r="L305" t="str">
            <v>霍尔果斯宝盛广告有限公司</v>
          </cell>
          <cell r="M305" t="str">
            <v>65050165698600000683</v>
          </cell>
          <cell r="N305" t="str">
            <v>品牌专区;CPC;</v>
          </cell>
          <cell r="O305" t="str">
            <v>无</v>
          </cell>
          <cell r="P305" t="str">
            <v>无</v>
          </cell>
          <cell r="Q305" t="str">
            <v>2017/04/01-2020/05/01</v>
          </cell>
          <cell r="R305" t="str">
            <v>-</v>
          </cell>
          <cell r="S305" t="str">
            <v>-</v>
          </cell>
          <cell r="T305" t="str">
            <v>-</v>
          </cell>
          <cell r="U305" t="str">
            <v>-</v>
          </cell>
          <cell r="V305" t="str">
            <v>-</v>
          </cell>
          <cell r="W305" t="str">
            <v>-</v>
          </cell>
          <cell r="X305" t="str">
            <v>-</v>
          </cell>
          <cell r="Y305" t="str">
            <v>-</v>
          </cell>
          <cell r="Z305" t="str">
            <v>-</v>
          </cell>
          <cell r="AA305" t="str">
            <v>北京多彩</v>
          </cell>
        </row>
        <row r="306">
          <cell r="B306" t="str">
            <v>智媒-优联达-金立</v>
          </cell>
          <cell r="C306" t="str">
            <v>金立</v>
          </cell>
          <cell r="D306" t="str">
            <v>2017/01/01-2017/12/31</v>
          </cell>
          <cell r="E306" t="str">
            <v>深圳市南山区科技园科苑路讯美科技广场2号楼1011</v>
          </cell>
          <cell r="F306" t="str">
            <v>张丰歧</v>
          </cell>
          <cell r="G306" t="str">
            <v>13058172703</v>
          </cell>
          <cell r="H306" t="str">
            <v>zhangfengqi@17gao.cn</v>
          </cell>
          <cell r="I306" t="str">
            <v/>
          </cell>
          <cell r="J306"/>
          <cell r="K306" t="str">
            <v>预付款</v>
          </cell>
          <cell r="L306" t="str">
            <v>霍尔果斯智媒广告有限公司</v>
          </cell>
          <cell r="M306" t="str">
            <v>65001656100052509120</v>
          </cell>
          <cell r="N306" t="str">
            <v>CPD;CPT;</v>
          </cell>
          <cell r="O306" t="str">
            <v>无</v>
          </cell>
          <cell r="P306" t="str">
            <v>无</v>
          </cell>
          <cell r="Q306" t="str">
            <v>2017/01/01-2017/12/31</v>
          </cell>
          <cell r="R306" t="str">
            <v>-</v>
          </cell>
          <cell r="S306" t="str">
            <v>-</v>
          </cell>
          <cell r="T306" t="str">
            <v>-</v>
          </cell>
          <cell r="U306" t="str">
            <v>-</v>
          </cell>
          <cell r="V306" t="str">
            <v>-</v>
          </cell>
          <cell r="W306" t="str">
            <v>-</v>
          </cell>
          <cell r="X306" t="str">
            <v>-</v>
          </cell>
          <cell r="Y306" t="str">
            <v>-</v>
          </cell>
          <cell r="Z306" t="str">
            <v>-</v>
          </cell>
          <cell r="AA306" t="str">
            <v>北京多彩</v>
          </cell>
        </row>
        <row r="307">
          <cell r="B307" t="str">
            <v>霍尔果斯智媒广告有限公司-魅族</v>
          </cell>
          <cell r="C307" t="str">
            <v>魅族</v>
          </cell>
          <cell r="D307" t="str">
            <v>2017/01/01-2019/12/31</v>
          </cell>
          <cell r="E307" t="str">
            <v>珠海市唐家湾镇白沙路2号厂房第四层</v>
          </cell>
          <cell r="F307" t="str">
            <v>石蕾</v>
          </cell>
          <cell r="G307" t="str">
            <v>18675638871</v>
          </cell>
          <cell r="H307" t="str">
            <v>shilei@meizu.com</v>
          </cell>
          <cell r="I307" t="str">
            <v/>
          </cell>
          <cell r="J307"/>
          <cell r="K307" t="str">
            <v>预付款</v>
          </cell>
          <cell r="L307" t="str">
            <v>霍尔果斯智媒广告有限公司</v>
          </cell>
          <cell r="M307" t="str">
            <v>65001656100052509120</v>
          </cell>
          <cell r="N307" t="str">
            <v>CPD;CPT;信息流;</v>
          </cell>
          <cell r="O307" t="str">
            <v>无</v>
          </cell>
          <cell r="P307" t="str">
            <v>无</v>
          </cell>
          <cell r="Q307" t="str">
            <v>2017/01/01-2019/12/31</v>
          </cell>
          <cell r="R307" t="str">
            <v>-</v>
          </cell>
          <cell r="S307" t="str">
            <v>-</v>
          </cell>
          <cell r="T307" t="str">
            <v>-</v>
          </cell>
          <cell r="U307" t="str">
            <v>-</v>
          </cell>
          <cell r="V307" t="str">
            <v>-</v>
          </cell>
          <cell r="W307" t="str">
            <v>-</v>
          </cell>
          <cell r="X307" t="str">
            <v>-</v>
          </cell>
          <cell r="Y307" t="str">
            <v>-</v>
          </cell>
          <cell r="Z307" t="str">
            <v>-</v>
          </cell>
          <cell r="AA307" t="str">
            <v>北京多彩</v>
          </cell>
        </row>
        <row r="308">
          <cell r="B308" t="str">
            <v>北京神奇工场科技有限公司</v>
          </cell>
          <cell r="C308" t="str">
            <v>联想-电商</v>
          </cell>
          <cell r="D308" t="str">
            <v>2016/12/01-2018/12/31</v>
          </cell>
          <cell r="E308" t="str">
            <v>北京市海淀区上地西路6号1幢C座307-311</v>
          </cell>
          <cell r="F308" t="str">
            <v>董海云</v>
          </cell>
          <cell r="G308" t="str">
            <v>18101021354</v>
          </cell>
          <cell r="H308" t="str">
            <v>donghy1@lenovo.com</v>
          </cell>
          <cell r="I308" t="str">
            <v>渠道经理</v>
          </cell>
          <cell r="J308"/>
          <cell r="K308" t="str">
            <v>账期付款</v>
          </cell>
          <cell r="L308" t="str">
            <v>北京神奇工场科技有限公司</v>
          </cell>
          <cell r="M308" t="str">
            <v>7116310182600023506</v>
          </cell>
          <cell r="N308" t="str">
            <v>CPD;CPT;CPC;信息流;</v>
          </cell>
          <cell r="O308" t="str">
            <v>无</v>
          </cell>
          <cell r="P308" t="str">
            <v>无</v>
          </cell>
          <cell r="Q308" t="str">
            <v>2016/12/01-2018/12/31</v>
          </cell>
          <cell r="R308" t="str">
            <v>-</v>
          </cell>
          <cell r="S308" t="str">
            <v>-</v>
          </cell>
          <cell r="T308" t="str">
            <v>-</v>
          </cell>
          <cell r="U308" t="str">
            <v>-</v>
          </cell>
          <cell r="V308" t="str">
            <v>-</v>
          </cell>
          <cell r="W308" t="str">
            <v>-</v>
          </cell>
          <cell r="X308" t="str">
            <v>-</v>
          </cell>
          <cell r="Y308" t="str">
            <v>-</v>
          </cell>
          <cell r="Z308" t="str">
            <v>-</v>
          </cell>
          <cell r="AA308" t="str">
            <v>北京多彩</v>
          </cell>
        </row>
        <row r="309">
          <cell r="B309" t="str">
            <v>霍尔果斯智媒广告有限公司-华为</v>
          </cell>
          <cell r="C309" t="str">
            <v>华为</v>
          </cell>
          <cell r="D309" t="str">
            <v>2017/01/01-2017/12/31</v>
          </cell>
          <cell r="E309" t="str">
            <v>北京</v>
          </cell>
          <cell r="F309" t="str">
            <v>曹雷</v>
          </cell>
          <cell r="G309" t="str">
            <v>18610039882</v>
          </cell>
          <cell r="H309" t="str">
            <v>caolei@huawei.com</v>
          </cell>
          <cell r="I309" t="str">
            <v>商务经理</v>
          </cell>
          <cell r="J309"/>
          <cell r="K309" t="str">
            <v>预存款</v>
          </cell>
          <cell r="L309" t="str">
            <v>支付宝（中国）网络技术有限公司</v>
          </cell>
          <cell r="M309" t="str">
            <v>33001616783059000667</v>
          </cell>
          <cell r="N309" t="str">
            <v>CPD;CPC;</v>
          </cell>
          <cell r="O309" t="str">
            <v>无</v>
          </cell>
          <cell r="P309" t="str">
            <v>无</v>
          </cell>
          <cell r="Q309" t="str">
            <v>2017/01/01-2017/12/31</v>
          </cell>
          <cell r="R309" t="str">
            <v>-</v>
          </cell>
          <cell r="S309" t="str">
            <v>-</v>
          </cell>
          <cell r="T309" t="str">
            <v>-</v>
          </cell>
          <cell r="U309" t="str">
            <v>-</v>
          </cell>
          <cell r="V309" t="str">
            <v>-</v>
          </cell>
          <cell r="W309" t="str">
            <v>-</v>
          </cell>
          <cell r="X309" t="str">
            <v>-</v>
          </cell>
          <cell r="Y309" t="str">
            <v>-</v>
          </cell>
          <cell r="Z309" t="str">
            <v>-</v>
          </cell>
          <cell r="AA309" t="str">
            <v>北京多彩</v>
          </cell>
        </row>
        <row r="310">
          <cell r="B310" t="str">
            <v>乐视互娱科技有限公司</v>
          </cell>
          <cell r="C310" t="str">
            <v>乐视-网服</v>
          </cell>
          <cell r="D310" t="str">
            <v>2017/01/01-2017/12/31</v>
          </cell>
          <cell r="E310" t="str">
            <v>北京市朝阳区青年路7号院 达美中心1座20层</v>
          </cell>
          <cell r="F310" t="str">
            <v>华玉</v>
          </cell>
          <cell r="G310" t="str">
            <v>18813131802</v>
          </cell>
          <cell r="H310" t="str">
            <v>huayu1@le.com</v>
          </cell>
          <cell r="I310" t="str">
            <v>运营总监</v>
          </cell>
          <cell r="J310"/>
          <cell r="K310" t="str">
            <v>预付款</v>
          </cell>
          <cell r="L310" t="str">
            <v>乐视互娱科技有限公司</v>
          </cell>
          <cell r="M310" t="str">
            <v>110922681810801</v>
          </cell>
          <cell r="N310" t="str">
            <v>CPD;CPT;信息流;</v>
          </cell>
          <cell r="O310" t="str">
            <v>无</v>
          </cell>
          <cell r="P310" t="str">
            <v>无</v>
          </cell>
          <cell r="Q310" t="str">
            <v>2017/01/01-2017/12/31</v>
          </cell>
          <cell r="R310" t="str">
            <v>-</v>
          </cell>
          <cell r="S310" t="str">
            <v>-</v>
          </cell>
          <cell r="T310" t="str">
            <v>-</v>
          </cell>
          <cell r="U310" t="str">
            <v>-</v>
          </cell>
          <cell r="V310" t="str">
            <v>-</v>
          </cell>
          <cell r="W310" t="str">
            <v>-</v>
          </cell>
          <cell r="X310" t="str">
            <v>-</v>
          </cell>
          <cell r="Y310" t="str">
            <v>-</v>
          </cell>
          <cell r="Z310" t="str">
            <v>-</v>
          </cell>
          <cell r="AA310" t="str">
            <v>北京多彩</v>
          </cell>
        </row>
        <row r="311">
          <cell r="B311" t="str">
            <v>北京互动广告有限公司</v>
          </cell>
          <cell r="C311" t="str">
            <v>百度</v>
          </cell>
          <cell r="D311" t="str">
            <v>2017/01/01-2017/12/31</v>
          </cell>
          <cell r="E311" t="str">
            <v>北京市海淀区上地十街10号</v>
          </cell>
          <cell r="F311" t="str">
            <v>钱钰龙</v>
          </cell>
          <cell r="G311" t="str">
            <v>18500436884</v>
          </cell>
          <cell r="H311" t="str">
            <v>qianyulong@baidu.com</v>
          </cell>
          <cell r="I311" t="str">
            <v>inside</v>
          </cell>
          <cell r="J311"/>
          <cell r="K311" t="str">
            <v>账期付款</v>
          </cell>
          <cell r="L311" t="str">
            <v>北京百度网讯科技有限公司</v>
          </cell>
          <cell r="M311" t="str">
            <v>866180198510001</v>
          </cell>
          <cell r="N311" t="str">
            <v>CPD;CPT;信息流;品牌专区;CPC;</v>
          </cell>
          <cell r="O311" t="str">
            <v>无</v>
          </cell>
          <cell r="P311" t="str">
            <v>无</v>
          </cell>
          <cell r="Q311" t="str">
            <v>2017/01/01-2017/12/31</v>
          </cell>
          <cell r="R311" t="str">
            <v>-</v>
          </cell>
          <cell r="S311" t="str">
            <v>-</v>
          </cell>
          <cell r="T311" t="str">
            <v>-</v>
          </cell>
          <cell r="U311" t="str">
            <v>-</v>
          </cell>
          <cell r="V311" t="str">
            <v>-</v>
          </cell>
          <cell r="W311" t="str">
            <v>-</v>
          </cell>
          <cell r="X311" t="str">
            <v>-</v>
          </cell>
          <cell r="Y311" t="str">
            <v>-</v>
          </cell>
          <cell r="Z311" t="str">
            <v>-</v>
          </cell>
          <cell r="AA311" t="str">
            <v>北京多彩</v>
          </cell>
        </row>
        <row r="312">
          <cell r="B312" t="str">
            <v>北京互动科技有限公司-锤子</v>
          </cell>
          <cell r="C312" t="str">
            <v>锤子（旧）</v>
          </cell>
          <cell r="D312" t="str">
            <v>2017/01/01-2017/12/31</v>
          </cell>
          <cell r="E312" t="str">
            <v>北京市朝阳区宏泰东街北京绿地中心A座A区</v>
          </cell>
          <cell r="F312" t="str">
            <v>赖雅坤</v>
          </cell>
          <cell r="G312" t="str">
            <v>18611269359</v>
          </cell>
          <cell r="H312" t="str">
            <v>laiyakun@smartisan.com</v>
          </cell>
          <cell r="I312" t="str">
            <v>市场部主管</v>
          </cell>
          <cell r="J312"/>
          <cell r="K312" t="str">
            <v>预付款</v>
          </cell>
          <cell r="L312" t="str">
            <v>北京锤子数码科技有限公司</v>
          </cell>
          <cell r="M312" t="str">
            <v>110911452410302</v>
          </cell>
          <cell r="N312" t="str">
            <v>CPD;CPT;</v>
          </cell>
          <cell r="O312" t="str">
            <v>无</v>
          </cell>
          <cell r="P312" t="str">
            <v>无</v>
          </cell>
          <cell r="Q312" t="str">
            <v>2017/01/01-2017/12/31</v>
          </cell>
          <cell r="R312" t="str">
            <v>-</v>
          </cell>
          <cell r="S312" t="str">
            <v>-</v>
          </cell>
          <cell r="T312" t="str">
            <v>-</v>
          </cell>
          <cell r="U312" t="str">
            <v>-</v>
          </cell>
          <cell r="V312" t="str">
            <v>-</v>
          </cell>
          <cell r="W312" t="str">
            <v>-</v>
          </cell>
          <cell r="X312" t="str">
            <v>-</v>
          </cell>
          <cell r="Y312" t="str">
            <v>-</v>
          </cell>
          <cell r="Z312" t="str">
            <v>-</v>
          </cell>
          <cell r="AA312" t="str">
            <v>北京多彩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多彩"/>
      <sheetName val="媒体政策表"/>
      <sheetName val="Sheet1"/>
      <sheetName val="金源"/>
      <sheetName val="金源媒体表"/>
      <sheetName val="媒体预估政策表"/>
      <sheetName val="核心媒体月消耗"/>
      <sheetName val="小米"/>
      <sheetName val="聚流宝"/>
      <sheetName val="百度"/>
      <sheetName val="头条"/>
      <sheetName val="华为"/>
      <sheetName val="OPPO"/>
      <sheetName val="vivo"/>
      <sheetName val="三星"/>
      <sheetName val="vivo&amp;魅族"/>
      <sheetName val="OPPO 其他"/>
      <sheetName val="小米&amp;三星"/>
      <sheetName val="百度其他"/>
      <sheetName val="其他"/>
    </sheetNames>
    <sheetDataSet>
      <sheetData sheetId="0"/>
      <sheetData sheetId="1"/>
      <sheetData sheetId="2"/>
      <sheetData sheetId="3"/>
      <sheetData sheetId="4"/>
      <sheetData sheetId="5">
        <row r="1">
          <cell r="A1" t="str">
            <v>2020年3月媒体返点政策</v>
          </cell>
          <cell r="B1"/>
          <cell r="C1"/>
          <cell r="D1"/>
          <cell r="E1"/>
          <cell r="F1"/>
          <cell r="G1"/>
          <cell r="H1"/>
          <cell r="I1"/>
          <cell r="J1"/>
          <cell r="K1"/>
          <cell r="L1"/>
        </row>
        <row r="2">
          <cell r="A2" t="str">
            <v>媒体</v>
          </cell>
          <cell r="B2" t="str">
            <v>媒体简称</v>
          </cell>
          <cell r="C2" t="str">
            <v>CPD</v>
          </cell>
          <cell r="D2" t="str">
            <v>CPT</v>
          </cell>
          <cell r="E2" t="str">
            <v>CPC</v>
          </cell>
          <cell r="F2" t="str">
            <v>视频信息流</v>
          </cell>
          <cell r="G2" t="str">
            <v>联盟</v>
          </cell>
          <cell r="H2" t="str">
            <v>CPM</v>
          </cell>
          <cell r="I2" t="str">
            <v>云文件</v>
          </cell>
          <cell r="J2" t="str">
            <v>品专</v>
          </cell>
          <cell r="K2" t="str">
            <v>信息流</v>
          </cell>
          <cell r="L2" t="str">
            <v>备注</v>
          </cell>
        </row>
        <row r="3">
          <cell r="A3" t="str">
            <v>湖北今日头条科技有限公司</v>
          </cell>
          <cell r="B3" t="str">
            <v>今日头条-2019</v>
          </cell>
          <cell r="C3"/>
          <cell r="D3">
            <v>0.16</v>
          </cell>
          <cell r="E3">
            <v>7.0000000000000007E-2</v>
          </cell>
          <cell r="F3"/>
          <cell r="G3"/>
          <cell r="H3">
            <v>0.16</v>
          </cell>
          <cell r="I3"/>
          <cell r="J3"/>
          <cell r="K3"/>
          <cell r="L3"/>
        </row>
        <row r="4">
          <cell r="A4" t="str">
            <v>维沃移动通信有限公司-vivo</v>
          </cell>
          <cell r="B4" t="str">
            <v>vivo-网服</v>
          </cell>
          <cell r="C4">
            <v>7.0000000000000007E-2</v>
          </cell>
          <cell r="D4">
            <v>7.0000000000000007E-2</v>
          </cell>
          <cell r="E4">
            <v>0.08</v>
          </cell>
          <cell r="F4">
            <v>0.11</v>
          </cell>
          <cell r="G4">
            <v>0.08</v>
          </cell>
          <cell r="H4"/>
          <cell r="I4"/>
          <cell r="J4"/>
          <cell r="K4"/>
          <cell r="L4" t="str">
            <v>Q1政策统一按此版调整</v>
          </cell>
        </row>
        <row r="5">
          <cell r="A5" t="str">
            <v>淮安爱德康赛广告有限公司-vivo</v>
          </cell>
          <cell r="B5" t="str">
            <v>vivo-旅教工</v>
          </cell>
          <cell r="C5">
            <v>0.04</v>
          </cell>
          <cell r="D5">
            <v>0.04</v>
          </cell>
          <cell r="E5">
            <v>0.04</v>
          </cell>
          <cell r="F5"/>
          <cell r="G5"/>
          <cell r="H5"/>
          <cell r="I5"/>
          <cell r="J5"/>
          <cell r="K5"/>
          <cell r="L5"/>
        </row>
        <row r="6">
          <cell r="A6" t="str">
            <v>广州小米信息服务有限公司-小米</v>
          </cell>
          <cell r="B6" t="str">
            <v>小米-生活服务2019</v>
          </cell>
          <cell r="C6">
            <v>9.2999999999999999E-2</v>
          </cell>
          <cell r="D6">
            <v>9.2999999999999999E-2</v>
          </cell>
          <cell r="E6">
            <v>0.21299999999999999</v>
          </cell>
          <cell r="F6"/>
          <cell r="G6"/>
          <cell r="H6">
            <v>0.21299999999999999</v>
          </cell>
          <cell r="I6"/>
          <cell r="J6"/>
          <cell r="K6"/>
          <cell r="L6" t="str">
            <v>Q1完成率80%档，Q1政策统一按此版调整</v>
          </cell>
        </row>
        <row r="7">
          <cell r="A7" t="str">
            <v>北京鹏泰互动广告有限公司-三星-网服电商-2020</v>
          </cell>
          <cell r="B7" t="str">
            <v>三星-网服电商-2020</v>
          </cell>
          <cell r="C7">
            <v>0.1489</v>
          </cell>
          <cell r="D7">
            <v>0.15</v>
          </cell>
          <cell r="E7"/>
          <cell r="F7"/>
          <cell r="G7">
            <v>0.15</v>
          </cell>
          <cell r="H7"/>
          <cell r="I7"/>
          <cell r="J7"/>
          <cell r="K7"/>
          <cell r="L7" t="str">
            <v>3月完成率90%档，仅调3月返点，1-2月不变</v>
          </cell>
        </row>
        <row r="8">
          <cell r="A8" t="str">
            <v>上海金钊文化传播有限公司</v>
          </cell>
          <cell r="B8" t="str">
            <v>小米-旅游工具2019</v>
          </cell>
          <cell r="C8">
            <v>0.02</v>
          </cell>
          <cell r="D8">
            <v>0.02</v>
          </cell>
          <cell r="E8">
            <v>0.05</v>
          </cell>
          <cell r="F8"/>
          <cell r="G8"/>
          <cell r="H8">
            <v>0.05</v>
          </cell>
          <cell r="I8"/>
          <cell r="J8"/>
          <cell r="K8"/>
          <cell r="L8"/>
        </row>
        <row r="9">
          <cell r="A9" t="str">
            <v>北京万象新动移动科技有限公司</v>
          </cell>
          <cell r="B9" t="str">
            <v>小米-视频内容2019-咪咕系</v>
          </cell>
          <cell r="C9">
            <v>0.05</v>
          </cell>
          <cell r="D9">
            <v>0.05</v>
          </cell>
          <cell r="E9">
            <v>0.15</v>
          </cell>
          <cell r="F9"/>
          <cell r="G9"/>
          <cell r="H9">
            <v>0.15</v>
          </cell>
          <cell r="I9"/>
          <cell r="J9"/>
          <cell r="K9"/>
          <cell r="L9"/>
        </row>
        <row r="10">
          <cell r="A10" t="str">
            <v>北京万象新动移动科技有限公司</v>
          </cell>
          <cell r="B10" t="str">
            <v>小米-视频内容2019</v>
          </cell>
          <cell r="C10">
            <v>0.02</v>
          </cell>
          <cell r="D10">
            <v>0.02</v>
          </cell>
          <cell r="E10">
            <v>0.05</v>
          </cell>
          <cell r="F10"/>
          <cell r="G10"/>
          <cell r="H10">
            <v>0.05</v>
          </cell>
          <cell r="I10"/>
          <cell r="J10"/>
          <cell r="K10"/>
          <cell r="L10"/>
        </row>
        <row r="11">
          <cell r="A11" t="str">
            <v>华为软件技术有限公司</v>
          </cell>
          <cell r="B11" t="str">
            <v>华为-2019</v>
          </cell>
          <cell r="C11">
            <v>0</v>
          </cell>
          <cell r="D11">
            <v>0</v>
          </cell>
          <cell r="E11">
            <v>0</v>
          </cell>
          <cell r="F11"/>
          <cell r="G11"/>
          <cell r="H11"/>
          <cell r="I11">
            <v>0</v>
          </cell>
          <cell r="J11"/>
          <cell r="K11"/>
          <cell r="L11"/>
        </row>
        <row r="12">
          <cell r="A12" t="str">
            <v>北京派瑞威行广告有限公司-小米</v>
          </cell>
          <cell r="B12" t="str">
            <v>小米-资讯信息2019</v>
          </cell>
          <cell r="C12">
            <v>0.02</v>
          </cell>
          <cell r="D12">
            <v>0.02</v>
          </cell>
          <cell r="E12">
            <v>0.04</v>
          </cell>
          <cell r="F12"/>
          <cell r="G12"/>
          <cell r="H12">
            <v>0.04</v>
          </cell>
          <cell r="I12"/>
          <cell r="J12"/>
          <cell r="K12"/>
          <cell r="L12"/>
        </row>
        <row r="13">
          <cell r="A13" t="str">
            <v>广东欢太科技有限公司</v>
          </cell>
          <cell r="B13" t="str">
            <v>OPPO-电商金融2018</v>
          </cell>
          <cell r="C13">
            <v>0.06</v>
          </cell>
          <cell r="D13">
            <v>0.06</v>
          </cell>
          <cell r="E13">
            <v>7.4999999999999997E-2</v>
          </cell>
          <cell r="F13"/>
          <cell r="G13">
            <v>7.4999999999999997E-2</v>
          </cell>
          <cell r="H13">
            <v>7.4999999999999997E-2</v>
          </cell>
          <cell r="I13"/>
          <cell r="J13"/>
          <cell r="K13"/>
          <cell r="L13" t="str">
            <v>商店60%、非商店50%；Q1统一按此调整</v>
          </cell>
        </row>
        <row r="14">
          <cell r="A14" t="str">
            <v>北京云动时代网络科技有限公司-华为PPS</v>
          </cell>
          <cell r="B14" t="str">
            <v>华为--云动时代-PPS</v>
          </cell>
          <cell r="C14"/>
          <cell r="D14">
            <v>0.08</v>
          </cell>
          <cell r="E14"/>
          <cell r="F14"/>
          <cell r="G14"/>
          <cell r="H14">
            <v>0.04</v>
          </cell>
          <cell r="I14">
            <v>0</v>
          </cell>
          <cell r="J14"/>
          <cell r="K14">
            <v>0.04</v>
          </cell>
          <cell r="L14" t="str">
            <v>CPC放在信息流</v>
          </cell>
        </row>
        <row r="15">
          <cell r="A15" t="str">
            <v>宁波聚塔在线信息科技有限公司-华为PPS</v>
          </cell>
          <cell r="B15" t="str">
            <v>华为--宁波聚塔-PPS</v>
          </cell>
          <cell r="C15"/>
          <cell r="D15">
            <v>0.08</v>
          </cell>
          <cell r="E15"/>
          <cell r="F15"/>
          <cell r="G15"/>
          <cell r="H15">
            <v>0.04</v>
          </cell>
          <cell r="I15">
            <v>0</v>
          </cell>
          <cell r="J15"/>
          <cell r="K15">
            <v>0.04</v>
          </cell>
          <cell r="L15" t="str">
            <v>CPC放在信息流</v>
          </cell>
        </row>
        <row r="16">
          <cell r="A16" t="str">
            <v>北京亨利嘉业科技有限公司-vivo金融电商</v>
          </cell>
          <cell r="B16" t="str">
            <v>亨利-2019</v>
          </cell>
          <cell r="C16">
            <v>0</v>
          </cell>
          <cell r="D16">
            <v>0</v>
          </cell>
          <cell r="E16"/>
          <cell r="F16"/>
          <cell r="G16"/>
          <cell r="H16"/>
          <cell r="I16"/>
          <cell r="J16"/>
          <cell r="K16"/>
          <cell r="L16" t="str">
            <v>屈臣氏专用</v>
          </cell>
        </row>
        <row r="17">
          <cell r="A17" t="str">
            <v>北京亨利嘉业科技有限公司</v>
          </cell>
          <cell r="B17" t="str">
            <v>vivo-金融电商-亨利</v>
          </cell>
          <cell r="C17">
            <v>0.02</v>
          </cell>
          <cell r="D17">
            <v>0.02</v>
          </cell>
          <cell r="E17">
            <v>0.02</v>
          </cell>
          <cell r="F17"/>
          <cell r="G17"/>
          <cell r="H17"/>
          <cell r="I17"/>
          <cell r="J17"/>
          <cell r="K17"/>
          <cell r="L17" t="str">
            <v>屈臣氏之外客户使用</v>
          </cell>
        </row>
        <row r="18">
          <cell r="A18" t="str">
            <v>上海开域信息科技有限公司-vivo</v>
          </cell>
          <cell r="B18" t="str">
            <v>vivo-金融电商</v>
          </cell>
          <cell r="C18">
            <v>0</v>
          </cell>
          <cell r="D18">
            <v>0</v>
          </cell>
          <cell r="E18"/>
          <cell r="F18"/>
          <cell r="G18"/>
          <cell r="H18"/>
          <cell r="I18"/>
          <cell r="J18"/>
          <cell r="K18"/>
          <cell r="L18" t="str">
            <v>已停止合作</v>
          </cell>
        </row>
        <row r="19">
          <cell r="A19" t="str">
            <v>百度时代网络技术（北京）有限公司-2019</v>
          </cell>
          <cell r="B19" t="str">
            <v>北京多彩-百度-2019</v>
          </cell>
          <cell r="C19">
            <v>0.05</v>
          </cell>
          <cell r="D19">
            <v>0</v>
          </cell>
          <cell r="E19">
            <v>0.05</v>
          </cell>
          <cell r="F19"/>
          <cell r="G19"/>
          <cell r="H19">
            <v>0</v>
          </cell>
          <cell r="I19"/>
          <cell r="J19">
            <v>0.05</v>
          </cell>
          <cell r="K19">
            <v>0.05</v>
          </cell>
          <cell r="L19" t="str">
            <v>原生放在信息流</v>
          </cell>
        </row>
        <row r="20">
          <cell r="A20" t="str">
            <v>北京百度网讯科技有限公司-2020</v>
          </cell>
          <cell r="B20" t="str">
            <v>金源广告-百度-2018</v>
          </cell>
          <cell r="C20">
            <v>0.05</v>
          </cell>
          <cell r="D20">
            <v>0</v>
          </cell>
          <cell r="E20">
            <v>0.05</v>
          </cell>
          <cell r="F20"/>
          <cell r="G20">
            <v>0.05</v>
          </cell>
          <cell r="H20">
            <v>0</v>
          </cell>
          <cell r="I20"/>
          <cell r="J20">
            <v>0.05</v>
          </cell>
          <cell r="K20">
            <v>0.05</v>
          </cell>
          <cell r="L20" t="str">
            <v>原生放在信息流</v>
          </cell>
        </row>
        <row r="21">
          <cell r="A21" t="str">
            <v>欢聚时代文化传媒（北京）有限公司-魅族-贝壳链家</v>
          </cell>
          <cell r="B21" t="str">
            <v>魅族-玩咖-贝壳链家</v>
          </cell>
          <cell r="C21">
            <v>0.03</v>
          </cell>
          <cell r="D21"/>
          <cell r="E21">
            <v>7.0000000000000007E-2</v>
          </cell>
          <cell r="F21"/>
          <cell r="G21"/>
          <cell r="H21"/>
          <cell r="I21"/>
          <cell r="J21"/>
          <cell r="K21"/>
          <cell r="L21"/>
        </row>
        <row r="22">
          <cell r="A22" t="str">
            <v>欢聚时代文化传媒（北京）有限公司-魅族</v>
          </cell>
          <cell r="B22" t="str">
            <v>魅族-玩咖</v>
          </cell>
          <cell r="C22">
            <v>0.06</v>
          </cell>
          <cell r="D22"/>
          <cell r="E22">
            <v>0.1</v>
          </cell>
          <cell r="F22"/>
          <cell r="G22"/>
          <cell r="H22"/>
          <cell r="I22"/>
          <cell r="J22"/>
          <cell r="K22"/>
          <cell r="L22"/>
        </row>
        <row r="23">
          <cell r="A23" t="str">
            <v>上海开域信息科技有限公司-OPPO</v>
          </cell>
          <cell r="B23" t="str">
            <v>OPPO-网服2020（安与吉）</v>
          </cell>
          <cell r="C23">
            <v>0.02</v>
          </cell>
          <cell r="D23"/>
          <cell r="E23">
            <v>0.04</v>
          </cell>
          <cell r="F23"/>
          <cell r="G23"/>
          <cell r="H23"/>
          <cell r="I23"/>
          <cell r="J23"/>
          <cell r="K23"/>
          <cell r="L23"/>
        </row>
        <row r="24">
          <cell r="A24" t="str">
            <v>上海桥瀚科技有限公司</v>
          </cell>
          <cell r="B24" t="str">
            <v>聚流宝</v>
          </cell>
          <cell r="C24"/>
          <cell r="D24"/>
          <cell r="E24">
            <v>0.1</v>
          </cell>
          <cell r="F24"/>
          <cell r="G24"/>
          <cell r="H24"/>
          <cell r="I24"/>
          <cell r="J24"/>
          <cell r="K24"/>
          <cell r="L24" t="str">
            <v>后返比例</v>
          </cell>
        </row>
        <row r="25">
          <cell r="A25" t="str">
            <v>北京云锐国际文化传媒有限公司</v>
          </cell>
          <cell r="B25" t="str">
            <v>小米-资讯信息2020-云锐</v>
          </cell>
          <cell r="C25">
            <v>0.02</v>
          </cell>
          <cell r="D25"/>
          <cell r="E25">
            <v>0.04</v>
          </cell>
          <cell r="F25"/>
          <cell r="G25"/>
          <cell r="H25"/>
          <cell r="I25"/>
          <cell r="J25"/>
          <cell r="K25"/>
          <cell r="L25"/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/>
  </sheetPr>
  <dimension ref="A1:AF187"/>
  <sheetViews>
    <sheetView tabSelected="1" topLeftCell="R1" workbookViewId="0">
      <pane ySplit="1" topLeftCell="A2" activePane="bottomLeft" state="frozen"/>
      <selection pane="bottomLeft" activeCell="R1" sqref="A1:XFD1"/>
    </sheetView>
  </sheetViews>
  <sheetFormatPr defaultColWidth="9" defaultRowHeight="13.5"/>
  <cols>
    <col min="2" max="4" width="9" customWidth="1"/>
    <col min="5" max="5" width="25.375" customWidth="1"/>
    <col min="6" max="6" width="25.5" customWidth="1"/>
    <col min="7" max="7" width="22.5" customWidth="1"/>
    <col min="8" max="8" width="20" customWidth="1"/>
    <col min="9" max="9" width="21.625" customWidth="1"/>
    <col min="10" max="10" width="14.375" style="1" customWidth="1"/>
    <col min="11" max="11" width="27.125" customWidth="1"/>
    <col min="12" max="12" width="9" customWidth="1"/>
    <col min="13" max="13" width="6.875" customWidth="1"/>
    <col min="16" max="16" width="9" customWidth="1"/>
    <col min="17" max="17" width="6.875" customWidth="1"/>
    <col min="18" max="18" width="11.625" bestFit="1" customWidth="1"/>
    <col min="19" max="20" width="12.5" customWidth="1"/>
    <col min="21" max="21" width="15" bestFit="1" customWidth="1"/>
    <col min="22" max="22" width="10.875" customWidth="1"/>
    <col min="23" max="23" width="10.25" bestFit="1" customWidth="1"/>
    <col min="24" max="24" width="11.625" bestFit="1" customWidth="1"/>
    <col min="25" max="25" width="12.25" customWidth="1"/>
    <col min="26" max="26" width="13.375" customWidth="1"/>
  </cols>
  <sheetData>
    <row r="1" spans="1:32" ht="14.25">
      <c r="A1" s="17" t="s">
        <v>0</v>
      </c>
      <c r="B1" s="18" t="s">
        <v>1</v>
      </c>
      <c r="C1" s="18" t="s">
        <v>2</v>
      </c>
      <c r="D1" s="18" t="s">
        <v>3</v>
      </c>
      <c r="E1" s="18" t="s">
        <v>4</v>
      </c>
      <c r="F1" s="18" t="s">
        <v>5</v>
      </c>
      <c r="G1" s="18" t="s">
        <v>6</v>
      </c>
      <c r="H1" s="18" t="s">
        <v>7</v>
      </c>
      <c r="I1" s="18" t="s">
        <v>8</v>
      </c>
      <c r="J1" s="80" t="s">
        <v>9</v>
      </c>
      <c r="K1" s="18" t="s">
        <v>10</v>
      </c>
      <c r="L1" s="18" t="s">
        <v>11</v>
      </c>
      <c r="M1" s="18" t="s">
        <v>12</v>
      </c>
      <c r="N1" s="23" t="s">
        <v>13</v>
      </c>
      <c r="O1" s="24" t="s">
        <v>14</v>
      </c>
      <c r="P1" s="25" t="s">
        <v>15</v>
      </c>
      <c r="Q1" s="34" t="s">
        <v>16</v>
      </c>
      <c r="R1" s="34" t="s">
        <v>17</v>
      </c>
      <c r="S1" s="35" t="s">
        <v>271</v>
      </c>
      <c r="T1" s="34" t="s">
        <v>272</v>
      </c>
      <c r="U1" s="34" t="s">
        <v>18</v>
      </c>
      <c r="V1" s="35" t="s">
        <v>274</v>
      </c>
      <c r="W1" s="35" t="s">
        <v>20</v>
      </c>
      <c r="X1" s="35" t="s">
        <v>273</v>
      </c>
      <c r="Y1" s="35" t="s">
        <v>21</v>
      </c>
      <c r="Z1" s="35" t="s">
        <v>22</v>
      </c>
      <c r="AA1" s="24" t="s">
        <v>23</v>
      </c>
      <c r="AB1" s="35" t="s">
        <v>24</v>
      </c>
      <c r="AC1" s="35" t="s">
        <v>25</v>
      </c>
      <c r="AD1" s="35" t="s">
        <v>26</v>
      </c>
      <c r="AE1" s="24" t="s">
        <v>27</v>
      </c>
      <c r="AF1" s="24" t="s">
        <v>28</v>
      </c>
    </row>
    <row r="2" spans="1:32" ht="14.25">
      <c r="A2" s="19" t="s">
        <v>29</v>
      </c>
      <c r="B2" s="20" t="s">
        <v>30</v>
      </c>
      <c r="C2" s="20" t="s">
        <v>31</v>
      </c>
      <c r="D2" s="20" t="s">
        <v>32</v>
      </c>
      <c r="E2" s="20" t="s">
        <v>33</v>
      </c>
      <c r="F2" s="20" t="s">
        <v>34</v>
      </c>
      <c r="G2" s="20" t="s">
        <v>35</v>
      </c>
      <c r="H2" s="20" t="s">
        <v>36</v>
      </c>
      <c r="I2" s="20" t="s">
        <v>37</v>
      </c>
      <c r="J2" s="28" t="s">
        <v>41</v>
      </c>
      <c r="K2" s="20" t="s">
        <v>33</v>
      </c>
      <c r="L2" s="20"/>
      <c r="M2" s="20" t="s">
        <v>38</v>
      </c>
      <c r="N2" s="20" t="s">
        <v>39</v>
      </c>
      <c r="O2" s="26">
        <v>0</v>
      </c>
      <c r="P2" s="19"/>
      <c r="Q2" s="20"/>
      <c r="R2" s="36">
        <v>0</v>
      </c>
      <c r="S2" s="36">
        <v>0</v>
      </c>
      <c r="T2" s="37">
        <v>0</v>
      </c>
      <c r="U2" s="36">
        <f t="shared" ref="U2:U11" si="0">R2+S2-T2</f>
        <v>0</v>
      </c>
      <c r="V2" s="38">
        <f t="shared" ref="V2:V9" si="1">T2*(1+AF2)/(1+AF2+O2)</f>
        <v>0</v>
      </c>
      <c r="W2" s="38"/>
      <c r="X2" s="38">
        <f>IF(V2-Z2&lt;0,0,IF(N2="返现",MAX(V2-Y2-Z2,0),MAX(V2-Z2,0)))</f>
        <v>0</v>
      </c>
      <c r="Y2" s="39">
        <f t="shared" ref="Y2:Y9" si="2">T2-V2</f>
        <v>0</v>
      </c>
      <c r="Z2" s="36">
        <f t="shared" ref="Z2:Z9" si="3">T2</f>
        <v>0</v>
      </c>
      <c r="AA2" s="26">
        <v>0.05</v>
      </c>
      <c r="AB2" s="20"/>
      <c r="AC2" s="20"/>
      <c r="AD2" s="20"/>
      <c r="AE2" s="20" t="s">
        <v>40</v>
      </c>
      <c r="AF2" s="26">
        <v>7.0000000000000007E-2</v>
      </c>
    </row>
    <row r="3" spans="1:32" ht="14.25">
      <c r="A3" s="19" t="s">
        <v>29</v>
      </c>
      <c r="B3" s="20" t="s">
        <v>41</v>
      </c>
      <c r="C3" s="20" t="s">
        <v>42</v>
      </c>
      <c r="D3" s="20" t="s">
        <v>43</v>
      </c>
      <c r="E3" s="20" t="s">
        <v>44</v>
      </c>
      <c r="F3" s="20" t="s">
        <v>44</v>
      </c>
      <c r="G3" s="20" t="s">
        <v>44</v>
      </c>
      <c r="H3" s="20" t="s">
        <v>36</v>
      </c>
      <c r="I3" s="20" t="s">
        <v>37</v>
      </c>
      <c r="J3" s="28" t="s">
        <v>41</v>
      </c>
      <c r="K3" s="20" t="s">
        <v>45</v>
      </c>
      <c r="L3" s="20"/>
      <c r="M3" s="20" t="s">
        <v>46</v>
      </c>
      <c r="N3" s="20" t="s">
        <v>59</v>
      </c>
      <c r="O3" s="26">
        <v>0.02</v>
      </c>
      <c r="P3" s="19"/>
      <c r="Q3" s="20"/>
      <c r="R3" s="36">
        <v>0</v>
      </c>
      <c r="S3" s="36">
        <v>608000</v>
      </c>
      <c r="T3" s="36">
        <v>353168.49</v>
      </c>
      <c r="U3" s="36">
        <f t="shared" si="0"/>
        <v>254831.51</v>
      </c>
      <c r="V3" s="38">
        <v>353168.49</v>
      </c>
      <c r="W3" s="38"/>
      <c r="X3" s="38">
        <f t="shared" ref="X3:X66" si="4">IF(V3-Z3&lt;0,0,IF(N3="返现",MAX(V3-Y3-Z3,0),MAX(V3-Z3,0)))</f>
        <v>0</v>
      </c>
      <c r="Y3" s="39">
        <v>0</v>
      </c>
      <c r="Z3" s="38">
        <v>353168.49</v>
      </c>
      <c r="AA3" s="26">
        <v>0.05</v>
      </c>
      <c r="AB3" s="20"/>
      <c r="AC3" s="20"/>
      <c r="AD3" s="20"/>
      <c r="AE3" s="20" t="s">
        <v>40</v>
      </c>
      <c r="AF3" s="26">
        <v>0</v>
      </c>
    </row>
    <row r="4" spans="1:32" ht="14.25">
      <c r="A4" s="19" t="s">
        <v>29</v>
      </c>
      <c r="B4" s="20" t="s">
        <v>270</v>
      </c>
      <c r="C4" s="20" t="s">
        <v>42</v>
      </c>
      <c r="D4" s="20" t="s">
        <v>43</v>
      </c>
      <c r="E4" s="20" t="s">
        <v>47</v>
      </c>
      <c r="F4" s="20" t="s">
        <v>47</v>
      </c>
      <c r="G4" s="20" t="s">
        <v>47</v>
      </c>
      <c r="H4" s="20" t="s">
        <v>36</v>
      </c>
      <c r="I4" s="20" t="s">
        <v>37</v>
      </c>
      <c r="J4" s="28" t="s">
        <v>41</v>
      </c>
      <c r="K4" s="20" t="s">
        <v>47</v>
      </c>
      <c r="L4" s="20"/>
      <c r="M4" s="20" t="s">
        <v>46</v>
      </c>
      <c r="N4" s="20" t="s">
        <v>39</v>
      </c>
      <c r="O4" s="26">
        <v>0</v>
      </c>
      <c r="P4" s="19"/>
      <c r="Q4" s="20" t="s">
        <v>48</v>
      </c>
      <c r="R4" s="36">
        <v>0</v>
      </c>
      <c r="S4" s="36">
        <v>822181.82</v>
      </c>
      <c r="T4" s="37">
        <v>50788.680000000903</v>
      </c>
      <c r="U4" s="36">
        <f t="shared" si="0"/>
        <v>771393.13999999908</v>
      </c>
      <c r="V4" s="38">
        <f t="shared" si="1"/>
        <v>50788.680000000903</v>
      </c>
      <c r="W4" s="38"/>
      <c r="X4" s="38">
        <f t="shared" si="4"/>
        <v>0</v>
      </c>
      <c r="Y4" s="39">
        <f t="shared" si="2"/>
        <v>0</v>
      </c>
      <c r="Z4" s="36">
        <f t="shared" si="3"/>
        <v>50788.680000000903</v>
      </c>
      <c r="AA4" s="26">
        <v>0.05</v>
      </c>
      <c r="AB4" s="20"/>
      <c r="AC4" s="20"/>
      <c r="AD4" s="20"/>
      <c r="AE4" s="20" t="s">
        <v>40</v>
      </c>
      <c r="AF4" s="26">
        <v>0.32</v>
      </c>
    </row>
    <row r="5" spans="1:32" ht="14.25">
      <c r="A5" s="19" t="s">
        <v>29</v>
      </c>
      <c r="B5" s="20" t="s">
        <v>30</v>
      </c>
      <c r="C5" s="20" t="s">
        <v>49</v>
      </c>
      <c r="D5" s="20" t="s">
        <v>50</v>
      </c>
      <c r="E5" s="20" t="s">
        <v>51</v>
      </c>
      <c r="F5" s="20" t="s">
        <v>52</v>
      </c>
      <c r="G5" s="20" t="s">
        <v>35</v>
      </c>
      <c r="H5" s="20" t="s">
        <v>36</v>
      </c>
      <c r="I5" s="20" t="s">
        <v>37</v>
      </c>
      <c r="J5" s="28" t="s">
        <v>41</v>
      </c>
      <c r="K5" s="27" t="s">
        <v>51</v>
      </c>
      <c r="L5" s="26"/>
      <c r="M5" s="28" t="s">
        <v>46</v>
      </c>
      <c r="N5" s="20" t="s">
        <v>39</v>
      </c>
      <c r="O5" s="26">
        <v>0</v>
      </c>
      <c r="P5" s="29"/>
      <c r="Q5" s="20"/>
      <c r="R5" s="40">
        <v>14280.96</v>
      </c>
      <c r="S5" s="36"/>
      <c r="T5" s="36">
        <v>14273.92</v>
      </c>
      <c r="U5" s="36">
        <f t="shared" si="0"/>
        <v>7.0399999999990541</v>
      </c>
      <c r="V5" s="38">
        <f t="shared" si="1"/>
        <v>14273.92</v>
      </c>
      <c r="W5" s="38"/>
      <c r="X5" s="38">
        <f t="shared" si="4"/>
        <v>0</v>
      </c>
      <c r="Y5" s="39">
        <f t="shared" si="2"/>
        <v>0</v>
      </c>
      <c r="Z5" s="36">
        <f t="shared" si="3"/>
        <v>14273.92</v>
      </c>
      <c r="AA5" s="26">
        <v>0.05</v>
      </c>
      <c r="AB5" s="26"/>
      <c r="AC5" s="26"/>
      <c r="AD5" s="20"/>
      <c r="AE5" s="47" t="s">
        <v>53</v>
      </c>
      <c r="AF5" s="26">
        <v>0</v>
      </c>
    </row>
    <row r="6" spans="1:32" ht="14.25">
      <c r="A6" s="19" t="s">
        <v>29</v>
      </c>
      <c r="B6" s="20" t="s">
        <v>30</v>
      </c>
      <c r="C6" s="20" t="s">
        <v>31</v>
      </c>
      <c r="D6" s="20" t="s">
        <v>32</v>
      </c>
      <c r="E6" s="20" t="s">
        <v>33</v>
      </c>
      <c r="F6" s="20" t="s">
        <v>34</v>
      </c>
      <c r="G6" s="20" t="s">
        <v>35</v>
      </c>
      <c r="H6" s="20" t="s">
        <v>36</v>
      </c>
      <c r="I6" s="20" t="s">
        <v>37</v>
      </c>
      <c r="J6" s="28" t="s">
        <v>41</v>
      </c>
      <c r="K6" s="27" t="s">
        <v>33</v>
      </c>
      <c r="L6" s="26"/>
      <c r="M6" s="28" t="s">
        <v>46</v>
      </c>
      <c r="N6" s="20" t="s">
        <v>54</v>
      </c>
      <c r="O6" s="26">
        <v>0.03</v>
      </c>
      <c r="P6" s="29"/>
      <c r="Q6" s="20"/>
      <c r="R6" s="40">
        <v>106089.31</v>
      </c>
      <c r="S6" s="36"/>
      <c r="T6" s="36">
        <v>90187.47</v>
      </c>
      <c r="U6" s="36">
        <f t="shared" si="0"/>
        <v>15901.839999999997</v>
      </c>
      <c r="V6" s="38">
        <f t="shared" si="1"/>
        <v>87727.811727272725</v>
      </c>
      <c r="W6" s="38"/>
      <c r="X6" s="38">
        <f t="shared" si="4"/>
        <v>0</v>
      </c>
      <c r="Y6" s="39">
        <f t="shared" si="2"/>
        <v>2459.6582727272762</v>
      </c>
      <c r="Z6" s="36">
        <f t="shared" si="3"/>
        <v>90187.47</v>
      </c>
      <c r="AA6" s="26">
        <v>0.05</v>
      </c>
      <c r="AB6" s="26"/>
      <c r="AC6" s="26"/>
      <c r="AD6" s="20"/>
      <c r="AE6" s="47" t="s">
        <v>40</v>
      </c>
      <c r="AF6" s="26">
        <v>7.0000000000000007E-2</v>
      </c>
    </row>
    <row r="7" spans="1:32" ht="14.25">
      <c r="A7" s="19" t="s">
        <v>29</v>
      </c>
      <c r="B7" s="20" t="s">
        <v>30</v>
      </c>
      <c r="C7" s="20" t="s">
        <v>31</v>
      </c>
      <c r="D7" s="20" t="s">
        <v>32</v>
      </c>
      <c r="E7" s="20" t="s">
        <v>33</v>
      </c>
      <c r="F7" s="20" t="s">
        <v>34</v>
      </c>
      <c r="G7" s="20" t="s">
        <v>35</v>
      </c>
      <c r="H7" s="20" t="s">
        <v>36</v>
      </c>
      <c r="I7" s="20" t="s">
        <v>37</v>
      </c>
      <c r="J7" s="28" t="s">
        <v>41</v>
      </c>
      <c r="K7" s="27" t="s">
        <v>33</v>
      </c>
      <c r="L7" s="26"/>
      <c r="M7" s="28" t="s">
        <v>38</v>
      </c>
      <c r="N7" s="20" t="s">
        <v>54</v>
      </c>
      <c r="O7" s="26">
        <v>0.03</v>
      </c>
      <c r="P7" s="29"/>
      <c r="Q7" s="20"/>
      <c r="R7" s="40">
        <v>9737.5499999999192</v>
      </c>
      <c r="S7" s="36"/>
      <c r="T7" s="37">
        <v>7362.34</v>
      </c>
      <c r="U7" s="36">
        <f t="shared" si="0"/>
        <v>2375.2099999999191</v>
      </c>
      <c r="V7" s="38">
        <f t="shared" si="1"/>
        <v>7161.5489090909086</v>
      </c>
      <c r="W7" s="38"/>
      <c r="X7" s="38">
        <f t="shared" si="4"/>
        <v>0</v>
      </c>
      <c r="Y7" s="39">
        <f t="shared" si="2"/>
        <v>200.79109090909151</v>
      </c>
      <c r="Z7" s="36">
        <f t="shared" si="3"/>
        <v>7362.34</v>
      </c>
      <c r="AA7" s="26">
        <v>0.05</v>
      </c>
      <c r="AB7" s="26"/>
      <c r="AC7" s="26"/>
      <c r="AD7" s="20"/>
      <c r="AE7" s="47" t="s">
        <v>40</v>
      </c>
      <c r="AF7" s="26">
        <v>7.0000000000000007E-2</v>
      </c>
    </row>
    <row r="8" spans="1:32" ht="14.25">
      <c r="A8" s="19" t="s">
        <v>29</v>
      </c>
      <c r="B8" s="20" t="s">
        <v>41</v>
      </c>
      <c r="C8" s="20" t="s">
        <v>55</v>
      </c>
      <c r="D8" s="20" t="s">
        <v>56</v>
      </c>
      <c r="E8" s="20" t="s">
        <v>57</v>
      </c>
      <c r="F8" s="20" t="s">
        <v>57</v>
      </c>
      <c r="G8" s="20" t="s">
        <v>57</v>
      </c>
      <c r="H8" s="20" t="s">
        <v>36</v>
      </c>
      <c r="I8" s="20" t="s">
        <v>37</v>
      </c>
      <c r="J8" s="28" t="s">
        <v>41</v>
      </c>
      <c r="K8" s="27" t="s">
        <v>58</v>
      </c>
      <c r="L8" s="26"/>
      <c r="M8" s="28" t="s">
        <v>46</v>
      </c>
      <c r="N8" s="20" t="s">
        <v>54</v>
      </c>
      <c r="O8" s="26">
        <v>0.03</v>
      </c>
      <c r="P8" s="29"/>
      <c r="Q8" s="20"/>
      <c r="R8" s="40">
        <v>99246.07</v>
      </c>
      <c r="S8" s="36"/>
      <c r="T8" s="41">
        <v>99246.07</v>
      </c>
      <c r="U8" s="36">
        <f t="shared" si="0"/>
        <v>0</v>
      </c>
      <c r="V8" s="38">
        <f t="shared" si="1"/>
        <v>96355.407766990291</v>
      </c>
      <c r="W8" s="38"/>
      <c r="X8" s="38">
        <f t="shared" si="4"/>
        <v>0</v>
      </c>
      <c r="Y8" s="39">
        <f t="shared" si="2"/>
        <v>2890.6622330097161</v>
      </c>
      <c r="Z8" s="36">
        <f t="shared" si="3"/>
        <v>99246.07</v>
      </c>
      <c r="AA8" s="26">
        <v>0.05</v>
      </c>
      <c r="AB8" s="26"/>
      <c r="AC8" s="26"/>
      <c r="AD8" s="20"/>
      <c r="AE8" s="47" t="s">
        <v>53</v>
      </c>
      <c r="AF8" s="26">
        <v>0</v>
      </c>
    </row>
    <row r="9" spans="1:32" ht="14.25">
      <c r="A9" s="19" t="s">
        <v>29</v>
      </c>
      <c r="B9" s="20" t="s">
        <v>41</v>
      </c>
      <c r="C9" s="20" t="s">
        <v>42</v>
      </c>
      <c r="D9" s="20" t="s">
        <v>43</v>
      </c>
      <c r="E9" s="20" t="s">
        <v>47</v>
      </c>
      <c r="F9" s="20" t="s">
        <v>47</v>
      </c>
      <c r="G9" s="20" t="s">
        <v>47</v>
      </c>
      <c r="H9" s="20" t="s">
        <v>36</v>
      </c>
      <c r="I9" s="20" t="s">
        <v>37</v>
      </c>
      <c r="J9" s="28" t="s">
        <v>41</v>
      </c>
      <c r="K9" s="27" t="s">
        <v>47</v>
      </c>
      <c r="L9" s="26"/>
      <c r="M9" s="28" t="s">
        <v>46</v>
      </c>
      <c r="N9" s="20" t="s">
        <v>54</v>
      </c>
      <c r="O9" s="26">
        <v>0.01</v>
      </c>
      <c r="P9" s="29"/>
      <c r="Q9" s="20" t="s">
        <v>48</v>
      </c>
      <c r="R9" s="40">
        <v>797008.19</v>
      </c>
      <c r="S9" s="36"/>
      <c r="T9" s="41">
        <v>797008.19</v>
      </c>
      <c r="U9" s="36">
        <f t="shared" si="0"/>
        <v>0</v>
      </c>
      <c r="V9" s="38">
        <f t="shared" si="1"/>
        <v>791015.64721804496</v>
      </c>
      <c r="W9" s="38">
        <v>48960</v>
      </c>
      <c r="X9" s="38">
        <f t="shared" si="4"/>
        <v>0</v>
      </c>
      <c r="Y9" s="39">
        <f t="shared" si="2"/>
        <v>5992.5427819549805</v>
      </c>
      <c r="Z9" s="36">
        <f t="shared" si="3"/>
        <v>797008.19</v>
      </c>
      <c r="AA9" s="26">
        <v>0.05</v>
      </c>
      <c r="AB9" s="26"/>
      <c r="AC9" s="26"/>
      <c r="AD9" s="20"/>
      <c r="AE9" s="47" t="s">
        <v>40</v>
      </c>
      <c r="AF9" s="26">
        <v>0.32</v>
      </c>
    </row>
    <row r="10" spans="1:32" ht="14.25">
      <c r="A10" s="19" t="s">
        <v>29</v>
      </c>
      <c r="B10" s="20" t="s">
        <v>41</v>
      </c>
      <c r="C10" s="20" t="s">
        <v>42</v>
      </c>
      <c r="D10" s="20" t="s">
        <v>43</v>
      </c>
      <c r="E10" s="20" t="s">
        <v>44</v>
      </c>
      <c r="F10" s="20" t="s">
        <v>44</v>
      </c>
      <c r="G10" s="20" t="s">
        <v>44</v>
      </c>
      <c r="H10" s="20" t="s">
        <v>36</v>
      </c>
      <c r="I10" s="20" t="s">
        <v>37</v>
      </c>
      <c r="J10" s="28" t="s">
        <v>41</v>
      </c>
      <c r="K10" s="27" t="s">
        <v>47</v>
      </c>
      <c r="L10" s="26"/>
      <c r="M10" s="28" t="s">
        <v>46</v>
      </c>
      <c r="N10" s="20" t="s">
        <v>59</v>
      </c>
      <c r="O10" s="26">
        <v>0.02</v>
      </c>
      <c r="P10" s="29"/>
      <c r="Q10" s="20"/>
      <c r="R10" s="40">
        <v>4756.92</v>
      </c>
      <c r="S10" s="36"/>
      <c r="T10" s="36">
        <v>4990.03</v>
      </c>
      <c r="U10" s="36">
        <f t="shared" si="0"/>
        <v>-233.10999999999967</v>
      </c>
      <c r="V10" s="38">
        <v>0</v>
      </c>
      <c r="W10" s="38"/>
      <c r="X10" s="38">
        <f t="shared" si="4"/>
        <v>0</v>
      </c>
      <c r="Y10" s="39">
        <f>V10*O10</f>
        <v>0</v>
      </c>
      <c r="Z10" s="36">
        <v>0</v>
      </c>
      <c r="AA10" s="26">
        <v>0.05</v>
      </c>
      <c r="AB10" s="26"/>
      <c r="AC10" s="26"/>
      <c r="AD10" s="20"/>
      <c r="AE10" s="47" t="s">
        <v>40</v>
      </c>
      <c r="AF10" s="26">
        <v>0.32</v>
      </c>
    </row>
    <row r="11" spans="1:32" ht="14.25">
      <c r="A11" s="19" t="s">
        <v>29</v>
      </c>
      <c r="B11" s="20" t="s">
        <v>41</v>
      </c>
      <c r="C11" s="20" t="s">
        <v>55</v>
      </c>
      <c r="D11" s="20" t="s">
        <v>56</v>
      </c>
      <c r="E11" s="20" t="s">
        <v>60</v>
      </c>
      <c r="F11" s="20" t="s">
        <v>60</v>
      </c>
      <c r="G11" s="20" t="s">
        <v>60</v>
      </c>
      <c r="H11" s="20" t="s">
        <v>36</v>
      </c>
      <c r="I11" s="20" t="s">
        <v>37</v>
      </c>
      <c r="J11" s="28" t="s">
        <v>41</v>
      </c>
      <c r="K11" s="27" t="s">
        <v>58</v>
      </c>
      <c r="L11" s="26"/>
      <c r="M11" s="28" t="s">
        <v>46</v>
      </c>
      <c r="N11" s="20" t="s">
        <v>54</v>
      </c>
      <c r="O11" s="26">
        <v>0.03</v>
      </c>
      <c r="P11" s="29"/>
      <c r="Q11" s="20"/>
      <c r="R11" s="40">
        <v>5696.55</v>
      </c>
      <c r="S11" s="36"/>
      <c r="T11" s="36">
        <v>0</v>
      </c>
      <c r="U11" s="36">
        <f t="shared" si="0"/>
        <v>5696.55</v>
      </c>
      <c r="V11" s="38">
        <f t="shared" ref="V11:V55" si="5">T11*(1+AF11)/(1+AF11+O11)</f>
        <v>0</v>
      </c>
      <c r="W11" s="38"/>
      <c r="X11" s="38">
        <f t="shared" si="4"/>
        <v>0</v>
      </c>
      <c r="Y11" s="39">
        <f t="shared" ref="Y11:Y57" si="6">T11-V11</f>
        <v>0</v>
      </c>
      <c r="Z11" s="36">
        <f t="shared" ref="Z11:Z55" si="7">T11</f>
        <v>0</v>
      </c>
      <c r="AA11" s="26">
        <v>0.05</v>
      </c>
      <c r="AB11" s="26"/>
      <c r="AC11" s="26"/>
      <c r="AD11" s="20"/>
      <c r="AE11" s="47" t="s">
        <v>53</v>
      </c>
      <c r="AF11" s="26">
        <v>0</v>
      </c>
    </row>
    <row r="12" spans="1:32" ht="14.25">
      <c r="A12" s="19" t="s">
        <v>29</v>
      </c>
      <c r="B12" s="20" t="s">
        <v>41</v>
      </c>
      <c r="C12" s="20" t="s">
        <v>55</v>
      </c>
      <c r="D12" s="20" t="s">
        <v>56</v>
      </c>
      <c r="E12" s="20" t="s">
        <v>57</v>
      </c>
      <c r="F12" s="20" t="s">
        <v>57</v>
      </c>
      <c r="G12" s="20" t="s">
        <v>57</v>
      </c>
      <c r="H12" s="20" t="s">
        <v>36</v>
      </c>
      <c r="I12" s="20" t="s">
        <v>37</v>
      </c>
      <c r="J12" s="28" t="s">
        <v>41</v>
      </c>
      <c r="K12" s="27" t="s">
        <v>58</v>
      </c>
      <c r="L12" s="26"/>
      <c r="M12" s="28" t="s">
        <v>46</v>
      </c>
      <c r="N12" s="20" t="s">
        <v>54</v>
      </c>
      <c r="O12" s="26">
        <v>0.03</v>
      </c>
      <c r="P12" s="29"/>
      <c r="Q12" s="20"/>
      <c r="R12" s="40">
        <v>97624.94</v>
      </c>
      <c r="S12" s="36"/>
      <c r="T12" s="37">
        <v>97629.9</v>
      </c>
      <c r="U12" s="36">
        <v>0</v>
      </c>
      <c r="V12" s="38">
        <f t="shared" si="5"/>
        <v>94786.310679611648</v>
      </c>
      <c r="W12" s="38"/>
      <c r="X12" s="38">
        <f t="shared" si="4"/>
        <v>0</v>
      </c>
      <c r="Y12" s="39">
        <f t="shared" si="6"/>
        <v>2843.5893203883461</v>
      </c>
      <c r="Z12" s="36">
        <f t="shared" si="7"/>
        <v>97629.9</v>
      </c>
      <c r="AA12" s="26">
        <v>0.05</v>
      </c>
      <c r="AB12" s="26"/>
      <c r="AC12" s="26"/>
      <c r="AD12" s="20"/>
      <c r="AE12" s="47" t="s">
        <v>53</v>
      </c>
      <c r="AF12" s="26">
        <v>0</v>
      </c>
    </row>
    <row r="13" spans="1:32" ht="14.25">
      <c r="A13" s="19" t="s">
        <v>29</v>
      </c>
      <c r="B13" s="20" t="s">
        <v>41</v>
      </c>
      <c r="C13" s="20" t="s">
        <v>61</v>
      </c>
      <c r="D13" s="20" t="s">
        <v>62</v>
      </c>
      <c r="E13" s="20" t="s">
        <v>63</v>
      </c>
      <c r="F13" s="20" t="s">
        <v>63</v>
      </c>
      <c r="G13" s="20" t="s">
        <v>63</v>
      </c>
      <c r="H13" s="20" t="s">
        <v>36</v>
      </c>
      <c r="I13" s="20" t="s">
        <v>37</v>
      </c>
      <c r="J13" s="28" t="s">
        <v>41</v>
      </c>
      <c r="K13" s="27" t="s">
        <v>63</v>
      </c>
      <c r="L13" s="26"/>
      <c r="M13" s="28" t="s">
        <v>46</v>
      </c>
      <c r="N13" s="20" t="s">
        <v>39</v>
      </c>
      <c r="O13" s="26">
        <v>0</v>
      </c>
      <c r="P13" s="29"/>
      <c r="Q13" s="20"/>
      <c r="R13" s="40">
        <v>13602.3</v>
      </c>
      <c r="S13" s="36"/>
      <c r="T13" s="36">
        <v>13602.3</v>
      </c>
      <c r="U13" s="36">
        <f t="shared" ref="U13:U55" si="8">R13+S13-T13</f>
        <v>0</v>
      </c>
      <c r="V13" s="38">
        <f t="shared" si="5"/>
        <v>13602.3</v>
      </c>
      <c r="W13" s="38"/>
      <c r="X13" s="38">
        <f t="shared" si="4"/>
        <v>0</v>
      </c>
      <c r="Y13" s="39">
        <f t="shared" si="6"/>
        <v>0</v>
      </c>
      <c r="Z13" s="36">
        <f t="shared" si="7"/>
        <v>13602.3</v>
      </c>
      <c r="AA13" s="26">
        <v>0.05</v>
      </c>
      <c r="AB13" s="26"/>
      <c r="AC13" s="26"/>
      <c r="AD13" s="20"/>
      <c r="AE13" s="47" t="s">
        <v>53</v>
      </c>
      <c r="AF13" s="26">
        <v>0</v>
      </c>
    </row>
    <row r="14" spans="1:32" ht="14.25">
      <c r="A14" s="19" t="s">
        <v>29</v>
      </c>
      <c r="B14" s="20" t="s">
        <v>30</v>
      </c>
      <c r="C14" s="20" t="s">
        <v>49</v>
      </c>
      <c r="D14" s="20" t="s">
        <v>50</v>
      </c>
      <c r="E14" s="20" t="s">
        <v>64</v>
      </c>
      <c r="F14" s="20" t="s">
        <v>65</v>
      </c>
      <c r="G14" s="20" t="s">
        <v>35</v>
      </c>
      <c r="H14" s="20" t="s">
        <v>36</v>
      </c>
      <c r="I14" s="20" t="s">
        <v>37</v>
      </c>
      <c r="J14" s="28" t="s">
        <v>41</v>
      </c>
      <c r="K14" s="27" t="s">
        <v>64</v>
      </c>
      <c r="L14" s="26"/>
      <c r="M14" s="28" t="s">
        <v>46</v>
      </c>
      <c r="N14" s="20" t="s">
        <v>54</v>
      </c>
      <c r="O14" s="26">
        <v>0.02</v>
      </c>
      <c r="P14" s="29"/>
      <c r="Q14" s="20"/>
      <c r="R14" s="40">
        <v>106099.63</v>
      </c>
      <c r="S14" s="36"/>
      <c r="T14" s="36">
        <v>0</v>
      </c>
      <c r="U14" s="36">
        <f t="shared" si="8"/>
        <v>106099.63</v>
      </c>
      <c r="V14" s="38">
        <f t="shared" si="5"/>
        <v>0</v>
      </c>
      <c r="W14" s="38"/>
      <c r="X14" s="38">
        <f t="shared" si="4"/>
        <v>0</v>
      </c>
      <c r="Y14" s="39">
        <f t="shared" si="6"/>
        <v>0</v>
      </c>
      <c r="Z14" s="36">
        <f t="shared" si="7"/>
        <v>0</v>
      </c>
      <c r="AA14" s="26">
        <v>0.05</v>
      </c>
      <c r="AB14" s="26"/>
      <c r="AC14" s="26"/>
      <c r="AD14" s="20"/>
      <c r="AE14" s="47" t="s">
        <v>40</v>
      </c>
      <c r="AF14" s="26">
        <v>0.42</v>
      </c>
    </row>
    <row r="15" spans="1:32" ht="14.25">
      <c r="A15" s="19" t="s">
        <v>29</v>
      </c>
      <c r="B15" s="20" t="s">
        <v>30</v>
      </c>
      <c r="C15" s="20" t="s">
        <v>49</v>
      </c>
      <c r="D15" s="20" t="s">
        <v>66</v>
      </c>
      <c r="E15" s="20" t="s">
        <v>67</v>
      </c>
      <c r="F15" s="20" t="s">
        <v>68</v>
      </c>
      <c r="G15" s="20" t="s">
        <v>35</v>
      </c>
      <c r="H15" s="20" t="s">
        <v>36</v>
      </c>
      <c r="I15" s="20" t="s">
        <v>37</v>
      </c>
      <c r="J15" s="28" t="s">
        <v>41</v>
      </c>
      <c r="K15" s="27" t="s">
        <v>67</v>
      </c>
      <c r="L15" s="26"/>
      <c r="M15" s="28" t="s">
        <v>38</v>
      </c>
      <c r="N15" s="20" t="s">
        <v>39</v>
      </c>
      <c r="O15" s="26">
        <v>0</v>
      </c>
      <c r="P15" s="29"/>
      <c r="Q15" s="20"/>
      <c r="R15" s="40">
        <v>7741.65</v>
      </c>
      <c r="S15" s="36"/>
      <c r="T15" s="36">
        <v>0</v>
      </c>
      <c r="U15" s="36">
        <f t="shared" si="8"/>
        <v>7741.65</v>
      </c>
      <c r="V15" s="38">
        <f t="shared" si="5"/>
        <v>0</v>
      </c>
      <c r="W15" s="38"/>
      <c r="X15" s="38">
        <f t="shared" si="4"/>
        <v>0</v>
      </c>
      <c r="Y15" s="39">
        <f t="shared" si="6"/>
        <v>0</v>
      </c>
      <c r="Z15" s="36">
        <f t="shared" si="7"/>
        <v>0</v>
      </c>
      <c r="AA15" s="26">
        <v>0.05</v>
      </c>
      <c r="AB15" s="26"/>
      <c r="AC15" s="26"/>
      <c r="AD15" s="20"/>
      <c r="AE15" s="47" t="s">
        <v>53</v>
      </c>
      <c r="AF15" s="26">
        <v>0.42</v>
      </c>
    </row>
    <row r="16" spans="1:32" ht="14.25">
      <c r="A16" s="19" t="s">
        <v>29</v>
      </c>
      <c r="B16" s="20" t="s">
        <v>41</v>
      </c>
      <c r="C16" s="20" t="s">
        <v>39</v>
      </c>
      <c r="D16" s="20" t="s">
        <v>39</v>
      </c>
      <c r="E16" s="20" t="s">
        <v>69</v>
      </c>
      <c r="F16" s="20" t="s">
        <v>69</v>
      </c>
      <c r="G16" s="20" t="s">
        <v>69</v>
      </c>
      <c r="H16" s="20" t="s">
        <v>36</v>
      </c>
      <c r="I16" s="20" t="s">
        <v>37</v>
      </c>
      <c r="J16" s="28" t="s">
        <v>41</v>
      </c>
      <c r="K16" s="27" t="s">
        <v>69</v>
      </c>
      <c r="L16" s="26"/>
      <c r="M16" s="28" t="s">
        <v>46</v>
      </c>
      <c r="N16" s="20" t="s">
        <v>39</v>
      </c>
      <c r="O16" s="26">
        <v>0</v>
      </c>
      <c r="P16" s="29"/>
      <c r="Q16" s="20"/>
      <c r="R16" s="40">
        <v>16779.919999999998</v>
      </c>
      <c r="S16" s="36"/>
      <c r="T16" s="36">
        <v>25.3</v>
      </c>
      <c r="U16" s="36">
        <f t="shared" si="8"/>
        <v>16754.62</v>
      </c>
      <c r="V16" s="38">
        <f t="shared" si="5"/>
        <v>25.300000000000004</v>
      </c>
      <c r="W16" s="38"/>
      <c r="X16" s="38">
        <f t="shared" si="4"/>
        <v>3.5527136788005009E-15</v>
      </c>
      <c r="Y16" s="39">
        <f t="shared" si="6"/>
        <v>0</v>
      </c>
      <c r="Z16" s="36">
        <f t="shared" si="7"/>
        <v>25.3</v>
      </c>
      <c r="AA16" s="26">
        <v>0.05</v>
      </c>
      <c r="AB16" s="26"/>
      <c r="AC16" s="26"/>
      <c r="AD16" s="20"/>
      <c r="AE16" s="47" t="s">
        <v>53</v>
      </c>
      <c r="AF16" s="26">
        <v>0.42</v>
      </c>
    </row>
    <row r="17" spans="1:32" ht="14.25">
      <c r="A17" s="19" t="s">
        <v>29</v>
      </c>
      <c r="B17" s="20" t="s">
        <v>30</v>
      </c>
      <c r="C17" s="20" t="s">
        <v>61</v>
      </c>
      <c r="D17" s="20" t="s">
        <v>62</v>
      </c>
      <c r="E17" s="20" t="s">
        <v>70</v>
      </c>
      <c r="F17" s="20" t="s">
        <v>71</v>
      </c>
      <c r="G17" s="20" t="s">
        <v>35</v>
      </c>
      <c r="H17" s="20" t="s">
        <v>36</v>
      </c>
      <c r="I17" s="20" t="s">
        <v>37</v>
      </c>
      <c r="J17" s="28" t="s">
        <v>41</v>
      </c>
      <c r="K17" s="27" t="s">
        <v>72</v>
      </c>
      <c r="L17" s="26"/>
      <c r="M17" s="28" t="s">
        <v>38</v>
      </c>
      <c r="N17" s="20" t="s">
        <v>39</v>
      </c>
      <c r="O17" s="26">
        <v>0</v>
      </c>
      <c r="P17" s="29"/>
      <c r="Q17" s="20"/>
      <c r="R17" s="40">
        <v>547555.24</v>
      </c>
      <c r="S17" s="36"/>
      <c r="T17" s="36">
        <v>0</v>
      </c>
      <c r="U17" s="36">
        <f t="shared" si="8"/>
        <v>547555.24</v>
      </c>
      <c r="V17" s="38">
        <f t="shared" si="5"/>
        <v>0</v>
      </c>
      <c r="W17" s="38"/>
      <c r="X17" s="38">
        <f t="shared" si="4"/>
        <v>0</v>
      </c>
      <c r="Y17" s="39">
        <f t="shared" si="6"/>
        <v>0</v>
      </c>
      <c r="Z17" s="36">
        <f t="shared" si="7"/>
        <v>0</v>
      </c>
      <c r="AA17" s="26">
        <v>0.05</v>
      </c>
      <c r="AB17" s="26"/>
      <c r="AC17" s="26"/>
      <c r="AD17" s="20"/>
      <c r="AE17" s="47" t="s">
        <v>40</v>
      </c>
      <c r="AF17" s="26">
        <v>0.42</v>
      </c>
    </row>
    <row r="18" spans="1:32" ht="14.25">
      <c r="A18" s="19" t="s">
        <v>29</v>
      </c>
      <c r="B18" s="20" t="s">
        <v>30</v>
      </c>
      <c r="C18" s="20" t="s">
        <v>61</v>
      </c>
      <c r="D18" s="20" t="s">
        <v>62</v>
      </c>
      <c r="E18" s="20" t="s">
        <v>73</v>
      </c>
      <c r="F18" s="20" t="s">
        <v>74</v>
      </c>
      <c r="G18" s="20" t="s">
        <v>35</v>
      </c>
      <c r="H18" s="20" t="s">
        <v>36</v>
      </c>
      <c r="I18" s="20" t="s">
        <v>37</v>
      </c>
      <c r="J18" s="28" t="s">
        <v>41</v>
      </c>
      <c r="K18" s="27" t="s">
        <v>73</v>
      </c>
      <c r="L18" s="26"/>
      <c r="M18" s="28" t="s">
        <v>46</v>
      </c>
      <c r="N18" s="20" t="s">
        <v>39</v>
      </c>
      <c r="O18" s="26">
        <v>0</v>
      </c>
      <c r="P18" s="29"/>
      <c r="Q18" s="20"/>
      <c r="R18" s="40">
        <v>70024.240000000005</v>
      </c>
      <c r="S18" s="36"/>
      <c r="T18" s="36">
        <v>0</v>
      </c>
      <c r="U18" s="36">
        <f t="shared" si="8"/>
        <v>70024.240000000005</v>
      </c>
      <c r="V18" s="38">
        <f t="shared" si="5"/>
        <v>0</v>
      </c>
      <c r="W18" s="38"/>
      <c r="X18" s="38">
        <f t="shared" si="4"/>
        <v>0</v>
      </c>
      <c r="Y18" s="39">
        <f t="shared" si="6"/>
        <v>0</v>
      </c>
      <c r="Z18" s="36">
        <f t="shared" si="7"/>
        <v>0</v>
      </c>
      <c r="AA18" s="26">
        <v>0.05</v>
      </c>
      <c r="AB18" s="26"/>
      <c r="AC18" s="26"/>
      <c r="AD18" s="20"/>
      <c r="AE18" s="47" t="s">
        <v>53</v>
      </c>
      <c r="AF18" s="26">
        <v>0</v>
      </c>
    </row>
    <row r="19" spans="1:32" ht="14.25">
      <c r="A19" s="19" t="s">
        <v>29</v>
      </c>
      <c r="B19" s="20" t="s">
        <v>41</v>
      </c>
      <c r="C19" s="20" t="s">
        <v>49</v>
      </c>
      <c r="D19" s="20" t="s">
        <v>75</v>
      </c>
      <c r="E19" s="20" t="s">
        <v>76</v>
      </c>
      <c r="F19" s="20" t="s">
        <v>76</v>
      </c>
      <c r="G19" s="20" t="s">
        <v>76</v>
      </c>
      <c r="H19" s="20" t="s">
        <v>36</v>
      </c>
      <c r="I19" s="20" t="s">
        <v>37</v>
      </c>
      <c r="J19" s="28" t="s">
        <v>41</v>
      </c>
      <c r="K19" s="27" t="s">
        <v>77</v>
      </c>
      <c r="L19" s="26"/>
      <c r="M19" s="28" t="s">
        <v>46</v>
      </c>
      <c r="N19" s="20" t="s">
        <v>54</v>
      </c>
      <c r="O19" s="26">
        <v>0.11</v>
      </c>
      <c r="P19" s="29"/>
      <c r="Q19" s="20"/>
      <c r="R19" s="40">
        <v>205.52</v>
      </c>
      <c r="S19" s="36"/>
      <c r="T19" s="36">
        <v>0</v>
      </c>
      <c r="U19" s="36">
        <f t="shared" si="8"/>
        <v>205.52</v>
      </c>
      <c r="V19" s="38">
        <f t="shared" si="5"/>
        <v>0</v>
      </c>
      <c r="W19" s="38"/>
      <c r="X19" s="38">
        <f t="shared" si="4"/>
        <v>0</v>
      </c>
      <c r="Y19" s="39">
        <f t="shared" si="6"/>
        <v>0</v>
      </c>
      <c r="Z19" s="36">
        <f t="shared" si="7"/>
        <v>0</v>
      </c>
      <c r="AA19" s="26">
        <v>0.05</v>
      </c>
      <c r="AB19" s="26"/>
      <c r="AC19" s="26"/>
      <c r="AD19" s="20"/>
      <c r="AE19" s="47" t="s">
        <v>40</v>
      </c>
      <c r="AF19" s="26">
        <v>0.22</v>
      </c>
    </row>
    <row r="20" spans="1:32" ht="14.25">
      <c r="A20" s="19" t="s">
        <v>29</v>
      </c>
      <c r="B20" s="20" t="s">
        <v>30</v>
      </c>
      <c r="C20" s="20" t="s">
        <v>42</v>
      </c>
      <c r="D20" s="20" t="s">
        <v>78</v>
      </c>
      <c r="E20" s="20" t="s">
        <v>79</v>
      </c>
      <c r="F20" s="20" t="s">
        <v>80</v>
      </c>
      <c r="G20" s="20" t="s">
        <v>35</v>
      </c>
      <c r="H20" s="20" t="s">
        <v>36</v>
      </c>
      <c r="I20" s="20" t="s">
        <v>37</v>
      </c>
      <c r="J20" s="28" t="s">
        <v>41</v>
      </c>
      <c r="K20" s="27" t="s">
        <v>81</v>
      </c>
      <c r="L20" s="26"/>
      <c r="M20" s="28" t="s">
        <v>38</v>
      </c>
      <c r="N20" s="20" t="s">
        <v>54</v>
      </c>
      <c r="O20" s="26">
        <v>0.05</v>
      </c>
      <c r="P20" s="29"/>
      <c r="Q20" s="20"/>
      <c r="R20" s="40">
        <v>1766.24</v>
      </c>
      <c r="S20" s="36"/>
      <c r="T20" s="36">
        <v>0</v>
      </c>
      <c r="U20" s="36">
        <f t="shared" si="8"/>
        <v>1766.24</v>
      </c>
      <c r="V20" s="38">
        <f t="shared" si="5"/>
        <v>0</v>
      </c>
      <c r="W20" s="38"/>
      <c r="X20" s="38">
        <f t="shared" si="4"/>
        <v>0</v>
      </c>
      <c r="Y20" s="39">
        <f t="shared" si="6"/>
        <v>0</v>
      </c>
      <c r="Z20" s="36">
        <f t="shared" si="7"/>
        <v>0</v>
      </c>
      <c r="AA20" s="26">
        <v>0.05</v>
      </c>
      <c r="AB20" s="26"/>
      <c r="AC20" s="26"/>
      <c r="AD20" s="20"/>
      <c r="AE20" s="47" t="s">
        <v>53</v>
      </c>
      <c r="AF20" s="26">
        <v>0.42</v>
      </c>
    </row>
    <row r="21" spans="1:32" ht="14.25">
      <c r="A21" s="19" t="s">
        <v>29</v>
      </c>
      <c r="B21" s="20" t="s">
        <v>41</v>
      </c>
      <c r="C21" s="20" t="s">
        <v>61</v>
      </c>
      <c r="D21" s="20" t="s">
        <v>62</v>
      </c>
      <c r="E21" s="20" t="s">
        <v>82</v>
      </c>
      <c r="F21" s="20" t="s">
        <v>82</v>
      </c>
      <c r="G21" s="20" t="s">
        <v>82</v>
      </c>
      <c r="H21" s="20" t="s">
        <v>36</v>
      </c>
      <c r="I21" s="20" t="s">
        <v>37</v>
      </c>
      <c r="J21" s="28" t="s">
        <v>41</v>
      </c>
      <c r="K21" s="27" t="s">
        <v>82</v>
      </c>
      <c r="L21" s="26"/>
      <c r="M21" s="28" t="s">
        <v>46</v>
      </c>
      <c r="N21" s="20" t="s">
        <v>54</v>
      </c>
      <c r="O21" s="26">
        <v>5.5E-2</v>
      </c>
      <c r="P21" s="29"/>
      <c r="Q21" s="20"/>
      <c r="R21" s="40">
        <v>12291.56</v>
      </c>
      <c r="S21" s="36"/>
      <c r="T21" s="36">
        <v>0</v>
      </c>
      <c r="U21" s="36">
        <f t="shared" si="8"/>
        <v>12291.56</v>
      </c>
      <c r="V21" s="38">
        <f t="shared" si="5"/>
        <v>0</v>
      </c>
      <c r="W21" s="38"/>
      <c r="X21" s="38">
        <f t="shared" si="4"/>
        <v>0</v>
      </c>
      <c r="Y21" s="39">
        <f t="shared" si="6"/>
        <v>0</v>
      </c>
      <c r="Z21" s="36">
        <f t="shared" si="7"/>
        <v>0</v>
      </c>
      <c r="AA21" s="26">
        <v>0.05</v>
      </c>
      <c r="AB21" s="26"/>
      <c r="AC21" s="26"/>
      <c r="AD21" s="20"/>
      <c r="AE21" s="47" t="s">
        <v>53</v>
      </c>
      <c r="AF21" s="26">
        <v>0.14000000000000001</v>
      </c>
    </row>
    <row r="22" spans="1:32" ht="14.25">
      <c r="A22" s="19" t="s">
        <v>29</v>
      </c>
      <c r="B22" s="20" t="s">
        <v>30</v>
      </c>
      <c r="C22" s="20" t="s">
        <v>31</v>
      </c>
      <c r="D22" s="20" t="s">
        <v>83</v>
      </c>
      <c r="E22" s="20" t="s">
        <v>84</v>
      </c>
      <c r="F22" s="20" t="s">
        <v>85</v>
      </c>
      <c r="G22" s="20" t="s">
        <v>35</v>
      </c>
      <c r="H22" s="20" t="s">
        <v>36</v>
      </c>
      <c r="I22" s="20" t="s">
        <v>37</v>
      </c>
      <c r="J22" s="28" t="s">
        <v>41</v>
      </c>
      <c r="K22" s="27" t="s">
        <v>86</v>
      </c>
      <c r="L22" s="26"/>
      <c r="M22" s="28" t="s">
        <v>87</v>
      </c>
      <c r="N22" s="20" t="s">
        <v>54</v>
      </c>
      <c r="O22" s="26">
        <v>0.18</v>
      </c>
      <c r="P22" s="29"/>
      <c r="Q22" s="20"/>
      <c r="R22" s="40">
        <v>135533.64000000001</v>
      </c>
      <c r="S22" s="36"/>
      <c r="T22" s="36">
        <v>3591.69</v>
      </c>
      <c r="U22" s="36">
        <f t="shared" si="8"/>
        <v>131941.95000000001</v>
      </c>
      <c r="V22" s="38">
        <f t="shared" si="5"/>
        <v>3043.805084745763</v>
      </c>
      <c r="W22" s="38"/>
      <c r="X22" s="38">
        <f t="shared" si="4"/>
        <v>0</v>
      </c>
      <c r="Y22" s="39">
        <f t="shared" si="6"/>
        <v>547.88491525423706</v>
      </c>
      <c r="Z22" s="36">
        <f t="shared" si="7"/>
        <v>3591.69</v>
      </c>
      <c r="AA22" s="26">
        <v>0.05</v>
      </c>
      <c r="AB22" s="26"/>
      <c r="AC22" s="26"/>
      <c r="AD22" s="20"/>
      <c r="AE22" s="47" t="s">
        <v>40</v>
      </c>
      <c r="AF22" s="26" t="s">
        <v>88</v>
      </c>
    </row>
    <row r="23" spans="1:32" ht="14.25">
      <c r="A23" s="19" t="s">
        <v>29</v>
      </c>
      <c r="B23" s="20" t="s">
        <v>30</v>
      </c>
      <c r="C23" s="20" t="s">
        <v>89</v>
      </c>
      <c r="D23" s="20" t="s">
        <v>90</v>
      </c>
      <c r="E23" s="20" t="s">
        <v>91</v>
      </c>
      <c r="F23" s="20" t="s">
        <v>92</v>
      </c>
      <c r="G23" s="20" t="s">
        <v>35</v>
      </c>
      <c r="H23" s="20" t="s">
        <v>36</v>
      </c>
      <c r="I23" s="20" t="s">
        <v>37</v>
      </c>
      <c r="J23" s="28" t="s">
        <v>41</v>
      </c>
      <c r="K23" s="27" t="s">
        <v>86</v>
      </c>
      <c r="L23" s="26"/>
      <c r="M23" s="28" t="s">
        <v>87</v>
      </c>
      <c r="N23" s="20" t="s">
        <v>54</v>
      </c>
      <c r="O23" s="26">
        <v>0.18</v>
      </c>
      <c r="P23" s="29"/>
      <c r="Q23" s="20"/>
      <c r="R23" s="40">
        <v>8102.9149295775096</v>
      </c>
      <c r="S23" s="36"/>
      <c r="T23" s="36">
        <v>0</v>
      </c>
      <c r="U23" s="36">
        <f t="shared" si="8"/>
        <v>8102.9149295775096</v>
      </c>
      <c r="V23" s="38">
        <f t="shared" si="5"/>
        <v>0</v>
      </c>
      <c r="W23" s="38"/>
      <c r="X23" s="38">
        <f t="shared" si="4"/>
        <v>0</v>
      </c>
      <c r="Y23" s="39">
        <f t="shared" si="6"/>
        <v>0</v>
      </c>
      <c r="Z23" s="36">
        <f t="shared" si="7"/>
        <v>0</v>
      </c>
      <c r="AA23" s="26">
        <v>0.05</v>
      </c>
      <c r="AB23" s="26"/>
      <c r="AC23" s="26"/>
      <c r="AD23" s="20"/>
      <c r="AE23" s="47" t="s">
        <v>40</v>
      </c>
      <c r="AF23" s="26">
        <v>0.42</v>
      </c>
    </row>
    <row r="24" spans="1:32" ht="14.25">
      <c r="A24" s="19" t="s">
        <v>29</v>
      </c>
      <c r="B24" s="20" t="s">
        <v>30</v>
      </c>
      <c r="C24" s="20" t="s">
        <v>89</v>
      </c>
      <c r="D24" s="20" t="s">
        <v>90</v>
      </c>
      <c r="E24" s="20" t="s">
        <v>93</v>
      </c>
      <c r="F24" s="20" t="s">
        <v>94</v>
      </c>
      <c r="G24" s="20" t="s">
        <v>35</v>
      </c>
      <c r="H24" s="20" t="s">
        <v>36</v>
      </c>
      <c r="I24" s="20" t="s">
        <v>37</v>
      </c>
      <c r="J24" s="28" t="s">
        <v>41</v>
      </c>
      <c r="K24" s="27" t="s">
        <v>86</v>
      </c>
      <c r="L24" s="26"/>
      <c r="M24" s="28" t="s">
        <v>87</v>
      </c>
      <c r="N24" s="20" t="s">
        <v>54</v>
      </c>
      <c r="O24" s="26">
        <v>0.03</v>
      </c>
      <c r="P24" s="29"/>
      <c r="Q24" s="20"/>
      <c r="R24" s="40">
        <v>655.37999999978604</v>
      </c>
      <c r="S24" s="36"/>
      <c r="T24" s="36">
        <v>0</v>
      </c>
      <c r="U24" s="36">
        <f t="shared" si="8"/>
        <v>655.37999999978604</v>
      </c>
      <c r="V24" s="38">
        <f t="shared" si="5"/>
        <v>0</v>
      </c>
      <c r="W24" s="38"/>
      <c r="X24" s="38">
        <f t="shared" si="4"/>
        <v>0</v>
      </c>
      <c r="Y24" s="39">
        <f t="shared" si="6"/>
        <v>0</v>
      </c>
      <c r="Z24" s="36">
        <f t="shared" si="7"/>
        <v>0</v>
      </c>
      <c r="AA24" s="26">
        <v>0.05</v>
      </c>
      <c r="AB24" s="26"/>
      <c r="AC24" s="26"/>
      <c r="AD24" s="20"/>
      <c r="AE24" s="47" t="s">
        <v>40</v>
      </c>
      <c r="AF24" s="26">
        <v>0.42</v>
      </c>
    </row>
    <row r="25" spans="1:32" ht="14.25">
      <c r="A25" s="19" t="s">
        <v>29</v>
      </c>
      <c r="B25" s="20" t="s">
        <v>30</v>
      </c>
      <c r="C25" s="20" t="s">
        <v>89</v>
      </c>
      <c r="D25" s="20" t="s">
        <v>90</v>
      </c>
      <c r="E25" s="20" t="s">
        <v>95</v>
      </c>
      <c r="F25" s="20" t="s">
        <v>96</v>
      </c>
      <c r="G25" s="20" t="s">
        <v>35</v>
      </c>
      <c r="H25" s="20" t="s">
        <v>36</v>
      </c>
      <c r="I25" s="20" t="s">
        <v>37</v>
      </c>
      <c r="J25" s="28" t="s">
        <v>41</v>
      </c>
      <c r="K25" s="27" t="s">
        <v>86</v>
      </c>
      <c r="L25" s="26"/>
      <c r="M25" s="28" t="s">
        <v>87</v>
      </c>
      <c r="N25" s="20" t="s">
        <v>54</v>
      </c>
      <c r="O25" s="26">
        <v>0.22</v>
      </c>
      <c r="P25" s="29"/>
      <c r="Q25" s="20"/>
      <c r="R25" s="40">
        <v>32528.018732394001</v>
      </c>
      <c r="S25" s="36"/>
      <c r="T25" s="36">
        <v>0</v>
      </c>
      <c r="U25" s="36">
        <f t="shared" si="8"/>
        <v>32528.018732394001</v>
      </c>
      <c r="V25" s="38">
        <f t="shared" si="5"/>
        <v>0</v>
      </c>
      <c r="W25" s="38"/>
      <c r="X25" s="38">
        <f t="shared" si="4"/>
        <v>0</v>
      </c>
      <c r="Y25" s="39">
        <f t="shared" si="6"/>
        <v>0</v>
      </c>
      <c r="Z25" s="36">
        <f t="shared" si="7"/>
        <v>0</v>
      </c>
      <c r="AA25" s="26">
        <v>0.05</v>
      </c>
      <c r="AB25" s="26"/>
      <c r="AC25" s="26"/>
      <c r="AD25" s="20"/>
      <c r="AE25" s="47" t="s">
        <v>40</v>
      </c>
      <c r="AF25" s="26">
        <v>0.42</v>
      </c>
    </row>
    <row r="26" spans="1:32" ht="14.25">
      <c r="A26" s="19" t="s">
        <v>29</v>
      </c>
      <c r="B26" s="20" t="s">
        <v>30</v>
      </c>
      <c r="C26" s="20" t="s">
        <v>89</v>
      </c>
      <c r="D26" s="20" t="s">
        <v>90</v>
      </c>
      <c r="E26" s="20" t="s">
        <v>97</v>
      </c>
      <c r="F26" s="20" t="s">
        <v>98</v>
      </c>
      <c r="G26" s="20" t="s">
        <v>35</v>
      </c>
      <c r="H26" s="20" t="s">
        <v>36</v>
      </c>
      <c r="I26" s="20" t="s">
        <v>37</v>
      </c>
      <c r="J26" s="28" t="s">
        <v>41</v>
      </c>
      <c r="K26" s="27" t="s">
        <v>86</v>
      </c>
      <c r="L26" s="26"/>
      <c r="M26" s="28" t="s">
        <v>87</v>
      </c>
      <c r="N26" s="20" t="s">
        <v>54</v>
      </c>
      <c r="O26" s="26">
        <v>0.08</v>
      </c>
      <c r="P26" s="29"/>
      <c r="Q26" s="20"/>
      <c r="R26" s="40">
        <v>44404.901830985997</v>
      </c>
      <c r="S26" s="36"/>
      <c r="T26" s="36">
        <v>0</v>
      </c>
      <c r="U26" s="36">
        <f t="shared" si="8"/>
        <v>44404.901830985997</v>
      </c>
      <c r="V26" s="38">
        <f t="shared" si="5"/>
        <v>0</v>
      </c>
      <c r="W26" s="38"/>
      <c r="X26" s="38">
        <f t="shared" si="4"/>
        <v>0</v>
      </c>
      <c r="Y26" s="39">
        <f t="shared" si="6"/>
        <v>0</v>
      </c>
      <c r="Z26" s="36">
        <f t="shared" si="7"/>
        <v>0</v>
      </c>
      <c r="AA26" s="26">
        <v>0.05</v>
      </c>
      <c r="AB26" s="26"/>
      <c r="AC26" s="26"/>
      <c r="AD26" s="20"/>
      <c r="AE26" s="47" t="s">
        <v>40</v>
      </c>
      <c r="AF26" s="26" t="s">
        <v>99</v>
      </c>
    </row>
    <row r="27" spans="1:32" ht="14.25">
      <c r="A27" s="19" t="s">
        <v>29</v>
      </c>
      <c r="B27" s="20" t="s">
        <v>30</v>
      </c>
      <c r="C27" s="20" t="s">
        <v>89</v>
      </c>
      <c r="D27" s="20" t="s">
        <v>90</v>
      </c>
      <c r="E27" s="20" t="s">
        <v>100</v>
      </c>
      <c r="F27" s="20" t="s">
        <v>101</v>
      </c>
      <c r="G27" s="20" t="s">
        <v>35</v>
      </c>
      <c r="H27" s="20" t="s">
        <v>36</v>
      </c>
      <c r="I27" s="20" t="s">
        <v>37</v>
      </c>
      <c r="J27" s="28" t="s">
        <v>41</v>
      </c>
      <c r="K27" s="27" t="s">
        <v>86</v>
      </c>
      <c r="L27" s="26"/>
      <c r="M27" s="28" t="s">
        <v>87</v>
      </c>
      <c r="N27" s="20" t="s">
        <v>54</v>
      </c>
      <c r="O27" s="26">
        <v>0.04</v>
      </c>
      <c r="P27" s="29"/>
      <c r="Q27" s="20"/>
      <c r="R27" s="40">
        <v>227.30774647876399</v>
      </c>
      <c r="S27" s="36"/>
      <c r="T27" s="36">
        <v>0</v>
      </c>
      <c r="U27" s="36">
        <f t="shared" si="8"/>
        <v>227.30774647876399</v>
      </c>
      <c r="V27" s="38">
        <f t="shared" si="5"/>
        <v>0</v>
      </c>
      <c r="W27" s="38"/>
      <c r="X27" s="38">
        <f t="shared" si="4"/>
        <v>0</v>
      </c>
      <c r="Y27" s="39">
        <f t="shared" si="6"/>
        <v>0</v>
      </c>
      <c r="Z27" s="36">
        <f t="shared" si="7"/>
        <v>0</v>
      </c>
      <c r="AA27" s="26">
        <v>0.05</v>
      </c>
      <c r="AB27" s="26"/>
      <c r="AC27" s="26"/>
      <c r="AD27" s="20"/>
      <c r="AE27" s="47" t="s">
        <v>40</v>
      </c>
      <c r="AF27" s="26">
        <v>0.42</v>
      </c>
    </row>
    <row r="28" spans="1:32" ht="14.25">
      <c r="A28" s="19" t="s">
        <v>29</v>
      </c>
      <c r="B28" s="20" t="s">
        <v>30</v>
      </c>
      <c r="C28" s="20" t="s">
        <v>89</v>
      </c>
      <c r="D28" s="20" t="s">
        <v>90</v>
      </c>
      <c r="E28" s="20" t="s">
        <v>84</v>
      </c>
      <c r="F28" s="20" t="s">
        <v>102</v>
      </c>
      <c r="G28" s="20" t="s">
        <v>35</v>
      </c>
      <c r="H28" s="20" t="s">
        <v>36</v>
      </c>
      <c r="I28" s="20" t="s">
        <v>37</v>
      </c>
      <c r="J28" s="28" t="s">
        <v>41</v>
      </c>
      <c r="K28" s="27" t="s">
        <v>86</v>
      </c>
      <c r="L28" s="26"/>
      <c r="M28" s="28" t="s">
        <v>87</v>
      </c>
      <c r="N28" s="20" t="s">
        <v>54</v>
      </c>
      <c r="O28" s="26">
        <v>0.23</v>
      </c>
      <c r="P28" s="29"/>
      <c r="Q28" s="20"/>
      <c r="R28" s="40">
        <v>152.264929577999</v>
      </c>
      <c r="S28" s="36"/>
      <c r="T28" s="36">
        <v>0</v>
      </c>
      <c r="U28" s="36">
        <f t="shared" si="8"/>
        <v>152.264929577999</v>
      </c>
      <c r="V28" s="38">
        <f t="shared" si="5"/>
        <v>0</v>
      </c>
      <c r="W28" s="38"/>
      <c r="X28" s="38">
        <f t="shared" si="4"/>
        <v>0</v>
      </c>
      <c r="Y28" s="39">
        <f t="shared" si="6"/>
        <v>0</v>
      </c>
      <c r="Z28" s="36">
        <f t="shared" si="7"/>
        <v>0</v>
      </c>
      <c r="AA28" s="26">
        <v>0.05</v>
      </c>
      <c r="AB28" s="26"/>
      <c r="AC28" s="26"/>
      <c r="AD28" s="20"/>
      <c r="AE28" s="47" t="s">
        <v>40</v>
      </c>
      <c r="AF28" s="26" t="s">
        <v>99</v>
      </c>
    </row>
    <row r="29" spans="1:32" ht="14.25">
      <c r="A29" s="19" t="s">
        <v>29</v>
      </c>
      <c r="B29" s="20" t="s">
        <v>30</v>
      </c>
      <c r="C29" s="20" t="s">
        <v>89</v>
      </c>
      <c r="D29" s="20" t="s">
        <v>90</v>
      </c>
      <c r="E29" s="20" t="s">
        <v>103</v>
      </c>
      <c r="F29" s="20" t="s">
        <v>104</v>
      </c>
      <c r="G29" s="20" t="s">
        <v>35</v>
      </c>
      <c r="H29" s="20" t="s">
        <v>36</v>
      </c>
      <c r="I29" s="20" t="s">
        <v>37</v>
      </c>
      <c r="J29" s="28" t="s">
        <v>41</v>
      </c>
      <c r="K29" s="27" t="s">
        <v>86</v>
      </c>
      <c r="L29" s="26"/>
      <c r="M29" s="28" t="s">
        <v>87</v>
      </c>
      <c r="N29" s="20" t="s">
        <v>54</v>
      </c>
      <c r="O29" s="26">
        <v>0.13</v>
      </c>
      <c r="P29" s="29"/>
      <c r="Q29" s="20"/>
      <c r="R29" s="40">
        <v>870846.699999996</v>
      </c>
      <c r="S29" s="36"/>
      <c r="T29" s="36">
        <v>0</v>
      </c>
      <c r="U29" s="36">
        <f t="shared" si="8"/>
        <v>870846.699999996</v>
      </c>
      <c r="V29" s="38">
        <f t="shared" si="5"/>
        <v>0</v>
      </c>
      <c r="W29" s="38"/>
      <c r="X29" s="38">
        <f t="shared" si="4"/>
        <v>0</v>
      </c>
      <c r="Y29" s="39">
        <f t="shared" si="6"/>
        <v>0</v>
      </c>
      <c r="Z29" s="36">
        <f t="shared" si="7"/>
        <v>0</v>
      </c>
      <c r="AA29" s="26">
        <v>0.05</v>
      </c>
      <c r="AB29" s="26"/>
      <c r="AC29" s="26"/>
      <c r="AD29" s="20"/>
      <c r="AE29" s="47" t="s">
        <v>40</v>
      </c>
      <c r="AF29" s="26" t="s">
        <v>99</v>
      </c>
    </row>
    <row r="30" spans="1:32" ht="14.25">
      <c r="A30" s="19" t="s">
        <v>29</v>
      </c>
      <c r="B30" s="20" t="s">
        <v>30</v>
      </c>
      <c r="C30" s="20" t="s">
        <v>89</v>
      </c>
      <c r="D30" s="20" t="s">
        <v>90</v>
      </c>
      <c r="E30" s="20" t="s">
        <v>105</v>
      </c>
      <c r="F30" s="20" t="s">
        <v>106</v>
      </c>
      <c r="G30" s="20" t="s">
        <v>35</v>
      </c>
      <c r="H30" s="20" t="s">
        <v>36</v>
      </c>
      <c r="I30" s="20" t="s">
        <v>37</v>
      </c>
      <c r="J30" s="28" t="s">
        <v>41</v>
      </c>
      <c r="K30" s="27" t="s">
        <v>86</v>
      </c>
      <c r="L30" s="26"/>
      <c r="M30" s="28" t="s">
        <v>87</v>
      </c>
      <c r="N30" s="20" t="s">
        <v>54</v>
      </c>
      <c r="O30" s="26">
        <v>0.03</v>
      </c>
      <c r="P30" s="29"/>
      <c r="Q30" s="20"/>
      <c r="R30" s="40">
        <v>425.555211267598</v>
      </c>
      <c r="S30" s="36"/>
      <c r="T30" s="36">
        <v>0</v>
      </c>
      <c r="U30" s="36">
        <f t="shared" si="8"/>
        <v>425.555211267598</v>
      </c>
      <c r="V30" s="38">
        <f t="shared" si="5"/>
        <v>0</v>
      </c>
      <c r="W30" s="38"/>
      <c r="X30" s="38">
        <f t="shared" si="4"/>
        <v>0</v>
      </c>
      <c r="Y30" s="39">
        <f t="shared" si="6"/>
        <v>0</v>
      </c>
      <c r="Z30" s="36">
        <f t="shared" si="7"/>
        <v>0</v>
      </c>
      <c r="AA30" s="26">
        <v>0.05</v>
      </c>
      <c r="AB30" s="26"/>
      <c r="AC30" s="26"/>
      <c r="AD30" s="20"/>
      <c r="AE30" s="47" t="s">
        <v>40</v>
      </c>
      <c r="AF30" s="26">
        <v>0.42</v>
      </c>
    </row>
    <row r="31" spans="1:32" ht="14.25">
      <c r="A31" s="19" t="s">
        <v>29</v>
      </c>
      <c r="B31" s="20" t="s">
        <v>30</v>
      </c>
      <c r="C31" s="20" t="s">
        <v>89</v>
      </c>
      <c r="D31" s="20" t="s">
        <v>90</v>
      </c>
      <c r="E31" s="20" t="s">
        <v>107</v>
      </c>
      <c r="F31" s="20" t="s">
        <v>108</v>
      </c>
      <c r="G31" s="20" t="s">
        <v>35</v>
      </c>
      <c r="H31" s="20" t="s">
        <v>36</v>
      </c>
      <c r="I31" s="20" t="s">
        <v>37</v>
      </c>
      <c r="J31" s="28" t="s">
        <v>41</v>
      </c>
      <c r="K31" s="27" t="s">
        <v>86</v>
      </c>
      <c r="L31" s="26"/>
      <c r="M31" s="28" t="s">
        <v>87</v>
      </c>
      <c r="N31" s="20" t="s">
        <v>54</v>
      </c>
      <c r="O31" s="26">
        <v>0.22</v>
      </c>
      <c r="P31" s="29"/>
      <c r="Q31" s="20"/>
      <c r="R31" s="40">
        <v>1402.38690140774</v>
      </c>
      <c r="S31" s="36"/>
      <c r="T31" s="36">
        <v>0</v>
      </c>
      <c r="U31" s="36">
        <f t="shared" si="8"/>
        <v>1402.38690140774</v>
      </c>
      <c r="V31" s="38">
        <f t="shared" si="5"/>
        <v>0</v>
      </c>
      <c r="W31" s="38"/>
      <c r="X31" s="38">
        <f t="shared" si="4"/>
        <v>0</v>
      </c>
      <c r="Y31" s="39">
        <f t="shared" si="6"/>
        <v>0</v>
      </c>
      <c r="Z31" s="36">
        <f t="shared" si="7"/>
        <v>0</v>
      </c>
      <c r="AA31" s="26">
        <v>0.05</v>
      </c>
      <c r="AB31" s="26"/>
      <c r="AC31" s="26"/>
      <c r="AD31" s="20"/>
      <c r="AE31" s="47" t="s">
        <v>40</v>
      </c>
      <c r="AF31" s="26">
        <v>0.42</v>
      </c>
    </row>
    <row r="32" spans="1:32" ht="14.25">
      <c r="A32" s="19" t="s">
        <v>29</v>
      </c>
      <c r="B32" s="20" t="s">
        <v>30</v>
      </c>
      <c r="C32" s="20" t="s">
        <v>89</v>
      </c>
      <c r="D32" s="20" t="s">
        <v>90</v>
      </c>
      <c r="E32" s="20" t="s">
        <v>109</v>
      </c>
      <c r="F32" s="20" t="s">
        <v>110</v>
      </c>
      <c r="G32" s="20" t="s">
        <v>35</v>
      </c>
      <c r="H32" s="20" t="s">
        <v>36</v>
      </c>
      <c r="I32" s="20" t="s">
        <v>37</v>
      </c>
      <c r="J32" s="28" t="s">
        <v>41</v>
      </c>
      <c r="K32" s="27" t="s">
        <v>86</v>
      </c>
      <c r="L32" s="26"/>
      <c r="M32" s="28" t="s">
        <v>87</v>
      </c>
      <c r="N32" s="20" t="s">
        <v>54</v>
      </c>
      <c r="O32" s="26">
        <v>0.23</v>
      </c>
      <c r="P32" s="29"/>
      <c r="Q32" s="20"/>
      <c r="R32" s="40">
        <v>12961.68</v>
      </c>
      <c r="S32" s="36"/>
      <c r="T32" s="36">
        <v>0</v>
      </c>
      <c r="U32" s="36">
        <f t="shared" si="8"/>
        <v>12961.68</v>
      </c>
      <c r="V32" s="38">
        <f t="shared" si="5"/>
        <v>0</v>
      </c>
      <c r="W32" s="38"/>
      <c r="X32" s="38">
        <f t="shared" si="4"/>
        <v>0</v>
      </c>
      <c r="Y32" s="39">
        <f t="shared" si="6"/>
        <v>0</v>
      </c>
      <c r="Z32" s="36">
        <f t="shared" si="7"/>
        <v>0</v>
      </c>
      <c r="AA32" s="26">
        <v>0.05</v>
      </c>
      <c r="AB32" s="26"/>
      <c r="AC32" s="26"/>
      <c r="AD32" s="20"/>
      <c r="AE32" s="47" t="s">
        <v>40</v>
      </c>
      <c r="AF32" s="26">
        <v>0.42</v>
      </c>
    </row>
    <row r="33" spans="1:32" ht="14.25">
      <c r="A33" s="19" t="s">
        <v>29</v>
      </c>
      <c r="B33" s="20" t="s">
        <v>30</v>
      </c>
      <c r="C33" s="20" t="s">
        <v>89</v>
      </c>
      <c r="D33" s="20" t="s">
        <v>90</v>
      </c>
      <c r="E33" s="20" t="s">
        <v>111</v>
      </c>
      <c r="F33" s="20" t="s">
        <v>112</v>
      </c>
      <c r="G33" s="20" t="s">
        <v>35</v>
      </c>
      <c r="H33" s="20" t="s">
        <v>36</v>
      </c>
      <c r="I33" s="20" t="s">
        <v>37</v>
      </c>
      <c r="J33" s="28" t="s">
        <v>41</v>
      </c>
      <c r="K33" s="27" t="s">
        <v>86</v>
      </c>
      <c r="L33" s="26"/>
      <c r="M33" s="28" t="s">
        <v>87</v>
      </c>
      <c r="N33" s="20" t="s">
        <v>54</v>
      </c>
      <c r="O33" s="26">
        <v>0.13</v>
      </c>
      <c r="P33" s="29"/>
      <c r="Q33" s="20"/>
      <c r="R33" s="40">
        <v>143.460985915328</v>
      </c>
      <c r="S33" s="36"/>
      <c r="T33" s="36">
        <v>0</v>
      </c>
      <c r="U33" s="36">
        <f t="shared" si="8"/>
        <v>143.460985915328</v>
      </c>
      <c r="V33" s="38">
        <f t="shared" si="5"/>
        <v>0</v>
      </c>
      <c r="W33" s="38"/>
      <c r="X33" s="38">
        <f t="shared" si="4"/>
        <v>0</v>
      </c>
      <c r="Y33" s="39">
        <f t="shared" si="6"/>
        <v>0</v>
      </c>
      <c r="Z33" s="36">
        <f t="shared" si="7"/>
        <v>0</v>
      </c>
      <c r="AA33" s="26">
        <v>0.05</v>
      </c>
      <c r="AB33" s="26"/>
      <c r="AC33" s="26"/>
      <c r="AD33" s="20"/>
      <c r="AE33" s="47" t="s">
        <v>40</v>
      </c>
      <c r="AF33" s="26">
        <v>0.42</v>
      </c>
    </row>
    <row r="34" spans="1:32" ht="14.25">
      <c r="A34" s="19" t="s">
        <v>29</v>
      </c>
      <c r="B34" s="20" t="s">
        <v>30</v>
      </c>
      <c r="C34" s="20" t="s">
        <v>89</v>
      </c>
      <c r="D34" s="20" t="s">
        <v>90</v>
      </c>
      <c r="E34" s="20" t="s">
        <v>113</v>
      </c>
      <c r="F34" s="20" t="s">
        <v>114</v>
      </c>
      <c r="G34" s="20" t="s">
        <v>35</v>
      </c>
      <c r="H34" s="20" t="s">
        <v>36</v>
      </c>
      <c r="I34" s="20" t="s">
        <v>37</v>
      </c>
      <c r="J34" s="28" t="s">
        <v>41</v>
      </c>
      <c r="K34" s="27" t="s">
        <v>86</v>
      </c>
      <c r="L34" s="26"/>
      <c r="M34" s="28" t="s">
        <v>87</v>
      </c>
      <c r="N34" s="20" t="s">
        <v>54</v>
      </c>
      <c r="O34" s="26">
        <v>0.18</v>
      </c>
      <c r="P34" s="29"/>
      <c r="Q34" s="20"/>
      <c r="R34" s="40">
        <v>2063.5353521120301</v>
      </c>
      <c r="S34" s="36"/>
      <c r="T34" s="36">
        <v>0</v>
      </c>
      <c r="U34" s="36">
        <f t="shared" si="8"/>
        <v>2063.5353521120301</v>
      </c>
      <c r="V34" s="38">
        <f t="shared" si="5"/>
        <v>0</v>
      </c>
      <c r="W34" s="38"/>
      <c r="X34" s="38">
        <f t="shared" si="4"/>
        <v>0</v>
      </c>
      <c r="Y34" s="39">
        <f t="shared" si="6"/>
        <v>0</v>
      </c>
      <c r="Z34" s="36">
        <f t="shared" si="7"/>
        <v>0</v>
      </c>
      <c r="AA34" s="26">
        <v>0.05</v>
      </c>
      <c r="AB34" s="26"/>
      <c r="AC34" s="26"/>
      <c r="AD34" s="20"/>
      <c r="AE34" s="47" t="s">
        <v>40</v>
      </c>
      <c r="AF34" s="26">
        <v>0.42</v>
      </c>
    </row>
    <row r="35" spans="1:32" ht="14.25">
      <c r="A35" s="19" t="s">
        <v>29</v>
      </c>
      <c r="B35" s="20" t="s">
        <v>30</v>
      </c>
      <c r="C35" s="20" t="s">
        <v>89</v>
      </c>
      <c r="D35" s="20" t="s">
        <v>115</v>
      </c>
      <c r="E35" s="20" t="s">
        <v>116</v>
      </c>
      <c r="F35" s="20" t="s">
        <v>117</v>
      </c>
      <c r="G35" s="20" t="s">
        <v>35</v>
      </c>
      <c r="H35" s="20" t="s">
        <v>36</v>
      </c>
      <c r="I35" s="20" t="s">
        <v>37</v>
      </c>
      <c r="J35" s="28" t="s">
        <v>41</v>
      </c>
      <c r="K35" s="27" t="s">
        <v>86</v>
      </c>
      <c r="L35" s="26"/>
      <c r="M35" s="28" t="s">
        <v>87</v>
      </c>
      <c r="N35" s="20" t="s">
        <v>54</v>
      </c>
      <c r="O35" s="26">
        <v>0.18</v>
      </c>
      <c r="P35" s="29"/>
      <c r="Q35" s="20"/>
      <c r="R35" s="40">
        <v>114142.344929578</v>
      </c>
      <c r="S35" s="36"/>
      <c r="T35" s="36">
        <v>0</v>
      </c>
      <c r="U35" s="36">
        <f t="shared" si="8"/>
        <v>114142.344929578</v>
      </c>
      <c r="V35" s="38">
        <f t="shared" si="5"/>
        <v>0</v>
      </c>
      <c r="W35" s="38"/>
      <c r="X35" s="38">
        <f t="shared" si="4"/>
        <v>0</v>
      </c>
      <c r="Y35" s="39">
        <f t="shared" si="6"/>
        <v>0</v>
      </c>
      <c r="Z35" s="36">
        <f t="shared" si="7"/>
        <v>0</v>
      </c>
      <c r="AA35" s="26">
        <v>0.05</v>
      </c>
      <c r="AB35" s="26"/>
      <c r="AC35" s="26"/>
      <c r="AD35" s="20"/>
      <c r="AE35" s="47" t="s">
        <v>40</v>
      </c>
      <c r="AF35" s="26">
        <v>0.42</v>
      </c>
    </row>
    <row r="36" spans="1:32" ht="14.25">
      <c r="A36" s="19" t="s">
        <v>29</v>
      </c>
      <c r="B36" s="20" t="s">
        <v>30</v>
      </c>
      <c r="C36" s="20" t="s">
        <v>89</v>
      </c>
      <c r="D36" s="20" t="s">
        <v>115</v>
      </c>
      <c r="E36" s="20" t="s">
        <v>86</v>
      </c>
      <c r="F36" s="20" t="s">
        <v>118</v>
      </c>
      <c r="G36" s="20" t="s">
        <v>35</v>
      </c>
      <c r="H36" s="20" t="s">
        <v>36</v>
      </c>
      <c r="I36" s="20" t="s">
        <v>37</v>
      </c>
      <c r="J36" s="28" t="s">
        <v>41</v>
      </c>
      <c r="K36" s="27" t="s">
        <v>86</v>
      </c>
      <c r="L36" s="26"/>
      <c r="M36" s="28" t="s">
        <v>87</v>
      </c>
      <c r="N36" s="20" t="s">
        <v>54</v>
      </c>
      <c r="O36" s="26">
        <v>0.08</v>
      </c>
      <c r="P36" s="29"/>
      <c r="Q36" s="20"/>
      <c r="R36" s="40">
        <v>29897.39</v>
      </c>
      <c r="S36" s="36"/>
      <c r="T36" s="36">
        <v>0</v>
      </c>
      <c r="U36" s="36">
        <f t="shared" si="8"/>
        <v>29897.39</v>
      </c>
      <c r="V36" s="38">
        <f t="shared" si="5"/>
        <v>0</v>
      </c>
      <c r="W36" s="38"/>
      <c r="X36" s="38">
        <f t="shared" si="4"/>
        <v>0</v>
      </c>
      <c r="Y36" s="39">
        <f t="shared" si="6"/>
        <v>0</v>
      </c>
      <c r="Z36" s="36">
        <f t="shared" si="7"/>
        <v>0</v>
      </c>
      <c r="AA36" s="26">
        <v>0.05</v>
      </c>
      <c r="AB36" s="26"/>
      <c r="AC36" s="26"/>
      <c r="AD36" s="20"/>
      <c r="AE36" s="47" t="s">
        <v>40</v>
      </c>
      <c r="AF36" s="26">
        <v>0.42</v>
      </c>
    </row>
    <row r="37" spans="1:32" ht="14.25">
      <c r="A37" s="19" t="s">
        <v>29</v>
      </c>
      <c r="B37" s="20" t="s">
        <v>30</v>
      </c>
      <c r="C37" s="20" t="s">
        <v>89</v>
      </c>
      <c r="D37" s="20" t="s">
        <v>115</v>
      </c>
      <c r="E37" s="20" t="s">
        <v>119</v>
      </c>
      <c r="F37" s="20" t="s">
        <v>120</v>
      </c>
      <c r="G37" s="20" t="s">
        <v>35</v>
      </c>
      <c r="H37" s="20" t="s">
        <v>36</v>
      </c>
      <c r="I37" s="20" t="s">
        <v>37</v>
      </c>
      <c r="J37" s="28" t="s">
        <v>41</v>
      </c>
      <c r="K37" s="27" t="s">
        <v>86</v>
      </c>
      <c r="L37" s="26"/>
      <c r="M37" s="28" t="s">
        <v>87</v>
      </c>
      <c r="N37" s="20" t="s">
        <v>54</v>
      </c>
      <c r="O37" s="26">
        <v>0.08</v>
      </c>
      <c r="P37" s="29"/>
      <c r="Q37" s="20"/>
      <c r="R37" s="40">
        <v>20014.111126760599</v>
      </c>
      <c r="S37" s="36"/>
      <c r="T37" s="36">
        <v>0</v>
      </c>
      <c r="U37" s="36">
        <f t="shared" si="8"/>
        <v>20014.111126760599</v>
      </c>
      <c r="V37" s="38">
        <f t="shared" si="5"/>
        <v>0</v>
      </c>
      <c r="W37" s="38"/>
      <c r="X37" s="38">
        <f t="shared" si="4"/>
        <v>0</v>
      </c>
      <c r="Y37" s="39">
        <f t="shared" si="6"/>
        <v>0</v>
      </c>
      <c r="Z37" s="36">
        <f t="shared" si="7"/>
        <v>0</v>
      </c>
      <c r="AA37" s="26">
        <v>0.05</v>
      </c>
      <c r="AB37" s="26"/>
      <c r="AC37" s="26"/>
      <c r="AD37" s="20"/>
      <c r="AE37" s="47" t="s">
        <v>40</v>
      </c>
      <c r="AF37" s="26">
        <v>0.42</v>
      </c>
    </row>
    <row r="38" spans="1:32" ht="14.25">
      <c r="A38" s="19" t="s">
        <v>29</v>
      </c>
      <c r="B38" s="20" t="s">
        <v>30</v>
      </c>
      <c r="C38" s="20" t="s">
        <v>89</v>
      </c>
      <c r="D38" s="20" t="s">
        <v>115</v>
      </c>
      <c r="E38" s="20" t="s">
        <v>121</v>
      </c>
      <c r="F38" s="20" t="s">
        <v>122</v>
      </c>
      <c r="G38" s="20" t="s">
        <v>35</v>
      </c>
      <c r="H38" s="20" t="s">
        <v>36</v>
      </c>
      <c r="I38" s="20" t="s">
        <v>37</v>
      </c>
      <c r="J38" s="28" t="s">
        <v>41</v>
      </c>
      <c r="K38" s="27" t="s">
        <v>86</v>
      </c>
      <c r="L38" s="26"/>
      <c r="M38" s="28" t="s">
        <v>87</v>
      </c>
      <c r="N38" s="20" t="s">
        <v>54</v>
      </c>
      <c r="O38" s="26">
        <v>0.04</v>
      </c>
      <c r="P38" s="29"/>
      <c r="Q38" s="20"/>
      <c r="R38" s="40">
        <v>322.47394365991897</v>
      </c>
      <c r="S38" s="36"/>
      <c r="T38" s="36">
        <v>0</v>
      </c>
      <c r="U38" s="36">
        <f t="shared" si="8"/>
        <v>322.47394365991897</v>
      </c>
      <c r="V38" s="38">
        <f t="shared" si="5"/>
        <v>0</v>
      </c>
      <c r="W38" s="38"/>
      <c r="X38" s="38">
        <f t="shared" si="4"/>
        <v>0</v>
      </c>
      <c r="Y38" s="39">
        <f t="shared" si="6"/>
        <v>0</v>
      </c>
      <c r="Z38" s="36">
        <f t="shared" si="7"/>
        <v>0</v>
      </c>
      <c r="AA38" s="26">
        <v>0.05</v>
      </c>
      <c r="AB38" s="26"/>
      <c r="AC38" s="26"/>
      <c r="AD38" s="20"/>
      <c r="AE38" s="47" t="s">
        <v>40</v>
      </c>
      <c r="AF38" s="26">
        <v>0.42</v>
      </c>
    </row>
    <row r="39" spans="1:32" ht="14.25">
      <c r="A39" s="19" t="s">
        <v>29</v>
      </c>
      <c r="B39" s="20" t="s">
        <v>30</v>
      </c>
      <c r="C39" s="20" t="s">
        <v>89</v>
      </c>
      <c r="D39" s="20" t="s">
        <v>115</v>
      </c>
      <c r="E39" s="20" t="s">
        <v>123</v>
      </c>
      <c r="F39" s="20" t="s">
        <v>124</v>
      </c>
      <c r="G39" s="20" t="s">
        <v>35</v>
      </c>
      <c r="H39" s="20" t="s">
        <v>36</v>
      </c>
      <c r="I39" s="20" t="s">
        <v>37</v>
      </c>
      <c r="J39" s="28" t="s">
        <v>41</v>
      </c>
      <c r="K39" s="27" t="s">
        <v>86</v>
      </c>
      <c r="L39" s="26"/>
      <c r="M39" s="28" t="s">
        <v>87</v>
      </c>
      <c r="N39" s="20" t="s">
        <v>54</v>
      </c>
      <c r="O39" s="26">
        <v>0.23</v>
      </c>
      <c r="P39" s="29"/>
      <c r="Q39" s="20"/>
      <c r="R39" s="40">
        <v>196.54507042269699</v>
      </c>
      <c r="S39" s="36"/>
      <c r="T39" s="36">
        <v>0</v>
      </c>
      <c r="U39" s="36">
        <f t="shared" si="8"/>
        <v>196.54507042269699</v>
      </c>
      <c r="V39" s="38">
        <f t="shared" si="5"/>
        <v>0</v>
      </c>
      <c r="W39" s="38"/>
      <c r="X39" s="38">
        <f t="shared" si="4"/>
        <v>0</v>
      </c>
      <c r="Y39" s="39">
        <f t="shared" si="6"/>
        <v>0</v>
      </c>
      <c r="Z39" s="36">
        <f t="shared" si="7"/>
        <v>0</v>
      </c>
      <c r="AA39" s="26">
        <v>0.05</v>
      </c>
      <c r="AB39" s="26"/>
      <c r="AC39" s="26"/>
      <c r="AD39" s="20"/>
      <c r="AE39" s="47" t="s">
        <v>40</v>
      </c>
      <c r="AF39" s="26">
        <v>0.42</v>
      </c>
    </row>
    <row r="40" spans="1:32" ht="14.25">
      <c r="A40" s="19" t="s">
        <v>29</v>
      </c>
      <c r="B40" s="20" t="s">
        <v>30</v>
      </c>
      <c r="C40" s="20" t="s">
        <v>89</v>
      </c>
      <c r="D40" s="20" t="s">
        <v>115</v>
      </c>
      <c r="E40" s="20" t="s">
        <v>125</v>
      </c>
      <c r="F40" s="20" t="s">
        <v>126</v>
      </c>
      <c r="G40" s="20" t="s">
        <v>35</v>
      </c>
      <c r="H40" s="20" t="s">
        <v>36</v>
      </c>
      <c r="I40" s="20" t="s">
        <v>37</v>
      </c>
      <c r="J40" s="28" t="s">
        <v>41</v>
      </c>
      <c r="K40" s="27" t="s">
        <v>86</v>
      </c>
      <c r="L40" s="26"/>
      <c r="M40" s="28" t="s">
        <v>87</v>
      </c>
      <c r="N40" s="20" t="s">
        <v>54</v>
      </c>
      <c r="O40" s="26">
        <v>0.03</v>
      </c>
      <c r="P40" s="29"/>
      <c r="Q40" s="20"/>
      <c r="R40" s="40">
        <v>1513.0032394366101</v>
      </c>
      <c r="S40" s="36"/>
      <c r="T40" s="36">
        <v>0</v>
      </c>
      <c r="U40" s="36">
        <f t="shared" si="8"/>
        <v>1513.0032394366101</v>
      </c>
      <c r="V40" s="38">
        <f t="shared" si="5"/>
        <v>0</v>
      </c>
      <c r="W40" s="38"/>
      <c r="X40" s="38">
        <f t="shared" si="4"/>
        <v>0</v>
      </c>
      <c r="Y40" s="39">
        <f t="shared" si="6"/>
        <v>0</v>
      </c>
      <c r="Z40" s="36">
        <f t="shared" si="7"/>
        <v>0</v>
      </c>
      <c r="AA40" s="26">
        <v>0.05</v>
      </c>
      <c r="AB40" s="26"/>
      <c r="AC40" s="26"/>
      <c r="AD40" s="20"/>
      <c r="AE40" s="47" t="s">
        <v>40</v>
      </c>
      <c r="AF40" s="26">
        <v>0.42</v>
      </c>
    </row>
    <row r="41" spans="1:32" ht="14.25">
      <c r="A41" s="19" t="s">
        <v>29</v>
      </c>
      <c r="B41" s="20" t="s">
        <v>30</v>
      </c>
      <c r="C41" s="20" t="s">
        <v>89</v>
      </c>
      <c r="D41" s="20" t="s">
        <v>115</v>
      </c>
      <c r="E41" s="20" t="s">
        <v>127</v>
      </c>
      <c r="F41" s="20" t="s">
        <v>128</v>
      </c>
      <c r="G41" s="20" t="s">
        <v>35</v>
      </c>
      <c r="H41" s="20" t="s">
        <v>36</v>
      </c>
      <c r="I41" s="20" t="s">
        <v>37</v>
      </c>
      <c r="J41" s="28" t="s">
        <v>41</v>
      </c>
      <c r="K41" s="27" t="s">
        <v>86</v>
      </c>
      <c r="L41" s="26"/>
      <c r="M41" s="28" t="s">
        <v>87</v>
      </c>
      <c r="N41" s="20" t="s">
        <v>54</v>
      </c>
      <c r="O41" s="26">
        <v>0.03</v>
      </c>
      <c r="P41" s="29"/>
      <c r="Q41" s="20"/>
      <c r="R41" s="40">
        <v>6504.6216901406997</v>
      </c>
      <c r="S41" s="36"/>
      <c r="T41" s="36">
        <v>0</v>
      </c>
      <c r="U41" s="36">
        <f t="shared" si="8"/>
        <v>6504.6216901406997</v>
      </c>
      <c r="V41" s="38">
        <f t="shared" si="5"/>
        <v>0</v>
      </c>
      <c r="W41" s="38"/>
      <c r="X41" s="38">
        <f t="shared" si="4"/>
        <v>0</v>
      </c>
      <c r="Y41" s="39">
        <f t="shared" si="6"/>
        <v>0</v>
      </c>
      <c r="Z41" s="36">
        <f t="shared" si="7"/>
        <v>0</v>
      </c>
      <c r="AA41" s="26">
        <v>0.05</v>
      </c>
      <c r="AB41" s="26"/>
      <c r="AC41" s="26"/>
      <c r="AD41" s="20"/>
      <c r="AE41" s="47" t="s">
        <v>40</v>
      </c>
      <c r="AF41" s="26">
        <v>0</v>
      </c>
    </row>
    <row r="42" spans="1:32" ht="14.25">
      <c r="A42" s="19" t="s">
        <v>29</v>
      </c>
      <c r="B42" s="20" t="s">
        <v>30</v>
      </c>
      <c r="C42" s="20" t="s">
        <v>89</v>
      </c>
      <c r="D42" s="20" t="s">
        <v>115</v>
      </c>
      <c r="E42" s="20" t="s">
        <v>129</v>
      </c>
      <c r="F42" s="20" t="s">
        <v>130</v>
      </c>
      <c r="G42" s="20" t="s">
        <v>35</v>
      </c>
      <c r="H42" s="20" t="s">
        <v>36</v>
      </c>
      <c r="I42" s="20" t="s">
        <v>37</v>
      </c>
      <c r="J42" s="28" t="s">
        <v>41</v>
      </c>
      <c r="K42" s="27" t="s">
        <v>86</v>
      </c>
      <c r="L42" s="26"/>
      <c r="M42" s="28" t="s">
        <v>87</v>
      </c>
      <c r="N42" s="20" t="s">
        <v>54</v>
      </c>
      <c r="O42" s="26">
        <v>0.18</v>
      </c>
      <c r="P42" s="29"/>
      <c r="Q42" s="20"/>
      <c r="R42" s="40">
        <v>44820.261970721403</v>
      </c>
      <c r="S42" s="36"/>
      <c r="T42" s="36">
        <v>0</v>
      </c>
      <c r="U42" s="36">
        <f t="shared" si="8"/>
        <v>44820.261970721403</v>
      </c>
      <c r="V42" s="38">
        <f t="shared" si="5"/>
        <v>0</v>
      </c>
      <c r="W42" s="38"/>
      <c r="X42" s="38">
        <f t="shared" si="4"/>
        <v>0</v>
      </c>
      <c r="Y42" s="39">
        <f t="shared" si="6"/>
        <v>0</v>
      </c>
      <c r="Z42" s="36">
        <f t="shared" si="7"/>
        <v>0</v>
      </c>
      <c r="AA42" s="26">
        <v>0.05</v>
      </c>
      <c r="AB42" s="26"/>
      <c r="AC42" s="26"/>
      <c r="AD42" s="20"/>
      <c r="AE42" s="47" t="s">
        <v>40</v>
      </c>
      <c r="AF42" s="26">
        <v>0.42</v>
      </c>
    </row>
    <row r="43" spans="1:32" ht="14.25">
      <c r="A43" s="19" t="s">
        <v>29</v>
      </c>
      <c r="B43" s="20" t="s">
        <v>30</v>
      </c>
      <c r="C43" s="20" t="s">
        <v>89</v>
      </c>
      <c r="D43" s="20" t="s">
        <v>115</v>
      </c>
      <c r="E43" s="20" t="s">
        <v>131</v>
      </c>
      <c r="F43" s="20" t="s">
        <v>132</v>
      </c>
      <c r="G43" s="20" t="s">
        <v>35</v>
      </c>
      <c r="H43" s="20" t="s">
        <v>36</v>
      </c>
      <c r="I43" s="20" t="s">
        <v>37</v>
      </c>
      <c r="J43" s="28" t="s">
        <v>41</v>
      </c>
      <c r="K43" s="27" t="s">
        <v>86</v>
      </c>
      <c r="L43" s="26"/>
      <c r="M43" s="28" t="s">
        <v>87</v>
      </c>
      <c r="N43" s="20" t="s">
        <v>54</v>
      </c>
      <c r="O43" s="26">
        <v>0.23</v>
      </c>
      <c r="P43" s="29"/>
      <c r="Q43" s="20"/>
      <c r="R43" s="40">
        <v>132154.611549297</v>
      </c>
      <c r="S43" s="36"/>
      <c r="T43" s="36">
        <v>0</v>
      </c>
      <c r="U43" s="36">
        <f t="shared" si="8"/>
        <v>132154.611549297</v>
      </c>
      <c r="V43" s="38">
        <f t="shared" si="5"/>
        <v>0</v>
      </c>
      <c r="W43" s="38"/>
      <c r="X43" s="38">
        <f t="shared" si="4"/>
        <v>0</v>
      </c>
      <c r="Y43" s="39">
        <f t="shared" si="6"/>
        <v>0</v>
      </c>
      <c r="Z43" s="36">
        <f t="shared" si="7"/>
        <v>0</v>
      </c>
      <c r="AA43" s="26">
        <v>0.05</v>
      </c>
      <c r="AB43" s="26"/>
      <c r="AC43" s="26"/>
      <c r="AD43" s="20"/>
      <c r="AE43" s="47" t="s">
        <v>40</v>
      </c>
      <c r="AF43" s="26">
        <v>0.42</v>
      </c>
    </row>
    <row r="44" spans="1:32" ht="14.25">
      <c r="A44" s="19" t="s">
        <v>29</v>
      </c>
      <c r="B44" s="20" t="s">
        <v>30</v>
      </c>
      <c r="C44" s="20" t="s">
        <v>89</v>
      </c>
      <c r="D44" s="20" t="s">
        <v>115</v>
      </c>
      <c r="E44" s="20" t="s">
        <v>133</v>
      </c>
      <c r="F44" s="20" t="s">
        <v>134</v>
      </c>
      <c r="G44" s="20" t="s">
        <v>35</v>
      </c>
      <c r="H44" s="20" t="s">
        <v>36</v>
      </c>
      <c r="I44" s="20" t="s">
        <v>37</v>
      </c>
      <c r="J44" s="28" t="s">
        <v>41</v>
      </c>
      <c r="K44" s="27" t="s">
        <v>86</v>
      </c>
      <c r="L44" s="26"/>
      <c r="M44" s="28" t="s">
        <v>87</v>
      </c>
      <c r="N44" s="20" t="s">
        <v>54</v>
      </c>
      <c r="O44" s="26">
        <v>0.03</v>
      </c>
      <c r="P44" s="29"/>
      <c r="Q44" s="20"/>
      <c r="R44" s="40">
        <v>14160.3070422536</v>
      </c>
      <c r="S44" s="36"/>
      <c r="T44" s="36">
        <v>0</v>
      </c>
      <c r="U44" s="36">
        <f t="shared" si="8"/>
        <v>14160.3070422536</v>
      </c>
      <c r="V44" s="38">
        <f t="shared" si="5"/>
        <v>0</v>
      </c>
      <c r="W44" s="38"/>
      <c r="X44" s="38">
        <f t="shared" si="4"/>
        <v>0</v>
      </c>
      <c r="Y44" s="39">
        <f t="shared" si="6"/>
        <v>0</v>
      </c>
      <c r="Z44" s="36">
        <f t="shared" si="7"/>
        <v>0</v>
      </c>
      <c r="AA44" s="26">
        <v>0.05</v>
      </c>
      <c r="AB44" s="26"/>
      <c r="AC44" s="26"/>
      <c r="AD44" s="20"/>
      <c r="AE44" s="47" t="s">
        <v>40</v>
      </c>
      <c r="AF44" s="26">
        <v>0.42</v>
      </c>
    </row>
    <row r="45" spans="1:32" ht="14.25">
      <c r="A45" s="19" t="s">
        <v>29</v>
      </c>
      <c r="B45" s="20" t="s">
        <v>30</v>
      </c>
      <c r="C45" s="20" t="s">
        <v>89</v>
      </c>
      <c r="D45" s="20" t="s">
        <v>115</v>
      </c>
      <c r="E45" s="20" t="s">
        <v>135</v>
      </c>
      <c r="F45" s="20" t="s">
        <v>136</v>
      </c>
      <c r="G45" s="20" t="s">
        <v>35</v>
      </c>
      <c r="H45" s="20" t="s">
        <v>36</v>
      </c>
      <c r="I45" s="20" t="s">
        <v>37</v>
      </c>
      <c r="J45" s="28" t="s">
        <v>41</v>
      </c>
      <c r="K45" s="27" t="s">
        <v>86</v>
      </c>
      <c r="L45" s="26"/>
      <c r="M45" s="28" t="s">
        <v>87</v>
      </c>
      <c r="N45" s="20" t="s">
        <v>54</v>
      </c>
      <c r="O45" s="26">
        <v>0.03</v>
      </c>
      <c r="P45" s="29"/>
      <c r="Q45" s="20"/>
      <c r="R45" s="40">
        <v>480.55873239384499</v>
      </c>
      <c r="S45" s="36"/>
      <c r="T45" s="36">
        <v>0</v>
      </c>
      <c r="U45" s="36">
        <f t="shared" si="8"/>
        <v>480.55873239384499</v>
      </c>
      <c r="V45" s="38">
        <f t="shared" si="5"/>
        <v>0</v>
      </c>
      <c r="W45" s="38"/>
      <c r="X45" s="38">
        <f t="shared" si="4"/>
        <v>0</v>
      </c>
      <c r="Y45" s="39">
        <f t="shared" si="6"/>
        <v>0</v>
      </c>
      <c r="Z45" s="36">
        <f t="shared" si="7"/>
        <v>0</v>
      </c>
      <c r="AA45" s="26">
        <v>0.05</v>
      </c>
      <c r="AB45" s="26"/>
      <c r="AC45" s="26"/>
      <c r="AD45" s="20"/>
      <c r="AE45" s="47" t="s">
        <v>40</v>
      </c>
      <c r="AF45" s="26" t="s">
        <v>99</v>
      </c>
    </row>
    <row r="46" spans="1:32" ht="14.25">
      <c r="A46" s="19" t="s">
        <v>29</v>
      </c>
      <c r="B46" s="20" t="s">
        <v>30</v>
      </c>
      <c r="C46" s="20" t="s">
        <v>89</v>
      </c>
      <c r="D46" s="20" t="s">
        <v>115</v>
      </c>
      <c r="E46" s="20" t="s">
        <v>137</v>
      </c>
      <c r="F46" s="20" t="s">
        <v>138</v>
      </c>
      <c r="G46" s="20" t="s">
        <v>35</v>
      </c>
      <c r="H46" s="20" t="s">
        <v>36</v>
      </c>
      <c r="I46" s="20" t="s">
        <v>37</v>
      </c>
      <c r="J46" s="28" t="s">
        <v>41</v>
      </c>
      <c r="K46" s="27" t="s">
        <v>86</v>
      </c>
      <c r="L46" s="26"/>
      <c r="M46" s="28" t="s">
        <v>87</v>
      </c>
      <c r="N46" s="20" t="s">
        <v>54</v>
      </c>
      <c r="O46" s="26">
        <v>0.23</v>
      </c>
      <c r="P46" s="29"/>
      <c r="Q46" s="20"/>
      <c r="R46" s="40">
        <v>151056.34</v>
      </c>
      <c r="S46" s="36"/>
      <c r="T46" s="36">
        <v>0</v>
      </c>
      <c r="U46" s="36">
        <f t="shared" si="8"/>
        <v>151056.34</v>
      </c>
      <c r="V46" s="38">
        <f t="shared" si="5"/>
        <v>0</v>
      </c>
      <c r="W46" s="38"/>
      <c r="X46" s="38">
        <f t="shared" si="4"/>
        <v>0</v>
      </c>
      <c r="Y46" s="39">
        <f t="shared" si="6"/>
        <v>0</v>
      </c>
      <c r="Z46" s="36">
        <f t="shared" si="7"/>
        <v>0</v>
      </c>
      <c r="AA46" s="26">
        <v>0.05</v>
      </c>
      <c r="AB46" s="26"/>
      <c r="AC46" s="26"/>
      <c r="AD46" s="20"/>
      <c r="AE46" s="47" t="s">
        <v>40</v>
      </c>
      <c r="AF46" s="26">
        <v>0.42</v>
      </c>
    </row>
    <row r="47" spans="1:32" ht="14.25">
      <c r="A47" s="19" t="s">
        <v>29</v>
      </c>
      <c r="B47" s="20" t="s">
        <v>30</v>
      </c>
      <c r="C47" s="20" t="s">
        <v>89</v>
      </c>
      <c r="D47" s="20" t="s">
        <v>115</v>
      </c>
      <c r="E47" s="20" t="s">
        <v>139</v>
      </c>
      <c r="F47" s="20" t="s">
        <v>140</v>
      </c>
      <c r="G47" s="20" t="s">
        <v>35</v>
      </c>
      <c r="H47" s="20" t="s">
        <v>36</v>
      </c>
      <c r="I47" s="20" t="s">
        <v>37</v>
      </c>
      <c r="J47" s="28" t="s">
        <v>41</v>
      </c>
      <c r="K47" s="27" t="s">
        <v>86</v>
      </c>
      <c r="L47" s="26"/>
      <c r="M47" s="28" t="s">
        <v>87</v>
      </c>
      <c r="N47" s="20" t="s">
        <v>54</v>
      </c>
      <c r="O47" s="26">
        <v>0.18</v>
      </c>
      <c r="P47" s="29"/>
      <c r="Q47" s="20"/>
      <c r="R47" s="40">
        <v>147.29985915508601</v>
      </c>
      <c r="S47" s="36"/>
      <c r="T47" s="36">
        <v>0</v>
      </c>
      <c r="U47" s="36">
        <f t="shared" si="8"/>
        <v>147.29985915508601</v>
      </c>
      <c r="V47" s="38">
        <f t="shared" si="5"/>
        <v>0</v>
      </c>
      <c r="W47" s="38"/>
      <c r="X47" s="38">
        <f t="shared" si="4"/>
        <v>0</v>
      </c>
      <c r="Y47" s="39">
        <f t="shared" si="6"/>
        <v>0</v>
      </c>
      <c r="Z47" s="36">
        <f t="shared" si="7"/>
        <v>0</v>
      </c>
      <c r="AA47" s="26">
        <v>0.05</v>
      </c>
      <c r="AB47" s="26"/>
      <c r="AC47" s="26"/>
      <c r="AD47" s="20"/>
      <c r="AE47" s="47" t="s">
        <v>40</v>
      </c>
      <c r="AF47" s="26">
        <v>0.42</v>
      </c>
    </row>
    <row r="48" spans="1:32" ht="14.25">
      <c r="A48" s="19" t="s">
        <v>29</v>
      </c>
      <c r="B48" s="20" t="s">
        <v>30</v>
      </c>
      <c r="C48" s="20" t="s">
        <v>89</v>
      </c>
      <c r="D48" s="20" t="s">
        <v>115</v>
      </c>
      <c r="E48" s="20" t="s">
        <v>141</v>
      </c>
      <c r="F48" s="20" t="s">
        <v>142</v>
      </c>
      <c r="G48" s="20" t="s">
        <v>35</v>
      </c>
      <c r="H48" s="20" t="s">
        <v>36</v>
      </c>
      <c r="I48" s="20" t="s">
        <v>37</v>
      </c>
      <c r="J48" s="28" t="s">
        <v>41</v>
      </c>
      <c r="K48" s="27" t="s">
        <v>86</v>
      </c>
      <c r="L48" s="26"/>
      <c r="M48" s="28" t="s">
        <v>87</v>
      </c>
      <c r="N48" s="20" t="s">
        <v>54</v>
      </c>
      <c r="O48" s="26">
        <v>0.18</v>
      </c>
      <c r="P48" s="29"/>
      <c r="Q48" s="20"/>
      <c r="R48" s="40">
        <v>4215.2245070423196</v>
      </c>
      <c r="S48" s="36"/>
      <c r="T48" s="36">
        <v>0</v>
      </c>
      <c r="U48" s="36">
        <f t="shared" si="8"/>
        <v>4215.2245070423196</v>
      </c>
      <c r="V48" s="38">
        <f t="shared" si="5"/>
        <v>0</v>
      </c>
      <c r="W48" s="38"/>
      <c r="X48" s="38">
        <f t="shared" si="4"/>
        <v>0</v>
      </c>
      <c r="Y48" s="39">
        <f t="shared" si="6"/>
        <v>0</v>
      </c>
      <c r="Z48" s="36">
        <f t="shared" si="7"/>
        <v>0</v>
      </c>
      <c r="AA48" s="26">
        <v>0.05</v>
      </c>
      <c r="AB48" s="26"/>
      <c r="AC48" s="26"/>
      <c r="AD48" s="20"/>
      <c r="AE48" s="47" t="s">
        <v>40</v>
      </c>
      <c r="AF48" s="26">
        <v>0.42</v>
      </c>
    </row>
    <row r="49" spans="1:32" ht="14.25">
      <c r="A49" s="19" t="s">
        <v>29</v>
      </c>
      <c r="B49" s="20" t="s">
        <v>30</v>
      </c>
      <c r="C49" s="20" t="s">
        <v>89</v>
      </c>
      <c r="D49" s="20" t="s">
        <v>115</v>
      </c>
      <c r="E49" s="20" t="s">
        <v>143</v>
      </c>
      <c r="F49" s="20" t="s">
        <v>144</v>
      </c>
      <c r="G49" s="20" t="s">
        <v>35</v>
      </c>
      <c r="H49" s="20" t="s">
        <v>36</v>
      </c>
      <c r="I49" s="20" t="s">
        <v>37</v>
      </c>
      <c r="J49" s="28" t="s">
        <v>41</v>
      </c>
      <c r="K49" s="27" t="s">
        <v>86</v>
      </c>
      <c r="L49" s="26"/>
      <c r="M49" s="28" t="s">
        <v>87</v>
      </c>
      <c r="N49" s="20" t="s">
        <v>54</v>
      </c>
      <c r="O49" s="26">
        <v>0.23</v>
      </c>
      <c r="P49" s="29"/>
      <c r="Q49" s="20"/>
      <c r="R49" s="40">
        <v>127.3395774647</v>
      </c>
      <c r="S49" s="36"/>
      <c r="T49" s="36">
        <v>0</v>
      </c>
      <c r="U49" s="36">
        <f t="shared" si="8"/>
        <v>127.3395774647</v>
      </c>
      <c r="V49" s="38">
        <f t="shared" si="5"/>
        <v>0</v>
      </c>
      <c r="W49" s="38"/>
      <c r="X49" s="38">
        <f t="shared" si="4"/>
        <v>0</v>
      </c>
      <c r="Y49" s="39">
        <f t="shared" si="6"/>
        <v>0</v>
      </c>
      <c r="Z49" s="36">
        <f t="shared" si="7"/>
        <v>0</v>
      </c>
      <c r="AA49" s="26">
        <v>0.05</v>
      </c>
      <c r="AB49" s="26"/>
      <c r="AC49" s="26"/>
      <c r="AD49" s="20"/>
      <c r="AE49" s="47" t="s">
        <v>40</v>
      </c>
      <c r="AF49" s="26">
        <v>0.42</v>
      </c>
    </row>
    <row r="50" spans="1:32" ht="14.25">
      <c r="A50" s="19" t="s">
        <v>29</v>
      </c>
      <c r="B50" s="20" t="s">
        <v>30</v>
      </c>
      <c r="C50" s="20" t="s">
        <v>89</v>
      </c>
      <c r="D50" s="20" t="s">
        <v>115</v>
      </c>
      <c r="E50" s="20" t="s">
        <v>145</v>
      </c>
      <c r="F50" s="20" t="s">
        <v>146</v>
      </c>
      <c r="G50" s="20" t="s">
        <v>35</v>
      </c>
      <c r="H50" s="20" t="s">
        <v>36</v>
      </c>
      <c r="I50" s="20" t="s">
        <v>37</v>
      </c>
      <c r="J50" s="28" t="s">
        <v>41</v>
      </c>
      <c r="K50" s="27" t="s">
        <v>86</v>
      </c>
      <c r="L50" s="26"/>
      <c r="M50" s="28" t="s">
        <v>87</v>
      </c>
      <c r="N50" s="20" t="s">
        <v>54</v>
      </c>
      <c r="O50" s="26">
        <v>0.23</v>
      </c>
      <c r="P50" s="29"/>
      <c r="Q50" s="20"/>
      <c r="R50" s="40">
        <v>109330.970845071</v>
      </c>
      <c r="S50" s="36"/>
      <c r="T50" s="36">
        <v>0</v>
      </c>
      <c r="U50" s="36">
        <f t="shared" si="8"/>
        <v>109330.970845071</v>
      </c>
      <c r="V50" s="38">
        <f t="shared" si="5"/>
        <v>0</v>
      </c>
      <c r="W50" s="38"/>
      <c r="X50" s="38">
        <f t="shared" si="4"/>
        <v>0</v>
      </c>
      <c r="Y50" s="39">
        <f t="shared" si="6"/>
        <v>0</v>
      </c>
      <c r="Z50" s="36">
        <f t="shared" si="7"/>
        <v>0</v>
      </c>
      <c r="AA50" s="26">
        <v>0.05</v>
      </c>
      <c r="AB50" s="26"/>
      <c r="AC50" s="26"/>
      <c r="AD50" s="20"/>
      <c r="AE50" s="47" t="s">
        <v>40</v>
      </c>
      <c r="AF50" s="26">
        <v>0.42</v>
      </c>
    </row>
    <row r="51" spans="1:32" ht="14.25">
      <c r="A51" s="19" t="s">
        <v>29</v>
      </c>
      <c r="B51" s="20" t="s">
        <v>30</v>
      </c>
      <c r="C51" s="20" t="s">
        <v>89</v>
      </c>
      <c r="D51" s="20" t="s">
        <v>115</v>
      </c>
      <c r="E51" s="20" t="s">
        <v>147</v>
      </c>
      <c r="F51" s="20" t="s">
        <v>148</v>
      </c>
      <c r="G51" s="20" t="s">
        <v>35</v>
      </c>
      <c r="H51" s="20" t="s">
        <v>36</v>
      </c>
      <c r="I51" s="20" t="s">
        <v>37</v>
      </c>
      <c r="J51" s="28" t="s">
        <v>41</v>
      </c>
      <c r="K51" s="27" t="s">
        <v>86</v>
      </c>
      <c r="L51" s="26"/>
      <c r="M51" s="28" t="s">
        <v>87</v>
      </c>
      <c r="N51" s="20" t="s">
        <v>54</v>
      </c>
      <c r="O51" s="26">
        <v>0.08</v>
      </c>
      <c r="P51" s="29"/>
      <c r="Q51" s="20"/>
      <c r="R51" s="40">
        <v>11055.15</v>
      </c>
      <c r="S51" s="36"/>
      <c r="T51" s="36">
        <v>0</v>
      </c>
      <c r="U51" s="36">
        <f t="shared" si="8"/>
        <v>11055.15</v>
      </c>
      <c r="V51" s="38">
        <f t="shared" si="5"/>
        <v>0</v>
      </c>
      <c r="W51" s="38"/>
      <c r="X51" s="38">
        <f t="shared" si="4"/>
        <v>0</v>
      </c>
      <c r="Y51" s="39">
        <f t="shared" si="6"/>
        <v>0</v>
      </c>
      <c r="Z51" s="36">
        <f t="shared" si="7"/>
        <v>0</v>
      </c>
      <c r="AA51" s="26">
        <v>0.05</v>
      </c>
      <c r="AB51" s="26"/>
      <c r="AC51" s="26"/>
      <c r="AD51" s="20"/>
      <c r="AE51" s="47" t="s">
        <v>40</v>
      </c>
      <c r="AF51" s="26">
        <v>0.42</v>
      </c>
    </row>
    <row r="52" spans="1:32" ht="14.25">
      <c r="A52" s="19" t="s">
        <v>29</v>
      </c>
      <c r="B52" s="20" t="s">
        <v>41</v>
      </c>
      <c r="C52" s="20" t="s">
        <v>31</v>
      </c>
      <c r="D52" s="20" t="s">
        <v>149</v>
      </c>
      <c r="E52" s="20" t="s">
        <v>150</v>
      </c>
      <c r="F52" s="20" t="s">
        <v>150</v>
      </c>
      <c r="G52" s="20" t="s">
        <v>150</v>
      </c>
      <c r="H52" s="20" t="s">
        <v>36</v>
      </c>
      <c r="I52" s="20" t="s">
        <v>37</v>
      </c>
      <c r="J52" s="28" t="s">
        <v>41</v>
      </c>
      <c r="K52" s="27" t="s">
        <v>150</v>
      </c>
      <c r="L52" s="26"/>
      <c r="M52" s="28" t="s">
        <v>87</v>
      </c>
      <c r="N52" s="20" t="s">
        <v>54</v>
      </c>
      <c r="O52" s="26">
        <v>0.05</v>
      </c>
      <c r="P52" s="29"/>
      <c r="Q52" s="20"/>
      <c r="R52" s="40">
        <v>15503.97</v>
      </c>
      <c r="S52" s="36"/>
      <c r="T52" s="36">
        <v>0</v>
      </c>
      <c r="U52" s="36">
        <f t="shared" si="8"/>
        <v>15503.97</v>
      </c>
      <c r="V52" s="38">
        <f t="shared" si="5"/>
        <v>0</v>
      </c>
      <c r="W52" s="38"/>
      <c r="X52" s="38">
        <f t="shared" si="4"/>
        <v>0</v>
      </c>
      <c r="Y52" s="39">
        <f t="shared" si="6"/>
        <v>0</v>
      </c>
      <c r="Z52" s="36">
        <f t="shared" si="7"/>
        <v>0</v>
      </c>
      <c r="AA52" s="26">
        <v>0.05</v>
      </c>
      <c r="AB52" s="26"/>
      <c r="AC52" s="26"/>
      <c r="AD52" s="20"/>
      <c r="AE52" s="47" t="s">
        <v>40</v>
      </c>
      <c r="AF52" s="26">
        <v>0.36</v>
      </c>
    </row>
    <row r="53" spans="1:32" ht="14.25">
      <c r="A53" s="19" t="s">
        <v>29</v>
      </c>
      <c r="B53" s="20" t="s">
        <v>30</v>
      </c>
      <c r="C53" s="20" t="s">
        <v>49</v>
      </c>
      <c r="D53" s="20" t="s">
        <v>75</v>
      </c>
      <c r="E53" s="20" t="s">
        <v>151</v>
      </c>
      <c r="F53" s="20" t="s">
        <v>152</v>
      </c>
      <c r="G53" s="20" t="s">
        <v>35</v>
      </c>
      <c r="H53" s="20" t="s">
        <v>36</v>
      </c>
      <c r="I53" s="20" t="s">
        <v>37</v>
      </c>
      <c r="J53" s="28" t="s">
        <v>41</v>
      </c>
      <c r="K53" s="27" t="s">
        <v>151</v>
      </c>
      <c r="L53" s="26"/>
      <c r="M53" s="28" t="s">
        <v>38</v>
      </c>
      <c r="N53" s="20" t="s">
        <v>39</v>
      </c>
      <c r="O53" s="26">
        <v>0</v>
      </c>
      <c r="P53" s="29"/>
      <c r="Q53" s="20"/>
      <c r="R53" s="40">
        <v>19977.36</v>
      </c>
      <c r="S53" s="36"/>
      <c r="T53" s="36">
        <v>12518.57</v>
      </c>
      <c r="U53" s="36">
        <f t="shared" si="8"/>
        <v>7458.7900000000009</v>
      </c>
      <c r="V53" s="38">
        <f t="shared" si="5"/>
        <v>12518.57</v>
      </c>
      <c r="W53" s="38"/>
      <c r="X53" s="38">
        <f t="shared" si="4"/>
        <v>0</v>
      </c>
      <c r="Y53" s="39">
        <f t="shared" si="6"/>
        <v>0</v>
      </c>
      <c r="Z53" s="36">
        <f t="shared" si="7"/>
        <v>12518.57</v>
      </c>
      <c r="AA53" s="26">
        <v>0.05</v>
      </c>
      <c r="AB53" s="26"/>
      <c r="AC53" s="26"/>
      <c r="AD53" s="20"/>
      <c r="AE53" s="47" t="s">
        <v>40</v>
      </c>
      <c r="AF53" s="26">
        <v>0</v>
      </c>
    </row>
    <row r="54" spans="1:32" ht="14.25">
      <c r="A54" s="19" t="s">
        <v>29</v>
      </c>
      <c r="B54" s="20" t="s">
        <v>41</v>
      </c>
      <c r="C54" s="20" t="s">
        <v>55</v>
      </c>
      <c r="D54" s="20" t="s">
        <v>56</v>
      </c>
      <c r="E54" s="20" t="s">
        <v>153</v>
      </c>
      <c r="F54" s="20" t="s">
        <v>153</v>
      </c>
      <c r="G54" s="20" t="s">
        <v>153</v>
      </c>
      <c r="H54" s="20" t="s">
        <v>36</v>
      </c>
      <c r="I54" s="20" t="s">
        <v>37</v>
      </c>
      <c r="J54" s="28" t="s">
        <v>41</v>
      </c>
      <c r="K54" s="27" t="s">
        <v>154</v>
      </c>
      <c r="L54" s="26"/>
      <c r="M54" s="28" t="s">
        <v>46</v>
      </c>
      <c r="N54" s="20" t="s">
        <v>39</v>
      </c>
      <c r="O54" s="26">
        <v>0</v>
      </c>
      <c r="P54" s="29"/>
      <c r="Q54" s="20"/>
      <c r="R54" s="40">
        <v>7101.61</v>
      </c>
      <c r="S54" s="36"/>
      <c r="T54" s="36">
        <v>722.19</v>
      </c>
      <c r="U54" s="36">
        <f t="shared" si="8"/>
        <v>6379.42</v>
      </c>
      <c r="V54" s="38">
        <f t="shared" si="5"/>
        <v>722.19</v>
      </c>
      <c r="W54" s="38"/>
      <c r="X54" s="38">
        <f t="shared" si="4"/>
        <v>0</v>
      </c>
      <c r="Y54" s="39">
        <f t="shared" si="6"/>
        <v>0</v>
      </c>
      <c r="Z54" s="36">
        <f t="shared" si="7"/>
        <v>722.19</v>
      </c>
      <c r="AA54" s="26">
        <v>0.05</v>
      </c>
      <c r="AB54" s="26"/>
      <c r="AC54" s="26"/>
      <c r="AD54" s="20"/>
      <c r="AE54" s="47" t="s">
        <v>40</v>
      </c>
      <c r="AF54" s="26">
        <v>0.11</v>
      </c>
    </row>
    <row r="55" spans="1:32" ht="14.25">
      <c r="A55" s="19" t="s">
        <v>29</v>
      </c>
      <c r="B55" s="20" t="s">
        <v>30</v>
      </c>
      <c r="C55" s="20" t="s">
        <v>155</v>
      </c>
      <c r="D55" s="20" t="s">
        <v>156</v>
      </c>
      <c r="E55" s="20" t="s">
        <v>157</v>
      </c>
      <c r="F55" s="20" t="s">
        <v>158</v>
      </c>
      <c r="G55" s="20" t="s">
        <v>35</v>
      </c>
      <c r="H55" s="20" t="s">
        <v>36</v>
      </c>
      <c r="I55" s="20" t="s">
        <v>37</v>
      </c>
      <c r="J55" s="28" t="s">
        <v>41</v>
      </c>
      <c r="K55" s="27" t="s">
        <v>159</v>
      </c>
      <c r="L55" s="26"/>
      <c r="M55" s="28" t="s">
        <v>38</v>
      </c>
      <c r="N55" s="20" t="s">
        <v>39</v>
      </c>
      <c r="O55" s="26">
        <v>0</v>
      </c>
      <c r="P55" s="29"/>
      <c r="Q55" s="20"/>
      <c r="R55" s="40">
        <v>2956.69</v>
      </c>
      <c r="S55" s="36"/>
      <c r="T55" s="36">
        <v>0</v>
      </c>
      <c r="U55" s="36">
        <f t="shared" si="8"/>
        <v>2956.69</v>
      </c>
      <c r="V55" s="38">
        <f t="shared" si="5"/>
        <v>0</v>
      </c>
      <c r="W55" s="38"/>
      <c r="X55" s="38">
        <f t="shared" si="4"/>
        <v>0</v>
      </c>
      <c r="Y55" s="39">
        <f t="shared" si="6"/>
        <v>0</v>
      </c>
      <c r="Z55" s="36">
        <f t="shared" si="7"/>
        <v>0</v>
      </c>
      <c r="AA55" s="26">
        <v>0.05</v>
      </c>
      <c r="AB55" s="26"/>
      <c r="AC55" s="26"/>
      <c r="AD55" s="20"/>
      <c r="AE55" s="47" t="s">
        <v>40</v>
      </c>
      <c r="AF55" s="26">
        <v>0.42</v>
      </c>
    </row>
    <row r="56" spans="1:32" ht="14.25">
      <c r="A56" s="19" t="s">
        <v>29</v>
      </c>
      <c r="B56" s="20" t="s">
        <v>30</v>
      </c>
      <c r="C56" s="20" t="s">
        <v>55</v>
      </c>
      <c r="D56" s="20" t="s">
        <v>56</v>
      </c>
      <c r="E56" s="20" t="s">
        <v>160</v>
      </c>
      <c r="F56" s="20" t="s">
        <v>161</v>
      </c>
      <c r="G56" s="20" t="s">
        <v>35</v>
      </c>
      <c r="H56" s="20" t="s">
        <v>36</v>
      </c>
      <c r="I56" s="20" t="s">
        <v>162</v>
      </c>
      <c r="J56" s="28" t="s">
        <v>41</v>
      </c>
      <c r="K56" s="20" t="s">
        <v>160</v>
      </c>
      <c r="L56" s="20"/>
      <c r="M56" s="20" t="s">
        <v>163</v>
      </c>
      <c r="N56" s="20" t="s">
        <v>39</v>
      </c>
      <c r="O56" s="30">
        <v>0</v>
      </c>
      <c r="P56" s="19"/>
      <c r="Q56" s="20"/>
      <c r="R56" s="36">
        <v>0</v>
      </c>
      <c r="S56" s="36">
        <v>256760</v>
      </c>
      <c r="T56" s="36">
        <v>256760</v>
      </c>
      <c r="U56" s="36">
        <v>0</v>
      </c>
      <c r="V56" s="38">
        <f>IF(N56="返货",T56/(1+O56),IF(N56="返现",T56,IF(N56="折扣",T56*O56,IF(N56="无",T56))))</f>
        <v>256760</v>
      </c>
      <c r="W56" s="38"/>
      <c r="X56" s="38">
        <f t="shared" si="4"/>
        <v>0</v>
      </c>
      <c r="Y56" s="39">
        <f t="shared" si="6"/>
        <v>0</v>
      </c>
      <c r="Z56" s="36">
        <v>256760</v>
      </c>
      <c r="AA56" s="30">
        <v>0.05</v>
      </c>
      <c r="AB56" s="20"/>
      <c r="AC56" s="20"/>
      <c r="AD56" s="20"/>
      <c r="AE56" s="20" t="s">
        <v>40</v>
      </c>
      <c r="AF56" s="30">
        <v>0</v>
      </c>
    </row>
    <row r="57" spans="1:32" ht="14.25">
      <c r="A57" s="19" t="s">
        <v>29</v>
      </c>
      <c r="B57" s="20" t="s">
        <v>41</v>
      </c>
      <c r="C57" s="20" t="s">
        <v>42</v>
      </c>
      <c r="D57" s="20" t="s">
        <v>43</v>
      </c>
      <c r="E57" s="20" t="s">
        <v>47</v>
      </c>
      <c r="F57" s="20" t="s">
        <v>47</v>
      </c>
      <c r="G57" s="20" t="s">
        <v>47</v>
      </c>
      <c r="H57" s="20" t="s">
        <v>36</v>
      </c>
      <c r="I57" s="20" t="s">
        <v>37</v>
      </c>
      <c r="J57" s="28" t="s">
        <v>41</v>
      </c>
      <c r="K57" s="20" t="s">
        <v>47</v>
      </c>
      <c r="L57" s="20"/>
      <c r="M57" s="20" t="s">
        <v>163</v>
      </c>
      <c r="N57" s="20" t="s">
        <v>39</v>
      </c>
      <c r="O57" s="30">
        <v>0</v>
      </c>
      <c r="P57" s="19"/>
      <c r="Q57" s="20" t="s">
        <v>48</v>
      </c>
      <c r="R57" s="36">
        <v>0</v>
      </c>
      <c r="S57" s="36">
        <v>9763320</v>
      </c>
      <c r="T57" s="36">
        <v>6671602</v>
      </c>
      <c r="U57" s="36">
        <v>0</v>
      </c>
      <c r="V57" s="38">
        <v>7839999.3600000003</v>
      </c>
      <c r="W57" s="38">
        <v>470399.96</v>
      </c>
      <c r="X57" s="38">
        <f t="shared" si="4"/>
        <v>2958339.3600000003</v>
      </c>
      <c r="Y57" s="39">
        <f t="shared" si="6"/>
        <v>-1168397.3600000003</v>
      </c>
      <c r="Z57" s="36">
        <v>4881660</v>
      </c>
      <c r="AA57" s="30">
        <v>0.05</v>
      </c>
      <c r="AB57" s="20"/>
      <c r="AC57" s="20"/>
      <c r="AD57" s="20"/>
      <c r="AE57" s="20" t="s">
        <v>40</v>
      </c>
      <c r="AF57" s="30">
        <v>0</v>
      </c>
    </row>
    <row r="58" spans="1:32" ht="14.25">
      <c r="A58" s="19" t="s">
        <v>29</v>
      </c>
      <c r="B58" s="20" t="s">
        <v>41</v>
      </c>
      <c r="C58" s="20" t="s">
        <v>42</v>
      </c>
      <c r="D58" s="20" t="s">
        <v>43</v>
      </c>
      <c r="E58" s="20" t="s">
        <v>44</v>
      </c>
      <c r="F58" s="20" t="s">
        <v>44</v>
      </c>
      <c r="G58" s="20" t="s">
        <v>44</v>
      </c>
      <c r="H58" s="20" t="s">
        <v>164</v>
      </c>
      <c r="I58" s="20" t="s">
        <v>165</v>
      </c>
      <c r="J58" s="28" t="s">
        <v>41</v>
      </c>
      <c r="K58" s="20" t="s">
        <v>44</v>
      </c>
      <c r="L58" s="20"/>
      <c r="M58" s="20" t="s">
        <v>46</v>
      </c>
      <c r="N58" s="20" t="s">
        <v>39</v>
      </c>
      <c r="O58" s="30">
        <v>0</v>
      </c>
      <c r="P58" s="19"/>
      <c r="Q58" s="20" t="s">
        <v>166</v>
      </c>
      <c r="R58" s="36">
        <v>0</v>
      </c>
      <c r="S58" s="36">
        <v>281.11</v>
      </c>
      <c r="T58" s="36">
        <v>281.11</v>
      </c>
      <c r="U58" s="36">
        <v>281.11</v>
      </c>
      <c r="V58" s="38">
        <v>0</v>
      </c>
      <c r="W58" s="38"/>
      <c r="X58" s="38">
        <f t="shared" si="4"/>
        <v>0</v>
      </c>
      <c r="Y58" s="39">
        <f>U58-V58</f>
        <v>281.11</v>
      </c>
      <c r="Z58" s="36">
        <v>281.11</v>
      </c>
      <c r="AA58" s="30">
        <v>0</v>
      </c>
      <c r="AB58" s="20"/>
      <c r="AC58" s="20"/>
      <c r="AD58" s="20"/>
      <c r="AE58" s="20" t="s">
        <v>53</v>
      </c>
      <c r="AF58" s="30">
        <v>0</v>
      </c>
    </row>
    <row r="59" spans="1:32" ht="14.25">
      <c r="A59" s="19" t="s">
        <v>29</v>
      </c>
      <c r="B59" s="20" t="s">
        <v>41</v>
      </c>
      <c r="C59" s="20" t="s">
        <v>42</v>
      </c>
      <c r="D59" s="20" t="s">
        <v>43</v>
      </c>
      <c r="E59" s="20" t="s">
        <v>47</v>
      </c>
      <c r="F59" s="20" t="s">
        <v>47</v>
      </c>
      <c r="G59" s="20" t="s">
        <v>47</v>
      </c>
      <c r="H59" s="20" t="s">
        <v>164</v>
      </c>
      <c r="I59" s="20" t="s">
        <v>165</v>
      </c>
      <c r="J59" s="28" t="s">
        <v>41</v>
      </c>
      <c r="K59" s="20" t="s">
        <v>47</v>
      </c>
      <c r="L59" s="20"/>
      <c r="M59" s="20" t="s">
        <v>46</v>
      </c>
      <c r="N59" s="20" t="s">
        <v>39</v>
      </c>
      <c r="O59" s="30">
        <v>0</v>
      </c>
      <c r="P59" s="19"/>
      <c r="Q59" s="20" t="s">
        <v>166</v>
      </c>
      <c r="R59" s="36">
        <v>0</v>
      </c>
      <c r="S59" s="36">
        <v>292371.32</v>
      </c>
      <c r="T59" s="36">
        <v>292371.32</v>
      </c>
      <c r="U59" s="36">
        <v>292371.32</v>
      </c>
      <c r="V59" s="38">
        <v>0</v>
      </c>
      <c r="W59" s="38"/>
      <c r="X59" s="38">
        <f t="shared" si="4"/>
        <v>0</v>
      </c>
      <c r="Y59" s="39">
        <v>0</v>
      </c>
      <c r="Z59" s="36">
        <v>292371.32</v>
      </c>
      <c r="AA59" s="30">
        <v>0</v>
      </c>
      <c r="AB59" s="20"/>
      <c r="AC59" s="20"/>
      <c r="AD59" s="20"/>
      <c r="AE59" s="20" t="s">
        <v>53</v>
      </c>
      <c r="AF59" s="30">
        <v>0</v>
      </c>
    </row>
    <row r="60" spans="1:32" ht="14.25">
      <c r="A60" s="19" t="s">
        <v>29</v>
      </c>
      <c r="B60" s="20" t="s">
        <v>41</v>
      </c>
      <c r="C60" s="20" t="s">
        <v>42</v>
      </c>
      <c r="D60" s="20" t="s">
        <v>43</v>
      </c>
      <c r="E60" s="20" t="s">
        <v>47</v>
      </c>
      <c r="F60" s="20" t="s">
        <v>47</v>
      </c>
      <c r="G60" s="20" t="s">
        <v>47</v>
      </c>
      <c r="H60" s="20" t="s">
        <v>167</v>
      </c>
      <c r="I60" s="20" t="s">
        <v>168</v>
      </c>
      <c r="J60" s="28" t="s">
        <v>41</v>
      </c>
      <c r="K60" s="20" t="s">
        <v>47</v>
      </c>
      <c r="L60" s="20"/>
      <c r="M60" s="20" t="s">
        <v>46</v>
      </c>
      <c r="N60" s="20" t="s">
        <v>39</v>
      </c>
      <c r="O60" s="31">
        <v>0</v>
      </c>
      <c r="P60" s="19"/>
      <c r="Q60" s="20" t="s">
        <v>166</v>
      </c>
      <c r="R60" s="42">
        <v>0</v>
      </c>
      <c r="S60" s="42">
        <v>81000</v>
      </c>
      <c r="T60" s="42">
        <v>0</v>
      </c>
      <c r="U60" s="42">
        <f>R60+S60-T60</f>
        <v>81000</v>
      </c>
      <c r="V60" s="40">
        <f>IF(N60="返货",T60/(1+O60),IF(N60="返现",T60,IF(N60="折扣",T60*O60,IF(N60="无",T60))))</f>
        <v>0</v>
      </c>
      <c r="W60" s="40"/>
      <c r="X60" s="38">
        <f t="shared" si="4"/>
        <v>0</v>
      </c>
      <c r="Y60" s="42">
        <f>T60-V60</f>
        <v>0</v>
      </c>
      <c r="Z60" s="42">
        <v>81000</v>
      </c>
      <c r="AA60" s="31">
        <v>0</v>
      </c>
      <c r="AB60" s="20"/>
      <c r="AC60" s="20"/>
      <c r="AD60" s="20"/>
      <c r="AE60" s="20" t="s">
        <v>53</v>
      </c>
      <c r="AF60" s="31">
        <v>0</v>
      </c>
    </row>
    <row r="61" spans="1:32" ht="14.25">
      <c r="A61" s="19" t="s">
        <v>29</v>
      </c>
      <c r="B61" s="20" t="s">
        <v>41</v>
      </c>
      <c r="C61" s="20" t="s">
        <v>42</v>
      </c>
      <c r="D61" s="20" t="s">
        <v>169</v>
      </c>
      <c r="E61" s="20" t="s">
        <v>170</v>
      </c>
      <c r="F61" s="20" t="s">
        <v>170</v>
      </c>
      <c r="G61" s="20" t="s">
        <v>170</v>
      </c>
      <c r="H61" s="20" t="s">
        <v>171</v>
      </c>
      <c r="I61" s="20" t="s">
        <v>172</v>
      </c>
      <c r="J61" s="28" t="s">
        <v>41</v>
      </c>
      <c r="K61" s="20" t="s">
        <v>170</v>
      </c>
      <c r="L61" s="20"/>
      <c r="M61" s="20" t="s">
        <v>173</v>
      </c>
      <c r="N61" s="20" t="s">
        <v>39</v>
      </c>
      <c r="O61" s="31">
        <v>0</v>
      </c>
      <c r="P61" s="19"/>
      <c r="Q61" s="20" t="s">
        <v>174</v>
      </c>
      <c r="R61" s="42">
        <v>0</v>
      </c>
      <c r="S61" s="42">
        <v>10180650</v>
      </c>
      <c r="T61" s="42">
        <v>9929405.9600000009</v>
      </c>
      <c r="U61" s="42">
        <v>251244.03999999899</v>
      </c>
      <c r="V61" s="38">
        <v>9929405.9600000009</v>
      </c>
      <c r="W61" s="38"/>
      <c r="X61" s="38">
        <f t="shared" si="4"/>
        <v>0</v>
      </c>
      <c r="Y61" s="39">
        <v>0</v>
      </c>
      <c r="Z61" s="42">
        <v>10180650</v>
      </c>
      <c r="AA61" s="31">
        <v>0</v>
      </c>
      <c r="AB61" s="20"/>
      <c r="AC61" s="20"/>
      <c r="AD61" s="20"/>
      <c r="AE61" s="20" t="s">
        <v>40</v>
      </c>
      <c r="AF61" s="31">
        <v>0</v>
      </c>
    </row>
    <row r="62" spans="1:32" ht="14.25">
      <c r="A62" s="19" t="s">
        <v>29</v>
      </c>
      <c r="B62" s="20" t="s">
        <v>41</v>
      </c>
      <c r="C62" s="20" t="s">
        <v>42</v>
      </c>
      <c r="D62" s="20" t="s">
        <v>169</v>
      </c>
      <c r="E62" s="20" t="s">
        <v>175</v>
      </c>
      <c r="F62" s="20" t="s">
        <v>175</v>
      </c>
      <c r="G62" s="20" t="s">
        <v>175</v>
      </c>
      <c r="H62" s="20" t="s">
        <v>171</v>
      </c>
      <c r="I62" s="20" t="s">
        <v>172</v>
      </c>
      <c r="J62" s="28" t="s">
        <v>41</v>
      </c>
      <c r="K62" s="20" t="s">
        <v>175</v>
      </c>
      <c r="L62" s="20"/>
      <c r="M62" s="20" t="s">
        <v>173</v>
      </c>
      <c r="N62" s="20" t="s">
        <v>39</v>
      </c>
      <c r="O62" s="31">
        <v>0</v>
      </c>
      <c r="P62" s="19"/>
      <c r="Q62" s="20" t="s">
        <v>174</v>
      </c>
      <c r="R62" s="42">
        <v>0</v>
      </c>
      <c r="S62" s="42">
        <v>3210000</v>
      </c>
      <c r="T62" s="42">
        <v>3177900</v>
      </c>
      <c r="U62" s="42">
        <v>32100</v>
      </c>
      <c r="V62" s="38">
        <v>3177900</v>
      </c>
      <c r="W62" s="38"/>
      <c r="X62" s="38">
        <f t="shared" si="4"/>
        <v>0</v>
      </c>
      <c r="Y62" s="39">
        <v>0</v>
      </c>
      <c r="Z62" s="42">
        <v>3210000</v>
      </c>
      <c r="AA62" s="31">
        <v>0</v>
      </c>
      <c r="AB62" s="20"/>
      <c r="AC62" s="20"/>
      <c r="AD62" s="20"/>
      <c r="AE62" s="20" t="s">
        <v>40</v>
      </c>
      <c r="AF62" s="31">
        <v>0</v>
      </c>
    </row>
    <row r="63" spans="1:32" ht="14.25">
      <c r="A63" s="19" t="s">
        <v>29</v>
      </c>
      <c r="B63" s="20" t="s">
        <v>41</v>
      </c>
      <c r="C63" s="20" t="s">
        <v>42</v>
      </c>
      <c r="D63" s="20" t="s">
        <v>169</v>
      </c>
      <c r="E63" s="20" t="s">
        <v>176</v>
      </c>
      <c r="F63" s="20" t="s">
        <v>176</v>
      </c>
      <c r="G63" s="20" t="s">
        <v>176</v>
      </c>
      <c r="H63" s="20" t="s">
        <v>171</v>
      </c>
      <c r="I63" s="20" t="s">
        <v>172</v>
      </c>
      <c r="J63" s="28" t="s">
        <v>41</v>
      </c>
      <c r="K63" s="20" t="s">
        <v>176</v>
      </c>
      <c r="L63" s="20"/>
      <c r="M63" s="20" t="s">
        <v>38</v>
      </c>
      <c r="N63" s="20" t="s">
        <v>39</v>
      </c>
      <c r="O63" s="31">
        <v>0</v>
      </c>
      <c r="P63" s="19"/>
      <c r="Q63" s="20" t="s">
        <v>174</v>
      </c>
      <c r="R63" s="42">
        <v>0</v>
      </c>
      <c r="S63" s="42">
        <v>18994500</v>
      </c>
      <c r="T63" s="42">
        <v>18711000</v>
      </c>
      <c r="U63" s="42">
        <v>283500</v>
      </c>
      <c r="V63" s="38">
        <v>18711000</v>
      </c>
      <c r="W63" s="38"/>
      <c r="X63" s="38">
        <f t="shared" si="4"/>
        <v>0</v>
      </c>
      <c r="Y63" s="39">
        <v>0</v>
      </c>
      <c r="Z63" s="42">
        <v>18994500</v>
      </c>
      <c r="AA63" s="31">
        <v>0</v>
      </c>
      <c r="AB63" s="20"/>
      <c r="AC63" s="20"/>
      <c r="AD63" s="20"/>
      <c r="AE63" s="20" t="s">
        <v>40</v>
      </c>
      <c r="AF63" s="31">
        <v>0</v>
      </c>
    </row>
    <row r="64" spans="1:32" ht="14.25">
      <c r="A64" s="21" t="s">
        <v>29</v>
      </c>
      <c r="B64" s="22" t="s">
        <v>41</v>
      </c>
      <c r="C64" s="22" t="s">
        <v>31</v>
      </c>
      <c r="D64" s="22" t="s">
        <v>177</v>
      </c>
      <c r="E64" s="22" t="s">
        <v>178</v>
      </c>
      <c r="F64" s="22" t="s">
        <v>179</v>
      </c>
      <c r="G64" s="22" t="s">
        <v>178</v>
      </c>
      <c r="H64" s="22" t="s">
        <v>180</v>
      </c>
      <c r="I64" s="20" t="s">
        <v>181</v>
      </c>
      <c r="J64" s="28" t="s">
        <v>41</v>
      </c>
      <c r="K64" s="22" t="s">
        <v>182</v>
      </c>
      <c r="L64" s="32"/>
      <c r="M64" s="22" t="s">
        <v>38</v>
      </c>
      <c r="N64" s="22" t="s">
        <v>39</v>
      </c>
      <c r="O64" s="32">
        <v>0</v>
      </c>
      <c r="P64" s="33">
        <v>6554</v>
      </c>
      <c r="Q64" s="43"/>
      <c r="R64" s="44"/>
      <c r="S64" s="44"/>
      <c r="T64" s="45">
        <v>6789.9019607843102</v>
      </c>
      <c r="U64" s="45">
        <v>0</v>
      </c>
      <c r="V64" s="45">
        <v>6789.9019607843102</v>
      </c>
      <c r="W64" s="46"/>
      <c r="X64" s="38">
        <f t="shared" si="4"/>
        <v>0</v>
      </c>
      <c r="Y64" s="45"/>
      <c r="Z64" s="45">
        <v>6789.9019607843102</v>
      </c>
      <c r="AA64" s="48">
        <v>0</v>
      </c>
      <c r="AB64" s="46"/>
      <c r="AC64" s="46"/>
      <c r="AD64" s="44" t="s">
        <v>183</v>
      </c>
      <c r="AE64" s="44" t="s">
        <v>53</v>
      </c>
      <c r="AF64" s="22"/>
    </row>
    <row r="65" spans="1:32" ht="14.25">
      <c r="A65" s="21" t="s">
        <v>29</v>
      </c>
      <c r="B65" s="22" t="s">
        <v>41</v>
      </c>
      <c r="C65" s="22" t="s">
        <v>31</v>
      </c>
      <c r="D65" s="22" t="s">
        <v>177</v>
      </c>
      <c r="E65" s="22" t="s">
        <v>178</v>
      </c>
      <c r="F65" s="22" t="s">
        <v>179</v>
      </c>
      <c r="G65" s="22" t="s">
        <v>178</v>
      </c>
      <c r="H65" s="22" t="s">
        <v>180</v>
      </c>
      <c r="I65" s="20" t="s">
        <v>181</v>
      </c>
      <c r="J65" s="28" t="s">
        <v>41</v>
      </c>
      <c r="K65" s="22" t="s">
        <v>182</v>
      </c>
      <c r="L65" s="32"/>
      <c r="M65" s="22" t="s">
        <v>38</v>
      </c>
      <c r="N65" s="22" t="s">
        <v>39</v>
      </c>
      <c r="O65" s="32">
        <v>0</v>
      </c>
      <c r="P65" s="33">
        <v>6554</v>
      </c>
      <c r="Q65" s="43"/>
      <c r="R65" s="44"/>
      <c r="S65" s="44"/>
      <c r="T65" s="45">
        <v>-6925.7</v>
      </c>
      <c r="U65" s="45">
        <v>0</v>
      </c>
      <c r="V65" s="45">
        <v>-6925.7</v>
      </c>
      <c r="W65" s="46"/>
      <c r="X65" s="38">
        <f t="shared" si="4"/>
        <v>0</v>
      </c>
      <c r="Y65" s="45"/>
      <c r="Z65" s="45">
        <v>-6925.7</v>
      </c>
      <c r="AA65" s="48">
        <v>0</v>
      </c>
      <c r="AB65" s="46"/>
      <c r="AC65" s="46"/>
      <c r="AD65" s="44" t="s">
        <v>183</v>
      </c>
      <c r="AE65" s="44" t="s">
        <v>53</v>
      </c>
      <c r="AF65" s="22">
        <v>0</v>
      </c>
    </row>
    <row r="66" spans="1:32" ht="14.25">
      <c r="A66" s="21" t="s">
        <v>29</v>
      </c>
      <c r="B66" s="22" t="s">
        <v>41</v>
      </c>
      <c r="C66" s="22" t="s">
        <v>31</v>
      </c>
      <c r="D66" s="22" t="s">
        <v>177</v>
      </c>
      <c r="E66" s="22" t="s">
        <v>178</v>
      </c>
      <c r="F66" s="22" t="s">
        <v>179</v>
      </c>
      <c r="G66" s="22" t="s">
        <v>178</v>
      </c>
      <c r="H66" s="22" t="s">
        <v>184</v>
      </c>
      <c r="I66" s="20" t="s">
        <v>185</v>
      </c>
      <c r="J66" s="28" t="s">
        <v>41</v>
      </c>
      <c r="K66" s="22" t="s">
        <v>186</v>
      </c>
      <c r="L66" s="51"/>
      <c r="M66" s="22" t="s">
        <v>38</v>
      </c>
      <c r="N66" s="22" t="s">
        <v>39</v>
      </c>
      <c r="O66" s="32">
        <v>0</v>
      </c>
      <c r="P66" s="52" t="s">
        <v>187</v>
      </c>
      <c r="Q66" s="43"/>
      <c r="R66" s="44"/>
      <c r="S66" s="44"/>
      <c r="T66" s="45">
        <v>247.43269230769201</v>
      </c>
      <c r="U66" s="45">
        <v>0</v>
      </c>
      <c r="V66" s="45">
        <v>247.43269230769201</v>
      </c>
      <c r="W66" s="46"/>
      <c r="X66" s="38">
        <f t="shared" si="4"/>
        <v>0</v>
      </c>
      <c r="Y66" s="45"/>
      <c r="Z66" s="45">
        <v>247.43269230769201</v>
      </c>
      <c r="AA66" s="48">
        <v>0</v>
      </c>
      <c r="AB66" s="46"/>
      <c r="AC66" s="46"/>
      <c r="AD66" s="44" t="s">
        <v>183</v>
      </c>
      <c r="AE66" s="44" t="s">
        <v>53</v>
      </c>
      <c r="AF66" s="22">
        <v>0</v>
      </c>
    </row>
    <row r="67" spans="1:32" ht="14.25">
      <c r="A67" s="49" t="s">
        <v>29</v>
      </c>
      <c r="B67" s="50" t="s">
        <v>188</v>
      </c>
      <c r="C67" s="50" t="s">
        <v>49</v>
      </c>
      <c r="D67" s="50" t="s">
        <v>75</v>
      </c>
      <c r="E67" s="50" t="s">
        <v>189</v>
      </c>
      <c r="F67" s="50" t="s">
        <v>190</v>
      </c>
      <c r="G67" s="50" t="s">
        <v>189</v>
      </c>
      <c r="H67" s="50" t="s">
        <v>191</v>
      </c>
      <c r="I67" s="20" t="s">
        <v>192</v>
      </c>
      <c r="J67" s="28" t="s">
        <v>188</v>
      </c>
      <c r="K67" s="48" t="s">
        <v>193</v>
      </c>
      <c r="L67" s="50" t="s">
        <v>194</v>
      </c>
      <c r="M67" s="50" t="s">
        <v>38</v>
      </c>
      <c r="N67" s="22" t="s">
        <v>39</v>
      </c>
      <c r="O67" s="32">
        <v>0</v>
      </c>
      <c r="P67" s="53">
        <v>600000829</v>
      </c>
      <c r="Q67" s="50"/>
      <c r="R67" s="54"/>
      <c r="S67" s="54"/>
      <c r="T67" s="45">
        <v>700000</v>
      </c>
      <c r="U67" s="54">
        <v>0</v>
      </c>
      <c r="V67" s="45">
        <v>700000</v>
      </c>
      <c r="W67" s="45"/>
      <c r="X67" s="38">
        <f t="shared" ref="X67:X130" si="9">IF(V67-Z67&lt;0,0,IF(N67="返现",MAX(V67-Y67-Z67,0),MAX(V67-Z67,0)))</f>
        <v>0</v>
      </c>
      <c r="Y67" s="55"/>
      <c r="Z67" s="45">
        <v>700000</v>
      </c>
      <c r="AA67" s="48">
        <v>0</v>
      </c>
      <c r="AB67" s="50" t="s">
        <v>194</v>
      </c>
      <c r="AC67" s="50"/>
      <c r="AD67" s="44" t="s">
        <v>183</v>
      </c>
      <c r="AE67" s="50" t="s">
        <v>53</v>
      </c>
      <c r="AF67" s="48">
        <v>0</v>
      </c>
    </row>
    <row r="68" spans="1:32" ht="14.25">
      <c r="A68" s="49" t="s">
        <v>29</v>
      </c>
      <c r="B68" s="50" t="s">
        <v>188</v>
      </c>
      <c r="C68" s="50" t="s">
        <v>49</v>
      </c>
      <c r="D68" s="50" t="s">
        <v>75</v>
      </c>
      <c r="E68" s="50" t="s">
        <v>171</v>
      </c>
      <c r="F68" s="50" t="s">
        <v>171</v>
      </c>
      <c r="G68" s="50" t="s">
        <v>171</v>
      </c>
      <c r="H68" s="50" t="s">
        <v>191</v>
      </c>
      <c r="I68" s="20" t="s">
        <v>192</v>
      </c>
      <c r="J68" s="28" t="s">
        <v>188</v>
      </c>
      <c r="K68" s="48" t="s">
        <v>193</v>
      </c>
      <c r="L68" s="50" t="s">
        <v>194</v>
      </c>
      <c r="M68" s="50" t="s">
        <v>38</v>
      </c>
      <c r="N68" s="22" t="s">
        <v>39</v>
      </c>
      <c r="O68" s="32">
        <v>0</v>
      </c>
      <c r="P68" s="53">
        <v>600000829</v>
      </c>
      <c r="Q68" s="50"/>
      <c r="R68" s="54"/>
      <c r="S68" s="54"/>
      <c r="T68" s="45">
        <v>3139374.4436599999</v>
      </c>
      <c r="U68" s="54">
        <v>0</v>
      </c>
      <c r="V68" s="45">
        <v>3139374.4436599999</v>
      </c>
      <c r="W68" s="45"/>
      <c r="X68" s="38">
        <f t="shared" si="9"/>
        <v>0</v>
      </c>
      <c r="Y68" s="55"/>
      <c r="Z68" s="45">
        <v>3139374.4436599999</v>
      </c>
      <c r="AA68" s="48">
        <v>0</v>
      </c>
      <c r="AB68" s="50" t="s">
        <v>194</v>
      </c>
      <c r="AC68" s="50"/>
      <c r="AD68" s="44" t="s">
        <v>183</v>
      </c>
      <c r="AE68" s="50" t="s">
        <v>40</v>
      </c>
      <c r="AF68" s="48">
        <v>0</v>
      </c>
    </row>
    <row r="69" spans="1:32" ht="14.25">
      <c r="A69" s="49" t="s">
        <v>29</v>
      </c>
      <c r="B69" s="50" t="s">
        <v>188</v>
      </c>
      <c r="C69" s="50" t="s">
        <v>49</v>
      </c>
      <c r="D69" s="50" t="s">
        <v>75</v>
      </c>
      <c r="E69" s="50" t="s">
        <v>195</v>
      </c>
      <c r="F69" s="50" t="s">
        <v>195</v>
      </c>
      <c r="G69" s="50" t="s">
        <v>195</v>
      </c>
      <c r="H69" s="50" t="s">
        <v>191</v>
      </c>
      <c r="I69" s="20" t="s">
        <v>192</v>
      </c>
      <c r="J69" s="28" t="s">
        <v>188</v>
      </c>
      <c r="K69" s="48" t="s">
        <v>189</v>
      </c>
      <c r="L69" s="50" t="s">
        <v>194</v>
      </c>
      <c r="M69" s="50" t="s">
        <v>38</v>
      </c>
      <c r="N69" s="22" t="s">
        <v>39</v>
      </c>
      <c r="O69" s="32">
        <v>0</v>
      </c>
      <c r="P69" s="53">
        <v>600000916</v>
      </c>
      <c r="Q69" s="50"/>
      <c r="R69" s="54"/>
      <c r="S69" s="54"/>
      <c r="T69" s="45">
        <v>1511691.35</v>
      </c>
      <c r="U69" s="54">
        <v>0</v>
      </c>
      <c r="V69" s="45">
        <v>1511691.35</v>
      </c>
      <c r="W69" s="45"/>
      <c r="X69" s="38">
        <f t="shared" si="9"/>
        <v>0</v>
      </c>
      <c r="Y69" s="55"/>
      <c r="Z69" s="45">
        <v>1511691.35</v>
      </c>
      <c r="AA69" s="48">
        <v>0</v>
      </c>
      <c r="AB69" s="50" t="s">
        <v>194</v>
      </c>
      <c r="AC69" s="50"/>
      <c r="AD69" s="44" t="s">
        <v>183</v>
      </c>
      <c r="AE69" s="50" t="s">
        <v>53</v>
      </c>
      <c r="AF69" s="48">
        <v>0</v>
      </c>
    </row>
    <row r="70" spans="1:32" ht="14.25">
      <c r="A70" s="49" t="s">
        <v>29</v>
      </c>
      <c r="B70" s="50" t="s">
        <v>41</v>
      </c>
      <c r="C70" s="50" t="s">
        <v>42</v>
      </c>
      <c r="D70" s="50" t="s">
        <v>43</v>
      </c>
      <c r="E70" s="50" t="s">
        <v>47</v>
      </c>
      <c r="F70" s="50" t="s">
        <v>47</v>
      </c>
      <c r="G70" s="50" t="s">
        <v>47</v>
      </c>
      <c r="H70" s="50" t="s">
        <v>196</v>
      </c>
      <c r="I70" s="20" t="s">
        <v>197</v>
      </c>
      <c r="J70" s="28" t="s">
        <v>41</v>
      </c>
      <c r="K70" s="50" t="s">
        <v>47</v>
      </c>
      <c r="L70" s="50"/>
      <c r="M70" s="50" t="s">
        <v>46</v>
      </c>
      <c r="N70" s="22" t="s">
        <v>39</v>
      </c>
      <c r="O70" s="32">
        <v>0</v>
      </c>
      <c r="P70" s="49"/>
      <c r="Q70" s="50" t="s">
        <v>48</v>
      </c>
      <c r="R70" s="54"/>
      <c r="S70" s="54"/>
      <c r="T70" s="44">
        <v>147092.698113208</v>
      </c>
      <c r="U70" s="54">
        <v>0</v>
      </c>
      <c r="V70" s="44">
        <v>147092.698113208</v>
      </c>
      <c r="W70" s="44">
        <v>9216</v>
      </c>
      <c r="X70" s="38">
        <f t="shared" si="9"/>
        <v>0</v>
      </c>
      <c r="Y70" s="54"/>
      <c r="Z70" s="44">
        <v>147092.698113208</v>
      </c>
      <c r="AA70" s="48">
        <v>0</v>
      </c>
      <c r="AB70" s="50"/>
      <c r="AC70" s="50"/>
      <c r="AD70" s="44" t="s">
        <v>183</v>
      </c>
      <c r="AE70" s="50" t="s">
        <v>40</v>
      </c>
      <c r="AF70" s="48">
        <v>0.1</v>
      </c>
    </row>
    <row r="71" spans="1:32" ht="14.25">
      <c r="A71" s="81">
        <v>43862</v>
      </c>
      <c r="B71" s="64" t="s">
        <v>41</v>
      </c>
      <c r="C71" s="64" t="s">
        <v>42</v>
      </c>
      <c r="D71" s="64" t="s">
        <v>43</v>
      </c>
      <c r="E71" s="64" t="s">
        <v>44</v>
      </c>
      <c r="F71" s="64" t="s">
        <v>44</v>
      </c>
      <c r="G71" s="64" t="s">
        <v>44</v>
      </c>
      <c r="H71" s="64" t="s">
        <v>36</v>
      </c>
      <c r="I71" s="64" t="s">
        <v>37</v>
      </c>
      <c r="J71" s="28" t="s">
        <v>41</v>
      </c>
      <c r="K71" s="64" t="s">
        <v>45</v>
      </c>
      <c r="L71" s="64"/>
      <c r="M71" s="64" t="s">
        <v>46</v>
      </c>
      <c r="N71" s="64" t="s">
        <v>39</v>
      </c>
      <c r="O71" s="30">
        <v>0</v>
      </c>
      <c r="P71" s="65"/>
      <c r="Q71" s="64"/>
      <c r="R71" s="36">
        <v>254831.51</v>
      </c>
      <c r="S71" s="36">
        <v>-244831.51</v>
      </c>
      <c r="T71" s="36">
        <v>0</v>
      </c>
      <c r="U71" s="36">
        <f t="shared" ref="U71:U121" si="10">R71+S71-T71</f>
        <v>10000</v>
      </c>
      <c r="V71" s="38">
        <f>T71*(1+AF71)/(1+AF71+O71)</f>
        <v>0</v>
      </c>
      <c r="W71" s="36"/>
      <c r="X71" s="38">
        <f t="shared" si="9"/>
        <v>0</v>
      </c>
      <c r="Y71" s="36">
        <f>T71-V71</f>
        <v>0</v>
      </c>
      <c r="Z71" s="36">
        <f t="shared" ref="Z71:Z121" si="11">T71</f>
        <v>0</v>
      </c>
      <c r="AA71" s="26">
        <v>0.05</v>
      </c>
      <c r="AB71" s="64"/>
      <c r="AC71" s="64"/>
      <c r="AD71" s="64"/>
      <c r="AE71" s="64" t="s">
        <v>40</v>
      </c>
      <c r="AF71" s="30">
        <v>0</v>
      </c>
    </row>
    <row r="72" spans="1:32" ht="14.25">
      <c r="A72" s="81">
        <v>43862</v>
      </c>
      <c r="B72" s="64" t="s">
        <v>41</v>
      </c>
      <c r="C72" s="64" t="s">
        <v>42</v>
      </c>
      <c r="D72" s="64" t="s">
        <v>43</v>
      </c>
      <c r="E72" s="64" t="s">
        <v>44</v>
      </c>
      <c r="F72" s="64" t="s">
        <v>231</v>
      </c>
      <c r="G72" s="64" t="s">
        <v>44</v>
      </c>
      <c r="H72" s="64" t="s">
        <v>36</v>
      </c>
      <c r="I72" s="64" t="s">
        <v>37</v>
      </c>
      <c r="J72" s="28" t="s">
        <v>41</v>
      </c>
      <c r="K72" s="64" t="s">
        <v>47</v>
      </c>
      <c r="L72" s="64"/>
      <c r="M72" s="64" t="s">
        <v>46</v>
      </c>
      <c r="N72" s="64" t="s">
        <v>59</v>
      </c>
      <c r="O72" s="30">
        <v>0.02</v>
      </c>
      <c r="P72" s="65"/>
      <c r="Q72" s="64"/>
      <c r="R72" s="36">
        <v>0</v>
      </c>
      <c r="S72" s="36">
        <v>122316</v>
      </c>
      <c r="T72" s="36">
        <v>76353.789999999994</v>
      </c>
      <c r="U72" s="36">
        <f t="shared" si="10"/>
        <v>45962.210000000006</v>
      </c>
      <c r="V72" s="38">
        <v>444788</v>
      </c>
      <c r="W72" s="36"/>
      <c r="X72" s="38">
        <f t="shared" si="9"/>
        <v>361761.24</v>
      </c>
      <c r="Y72" s="36">
        <v>8895.76</v>
      </c>
      <c r="Z72" s="36">
        <v>74131</v>
      </c>
      <c r="AA72" s="26">
        <v>0.05</v>
      </c>
      <c r="AB72" s="64"/>
      <c r="AC72" s="64"/>
      <c r="AD72" s="64"/>
      <c r="AE72" s="64" t="s">
        <v>40</v>
      </c>
      <c r="AF72" s="30">
        <v>0.32</v>
      </c>
    </row>
    <row r="73" spans="1:32" ht="14.25">
      <c r="A73" s="81">
        <v>43862</v>
      </c>
      <c r="B73" s="64" t="s">
        <v>41</v>
      </c>
      <c r="C73" s="64" t="s">
        <v>42</v>
      </c>
      <c r="D73" s="64" t="s">
        <v>43</v>
      </c>
      <c r="E73" s="64" t="s">
        <v>47</v>
      </c>
      <c r="F73" s="64" t="s">
        <v>47</v>
      </c>
      <c r="G73" s="64" t="s">
        <v>47</v>
      </c>
      <c r="H73" s="64" t="s">
        <v>36</v>
      </c>
      <c r="I73" s="64" t="s">
        <v>37</v>
      </c>
      <c r="J73" s="28" t="s">
        <v>41</v>
      </c>
      <c r="K73" s="64" t="s">
        <v>47</v>
      </c>
      <c r="L73" s="64"/>
      <c r="M73" s="64" t="s">
        <v>46</v>
      </c>
      <c r="N73" s="64" t="s">
        <v>54</v>
      </c>
      <c r="O73" s="30">
        <v>0.01</v>
      </c>
      <c r="P73" s="65"/>
      <c r="Q73" s="64"/>
      <c r="R73" s="36">
        <v>0</v>
      </c>
      <c r="S73" s="36">
        <v>822181.82</v>
      </c>
      <c r="T73" s="37">
        <v>74575.860000001005</v>
      </c>
      <c r="U73" s="36">
        <f t="shared" si="10"/>
        <v>747605.95999999892</v>
      </c>
      <c r="V73" s="38">
        <f t="shared" ref="V73:V121" si="12">T73*(1+AF73)/(1+AF73+O73)</f>
        <v>74015.139248121297</v>
      </c>
      <c r="W73" s="36"/>
      <c r="X73" s="38">
        <f t="shared" si="9"/>
        <v>0</v>
      </c>
      <c r="Y73" s="36">
        <f t="shared" ref="Y73:Y121" si="13">T73-V73</f>
        <v>560.72075187970768</v>
      </c>
      <c r="Z73" s="36">
        <f t="shared" si="11"/>
        <v>74575.860000001005</v>
      </c>
      <c r="AA73" s="26">
        <v>0.05</v>
      </c>
      <c r="AB73" s="64"/>
      <c r="AC73" s="64"/>
      <c r="AD73" s="64"/>
      <c r="AE73" s="64" t="s">
        <v>40</v>
      </c>
      <c r="AF73" s="30">
        <v>0.32</v>
      </c>
    </row>
    <row r="74" spans="1:32" ht="14.25">
      <c r="A74" s="81">
        <v>43862</v>
      </c>
      <c r="B74" s="20" t="s">
        <v>41</v>
      </c>
      <c r="C74" s="20" t="s">
        <v>42</v>
      </c>
      <c r="D74" s="20" t="s">
        <v>43</v>
      </c>
      <c r="E74" s="20" t="s">
        <v>47</v>
      </c>
      <c r="F74" s="20" t="s">
        <v>47</v>
      </c>
      <c r="G74" s="20" t="s">
        <v>47</v>
      </c>
      <c r="H74" s="20" t="s">
        <v>36</v>
      </c>
      <c r="I74" s="64" t="s">
        <v>37</v>
      </c>
      <c r="J74" s="28" t="s">
        <v>41</v>
      </c>
      <c r="K74" s="20" t="s">
        <v>47</v>
      </c>
      <c r="L74" s="64"/>
      <c r="M74" s="20" t="s">
        <v>46</v>
      </c>
      <c r="N74" s="20" t="s">
        <v>39</v>
      </c>
      <c r="O74" s="30">
        <v>0</v>
      </c>
      <c r="P74" s="65"/>
      <c r="Q74" s="64" t="s">
        <v>232</v>
      </c>
      <c r="R74" s="36">
        <v>771393.13999999897</v>
      </c>
      <c r="S74" s="36"/>
      <c r="T74" s="37">
        <v>771393.13999999897</v>
      </c>
      <c r="U74" s="36">
        <f t="shared" si="10"/>
        <v>0</v>
      </c>
      <c r="V74" s="38">
        <f t="shared" si="12"/>
        <v>771393.13999999897</v>
      </c>
      <c r="W74" s="36">
        <v>48960</v>
      </c>
      <c r="X74" s="38">
        <f t="shared" si="9"/>
        <v>0</v>
      </c>
      <c r="Y74" s="36">
        <f t="shared" si="13"/>
        <v>0</v>
      </c>
      <c r="Z74" s="36">
        <f t="shared" si="11"/>
        <v>771393.13999999897</v>
      </c>
      <c r="AA74" s="26">
        <v>0.05</v>
      </c>
      <c r="AB74" s="64"/>
      <c r="AC74" s="64"/>
      <c r="AD74" s="64"/>
      <c r="AE74" s="20" t="s">
        <v>40</v>
      </c>
      <c r="AF74" s="30">
        <v>0.32</v>
      </c>
    </row>
    <row r="75" spans="1:32" ht="14.25">
      <c r="A75" s="81">
        <v>43862</v>
      </c>
      <c r="B75" s="20" t="s">
        <v>30</v>
      </c>
      <c r="C75" s="20" t="s">
        <v>49</v>
      </c>
      <c r="D75" s="20" t="s">
        <v>50</v>
      </c>
      <c r="E75" s="20" t="s">
        <v>51</v>
      </c>
      <c r="F75" s="20" t="s">
        <v>52</v>
      </c>
      <c r="G75" s="20" t="s">
        <v>233</v>
      </c>
      <c r="H75" s="20" t="s">
        <v>36</v>
      </c>
      <c r="I75" s="64" t="s">
        <v>37</v>
      </c>
      <c r="J75" s="28" t="s">
        <v>41</v>
      </c>
      <c r="K75" s="20" t="s">
        <v>51</v>
      </c>
      <c r="L75" s="64"/>
      <c r="M75" s="28" t="s">
        <v>46</v>
      </c>
      <c r="N75" s="20" t="s">
        <v>39</v>
      </c>
      <c r="O75" s="30">
        <v>0</v>
      </c>
      <c r="P75" s="65"/>
      <c r="Q75" s="64"/>
      <c r="R75" s="36">
        <v>7.0399999999990497</v>
      </c>
      <c r="S75" s="36"/>
      <c r="T75" s="36">
        <v>0</v>
      </c>
      <c r="U75" s="36">
        <f t="shared" si="10"/>
        <v>7.0399999999990497</v>
      </c>
      <c r="V75" s="38">
        <f t="shared" si="12"/>
        <v>0</v>
      </c>
      <c r="W75" s="36"/>
      <c r="X75" s="38">
        <f t="shared" si="9"/>
        <v>0</v>
      </c>
      <c r="Y75" s="36">
        <f t="shared" si="13"/>
        <v>0</v>
      </c>
      <c r="Z75" s="36">
        <f t="shared" si="11"/>
        <v>0</v>
      </c>
      <c r="AA75" s="26">
        <v>0.05</v>
      </c>
      <c r="AB75" s="64"/>
      <c r="AC75" s="64"/>
      <c r="AD75" s="64"/>
      <c r="AE75" s="47" t="s">
        <v>53</v>
      </c>
      <c r="AF75" s="30">
        <v>0</v>
      </c>
    </row>
    <row r="76" spans="1:32" ht="14.25">
      <c r="A76" s="81">
        <v>43862</v>
      </c>
      <c r="B76" s="20" t="s">
        <v>30</v>
      </c>
      <c r="C76" s="20" t="s">
        <v>31</v>
      </c>
      <c r="D76" s="20" t="s">
        <v>32</v>
      </c>
      <c r="E76" s="20" t="s">
        <v>33</v>
      </c>
      <c r="F76" s="20" t="s">
        <v>34</v>
      </c>
      <c r="G76" s="20" t="s">
        <v>234</v>
      </c>
      <c r="H76" s="20" t="s">
        <v>36</v>
      </c>
      <c r="I76" s="64" t="s">
        <v>37</v>
      </c>
      <c r="J76" s="28" t="s">
        <v>41</v>
      </c>
      <c r="K76" s="20" t="s">
        <v>33</v>
      </c>
      <c r="L76" s="64"/>
      <c r="M76" s="28" t="s">
        <v>46</v>
      </c>
      <c r="N76" s="20" t="s">
        <v>54</v>
      </c>
      <c r="O76" s="30">
        <v>0.03</v>
      </c>
      <c r="P76" s="65"/>
      <c r="Q76" s="64"/>
      <c r="R76" s="36">
        <v>15901.84</v>
      </c>
      <c r="S76" s="36"/>
      <c r="T76" s="36">
        <v>0</v>
      </c>
      <c r="U76" s="36">
        <f t="shared" si="10"/>
        <v>15901.84</v>
      </c>
      <c r="V76" s="38">
        <f t="shared" si="12"/>
        <v>0</v>
      </c>
      <c r="W76" s="36"/>
      <c r="X76" s="38">
        <f t="shared" si="9"/>
        <v>0</v>
      </c>
      <c r="Y76" s="36">
        <f t="shared" si="13"/>
        <v>0</v>
      </c>
      <c r="Z76" s="36">
        <f t="shared" si="11"/>
        <v>0</v>
      </c>
      <c r="AA76" s="26">
        <v>0.05</v>
      </c>
      <c r="AB76" s="64"/>
      <c r="AC76" s="64"/>
      <c r="AD76" s="64"/>
      <c r="AE76" s="47" t="s">
        <v>40</v>
      </c>
      <c r="AF76" s="30">
        <v>7.0000000000000007E-2</v>
      </c>
    </row>
    <row r="77" spans="1:32" ht="14.25">
      <c r="A77" s="81">
        <v>43862</v>
      </c>
      <c r="B77" s="20" t="s">
        <v>30</v>
      </c>
      <c r="C77" s="20" t="s">
        <v>31</v>
      </c>
      <c r="D77" s="20" t="s">
        <v>32</v>
      </c>
      <c r="E77" s="20" t="s">
        <v>33</v>
      </c>
      <c r="F77" s="20" t="s">
        <v>34</v>
      </c>
      <c r="G77" s="20" t="s">
        <v>235</v>
      </c>
      <c r="H77" s="20" t="s">
        <v>36</v>
      </c>
      <c r="I77" s="64" t="s">
        <v>37</v>
      </c>
      <c r="J77" s="28" t="s">
        <v>41</v>
      </c>
      <c r="K77" s="20" t="s">
        <v>33</v>
      </c>
      <c r="L77" s="64"/>
      <c r="M77" s="28" t="s">
        <v>38</v>
      </c>
      <c r="N77" s="20" t="s">
        <v>54</v>
      </c>
      <c r="O77" s="30">
        <v>0.03</v>
      </c>
      <c r="P77" s="65"/>
      <c r="Q77" s="64"/>
      <c r="R77" s="36">
        <v>2375.20999999992</v>
      </c>
      <c r="S77" s="36"/>
      <c r="T77" s="36">
        <v>0</v>
      </c>
      <c r="U77" s="36">
        <f t="shared" si="10"/>
        <v>2375.20999999992</v>
      </c>
      <c r="V77" s="38">
        <f t="shared" si="12"/>
        <v>0</v>
      </c>
      <c r="W77" s="36"/>
      <c r="X77" s="38">
        <f t="shared" si="9"/>
        <v>0</v>
      </c>
      <c r="Y77" s="36">
        <f t="shared" si="13"/>
        <v>0</v>
      </c>
      <c r="Z77" s="36">
        <f t="shared" si="11"/>
        <v>0</v>
      </c>
      <c r="AA77" s="26">
        <v>0.05</v>
      </c>
      <c r="AB77" s="64"/>
      <c r="AC77" s="64"/>
      <c r="AD77" s="64"/>
      <c r="AE77" s="47" t="s">
        <v>40</v>
      </c>
      <c r="AF77" s="30">
        <v>7.0000000000000007E-2</v>
      </c>
    </row>
    <row r="78" spans="1:32" ht="14.25">
      <c r="A78" s="81">
        <v>43862</v>
      </c>
      <c r="B78" s="20" t="s">
        <v>41</v>
      </c>
      <c r="C78" s="20" t="s">
        <v>55</v>
      </c>
      <c r="D78" s="20" t="s">
        <v>56</v>
      </c>
      <c r="E78" s="20" t="s">
        <v>60</v>
      </c>
      <c r="F78" s="20" t="s">
        <v>60</v>
      </c>
      <c r="G78" s="20" t="s">
        <v>60</v>
      </c>
      <c r="H78" s="20" t="s">
        <v>36</v>
      </c>
      <c r="I78" s="64" t="s">
        <v>37</v>
      </c>
      <c r="J78" s="28" t="s">
        <v>41</v>
      </c>
      <c r="K78" s="20" t="s">
        <v>58</v>
      </c>
      <c r="L78" s="64"/>
      <c r="M78" s="28" t="s">
        <v>46</v>
      </c>
      <c r="N78" s="20" t="s">
        <v>54</v>
      </c>
      <c r="O78" s="30">
        <v>0.03</v>
      </c>
      <c r="P78" s="65"/>
      <c r="Q78" s="64"/>
      <c r="R78" s="36">
        <v>5696.55</v>
      </c>
      <c r="S78" s="36"/>
      <c r="T78" s="36">
        <v>0</v>
      </c>
      <c r="U78" s="36">
        <f t="shared" si="10"/>
        <v>5696.55</v>
      </c>
      <c r="V78" s="38">
        <f t="shared" si="12"/>
        <v>0</v>
      </c>
      <c r="W78" s="36"/>
      <c r="X78" s="38">
        <f t="shared" si="9"/>
        <v>0</v>
      </c>
      <c r="Y78" s="36">
        <f t="shared" si="13"/>
        <v>0</v>
      </c>
      <c r="Z78" s="36">
        <f t="shared" si="11"/>
        <v>0</v>
      </c>
      <c r="AA78" s="26">
        <v>0.05</v>
      </c>
      <c r="AB78" s="64"/>
      <c r="AC78" s="64"/>
      <c r="AD78" s="64"/>
      <c r="AE78" s="47" t="s">
        <v>53</v>
      </c>
      <c r="AF78" s="30">
        <v>0</v>
      </c>
    </row>
    <row r="79" spans="1:32" ht="14.25">
      <c r="A79" s="81">
        <v>43862</v>
      </c>
      <c r="B79" s="20" t="s">
        <v>30</v>
      </c>
      <c r="C79" s="20" t="s">
        <v>49</v>
      </c>
      <c r="D79" s="20" t="s">
        <v>50</v>
      </c>
      <c r="E79" s="20" t="s">
        <v>64</v>
      </c>
      <c r="F79" s="20" t="s">
        <v>65</v>
      </c>
      <c r="G79" s="20" t="s">
        <v>235</v>
      </c>
      <c r="H79" s="20" t="s">
        <v>36</v>
      </c>
      <c r="I79" s="64" t="s">
        <v>37</v>
      </c>
      <c r="J79" s="28" t="s">
        <v>41</v>
      </c>
      <c r="K79" s="20" t="s">
        <v>64</v>
      </c>
      <c r="L79" s="64"/>
      <c r="M79" s="28" t="s">
        <v>46</v>
      </c>
      <c r="N79" s="20" t="s">
        <v>54</v>
      </c>
      <c r="O79" s="30">
        <v>0.02</v>
      </c>
      <c r="P79" s="65"/>
      <c r="Q79" s="64"/>
      <c r="R79" s="36">
        <v>106099.63</v>
      </c>
      <c r="S79" s="36"/>
      <c r="T79" s="36">
        <v>0</v>
      </c>
      <c r="U79" s="36">
        <f t="shared" si="10"/>
        <v>106099.63</v>
      </c>
      <c r="V79" s="38">
        <f t="shared" si="12"/>
        <v>0</v>
      </c>
      <c r="W79" s="36"/>
      <c r="X79" s="38">
        <f t="shared" si="9"/>
        <v>0</v>
      </c>
      <c r="Y79" s="36">
        <f t="shared" si="13"/>
        <v>0</v>
      </c>
      <c r="Z79" s="36">
        <f t="shared" si="11"/>
        <v>0</v>
      </c>
      <c r="AA79" s="26">
        <v>0.05</v>
      </c>
      <c r="AB79" s="64"/>
      <c r="AC79" s="64"/>
      <c r="AD79" s="64"/>
      <c r="AE79" s="47" t="s">
        <v>40</v>
      </c>
      <c r="AF79" s="30">
        <v>0.42</v>
      </c>
    </row>
    <row r="80" spans="1:32" ht="14.25">
      <c r="A80" s="81">
        <v>43862</v>
      </c>
      <c r="B80" s="20" t="s">
        <v>30</v>
      </c>
      <c r="C80" s="20" t="s">
        <v>49</v>
      </c>
      <c r="D80" s="20" t="s">
        <v>66</v>
      </c>
      <c r="E80" s="20" t="s">
        <v>67</v>
      </c>
      <c r="F80" s="20" t="s">
        <v>68</v>
      </c>
      <c r="G80" s="20" t="s">
        <v>235</v>
      </c>
      <c r="H80" s="20" t="s">
        <v>36</v>
      </c>
      <c r="I80" s="64" t="s">
        <v>37</v>
      </c>
      <c r="J80" s="28" t="s">
        <v>41</v>
      </c>
      <c r="K80" s="20" t="s">
        <v>67</v>
      </c>
      <c r="L80" s="64"/>
      <c r="M80" s="28" t="s">
        <v>38</v>
      </c>
      <c r="N80" s="20" t="s">
        <v>39</v>
      </c>
      <c r="O80" s="30">
        <v>0</v>
      </c>
      <c r="P80" s="65"/>
      <c r="Q80" s="64"/>
      <c r="R80" s="36">
        <v>7741.65</v>
      </c>
      <c r="S80" s="36"/>
      <c r="T80" s="36">
        <v>0</v>
      </c>
      <c r="U80" s="36">
        <f t="shared" si="10"/>
        <v>7741.65</v>
      </c>
      <c r="V80" s="38">
        <f t="shared" si="12"/>
        <v>0</v>
      </c>
      <c r="W80" s="36"/>
      <c r="X80" s="38">
        <f t="shared" si="9"/>
        <v>0</v>
      </c>
      <c r="Y80" s="36">
        <f t="shared" si="13"/>
        <v>0</v>
      </c>
      <c r="Z80" s="36">
        <f t="shared" si="11"/>
        <v>0</v>
      </c>
      <c r="AA80" s="26">
        <v>0.05</v>
      </c>
      <c r="AB80" s="64"/>
      <c r="AC80" s="64"/>
      <c r="AD80" s="64"/>
      <c r="AE80" s="47" t="s">
        <v>53</v>
      </c>
      <c r="AF80" s="30">
        <v>0.42</v>
      </c>
    </row>
    <row r="81" spans="1:32" ht="14.25">
      <c r="A81" s="81">
        <v>43862</v>
      </c>
      <c r="B81" s="20" t="s">
        <v>41</v>
      </c>
      <c r="C81" s="20" t="s">
        <v>39</v>
      </c>
      <c r="D81" s="20" t="s">
        <v>39</v>
      </c>
      <c r="E81" s="20" t="s">
        <v>69</v>
      </c>
      <c r="F81" s="20" t="s">
        <v>69</v>
      </c>
      <c r="G81" s="20" t="s">
        <v>69</v>
      </c>
      <c r="H81" s="20" t="s">
        <v>36</v>
      </c>
      <c r="I81" s="64" t="s">
        <v>37</v>
      </c>
      <c r="J81" s="28" t="s">
        <v>41</v>
      </c>
      <c r="K81" s="20" t="s">
        <v>69</v>
      </c>
      <c r="L81" s="64"/>
      <c r="M81" s="28" t="s">
        <v>46</v>
      </c>
      <c r="N81" s="20" t="s">
        <v>39</v>
      </c>
      <c r="O81" s="30">
        <v>0</v>
      </c>
      <c r="P81" s="65"/>
      <c r="Q81" s="64"/>
      <c r="R81" s="36">
        <v>16754.62</v>
      </c>
      <c r="S81" s="36"/>
      <c r="T81" s="36">
        <v>73.150000000000006</v>
      </c>
      <c r="U81" s="36">
        <f t="shared" si="10"/>
        <v>16681.469999999998</v>
      </c>
      <c r="V81" s="38">
        <f t="shared" si="12"/>
        <v>73.150000000000006</v>
      </c>
      <c r="W81" s="36"/>
      <c r="X81" s="38">
        <f t="shared" si="9"/>
        <v>0</v>
      </c>
      <c r="Y81" s="36">
        <f t="shared" si="13"/>
        <v>0</v>
      </c>
      <c r="Z81" s="36">
        <f t="shared" si="11"/>
        <v>73.150000000000006</v>
      </c>
      <c r="AA81" s="26">
        <v>0.05</v>
      </c>
      <c r="AB81" s="64"/>
      <c r="AC81" s="64"/>
      <c r="AD81" s="64"/>
      <c r="AE81" s="47" t="s">
        <v>53</v>
      </c>
      <c r="AF81" s="30">
        <v>0.42</v>
      </c>
    </row>
    <row r="82" spans="1:32" ht="14.25">
      <c r="A82" s="81">
        <v>43862</v>
      </c>
      <c r="B82" s="20" t="s">
        <v>30</v>
      </c>
      <c r="C82" s="20" t="s">
        <v>61</v>
      </c>
      <c r="D82" s="20" t="s">
        <v>62</v>
      </c>
      <c r="E82" s="20" t="s">
        <v>70</v>
      </c>
      <c r="F82" s="20" t="s">
        <v>71</v>
      </c>
      <c r="G82" s="20" t="s">
        <v>235</v>
      </c>
      <c r="H82" s="20" t="s">
        <v>36</v>
      </c>
      <c r="I82" s="64" t="s">
        <v>37</v>
      </c>
      <c r="J82" s="28" t="s">
        <v>41</v>
      </c>
      <c r="K82" s="20" t="s">
        <v>72</v>
      </c>
      <c r="L82" s="64"/>
      <c r="M82" s="28" t="s">
        <v>38</v>
      </c>
      <c r="N82" s="20" t="s">
        <v>39</v>
      </c>
      <c r="O82" s="30">
        <v>0</v>
      </c>
      <c r="P82" s="65"/>
      <c r="Q82" s="64"/>
      <c r="R82" s="36">
        <v>547555.24</v>
      </c>
      <c r="S82" s="36">
        <v>-547555.24</v>
      </c>
      <c r="T82" s="36">
        <v>0</v>
      </c>
      <c r="U82" s="36">
        <f t="shared" si="10"/>
        <v>0</v>
      </c>
      <c r="V82" s="38">
        <f t="shared" si="12"/>
        <v>0</v>
      </c>
      <c r="W82" s="36"/>
      <c r="X82" s="38">
        <f t="shared" si="9"/>
        <v>0</v>
      </c>
      <c r="Y82" s="36">
        <f t="shared" si="13"/>
        <v>0</v>
      </c>
      <c r="Z82" s="36">
        <f t="shared" si="11"/>
        <v>0</v>
      </c>
      <c r="AA82" s="26">
        <v>0.05</v>
      </c>
      <c r="AB82" s="64"/>
      <c r="AC82" s="64"/>
      <c r="AD82" s="64"/>
      <c r="AE82" s="47" t="s">
        <v>40</v>
      </c>
      <c r="AF82" s="30">
        <v>0.42</v>
      </c>
    </row>
    <row r="83" spans="1:32" ht="14.25">
      <c r="A83" s="81">
        <v>43862</v>
      </c>
      <c r="B83" s="20" t="s">
        <v>30</v>
      </c>
      <c r="C83" s="20" t="s">
        <v>61</v>
      </c>
      <c r="D83" s="20" t="s">
        <v>62</v>
      </c>
      <c r="E83" s="20" t="s">
        <v>73</v>
      </c>
      <c r="F83" s="20" t="s">
        <v>74</v>
      </c>
      <c r="G83" s="20" t="s">
        <v>235</v>
      </c>
      <c r="H83" s="20" t="s">
        <v>36</v>
      </c>
      <c r="I83" s="64" t="s">
        <v>37</v>
      </c>
      <c r="J83" s="28" t="s">
        <v>41</v>
      </c>
      <c r="K83" s="20" t="s">
        <v>73</v>
      </c>
      <c r="L83" s="64"/>
      <c r="M83" s="28" t="s">
        <v>46</v>
      </c>
      <c r="N83" s="20" t="s">
        <v>39</v>
      </c>
      <c r="O83" s="30">
        <v>0</v>
      </c>
      <c r="P83" s="65"/>
      <c r="Q83" s="64"/>
      <c r="R83" s="36">
        <v>70024.240000000005</v>
      </c>
      <c r="S83" s="36"/>
      <c r="T83" s="36">
        <v>0</v>
      </c>
      <c r="U83" s="36">
        <f t="shared" si="10"/>
        <v>70024.240000000005</v>
      </c>
      <c r="V83" s="38">
        <f t="shared" si="12"/>
        <v>0</v>
      </c>
      <c r="W83" s="36"/>
      <c r="X83" s="38">
        <f t="shared" si="9"/>
        <v>0</v>
      </c>
      <c r="Y83" s="36">
        <f t="shared" si="13"/>
        <v>0</v>
      </c>
      <c r="Z83" s="36">
        <f t="shared" si="11"/>
        <v>0</v>
      </c>
      <c r="AA83" s="26">
        <v>0.05</v>
      </c>
      <c r="AB83" s="64"/>
      <c r="AC83" s="64"/>
      <c r="AD83" s="64"/>
      <c r="AE83" s="47" t="s">
        <v>53</v>
      </c>
      <c r="AF83" s="30">
        <v>0</v>
      </c>
    </row>
    <row r="84" spans="1:32" ht="14.25">
      <c r="A84" s="81">
        <v>43862</v>
      </c>
      <c r="B84" s="20" t="s">
        <v>41</v>
      </c>
      <c r="C84" s="20" t="s">
        <v>49</v>
      </c>
      <c r="D84" s="20" t="s">
        <v>75</v>
      </c>
      <c r="E84" s="20" t="s">
        <v>76</v>
      </c>
      <c r="F84" s="20" t="s">
        <v>76</v>
      </c>
      <c r="G84" s="20" t="s">
        <v>76</v>
      </c>
      <c r="H84" s="20" t="s">
        <v>36</v>
      </c>
      <c r="I84" s="64" t="s">
        <v>37</v>
      </c>
      <c r="J84" s="28" t="s">
        <v>41</v>
      </c>
      <c r="K84" s="20" t="s">
        <v>77</v>
      </c>
      <c r="L84" s="64"/>
      <c r="M84" s="28" t="s">
        <v>46</v>
      </c>
      <c r="N84" s="20" t="s">
        <v>54</v>
      </c>
      <c r="O84" s="30">
        <v>0.11</v>
      </c>
      <c r="P84" s="65"/>
      <c r="Q84" s="64"/>
      <c r="R84" s="36">
        <v>205.52</v>
      </c>
      <c r="S84" s="36"/>
      <c r="T84" s="36">
        <v>0</v>
      </c>
      <c r="U84" s="36">
        <f t="shared" si="10"/>
        <v>205.52</v>
      </c>
      <c r="V84" s="38">
        <f t="shared" si="12"/>
        <v>0</v>
      </c>
      <c r="W84" s="36"/>
      <c r="X84" s="38">
        <f t="shared" si="9"/>
        <v>0</v>
      </c>
      <c r="Y84" s="36">
        <f t="shared" si="13"/>
        <v>0</v>
      </c>
      <c r="Z84" s="36">
        <f t="shared" si="11"/>
        <v>0</v>
      </c>
      <c r="AA84" s="26">
        <v>0.05</v>
      </c>
      <c r="AB84" s="64"/>
      <c r="AC84" s="64"/>
      <c r="AD84" s="64"/>
      <c r="AE84" s="47" t="s">
        <v>40</v>
      </c>
      <c r="AF84" s="30">
        <v>0.22</v>
      </c>
    </row>
    <row r="85" spans="1:32" ht="14.25">
      <c r="A85" s="81">
        <v>43862</v>
      </c>
      <c r="B85" s="20" t="s">
        <v>30</v>
      </c>
      <c r="C85" s="20" t="s">
        <v>42</v>
      </c>
      <c r="D85" s="20" t="s">
        <v>78</v>
      </c>
      <c r="E85" s="20" t="s">
        <v>79</v>
      </c>
      <c r="F85" s="20" t="s">
        <v>80</v>
      </c>
      <c r="G85" s="20" t="s">
        <v>235</v>
      </c>
      <c r="H85" s="20" t="s">
        <v>36</v>
      </c>
      <c r="I85" s="64" t="s">
        <v>37</v>
      </c>
      <c r="J85" s="28" t="s">
        <v>41</v>
      </c>
      <c r="K85" s="20" t="s">
        <v>81</v>
      </c>
      <c r="L85" s="64"/>
      <c r="M85" s="28" t="s">
        <v>38</v>
      </c>
      <c r="N85" s="20" t="s">
        <v>54</v>
      </c>
      <c r="O85" s="30">
        <v>0.05</v>
      </c>
      <c r="P85" s="65"/>
      <c r="Q85" s="64"/>
      <c r="R85" s="36">
        <v>1766.24</v>
      </c>
      <c r="S85" s="36"/>
      <c r="T85" s="36">
        <v>0</v>
      </c>
      <c r="U85" s="36">
        <f t="shared" si="10"/>
        <v>1766.24</v>
      </c>
      <c r="V85" s="38">
        <f t="shared" si="12"/>
        <v>0</v>
      </c>
      <c r="W85" s="36"/>
      <c r="X85" s="38">
        <f t="shared" si="9"/>
        <v>0</v>
      </c>
      <c r="Y85" s="36">
        <f t="shared" si="13"/>
        <v>0</v>
      </c>
      <c r="Z85" s="36">
        <f t="shared" si="11"/>
        <v>0</v>
      </c>
      <c r="AA85" s="26">
        <v>0.05</v>
      </c>
      <c r="AB85" s="64"/>
      <c r="AC85" s="64"/>
      <c r="AD85" s="64"/>
      <c r="AE85" s="47" t="s">
        <v>53</v>
      </c>
      <c r="AF85" s="30">
        <v>0.42</v>
      </c>
    </row>
    <row r="86" spans="1:32" ht="14.25">
      <c r="A86" s="81">
        <v>43862</v>
      </c>
      <c r="B86" s="20" t="s">
        <v>41</v>
      </c>
      <c r="C86" s="20" t="s">
        <v>61</v>
      </c>
      <c r="D86" s="20" t="s">
        <v>62</v>
      </c>
      <c r="E86" s="20" t="s">
        <v>82</v>
      </c>
      <c r="F86" s="20" t="s">
        <v>82</v>
      </c>
      <c r="G86" s="20" t="s">
        <v>82</v>
      </c>
      <c r="H86" s="20" t="s">
        <v>36</v>
      </c>
      <c r="I86" s="64" t="s">
        <v>37</v>
      </c>
      <c r="J86" s="28" t="s">
        <v>41</v>
      </c>
      <c r="K86" s="20" t="s">
        <v>82</v>
      </c>
      <c r="L86" s="64"/>
      <c r="M86" s="28" t="s">
        <v>46</v>
      </c>
      <c r="N86" s="20" t="s">
        <v>54</v>
      </c>
      <c r="O86" s="30">
        <v>5.5E-2</v>
      </c>
      <c r="P86" s="65"/>
      <c r="Q86" s="64"/>
      <c r="R86" s="36">
        <v>41646.660000000003</v>
      </c>
      <c r="S86" s="36"/>
      <c r="T86" s="36">
        <v>29355.1</v>
      </c>
      <c r="U86" s="36">
        <f t="shared" si="10"/>
        <v>12291.560000000005</v>
      </c>
      <c r="V86" s="38">
        <f t="shared" si="12"/>
        <v>28004.028451882841</v>
      </c>
      <c r="W86" s="36"/>
      <c r="X86" s="38">
        <f t="shared" si="9"/>
        <v>0</v>
      </c>
      <c r="Y86" s="36">
        <f t="shared" si="13"/>
        <v>1351.0715481171574</v>
      </c>
      <c r="Z86" s="36">
        <f t="shared" si="11"/>
        <v>29355.1</v>
      </c>
      <c r="AA86" s="26">
        <v>0.05</v>
      </c>
      <c r="AB86" s="64"/>
      <c r="AC86" s="64"/>
      <c r="AD86" s="64"/>
      <c r="AE86" s="47" t="s">
        <v>53</v>
      </c>
      <c r="AF86" s="30">
        <v>0.14000000000000001</v>
      </c>
    </row>
    <row r="87" spans="1:32" ht="14.25">
      <c r="A87" s="81">
        <v>43862</v>
      </c>
      <c r="B87" s="20" t="s">
        <v>30</v>
      </c>
      <c r="C87" s="20" t="s">
        <v>31</v>
      </c>
      <c r="D87" s="20" t="s">
        <v>83</v>
      </c>
      <c r="E87" s="20" t="s">
        <v>84</v>
      </c>
      <c r="F87" s="20" t="s">
        <v>85</v>
      </c>
      <c r="G87" s="20" t="s">
        <v>235</v>
      </c>
      <c r="H87" s="20" t="s">
        <v>36</v>
      </c>
      <c r="I87" s="64" t="s">
        <v>37</v>
      </c>
      <c r="J87" s="28" t="s">
        <v>41</v>
      </c>
      <c r="K87" s="20" t="s">
        <v>86</v>
      </c>
      <c r="L87" s="64"/>
      <c r="M87" s="28" t="s">
        <v>87</v>
      </c>
      <c r="N87" s="20" t="s">
        <v>54</v>
      </c>
      <c r="O87" s="30">
        <v>0.18</v>
      </c>
      <c r="P87" s="65"/>
      <c r="Q87" s="64"/>
      <c r="R87" s="36">
        <v>131941.95000000001</v>
      </c>
      <c r="S87" s="36"/>
      <c r="T87" s="36">
        <v>0</v>
      </c>
      <c r="U87" s="36">
        <f t="shared" si="10"/>
        <v>131941.95000000001</v>
      </c>
      <c r="V87" s="38">
        <f t="shared" si="12"/>
        <v>0</v>
      </c>
      <c r="W87" s="36"/>
      <c r="X87" s="38">
        <f t="shared" si="9"/>
        <v>0</v>
      </c>
      <c r="Y87" s="36">
        <f t="shared" si="13"/>
        <v>0</v>
      </c>
      <c r="Z87" s="36">
        <f t="shared" si="11"/>
        <v>0</v>
      </c>
      <c r="AA87" s="26">
        <v>0.05</v>
      </c>
      <c r="AB87" s="64"/>
      <c r="AC87" s="64"/>
      <c r="AD87" s="64"/>
      <c r="AE87" s="47" t="s">
        <v>40</v>
      </c>
      <c r="AF87" s="30" t="s">
        <v>88</v>
      </c>
    </row>
    <row r="88" spans="1:32" ht="14.25">
      <c r="A88" s="81">
        <v>43862</v>
      </c>
      <c r="B88" s="20" t="s">
        <v>30</v>
      </c>
      <c r="C88" s="20" t="s">
        <v>89</v>
      </c>
      <c r="D88" s="20" t="s">
        <v>90</v>
      </c>
      <c r="E88" s="20" t="s">
        <v>91</v>
      </c>
      <c r="F88" s="20" t="s">
        <v>92</v>
      </c>
      <c r="G88" s="20" t="s">
        <v>235</v>
      </c>
      <c r="H88" s="20" t="s">
        <v>36</v>
      </c>
      <c r="I88" s="64" t="s">
        <v>37</v>
      </c>
      <c r="J88" s="28" t="s">
        <v>41</v>
      </c>
      <c r="K88" s="20" t="s">
        <v>86</v>
      </c>
      <c r="L88" s="64"/>
      <c r="M88" s="28" t="s">
        <v>87</v>
      </c>
      <c r="N88" s="20" t="s">
        <v>54</v>
      </c>
      <c r="O88" s="30">
        <v>0.18</v>
      </c>
      <c r="P88" s="65"/>
      <c r="Q88" s="64"/>
      <c r="R88" s="36">
        <v>8102.9149295775096</v>
      </c>
      <c r="S88" s="36"/>
      <c r="T88" s="36">
        <v>0</v>
      </c>
      <c r="U88" s="36">
        <f t="shared" si="10"/>
        <v>8102.9149295775096</v>
      </c>
      <c r="V88" s="38">
        <f t="shared" si="12"/>
        <v>0</v>
      </c>
      <c r="W88" s="36"/>
      <c r="X88" s="38">
        <f t="shared" si="9"/>
        <v>0</v>
      </c>
      <c r="Y88" s="36">
        <f t="shared" si="13"/>
        <v>0</v>
      </c>
      <c r="Z88" s="36">
        <f t="shared" si="11"/>
        <v>0</v>
      </c>
      <c r="AA88" s="26">
        <v>0.05</v>
      </c>
      <c r="AB88" s="64"/>
      <c r="AC88" s="64"/>
      <c r="AD88" s="64"/>
      <c r="AE88" s="47" t="s">
        <v>40</v>
      </c>
      <c r="AF88" s="30">
        <v>0.42</v>
      </c>
    </row>
    <row r="89" spans="1:32" ht="14.25">
      <c r="A89" s="81">
        <v>43862</v>
      </c>
      <c r="B89" s="20" t="s">
        <v>30</v>
      </c>
      <c r="C89" s="20" t="s">
        <v>89</v>
      </c>
      <c r="D89" s="20" t="s">
        <v>90</v>
      </c>
      <c r="E89" s="20" t="s">
        <v>93</v>
      </c>
      <c r="F89" s="20" t="s">
        <v>94</v>
      </c>
      <c r="G89" s="20" t="s">
        <v>235</v>
      </c>
      <c r="H89" s="20" t="s">
        <v>36</v>
      </c>
      <c r="I89" s="64" t="s">
        <v>37</v>
      </c>
      <c r="J89" s="28" t="s">
        <v>41</v>
      </c>
      <c r="K89" s="20" t="s">
        <v>86</v>
      </c>
      <c r="L89" s="64"/>
      <c r="M89" s="28" t="s">
        <v>87</v>
      </c>
      <c r="N89" s="20" t="s">
        <v>54</v>
      </c>
      <c r="O89" s="30">
        <v>0.03</v>
      </c>
      <c r="P89" s="65"/>
      <c r="Q89" s="64"/>
      <c r="R89" s="36">
        <v>655.37999999978604</v>
      </c>
      <c r="S89" s="36"/>
      <c r="T89" s="36">
        <v>0</v>
      </c>
      <c r="U89" s="36">
        <f t="shared" si="10"/>
        <v>655.37999999978604</v>
      </c>
      <c r="V89" s="38">
        <f t="shared" si="12"/>
        <v>0</v>
      </c>
      <c r="W89" s="36"/>
      <c r="X89" s="38">
        <f t="shared" si="9"/>
        <v>0</v>
      </c>
      <c r="Y89" s="36">
        <f t="shared" si="13"/>
        <v>0</v>
      </c>
      <c r="Z89" s="36">
        <f t="shared" si="11"/>
        <v>0</v>
      </c>
      <c r="AA89" s="26">
        <v>0.05</v>
      </c>
      <c r="AB89" s="64"/>
      <c r="AC89" s="64"/>
      <c r="AD89" s="64"/>
      <c r="AE89" s="47" t="s">
        <v>40</v>
      </c>
      <c r="AF89" s="30">
        <v>0.42</v>
      </c>
    </row>
    <row r="90" spans="1:32" ht="14.25">
      <c r="A90" s="81">
        <v>43862</v>
      </c>
      <c r="B90" s="20" t="s">
        <v>30</v>
      </c>
      <c r="C90" s="20" t="s">
        <v>89</v>
      </c>
      <c r="D90" s="20" t="s">
        <v>90</v>
      </c>
      <c r="E90" s="20" t="s">
        <v>95</v>
      </c>
      <c r="F90" s="20" t="s">
        <v>96</v>
      </c>
      <c r="G90" s="20" t="s">
        <v>235</v>
      </c>
      <c r="H90" s="20" t="s">
        <v>36</v>
      </c>
      <c r="I90" s="64" t="s">
        <v>37</v>
      </c>
      <c r="J90" s="28" t="s">
        <v>41</v>
      </c>
      <c r="K90" s="20" t="s">
        <v>86</v>
      </c>
      <c r="L90" s="64"/>
      <c r="M90" s="28" t="s">
        <v>87</v>
      </c>
      <c r="N90" s="20" t="s">
        <v>54</v>
      </c>
      <c r="O90" s="30">
        <v>0.22</v>
      </c>
      <c r="P90" s="65"/>
      <c r="Q90" s="64"/>
      <c r="R90" s="36">
        <v>32528.018732394001</v>
      </c>
      <c r="S90" s="36"/>
      <c r="T90" s="36">
        <v>0</v>
      </c>
      <c r="U90" s="36">
        <f t="shared" si="10"/>
        <v>32528.018732394001</v>
      </c>
      <c r="V90" s="38">
        <f t="shared" si="12"/>
        <v>0</v>
      </c>
      <c r="W90" s="36"/>
      <c r="X90" s="38">
        <f t="shared" si="9"/>
        <v>0</v>
      </c>
      <c r="Y90" s="36">
        <f t="shared" si="13"/>
        <v>0</v>
      </c>
      <c r="Z90" s="36">
        <f t="shared" si="11"/>
        <v>0</v>
      </c>
      <c r="AA90" s="26">
        <v>0.05</v>
      </c>
      <c r="AB90" s="64"/>
      <c r="AC90" s="64"/>
      <c r="AD90" s="64"/>
      <c r="AE90" s="47" t="s">
        <v>40</v>
      </c>
      <c r="AF90" s="30">
        <v>0.42</v>
      </c>
    </row>
    <row r="91" spans="1:32" ht="14.25">
      <c r="A91" s="81">
        <v>43862</v>
      </c>
      <c r="B91" s="20" t="s">
        <v>30</v>
      </c>
      <c r="C91" s="20" t="s">
        <v>89</v>
      </c>
      <c r="D91" s="20" t="s">
        <v>90</v>
      </c>
      <c r="E91" s="20" t="s">
        <v>97</v>
      </c>
      <c r="F91" s="20" t="s">
        <v>98</v>
      </c>
      <c r="G91" s="20" t="s">
        <v>235</v>
      </c>
      <c r="H91" s="20" t="s">
        <v>36</v>
      </c>
      <c r="I91" s="64" t="s">
        <v>37</v>
      </c>
      <c r="J91" s="28" t="s">
        <v>41</v>
      </c>
      <c r="K91" s="20" t="s">
        <v>86</v>
      </c>
      <c r="L91" s="64"/>
      <c r="M91" s="28" t="s">
        <v>87</v>
      </c>
      <c r="N91" s="20" t="s">
        <v>54</v>
      </c>
      <c r="O91" s="30">
        <v>0.08</v>
      </c>
      <c r="P91" s="65"/>
      <c r="Q91" s="64"/>
      <c r="R91" s="36">
        <v>44404.901830985997</v>
      </c>
      <c r="S91" s="36"/>
      <c r="T91" s="36">
        <v>0</v>
      </c>
      <c r="U91" s="36">
        <f t="shared" si="10"/>
        <v>44404.901830985997</v>
      </c>
      <c r="V91" s="38">
        <f t="shared" si="12"/>
        <v>0</v>
      </c>
      <c r="W91" s="36"/>
      <c r="X91" s="38">
        <f t="shared" si="9"/>
        <v>0</v>
      </c>
      <c r="Y91" s="36">
        <f t="shared" si="13"/>
        <v>0</v>
      </c>
      <c r="Z91" s="36">
        <f t="shared" si="11"/>
        <v>0</v>
      </c>
      <c r="AA91" s="26">
        <v>0.05</v>
      </c>
      <c r="AB91" s="64"/>
      <c r="AC91" s="64"/>
      <c r="AD91" s="64"/>
      <c r="AE91" s="47" t="s">
        <v>40</v>
      </c>
      <c r="AF91" s="30" t="s">
        <v>99</v>
      </c>
    </row>
    <row r="92" spans="1:32" ht="14.25">
      <c r="A92" s="81">
        <v>43862</v>
      </c>
      <c r="B92" s="20" t="s">
        <v>30</v>
      </c>
      <c r="C92" s="20" t="s">
        <v>89</v>
      </c>
      <c r="D92" s="20" t="s">
        <v>90</v>
      </c>
      <c r="E92" s="20" t="s">
        <v>100</v>
      </c>
      <c r="F92" s="20" t="s">
        <v>101</v>
      </c>
      <c r="G92" s="20" t="s">
        <v>235</v>
      </c>
      <c r="H92" s="20" t="s">
        <v>36</v>
      </c>
      <c r="I92" s="64" t="s">
        <v>37</v>
      </c>
      <c r="J92" s="28" t="s">
        <v>41</v>
      </c>
      <c r="K92" s="20" t="s">
        <v>86</v>
      </c>
      <c r="L92" s="64"/>
      <c r="M92" s="28" t="s">
        <v>87</v>
      </c>
      <c r="N92" s="20" t="s">
        <v>54</v>
      </c>
      <c r="O92" s="30">
        <v>0.04</v>
      </c>
      <c r="P92" s="65"/>
      <c r="Q92" s="64"/>
      <c r="R92" s="36">
        <v>227.30774647876399</v>
      </c>
      <c r="S92" s="36"/>
      <c r="T92" s="36">
        <v>0</v>
      </c>
      <c r="U92" s="36">
        <f t="shared" si="10"/>
        <v>227.30774647876399</v>
      </c>
      <c r="V92" s="38">
        <f t="shared" si="12"/>
        <v>0</v>
      </c>
      <c r="W92" s="36"/>
      <c r="X92" s="38">
        <f t="shared" si="9"/>
        <v>0</v>
      </c>
      <c r="Y92" s="36">
        <f t="shared" si="13"/>
        <v>0</v>
      </c>
      <c r="Z92" s="36">
        <f t="shared" si="11"/>
        <v>0</v>
      </c>
      <c r="AA92" s="26">
        <v>0.05</v>
      </c>
      <c r="AB92" s="64"/>
      <c r="AC92" s="64"/>
      <c r="AD92" s="64"/>
      <c r="AE92" s="47" t="s">
        <v>40</v>
      </c>
      <c r="AF92" s="30">
        <v>0.42</v>
      </c>
    </row>
    <row r="93" spans="1:32" ht="14.25">
      <c r="A93" s="81">
        <v>43862</v>
      </c>
      <c r="B93" s="20" t="s">
        <v>30</v>
      </c>
      <c r="C93" s="20" t="s">
        <v>89</v>
      </c>
      <c r="D93" s="20" t="s">
        <v>90</v>
      </c>
      <c r="E93" s="20" t="s">
        <v>84</v>
      </c>
      <c r="F93" s="20" t="s">
        <v>102</v>
      </c>
      <c r="G93" s="20" t="s">
        <v>235</v>
      </c>
      <c r="H93" s="20" t="s">
        <v>36</v>
      </c>
      <c r="I93" s="64" t="s">
        <v>37</v>
      </c>
      <c r="J93" s="28" t="s">
        <v>41</v>
      </c>
      <c r="K93" s="20" t="s">
        <v>86</v>
      </c>
      <c r="L93" s="64"/>
      <c r="M93" s="28" t="s">
        <v>87</v>
      </c>
      <c r="N93" s="20" t="s">
        <v>54</v>
      </c>
      <c r="O93" s="30">
        <v>0.23</v>
      </c>
      <c r="P93" s="65"/>
      <c r="Q93" s="64"/>
      <c r="R93" s="36">
        <v>152.264929577999</v>
      </c>
      <c r="S93" s="36"/>
      <c r="T93" s="36">
        <v>0</v>
      </c>
      <c r="U93" s="36">
        <f t="shared" si="10"/>
        <v>152.264929577999</v>
      </c>
      <c r="V93" s="38">
        <f t="shared" si="12"/>
        <v>0</v>
      </c>
      <c r="W93" s="36"/>
      <c r="X93" s="38">
        <f t="shared" si="9"/>
        <v>0</v>
      </c>
      <c r="Y93" s="36">
        <f t="shared" si="13"/>
        <v>0</v>
      </c>
      <c r="Z93" s="36">
        <f t="shared" si="11"/>
        <v>0</v>
      </c>
      <c r="AA93" s="26">
        <v>0.05</v>
      </c>
      <c r="AB93" s="64"/>
      <c r="AC93" s="64"/>
      <c r="AD93" s="64"/>
      <c r="AE93" s="47" t="s">
        <v>40</v>
      </c>
      <c r="AF93" s="30" t="s">
        <v>99</v>
      </c>
    </row>
    <row r="94" spans="1:32" ht="14.25">
      <c r="A94" s="81">
        <v>43862</v>
      </c>
      <c r="B94" s="20" t="s">
        <v>30</v>
      </c>
      <c r="C94" s="20" t="s">
        <v>89</v>
      </c>
      <c r="D94" s="20" t="s">
        <v>90</v>
      </c>
      <c r="E94" s="20" t="s">
        <v>103</v>
      </c>
      <c r="F94" s="20" t="s">
        <v>104</v>
      </c>
      <c r="G94" s="20" t="s">
        <v>235</v>
      </c>
      <c r="H94" s="20" t="s">
        <v>36</v>
      </c>
      <c r="I94" s="64" t="s">
        <v>37</v>
      </c>
      <c r="J94" s="28" t="s">
        <v>41</v>
      </c>
      <c r="K94" s="20" t="s">
        <v>86</v>
      </c>
      <c r="L94" s="64"/>
      <c r="M94" s="28" t="s">
        <v>87</v>
      </c>
      <c r="N94" s="20" t="s">
        <v>54</v>
      </c>
      <c r="O94" s="30">
        <v>0.13</v>
      </c>
      <c r="P94" s="65"/>
      <c r="Q94" s="64"/>
      <c r="R94" s="36">
        <v>870846.699999996</v>
      </c>
      <c r="S94" s="36"/>
      <c r="T94" s="36">
        <v>0</v>
      </c>
      <c r="U94" s="36">
        <f t="shared" si="10"/>
        <v>870846.699999996</v>
      </c>
      <c r="V94" s="38">
        <f t="shared" si="12"/>
        <v>0</v>
      </c>
      <c r="W94" s="36"/>
      <c r="X94" s="38">
        <f t="shared" si="9"/>
        <v>0</v>
      </c>
      <c r="Y94" s="36">
        <f t="shared" si="13"/>
        <v>0</v>
      </c>
      <c r="Z94" s="36">
        <f t="shared" si="11"/>
        <v>0</v>
      </c>
      <c r="AA94" s="26">
        <v>0.05</v>
      </c>
      <c r="AB94" s="64"/>
      <c r="AC94" s="64"/>
      <c r="AD94" s="64"/>
      <c r="AE94" s="47" t="s">
        <v>40</v>
      </c>
      <c r="AF94" s="30" t="s">
        <v>99</v>
      </c>
    </row>
    <row r="95" spans="1:32" ht="14.25">
      <c r="A95" s="81">
        <v>43862</v>
      </c>
      <c r="B95" s="20" t="s">
        <v>30</v>
      </c>
      <c r="C95" s="20" t="s">
        <v>89</v>
      </c>
      <c r="D95" s="20" t="s">
        <v>90</v>
      </c>
      <c r="E95" s="20" t="s">
        <v>105</v>
      </c>
      <c r="F95" s="20" t="s">
        <v>106</v>
      </c>
      <c r="G95" s="20" t="s">
        <v>235</v>
      </c>
      <c r="H95" s="20" t="s">
        <v>36</v>
      </c>
      <c r="I95" s="64" t="s">
        <v>37</v>
      </c>
      <c r="J95" s="28" t="s">
        <v>41</v>
      </c>
      <c r="K95" s="20" t="s">
        <v>86</v>
      </c>
      <c r="L95" s="64"/>
      <c r="M95" s="28" t="s">
        <v>87</v>
      </c>
      <c r="N95" s="20" t="s">
        <v>54</v>
      </c>
      <c r="O95" s="30">
        <v>0.03</v>
      </c>
      <c r="P95" s="65"/>
      <c r="Q95" s="64"/>
      <c r="R95" s="36">
        <v>425.555211267598</v>
      </c>
      <c r="S95" s="36"/>
      <c r="T95" s="36">
        <v>0</v>
      </c>
      <c r="U95" s="36">
        <f t="shared" si="10"/>
        <v>425.555211267598</v>
      </c>
      <c r="V95" s="38">
        <f t="shared" si="12"/>
        <v>0</v>
      </c>
      <c r="W95" s="36"/>
      <c r="X95" s="38">
        <f t="shared" si="9"/>
        <v>0</v>
      </c>
      <c r="Y95" s="36">
        <f t="shared" si="13"/>
        <v>0</v>
      </c>
      <c r="Z95" s="36">
        <f t="shared" si="11"/>
        <v>0</v>
      </c>
      <c r="AA95" s="26">
        <v>0.05</v>
      </c>
      <c r="AB95" s="64"/>
      <c r="AC95" s="64"/>
      <c r="AD95" s="64"/>
      <c r="AE95" s="47" t="s">
        <v>40</v>
      </c>
      <c r="AF95" s="30">
        <v>0.42</v>
      </c>
    </row>
    <row r="96" spans="1:32" ht="14.25">
      <c r="A96" s="81">
        <v>43862</v>
      </c>
      <c r="B96" s="20" t="s">
        <v>30</v>
      </c>
      <c r="C96" s="20" t="s">
        <v>89</v>
      </c>
      <c r="D96" s="20" t="s">
        <v>90</v>
      </c>
      <c r="E96" s="20" t="s">
        <v>107</v>
      </c>
      <c r="F96" s="20" t="s">
        <v>108</v>
      </c>
      <c r="G96" s="20" t="s">
        <v>235</v>
      </c>
      <c r="H96" s="20" t="s">
        <v>36</v>
      </c>
      <c r="I96" s="64" t="s">
        <v>37</v>
      </c>
      <c r="J96" s="28" t="s">
        <v>41</v>
      </c>
      <c r="K96" s="20" t="s">
        <v>86</v>
      </c>
      <c r="L96" s="64"/>
      <c r="M96" s="28" t="s">
        <v>87</v>
      </c>
      <c r="N96" s="20" t="s">
        <v>54</v>
      </c>
      <c r="O96" s="30">
        <v>0.22</v>
      </c>
      <c r="P96" s="65"/>
      <c r="Q96" s="64"/>
      <c r="R96" s="36">
        <v>1402.38690140774</v>
      </c>
      <c r="S96" s="36"/>
      <c r="T96" s="36">
        <v>0</v>
      </c>
      <c r="U96" s="36">
        <f t="shared" si="10"/>
        <v>1402.38690140774</v>
      </c>
      <c r="V96" s="38">
        <f t="shared" si="12"/>
        <v>0</v>
      </c>
      <c r="W96" s="36"/>
      <c r="X96" s="38">
        <f t="shared" si="9"/>
        <v>0</v>
      </c>
      <c r="Y96" s="36">
        <f t="shared" si="13"/>
        <v>0</v>
      </c>
      <c r="Z96" s="36">
        <f t="shared" si="11"/>
        <v>0</v>
      </c>
      <c r="AA96" s="26">
        <v>0.05</v>
      </c>
      <c r="AB96" s="64"/>
      <c r="AC96" s="64"/>
      <c r="AD96" s="64"/>
      <c r="AE96" s="47" t="s">
        <v>40</v>
      </c>
      <c r="AF96" s="30">
        <v>0.42</v>
      </c>
    </row>
    <row r="97" spans="1:32" ht="14.25">
      <c r="A97" s="81">
        <v>43862</v>
      </c>
      <c r="B97" s="20" t="s">
        <v>30</v>
      </c>
      <c r="C97" s="20" t="s">
        <v>89</v>
      </c>
      <c r="D97" s="20" t="s">
        <v>90</v>
      </c>
      <c r="E97" s="20" t="s">
        <v>109</v>
      </c>
      <c r="F97" s="20" t="s">
        <v>110</v>
      </c>
      <c r="G97" s="20" t="s">
        <v>235</v>
      </c>
      <c r="H97" s="20" t="s">
        <v>36</v>
      </c>
      <c r="I97" s="64" t="s">
        <v>37</v>
      </c>
      <c r="J97" s="28" t="s">
        <v>41</v>
      </c>
      <c r="K97" s="20" t="s">
        <v>86</v>
      </c>
      <c r="L97" s="64"/>
      <c r="M97" s="28" t="s">
        <v>87</v>
      </c>
      <c r="N97" s="20" t="s">
        <v>54</v>
      </c>
      <c r="O97" s="30">
        <v>0.23</v>
      </c>
      <c r="P97" s="65"/>
      <c r="Q97" s="64"/>
      <c r="R97" s="36">
        <v>12961.68</v>
      </c>
      <c r="S97" s="36"/>
      <c r="T97" s="36">
        <v>0</v>
      </c>
      <c r="U97" s="36">
        <f t="shared" si="10"/>
        <v>12961.68</v>
      </c>
      <c r="V97" s="38">
        <f t="shared" si="12"/>
        <v>0</v>
      </c>
      <c r="W97" s="36"/>
      <c r="X97" s="38">
        <f t="shared" si="9"/>
        <v>0</v>
      </c>
      <c r="Y97" s="36">
        <f t="shared" si="13"/>
        <v>0</v>
      </c>
      <c r="Z97" s="36">
        <f t="shared" si="11"/>
        <v>0</v>
      </c>
      <c r="AA97" s="26">
        <v>0.05</v>
      </c>
      <c r="AB97" s="64"/>
      <c r="AC97" s="64"/>
      <c r="AD97" s="64"/>
      <c r="AE97" s="47" t="s">
        <v>40</v>
      </c>
      <c r="AF97" s="30">
        <v>0.42</v>
      </c>
    </row>
    <row r="98" spans="1:32" ht="14.25">
      <c r="A98" s="81">
        <v>43862</v>
      </c>
      <c r="B98" s="20" t="s">
        <v>30</v>
      </c>
      <c r="C98" s="20" t="s">
        <v>89</v>
      </c>
      <c r="D98" s="20" t="s">
        <v>90</v>
      </c>
      <c r="E98" s="20" t="s">
        <v>111</v>
      </c>
      <c r="F98" s="20" t="s">
        <v>112</v>
      </c>
      <c r="G98" s="20" t="s">
        <v>235</v>
      </c>
      <c r="H98" s="20" t="s">
        <v>36</v>
      </c>
      <c r="I98" s="64" t="s">
        <v>37</v>
      </c>
      <c r="J98" s="28" t="s">
        <v>41</v>
      </c>
      <c r="K98" s="20" t="s">
        <v>86</v>
      </c>
      <c r="L98" s="64"/>
      <c r="M98" s="28" t="s">
        <v>87</v>
      </c>
      <c r="N98" s="20" t="s">
        <v>54</v>
      </c>
      <c r="O98" s="30">
        <v>0.13</v>
      </c>
      <c r="P98" s="65"/>
      <c r="Q98" s="64"/>
      <c r="R98" s="36">
        <v>143.460985915328</v>
      </c>
      <c r="S98" s="36"/>
      <c r="T98" s="36">
        <v>0</v>
      </c>
      <c r="U98" s="36">
        <f t="shared" si="10"/>
        <v>143.460985915328</v>
      </c>
      <c r="V98" s="38">
        <f t="shared" si="12"/>
        <v>0</v>
      </c>
      <c r="W98" s="36"/>
      <c r="X98" s="38">
        <f t="shared" si="9"/>
        <v>0</v>
      </c>
      <c r="Y98" s="36">
        <f t="shared" si="13"/>
        <v>0</v>
      </c>
      <c r="Z98" s="36">
        <f t="shared" si="11"/>
        <v>0</v>
      </c>
      <c r="AA98" s="26">
        <v>0.05</v>
      </c>
      <c r="AB98" s="64"/>
      <c r="AC98" s="64"/>
      <c r="AD98" s="64"/>
      <c r="AE98" s="47" t="s">
        <v>40</v>
      </c>
      <c r="AF98" s="30">
        <v>0.42</v>
      </c>
    </row>
    <row r="99" spans="1:32" ht="14.25">
      <c r="A99" s="81">
        <v>43862</v>
      </c>
      <c r="B99" s="20" t="s">
        <v>30</v>
      </c>
      <c r="C99" s="20" t="s">
        <v>89</v>
      </c>
      <c r="D99" s="20" t="s">
        <v>90</v>
      </c>
      <c r="E99" s="20" t="s">
        <v>113</v>
      </c>
      <c r="F99" s="20" t="s">
        <v>114</v>
      </c>
      <c r="G99" s="20" t="s">
        <v>235</v>
      </c>
      <c r="H99" s="20" t="s">
        <v>36</v>
      </c>
      <c r="I99" s="64" t="s">
        <v>37</v>
      </c>
      <c r="J99" s="28" t="s">
        <v>41</v>
      </c>
      <c r="K99" s="20" t="s">
        <v>86</v>
      </c>
      <c r="L99" s="64"/>
      <c r="M99" s="28" t="s">
        <v>87</v>
      </c>
      <c r="N99" s="20" t="s">
        <v>54</v>
      </c>
      <c r="O99" s="30">
        <v>0.18</v>
      </c>
      <c r="P99" s="65"/>
      <c r="Q99" s="64"/>
      <c r="R99" s="36">
        <v>2063.5353521120301</v>
      </c>
      <c r="S99" s="36"/>
      <c r="T99" s="36">
        <v>0</v>
      </c>
      <c r="U99" s="36">
        <f t="shared" si="10"/>
        <v>2063.5353521120301</v>
      </c>
      <c r="V99" s="38">
        <f t="shared" si="12"/>
        <v>0</v>
      </c>
      <c r="W99" s="36"/>
      <c r="X99" s="38">
        <f t="shared" si="9"/>
        <v>0</v>
      </c>
      <c r="Y99" s="36">
        <f t="shared" si="13"/>
        <v>0</v>
      </c>
      <c r="Z99" s="36">
        <f t="shared" si="11"/>
        <v>0</v>
      </c>
      <c r="AA99" s="26">
        <v>0.05</v>
      </c>
      <c r="AB99" s="64"/>
      <c r="AC99" s="64"/>
      <c r="AD99" s="64"/>
      <c r="AE99" s="47" t="s">
        <v>40</v>
      </c>
      <c r="AF99" s="30">
        <v>0.42</v>
      </c>
    </row>
    <row r="100" spans="1:32" ht="14.25">
      <c r="A100" s="81">
        <v>43862</v>
      </c>
      <c r="B100" s="20" t="s">
        <v>30</v>
      </c>
      <c r="C100" s="20" t="s">
        <v>89</v>
      </c>
      <c r="D100" s="20" t="s">
        <v>115</v>
      </c>
      <c r="E100" s="20" t="s">
        <v>116</v>
      </c>
      <c r="F100" s="20" t="s">
        <v>117</v>
      </c>
      <c r="G100" s="20" t="s">
        <v>235</v>
      </c>
      <c r="H100" s="20" t="s">
        <v>36</v>
      </c>
      <c r="I100" s="64" t="s">
        <v>37</v>
      </c>
      <c r="J100" s="28" t="s">
        <v>41</v>
      </c>
      <c r="K100" s="20" t="s">
        <v>86</v>
      </c>
      <c r="L100" s="64"/>
      <c r="M100" s="28" t="s">
        <v>87</v>
      </c>
      <c r="N100" s="20" t="s">
        <v>54</v>
      </c>
      <c r="O100" s="30">
        <v>0.18</v>
      </c>
      <c r="P100" s="65"/>
      <c r="Q100" s="64"/>
      <c r="R100" s="36">
        <v>114142.344929578</v>
      </c>
      <c r="S100" s="36"/>
      <c r="T100" s="36">
        <v>0</v>
      </c>
      <c r="U100" s="36">
        <f t="shared" si="10"/>
        <v>114142.344929578</v>
      </c>
      <c r="V100" s="38">
        <f t="shared" si="12"/>
        <v>0</v>
      </c>
      <c r="W100" s="36"/>
      <c r="X100" s="38">
        <f t="shared" si="9"/>
        <v>0</v>
      </c>
      <c r="Y100" s="36">
        <f t="shared" si="13"/>
        <v>0</v>
      </c>
      <c r="Z100" s="36">
        <f t="shared" si="11"/>
        <v>0</v>
      </c>
      <c r="AA100" s="26">
        <v>0.05</v>
      </c>
      <c r="AB100" s="64"/>
      <c r="AC100" s="64"/>
      <c r="AD100" s="64"/>
      <c r="AE100" s="47" t="s">
        <v>40</v>
      </c>
      <c r="AF100" s="30">
        <v>0.42</v>
      </c>
    </row>
    <row r="101" spans="1:32" ht="14.25">
      <c r="A101" s="81">
        <v>43862</v>
      </c>
      <c r="B101" s="20" t="s">
        <v>30</v>
      </c>
      <c r="C101" s="20" t="s">
        <v>89</v>
      </c>
      <c r="D101" s="20" t="s">
        <v>115</v>
      </c>
      <c r="E101" s="20" t="s">
        <v>86</v>
      </c>
      <c r="F101" s="20" t="s">
        <v>118</v>
      </c>
      <c r="G101" s="20" t="s">
        <v>235</v>
      </c>
      <c r="H101" s="20" t="s">
        <v>36</v>
      </c>
      <c r="I101" s="64" t="s">
        <v>37</v>
      </c>
      <c r="J101" s="28" t="s">
        <v>41</v>
      </c>
      <c r="K101" s="20" t="s">
        <v>86</v>
      </c>
      <c r="L101" s="64"/>
      <c r="M101" s="28" t="s">
        <v>87</v>
      </c>
      <c r="N101" s="20" t="s">
        <v>54</v>
      </c>
      <c r="O101" s="30">
        <v>0.08</v>
      </c>
      <c r="P101" s="65"/>
      <c r="Q101" s="64"/>
      <c r="R101" s="36">
        <v>29897.39</v>
      </c>
      <c r="S101" s="36"/>
      <c r="T101" s="36">
        <v>0</v>
      </c>
      <c r="U101" s="36">
        <f t="shared" si="10"/>
        <v>29897.39</v>
      </c>
      <c r="V101" s="38">
        <f t="shared" si="12"/>
        <v>0</v>
      </c>
      <c r="W101" s="36"/>
      <c r="X101" s="38">
        <f t="shared" si="9"/>
        <v>0</v>
      </c>
      <c r="Y101" s="36">
        <f t="shared" si="13"/>
        <v>0</v>
      </c>
      <c r="Z101" s="36">
        <f t="shared" si="11"/>
        <v>0</v>
      </c>
      <c r="AA101" s="26">
        <v>0.05</v>
      </c>
      <c r="AB101" s="64"/>
      <c r="AC101" s="64"/>
      <c r="AD101" s="64"/>
      <c r="AE101" s="47" t="s">
        <v>40</v>
      </c>
      <c r="AF101" s="30">
        <v>0.42</v>
      </c>
    </row>
    <row r="102" spans="1:32" ht="14.25">
      <c r="A102" s="81">
        <v>43862</v>
      </c>
      <c r="B102" s="20" t="s">
        <v>30</v>
      </c>
      <c r="C102" s="20" t="s">
        <v>89</v>
      </c>
      <c r="D102" s="20" t="s">
        <v>115</v>
      </c>
      <c r="E102" s="20" t="s">
        <v>119</v>
      </c>
      <c r="F102" s="20" t="s">
        <v>120</v>
      </c>
      <c r="G102" s="20" t="s">
        <v>235</v>
      </c>
      <c r="H102" s="20" t="s">
        <v>36</v>
      </c>
      <c r="I102" s="64" t="s">
        <v>37</v>
      </c>
      <c r="J102" s="28" t="s">
        <v>41</v>
      </c>
      <c r="K102" s="20" t="s">
        <v>86</v>
      </c>
      <c r="L102" s="64"/>
      <c r="M102" s="28" t="s">
        <v>87</v>
      </c>
      <c r="N102" s="20" t="s">
        <v>54</v>
      </c>
      <c r="O102" s="30">
        <v>0.08</v>
      </c>
      <c r="P102" s="65"/>
      <c r="Q102" s="64"/>
      <c r="R102" s="36">
        <v>20014.111126760599</v>
      </c>
      <c r="S102" s="36"/>
      <c r="T102" s="36">
        <v>0</v>
      </c>
      <c r="U102" s="36">
        <f t="shared" si="10"/>
        <v>20014.111126760599</v>
      </c>
      <c r="V102" s="38">
        <f t="shared" si="12"/>
        <v>0</v>
      </c>
      <c r="W102" s="36"/>
      <c r="X102" s="38">
        <f t="shared" si="9"/>
        <v>0</v>
      </c>
      <c r="Y102" s="36">
        <f t="shared" si="13"/>
        <v>0</v>
      </c>
      <c r="Z102" s="36">
        <f t="shared" si="11"/>
        <v>0</v>
      </c>
      <c r="AA102" s="26">
        <v>0.05</v>
      </c>
      <c r="AB102" s="64"/>
      <c r="AC102" s="64"/>
      <c r="AD102" s="64"/>
      <c r="AE102" s="47" t="s">
        <v>40</v>
      </c>
      <c r="AF102" s="30">
        <v>0.42</v>
      </c>
    </row>
    <row r="103" spans="1:32" ht="14.25">
      <c r="A103" s="81">
        <v>43862</v>
      </c>
      <c r="B103" s="20" t="s">
        <v>30</v>
      </c>
      <c r="C103" s="20" t="s">
        <v>89</v>
      </c>
      <c r="D103" s="20" t="s">
        <v>115</v>
      </c>
      <c r="E103" s="20" t="s">
        <v>121</v>
      </c>
      <c r="F103" s="20" t="s">
        <v>122</v>
      </c>
      <c r="G103" s="20" t="s">
        <v>235</v>
      </c>
      <c r="H103" s="20" t="s">
        <v>36</v>
      </c>
      <c r="I103" s="64" t="s">
        <v>37</v>
      </c>
      <c r="J103" s="28" t="s">
        <v>41</v>
      </c>
      <c r="K103" s="20" t="s">
        <v>86</v>
      </c>
      <c r="L103" s="64"/>
      <c r="M103" s="28" t="s">
        <v>87</v>
      </c>
      <c r="N103" s="20" t="s">
        <v>54</v>
      </c>
      <c r="O103" s="30">
        <v>0.04</v>
      </c>
      <c r="P103" s="65"/>
      <c r="Q103" s="64"/>
      <c r="R103" s="36">
        <v>322.47394365991897</v>
      </c>
      <c r="S103" s="36"/>
      <c r="T103" s="36">
        <v>0</v>
      </c>
      <c r="U103" s="36">
        <f t="shared" si="10"/>
        <v>322.47394365991897</v>
      </c>
      <c r="V103" s="38">
        <f t="shared" si="12"/>
        <v>0</v>
      </c>
      <c r="W103" s="36"/>
      <c r="X103" s="38">
        <f t="shared" si="9"/>
        <v>0</v>
      </c>
      <c r="Y103" s="36">
        <f t="shared" si="13"/>
        <v>0</v>
      </c>
      <c r="Z103" s="36">
        <f t="shared" si="11"/>
        <v>0</v>
      </c>
      <c r="AA103" s="26">
        <v>0.05</v>
      </c>
      <c r="AB103" s="64"/>
      <c r="AC103" s="64"/>
      <c r="AD103" s="64"/>
      <c r="AE103" s="47" t="s">
        <v>40</v>
      </c>
      <c r="AF103" s="30">
        <v>0.42</v>
      </c>
    </row>
    <row r="104" spans="1:32" ht="14.25">
      <c r="A104" s="81">
        <v>43862</v>
      </c>
      <c r="B104" s="20" t="s">
        <v>30</v>
      </c>
      <c r="C104" s="20" t="s">
        <v>89</v>
      </c>
      <c r="D104" s="20" t="s">
        <v>115</v>
      </c>
      <c r="E104" s="20" t="s">
        <v>123</v>
      </c>
      <c r="F104" s="20" t="s">
        <v>124</v>
      </c>
      <c r="G104" s="20" t="s">
        <v>235</v>
      </c>
      <c r="H104" s="20" t="s">
        <v>36</v>
      </c>
      <c r="I104" s="64" t="s">
        <v>37</v>
      </c>
      <c r="J104" s="28" t="s">
        <v>41</v>
      </c>
      <c r="K104" s="20" t="s">
        <v>86</v>
      </c>
      <c r="L104" s="64"/>
      <c r="M104" s="28" t="s">
        <v>87</v>
      </c>
      <c r="N104" s="20" t="s">
        <v>54</v>
      </c>
      <c r="O104" s="30">
        <v>0.23</v>
      </c>
      <c r="P104" s="65"/>
      <c r="Q104" s="64"/>
      <c r="R104" s="36">
        <v>196.54507042269699</v>
      </c>
      <c r="S104" s="36"/>
      <c r="T104" s="36">
        <v>0</v>
      </c>
      <c r="U104" s="36">
        <f t="shared" si="10"/>
        <v>196.54507042269699</v>
      </c>
      <c r="V104" s="38">
        <f t="shared" si="12"/>
        <v>0</v>
      </c>
      <c r="W104" s="36"/>
      <c r="X104" s="38">
        <f t="shared" si="9"/>
        <v>0</v>
      </c>
      <c r="Y104" s="36">
        <f t="shared" si="13"/>
        <v>0</v>
      </c>
      <c r="Z104" s="36">
        <f t="shared" si="11"/>
        <v>0</v>
      </c>
      <c r="AA104" s="26">
        <v>0.05</v>
      </c>
      <c r="AB104" s="64"/>
      <c r="AC104" s="64"/>
      <c r="AD104" s="64"/>
      <c r="AE104" s="47" t="s">
        <v>40</v>
      </c>
      <c r="AF104" s="30">
        <v>0.42</v>
      </c>
    </row>
    <row r="105" spans="1:32" ht="14.25">
      <c r="A105" s="81">
        <v>43862</v>
      </c>
      <c r="B105" s="20" t="s">
        <v>30</v>
      </c>
      <c r="C105" s="20" t="s">
        <v>89</v>
      </c>
      <c r="D105" s="20" t="s">
        <v>115</v>
      </c>
      <c r="E105" s="20" t="s">
        <v>125</v>
      </c>
      <c r="F105" s="20" t="s">
        <v>126</v>
      </c>
      <c r="G105" s="20" t="s">
        <v>235</v>
      </c>
      <c r="H105" s="20" t="s">
        <v>36</v>
      </c>
      <c r="I105" s="64" t="s">
        <v>37</v>
      </c>
      <c r="J105" s="28" t="s">
        <v>41</v>
      </c>
      <c r="K105" s="20" t="s">
        <v>86</v>
      </c>
      <c r="L105" s="64"/>
      <c r="M105" s="28" t="s">
        <v>87</v>
      </c>
      <c r="N105" s="20" t="s">
        <v>54</v>
      </c>
      <c r="O105" s="30">
        <v>0.03</v>
      </c>
      <c r="P105" s="65"/>
      <c r="Q105" s="64"/>
      <c r="R105" s="36">
        <v>1513.0032394366101</v>
      </c>
      <c r="S105" s="36"/>
      <c r="T105" s="36">
        <v>0</v>
      </c>
      <c r="U105" s="36">
        <f t="shared" si="10"/>
        <v>1513.0032394366101</v>
      </c>
      <c r="V105" s="38">
        <f t="shared" si="12"/>
        <v>0</v>
      </c>
      <c r="W105" s="36"/>
      <c r="X105" s="38">
        <f t="shared" si="9"/>
        <v>0</v>
      </c>
      <c r="Y105" s="36">
        <f t="shared" si="13"/>
        <v>0</v>
      </c>
      <c r="Z105" s="36">
        <f t="shared" si="11"/>
        <v>0</v>
      </c>
      <c r="AA105" s="26">
        <v>0.05</v>
      </c>
      <c r="AB105" s="64"/>
      <c r="AC105" s="64"/>
      <c r="AD105" s="64"/>
      <c r="AE105" s="47" t="s">
        <v>40</v>
      </c>
      <c r="AF105" s="30">
        <v>0.42</v>
      </c>
    </row>
    <row r="106" spans="1:32" ht="14.25">
      <c r="A106" s="81">
        <v>43862</v>
      </c>
      <c r="B106" s="20" t="s">
        <v>30</v>
      </c>
      <c r="C106" s="20" t="s">
        <v>89</v>
      </c>
      <c r="D106" s="20" t="s">
        <v>115</v>
      </c>
      <c r="E106" s="20" t="s">
        <v>127</v>
      </c>
      <c r="F106" s="20" t="s">
        <v>128</v>
      </c>
      <c r="G106" s="20" t="s">
        <v>235</v>
      </c>
      <c r="H106" s="20" t="s">
        <v>36</v>
      </c>
      <c r="I106" s="64" t="s">
        <v>37</v>
      </c>
      <c r="J106" s="28" t="s">
        <v>41</v>
      </c>
      <c r="K106" s="20" t="s">
        <v>86</v>
      </c>
      <c r="L106" s="64"/>
      <c r="M106" s="28" t="s">
        <v>87</v>
      </c>
      <c r="N106" s="20" t="s">
        <v>54</v>
      </c>
      <c r="O106" s="30">
        <v>0.03</v>
      </c>
      <c r="P106" s="65"/>
      <c r="Q106" s="64"/>
      <c r="R106" s="36">
        <v>6504.6216901406997</v>
      </c>
      <c r="S106" s="36"/>
      <c r="T106" s="36">
        <v>0</v>
      </c>
      <c r="U106" s="36">
        <f t="shared" si="10"/>
        <v>6504.6216901406997</v>
      </c>
      <c r="V106" s="38">
        <f t="shared" si="12"/>
        <v>0</v>
      </c>
      <c r="W106" s="36"/>
      <c r="X106" s="38">
        <f t="shared" si="9"/>
        <v>0</v>
      </c>
      <c r="Y106" s="36">
        <f t="shared" si="13"/>
        <v>0</v>
      </c>
      <c r="Z106" s="36">
        <f t="shared" si="11"/>
        <v>0</v>
      </c>
      <c r="AA106" s="26">
        <v>0.05</v>
      </c>
      <c r="AB106" s="64"/>
      <c r="AC106" s="64"/>
      <c r="AD106" s="64"/>
      <c r="AE106" s="47" t="s">
        <v>40</v>
      </c>
      <c r="AF106" s="30">
        <v>0</v>
      </c>
    </row>
    <row r="107" spans="1:32" ht="14.25">
      <c r="A107" s="81">
        <v>43862</v>
      </c>
      <c r="B107" s="20" t="s">
        <v>30</v>
      </c>
      <c r="C107" s="20" t="s">
        <v>89</v>
      </c>
      <c r="D107" s="20" t="s">
        <v>115</v>
      </c>
      <c r="E107" s="20" t="s">
        <v>129</v>
      </c>
      <c r="F107" s="20" t="s">
        <v>130</v>
      </c>
      <c r="G107" s="20" t="s">
        <v>235</v>
      </c>
      <c r="H107" s="20" t="s">
        <v>36</v>
      </c>
      <c r="I107" s="64" t="s">
        <v>37</v>
      </c>
      <c r="J107" s="28" t="s">
        <v>41</v>
      </c>
      <c r="K107" s="20" t="s">
        <v>86</v>
      </c>
      <c r="L107" s="64"/>
      <c r="M107" s="28" t="s">
        <v>87</v>
      </c>
      <c r="N107" s="20" t="s">
        <v>54</v>
      </c>
      <c r="O107" s="30">
        <v>0.18</v>
      </c>
      <c r="P107" s="65"/>
      <c r="Q107" s="64"/>
      <c r="R107" s="36">
        <v>44820.261970721403</v>
      </c>
      <c r="S107" s="36"/>
      <c r="T107" s="36">
        <v>0</v>
      </c>
      <c r="U107" s="36">
        <f t="shared" si="10"/>
        <v>44820.261970721403</v>
      </c>
      <c r="V107" s="38">
        <f t="shared" si="12"/>
        <v>0</v>
      </c>
      <c r="W107" s="36"/>
      <c r="X107" s="38">
        <f t="shared" si="9"/>
        <v>0</v>
      </c>
      <c r="Y107" s="36">
        <f t="shared" si="13"/>
        <v>0</v>
      </c>
      <c r="Z107" s="36">
        <f t="shared" si="11"/>
        <v>0</v>
      </c>
      <c r="AA107" s="26">
        <v>0.05</v>
      </c>
      <c r="AB107" s="64"/>
      <c r="AC107" s="64"/>
      <c r="AD107" s="64"/>
      <c r="AE107" s="47" t="s">
        <v>40</v>
      </c>
      <c r="AF107" s="30">
        <v>0.42</v>
      </c>
    </row>
    <row r="108" spans="1:32" ht="14.25">
      <c r="A108" s="81">
        <v>43862</v>
      </c>
      <c r="B108" s="20" t="s">
        <v>30</v>
      </c>
      <c r="C108" s="20" t="s">
        <v>89</v>
      </c>
      <c r="D108" s="20" t="s">
        <v>115</v>
      </c>
      <c r="E108" s="20" t="s">
        <v>131</v>
      </c>
      <c r="F108" s="20" t="s">
        <v>132</v>
      </c>
      <c r="G108" s="20" t="s">
        <v>235</v>
      </c>
      <c r="H108" s="20" t="s">
        <v>36</v>
      </c>
      <c r="I108" s="64" t="s">
        <v>37</v>
      </c>
      <c r="J108" s="28" t="s">
        <v>41</v>
      </c>
      <c r="K108" s="20" t="s">
        <v>86</v>
      </c>
      <c r="L108" s="64"/>
      <c r="M108" s="28" t="s">
        <v>87</v>
      </c>
      <c r="N108" s="20" t="s">
        <v>54</v>
      </c>
      <c r="O108" s="30">
        <v>0.23</v>
      </c>
      <c r="P108" s="65"/>
      <c r="Q108" s="64"/>
      <c r="R108" s="36">
        <v>132154.611549297</v>
      </c>
      <c r="S108" s="36"/>
      <c r="T108" s="36">
        <v>0</v>
      </c>
      <c r="U108" s="36">
        <f t="shared" si="10"/>
        <v>132154.611549297</v>
      </c>
      <c r="V108" s="38">
        <f t="shared" si="12"/>
        <v>0</v>
      </c>
      <c r="W108" s="36"/>
      <c r="X108" s="38">
        <f t="shared" si="9"/>
        <v>0</v>
      </c>
      <c r="Y108" s="36">
        <f t="shared" si="13"/>
        <v>0</v>
      </c>
      <c r="Z108" s="36">
        <f t="shared" si="11"/>
        <v>0</v>
      </c>
      <c r="AA108" s="26">
        <v>0.05</v>
      </c>
      <c r="AB108" s="64"/>
      <c r="AC108" s="64"/>
      <c r="AD108" s="64"/>
      <c r="AE108" s="47" t="s">
        <v>40</v>
      </c>
      <c r="AF108" s="30">
        <v>0.42</v>
      </c>
    </row>
    <row r="109" spans="1:32" ht="14.25">
      <c r="A109" s="81">
        <v>43862</v>
      </c>
      <c r="B109" s="20" t="s">
        <v>30</v>
      </c>
      <c r="C109" s="20" t="s">
        <v>89</v>
      </c>
      <c r="D109" s="20" t="s">
        <v>115</v>
      </c>
      <c r="E109" s="20" t="s">
        <v>133</v>
      </c>
      <c r="F109" s="20" t="s">
        <v>134</v>
      </c>
      <c r="G109" s="20" t="s">
        <v>235</v>
      </c>
      <c r="H109" s="20" t="s">
        <v>36</v>
      </c>
      <c r="I109" s="64" t="s">
        <v>37</v>
      </c>
      <c r="J109" s="28" t="s">
        <v>41</v>
      </c>
      <c r="K109" s="20" t="s">
        <v>86</v>
      </c>
      <c r="L109" s="64"/>
      <c r="M109" s="28" t="s">
        <v>87</v>
      </c>
      <c r="N109" s="20" t="s">
        <v>54</v>
      </c>
      <c r="O109" s="30">
        <v>0.03</v>
      </c>
      <c r="P109" s="65"/>
      <c r="Q109" s="64"/>
      <c r="R109" s="36">
        <v>14160.3070422536</v>
      </c>
      <c r="S109" s="36"/>
      <c r="T109" s="36">
        <v>0</v>
      </c>
      <c r="U109" s="36">
        <f t="shared" si="10"/>
        <v>14160.3070422536</v>
      </c>
      <c r="V109" s="38">
        <f t="shared" si="12"/>
        <v>0</v>
      </c>
      <c r="W109" s="36"/>
      <c r="X109" s="38">
        <f t="shared" si="9"/>
        <v>0</v>
      </c>
      <c r="Y109" s="36">
        <f t="shared" si="13"/>
        <v>0</v>
      </c>
      <c r="Z109" s="36">
        <f t="shared" si="11"/>
        <v>0</v>
      </c>
      <c r="AA109" s="26">
        <v>0.05</v>
      </c>
      <c r="AB109" s="64"/>
      <c r="AC109" s="64"/>
      <c r="AD109" s="64"/>
      <c r="AE109" s="47" t="s">
        <v>40</v>
      </c>
      <c r="AF109" s="30">
        <v>0.42</v>
      </c>
    </row>
    <row r="110" spans="1:32" ht="14.25">
      <c r="A110" s="81">
        <v>43862</v>
      </c>
      <c r="B110" s="20" t="s">
        <v>30</v>
      </c>
      <c r="C110" s="20" t="s">
        <v>89</v>
      </c>
      <c r="D110" s="20" t="s">
        <v>115</v>
      </c>
      <c r="E110" s="20" t="s">
        <v>135</v>
      </c>
      <c r="F110" s="20" t="s">
        <v>136</v>
      </c>
      <c r="G110" s="20" t="s">
        <v>235</v>
      </c>
      <c r="H110" s="20" t="s">
        <v>36</v>
      </c>
      <c r="I110" s="64" t="s">
        <v>37</v>
      </c>
      <c r="J110" s="28" t="s">
        <v>41</v>
      </c>
      <c r="K110" s="20" t="s">
        <v>86</v>
      </c>
      <c r="L110" s="64"/>
      <c r="M110" s="28" t="s">
        <v>87</v>
      </c>
      <c r="N110" s="20" t="s">
        <v>54</v>
      </c>
      <c r="O110" s="30">
        <v>0.03</v>
      </c>
      <c r="P110" s="65"/>
      <c r="Q110" s="64"/>
      <c r="R110" s="36">
        <v>480.55873239384499</v>
      </c>
      <c r="S110" s="36"/>
      <c r="T110" s="36">
        <v>0</v>
      </c>
      <c r="U110" s="36">
        <f t="shared" si="10"/>
        <v>480.55873239384499</v>
      </c>
      <c r="V110" s="38">
        <f t="shared" si="12"/>
        <v>0</v>
      </c>
      <c r="W110" s="36"/>
      <c r="X110" s="38">
        <f t="shared" si="9"/>
        <v>0</v>
      </c>
      <c r="Y110" s="36">
        <f t="shared" si="13"/>
        <v>0</v>
      </c>
      <c r="Z110" s="36">
        <f t="shared" si="11"/>
        <v>0</v>
      </c>
      <c r="AA110" s="26">
        <v>0.05</v>
      </c>
      <c r="AB110" s="64"/>
      <c r="AC110" s="64"/>
      <c r="AD110" s="64"/>
      <c r="AE110" s="47" t="s">
        <v>40</v>
      </c>
      <c r="AF110" s="30" t="s">
        <v>99</v>
      </c>
    </row>
    <row r="111" spans="1:32" ht="14.25">
      <c r="A111" s="81">
        <v>43862</v>
      </c>
      <c r="B111" s="20" t="s">
        <v>30</v>
      </c>
      <c r="C111" s="20" t="s">
        <v>89</v>
      </c>
      <c r="D111" s="20" t="s">
        <v>115</v>
      </c>
      <c r="E111" s="20" t="s">
        <v>137</v>
      </c>
      <c r="F111" s="20" t="s">
        <v>138</v>
      </c>
      <c r="G111" s="20" t="s">
        <v>235</v>
      </c>
      <c r="H111" s="20" t="s">
        <v>36</v>
      </c>
      <c r="I111" s="64" t="s">
        <v>37</v>
      </c>
      <c r="J111" s="28" t="s">
        <v>41</v>
      </c>
      <c r="K111" s="20" t="s">
        <v>86</v>
      </c>
      <c r="L111" s="64"/>
      <c r="M111" s="28" t="s">
        <v>87</v>
      </c>
      <c r="N111" s="20" t="s">
        <v>54</v>
      </c>
      <c r="O111" s="30">
        <v>0.23</v>
      </c>
      <c r="P111" s="65"/>
      <c r="Q111" s="64"/>
      <c r="R111" s="36">
        <v>151056.34</v>
      </c>
      <c r="S111" s="36"/>
      <c r="T111" s="36">
        <v>0</v>
      </c>
      <c r="U111" s="36">
        <f t="shared" si="10"/>
        <v>151056.34</v>
      </c>
      <c r="V111" s="38">
        <f t="shared" si="12"/>
        <v>0</v>
      </c>
      <c r="W111" s="36"/>
      <c r="X111" s="38">
        <f t="shared" si="9"/>
        <v>0</v>
      </c>
      <c r="Y111" s="36">
        <f t="shared" si="13"/>
        <v>0</v>
      </c>
      <c r="Z111" s="36">
        <f t="shared" si="11"/>
        <v>0</v>
      </c>
      <c r="AA111" s="26">
        <v>0.05</v>
      </c>
      <c r="AB111" s="64"/>
      <c r="AC111" s="64"/>
      <c r="AD111" s="64"/>
      <c r="AE111" s="47" t="s">
        <v>40</v>
      </c>
      <c r="AF111" s="30">
        <v>0.42</v>
      </c>
    </row>
    <row r="112" spans="1:32" ht="14.25">
      <c r="A112" s="81">
        <v>43862</v>
      </c>
      <c r="B112" s="20" t="s">
        <v>30</v>
      </c>
      <c r="C112" s="20" t="s">
        <v>89</v>
      </c>
      <c r="D112" s="20" t="s">
        <v>115</v>
      </c>
      <c r="E112" s="20" t="s">
        <v>139</v>
      </c>
      <c r="F112" s="20" t="s">
        <v>140</v>
      </c>
      <c r="G112" s="20" t="s">
        <v>235</v>
      </c>
      <c r="H112" s="20" t="s">
        <v>36</v>
      </c>
      <c r="I112" s="64" t="s">
        <v>37</v>
      </c>
      <c r="J112" s="28" t="s">
        <v>41</v>
      </c>
      <c r="K112" s="20" t="s">
        <v>86</v>
      </c>
      <c r="L112" s="64"/>
      <c r="M112" s="28" t="s">
        <v>87</v>
      </c>
      <c r="N112" s="20" t="s">
        <v>54</v>
      </c>
      <c r="O112" s="30">
        <v>0.18</v>
      </c>
      <c r="P112" s="65"/>
      <c r="Q112" s="64"/>
      <c r="R112" s="36">
        <v>147.29985915508601</v>
      </c>
      <c r="S112" s="36"/>
      <c r="T112" s="36">
        <v>0</v>
      </c>
      <c r="U112" s="36">
        <f t="shared" si="10"/>
        <v>147.29985915508601</v>
      </c>
      <c r="V112" s="38">
        <f t="shared" si="12"/>
        <v>0</v>
      </c>
      <c r="W112" s="36"/>
      <c r="X112" s="38">
        <f t="shared" si="9"/>
        <v>0</v>
      </c>
      <c r="Y112" s="36">
        <f t="shared" si="13"/>
        <v>0</v>
      </c>
      <c r="Z112" s="36">
        <f t="shared" si="11"/>
        <v>0</v>
      </c>
      <c r="AA112" s="26">
        <v>0.05</v>
      </c>
      <c r="AB112" s="64"/>
      <c r="AC112" s="64"/>
      <c r="AD112" s="64"/>
      <c r="AE112" s="47" t="s">
        <v>40</v>
      </c>
      <c r="AF112" s="30">
        <v>0.42</v>
      </c>
    </row>
    <row r="113" spans="1:32" ht="14.25">
      <c r="A113" s="81">
        <v>43862</v>
      </c>
      <c r="B113" s="20" t="s">
        <v>30</v>
      </c>
      <c r="C113" s="20" t="s">
        <v>89</v>
      </c>
      <c r="D113" s="20" t="s">
        <v>115</v>
      </c>
      <c r="E113" s="20" t="s">
        <v>141</v>
      </c>
      <c r="F113" s="20" t="s">
        <v>142</v>
      </c>
      <c r="G113" s="20" t="s">
        <v>235</v>
      </c>
      <c r="H113" s="20" t="s">
        <v>36</v>
      </c>
      <c r="I113" s="64" t="s">
        <v>37</v>
      </c>
      <c r="J113" s="28" t="s">
        <v>41</v>
      </c>
      <c r="K113" s="20" t="s">
        <v>86</v>
      </c>
      <c r="L113" s="64"/>
      <c r="M113" s="28" t="s">
        <v>87</v>
      </c>
      <c r="N113" s="20" t="s">
        <v>54</v>
      </c>
      <c r="O113" s="30">
        <v>0.18</v>
      </c>
      <c r="P113" s="65"/>
      <c r="Q113" s="64"/>
      <c r="R113" s="36">
        <v>4215.2245070423196</v>
      </c>
      <c r="S113" s="36"/>
      <c r="T113" s="36">
        <v>0</v>
      </c>
      <c r="U113" s="36">
        <f t="shared" si="10"/>
        <v>4215.2245070423196</v>
      </c>
      <c r="V113" s="38">
        <f t="shared" si="12"/>
        <v>0</v>
      </c>
      <c r="W113" s="36"/>
      <c r="X113" s="38">
        <f t="shared" si="9"/>
        <v>0</v>
      </c>
      <c r="Y113" s="36">
        <f t="shared" si="13"/>
        <v>0</v>
      </c>
      <c r="Z113" s="36">
        <f t="shared" si="11"/>
        <v>0</v>
      </c>
      <c r="AA113" s="26">
        <v>0.05</v>
      </c>
      <c r="AB113" s="64"/>
      <c r="AC113" s="64"/>
      <c r="AD113" s="64"/>
      <c r="AE113" s="47" t="s">
        <v>40</v>
      </c>
      <c r="AF113" s="30">
        <v>0.42</v>
      </c>
    </row>
    <row r="114" spans="1:32" ht="14.25">
      <c r="A114" s="81">
        <v>43862</v>
      </c>
      <c r="B114" s="20" t="s">
        <v>30</v>
      </c>
      <c r="C114" s="20" t="s">
        <v>89</v>
      </c>
      <c r="D114" s="20" t="s">
        <v>115</v>
      </c>
      <c r="E114" s="20" t="s">
        <v>143</v>
      </c>
      <c r="F114" s="20" t="s">
        <v>144</v>
      </c>
      <c r="G114" s="20" t="s">
        <v>235</v>
      </c>
      <c r="H114" s="20" t="s">
        <v>36</v>
      </c>
      <c r="I114" s="64" t="s">
        <v>37</v>
      </c>
      <c r="J114" s="28" t="s">
        <v>41</v>
      </c>
      <c r="K114" s="20" t="s">
        <v>86</v>
      </c>
      <c r="L114" s="64"/>
      <c r="M114" s="28" t="s">
        <v>87</v>
      </c>
      <c r="N114" s="20" t="s">
        <v>54</v>
      </c>
      <c r="O114" s="30">
        <v>0.23</v>
      </c>
      <c r="P114" s="65"/>
      <c r="Q114" s="64"/>
      <c r="R114" s="36">
        <v>127.3395774647</v>
      </c>
      <c r="S114" s="36"/>
      <c r="T114" s="36">
        <v>0</v>
      </c>
      <c r="U114" s="36">
        <f t="shared" si="10"/>
        <v>127.3395774647</v>
      </c>
      <c r="V114" s="38">
        <f t="shared" si="12"/>
        <v>0</v>
      </c>
      <c r="W114" s="36"/>
      <c r="X114" s="38">
        <f t="shared" si="9"/>
        <v>0</v>
      </c>
      <c r="Y114" s="36">
        <f t="shared" si="13"/>
        <v>0</v>
      </c>
      <c r="Z114" s="36">
        <f t="shared" si="11"/>
        <v>0</v>
      </c>
      <c r="AA114" s="26">
        <v>0.05</v>
      </c>
      <c r="AB114" s="64"/>
      <c r="AC114" s="64"/>
      <c r="AD114" s="64"/>
      <c r="AE114" s="47" t="s">
        <v>40</v>
      </c>
      <c r="AF114" s="30">
        <v>0.42</v>
      </c>
    </row>
    <row r="115" spans="1:32" ht="14.25">
      <c r="A115" s="81">
        <v>43862</v>
      </c>
      <c r="B115" s="20" t="s">
        <v>30</v>
      </c>
      <c r="C115" s="20" t="s">
        <v>89</v>
      </c>
      <c r="D115" s="20" t="s">
        <v>115</v>
      </c>
      <c r="E115" s="20" t="s">
        <v>145</v>
      </c>
      <c r="F115" s="20" t="s">
        <v>146</v>
      </c>
      <c r="G115" s="20" t="s">
        <v>235</v>
      </c>
      <c r="H115" s="20" t="s">
        <v>36</v>
      </c>
      <c r="I115" s="64" t="s">
        <v>37</v>
      </c>
      <c r="J115" s="28" t="s">
        <v>41</v>
      </c>
      <c r="K115" s="20" t="s">
        <v>86</v>
      </c>
      <c r="L115" s="64"/>
      <c r="M115" s="28" t="s">
        <v>87</v>
      </c>
      <c r="N115" s="20" t="s">
        <v>54</v>
      </c>
      <c r="O115" s="30">
        <v>0.23</v>
      </c>
      <c r="P115" s="65"/>
      <c r="Q115" s="64"/>
      <c r="R115" s="36">
        <v>109330.970845071</v>
      </c>
      <c r="S115" s="36"/>
      <c r="T115" s="36">
        <v>0</v>
      </c>
      <c r="U115" s="36">
        <f t="shared" si="10"/>
        <v>109330.970845071</v>
      </c>
      <c r="V115" s="38">
        <f t="shared" si="12"/>
        <v>0</v>
      </c>
      <c r="W115" s="36"/>
      <c r="X115" s="38">
        <f t="shared" si="9"/>
        <v>0</v>
      </c>
      <c r="Y115" s="36">
        <f t="shared" si="13"/>
        <v>0</v>
      </c>
      <c r="Z115" s="36">
        <f t="shared" si="11"/>
        <v>0</v>
      </c>
      <c r="AA115" s="26">
        <v>0.05</v>
      </c>
      <c r="AB115" s="64"/>
      <c r="AC115" s="64"/>
      <c r="AD115" s="64"/>
      <c r="AE115" s="47" t="s">
        <v>40</v>
      </c>
      <c r="AF115" s="30">
        <v>0.42</v>
      </c>
    </row>
    <row r="116" spans="1:32" ht="14.25">
      <c r="A116" s="81">
        <v>43862</v>
      </c>
      <c r="B116" s="20" t="s">
        <v>30</v>
      </c>
      <c r="C116" s="20" t="s">
        <v>89</v>
      </c>
      <c r="D116" s="20" t="s">
        <v>115</v>
      </c>
      <c r="E116" s="20" t="s">
        <v>147</v>
      </c>
      <c r="F116" s="20" t="s">
        <v>148</v>
      </c>
      <c r="G116" s="20" t="s">
        <v>235</v>
      </c>
      <c r="H116" s="20" t="s">
        <v>36</v>
      </c>
      <c r="I116" s="64" t="s">
        <v>37</v>
      </c>
      <c r="J116" s="28" t="s">
        <v>41</v>
      </c>
      <c r="K116" s="20" t="s">
        <v>86</v>
      </c>
      <c r="L116" s="64"/>
      <c r="M116" s="28" t="s">
        <v>87</v>
      </c>
      <c r="N116" s="20" t="s">
        <v>54</v>
      </c>
      <c r="O116" s="30">
        <v>0.08</v>
      </c>
      <c r="P116" s="65"/>
      <c r="Q116" s="64"/>
      <c r="R116" s="36">
        <v>11055.15</v>
      </c>
      <c r="S116" s="36"/>
      <c r="T116" s="36">
        <v>0</v>
      </c>
      <c r="U116" s="36">
        <f t="shared" si="10"/>
        <v>11055.15</v>
      </c>
      <c r="V116" s="38">
        <f t="shared" si="12"/>
        <v>0</v>
      </c>
      <c r="W116" s="36"/>
      <c r="X116" s="38">
        <f t="shared" si="9"/>
        <v>0</v>
      </c>
      <c r="Y116" s="36">
        <f t="shared" si="13"/>
        <v>0</v>
      </c>
      <c r="Z116" s="36">
        <f t="shared" si="11"/>
        <v>0</v>
      </c>
      <c r="AA116" s="26">
        <v>0.05</v>
      </c>
      <c r="AB116" s="64"/>
      <c r="AC116" s="64"/>
      <c r="AD116" s="64"/>
      <c r="AE116" s="47" t="s">
        <v>40</v>
      </c>
      <c r="AF116" s="30">
        <v>0.42</v>
      </c>
    </row>
    <row r="117" spans="1:32" ht="14.25">
      <c r="A117" s="81">
        <v>43862</v>
      </c>
      <c r="B117" s="20" t="s">
        <v>41</v>
      </c>
      <c r="C117" s="20" t="s">
        <v>31</v>
      </c>
      <c r="D117" s="20" t="s">
        <v>149</v>
      </c>
      <c r="E117" s="20" t="s">
        <v>150</v>
      </c>
      <c r="F117" s="20" t="s">
        <v>150</v>
      </c>
      <c r="G117" s="20" t="s">
        <v>150</v>
      </c>
      <c r="H117" s="20" t="s">
        <v>36</v>
      </c>
      <c r="I117" s="64" t="s">
        <v>37</v>
      </c>
      <c r="J117" s="28" t="s">
        <v>41</v>
      </c>
      <c r="K117" s="20" t="s">
        <v>150</v>
      </c>
      <c r="L117" s="64"/>
      <c r="M117" s="28" t="s">
        <v>87</v>
      </c>
      <c r="N117" s="20" t="s">
        <v>54</v>
      </c>
      <c r="O117" s="30">
        <v>0.05</v>
      </c>
      <c r="P117" s="65"/>
      <c r="Q117" s="64"/>
      <c r="R117" s="36">
        <v>15503.97</v>
      </c>
      <c r="S117" s="36"/>
      <c r="T117" s="36">
        <v>0</v>
      </c>
      <c r="U117" s="36">
        <f t="shared" si="10"/>
        <v>15503.97</v>
      </c>
      <c r="V117" s="38">
        <f t="shared" si="12"/>
        <v>0</v>
      </c>
      <c r="W117" s="36"/>
      <c r="X117" s="38">
        <f t="shared" si="9"/>
        <v>0</v>
      </c>
      <c r="Y117" s="36">
        <f t="shared" si="13"/>
        <v>0</v>
      </c>
      <c r="Z117" s="36">
        <f t="shared" si="11"/>
        <v>0</v>
      </c>
      <c r="AA117" s="26">
        <v>0.05</v>
      </c>
      <c r="AB117" s="64"/>
      <c r="AC117" s="64"/>
      <c r="AD117" s="64"/>
      <c r="AE117" s="47" t="s">
        <v>40</v>
      </c>
      <c r="AF117" s="30">
        <v>0.36</v>
      </c>
    </row>
    <row r="118" spans="1:32" ht="14.25">
      <c r="A118" s="81">
        <v>43862</v>
      </c>
      <c r="B118" s="20" t="s">
        <v>30</v>
      </c>
      <c r="C118" s="20" t="s">
        <v>49</v>
      </c>
      <c r="D118" s="20" t="s">
        <v>75</v>
      </c>
      <c r="E118" s="20" t="s">
        <v>151</v>
      </c>
      <c r="F118" s="20" t="s">
        <v>152</v>
      </c>
      <c r="G118" s="20" t="s">
        <v>235</v>
      </c>
      <c r="H118" s="20" t="s">
        <v>36</v>
      </c>
      <c r="I118" s="64" t="s">
        <v>37</v>
      </c>
      <c r="J118" s="28" t="s">
        <v>41</v>
      </c>
      <c r="K118" s="20" t="s">
        <v>151</v>
      </c>
      <c r="L118" s="64"/>
      <c r="M118" s="28" t="s">
        <v>38</v>
      </c>
      <c r="N118" s="20" t="s">
        <v>39</v>
      </c>
      <c r="O118" s="30">
        <v>0</v>
      </c>
      <c r="P118" s="65"/>
      <c r="Q118" s="64"/>
      <c r="R118" s="36">
        <v>7458.79</v>
      </c>
      <c r="S118" s="36"/>
      <c r="T118" s="36">
        <v>7458.79</v>
      </c>
      <c r="U118" s="36">
        <f t="shared" si="10"/>
        <v>0</v>
      </c>
      <c r="V118" s="38">
        <f t="shared" si="12"/>
        <v>7458.79</v>
      </c>
      <c r="W118" s="36"/>
      <c r="X118" s="38">
        <f t="shared" si="9"/>
        <v>0</v>
      </c>
      <c r="Y118" s="36">
        <f t="shared" si="13"/>
        <v>0</v>
      </c>
      <c r="Z118" s="36">
        <f t="shared" si="11"/>
        <v>7458.79</v>
      </c>
      <c r="AA118" s="26">
        <v>0.05</v>
      </c>
      <c r="AB118" s="64"/>
      <c r="AC118" s="64"/>
      <c r="AD118" s="64"/>
      <c r="AE118" s="47" t="s">
        <v>40</v>
      </c>
      <c r="AF118" s="30">
        <v>0</v>
      </c>
    </row>
    <row r="119" spans="1:32" ht="14.25">
      <c r="A119" s="81">
        <v>43862</v>
      </c>
      <c r="B119" s="20" t="s">
        <v>41</v>
      </c>
      <c r="C119" s="20" t="s">
        <v>55</v>
      </c>
      <c r="D119" s="20" t="s">
        <v>56</v>
      </c>
      <c r="E119" s="20" t="s">
        <v>153</v>
      </c>
      <c r="F119" s="20" t="s">
        <v>153</v>
      </c>
      <c r="G119" s="20" t="s">
        <v>153</v>
      </c>
      <c r="H119" s="20" t="s">
        <v>36</v>
      </c>
      <c r="I119" s="64" t="s">
        <v>37</v>
      </c>
      <c r="J119" s="28" t="s">
        <v>41</v>
      </c>
      <c r="K119" s="20" t="s">
        <v>154</v>
      </c>
      <c r="L119" s="64"/>
      <c r="M119" s="28" t="s">
        <v>46</v>
      </c>
      <c r="N119" s="20" t="s">
        <v>39</v>
      </c>
      <c r="O119" s="30">
        <v>0</v>
      </c>
      <c r="P119" s="65"/>
      <c r="Q119" s="64"/>
      <c r="R119" s="36">
        <v>6379.42</v>
      </c>
      <c r="S119" s="36"/>
      <c r="T119" s="36">
        <v>0</v>
      </c>
      <c r="U119" s="36">
        <f t="shared" si="10"/>
        <v>6379.42</v>
      </c>
      <c r="V119" s="38">
        <f t="shared" si="12"/>
        <v>0</v>
      </c>
      <c r="W119" s="36"/>
      <c r="X119" s="38">
        <f t="shared" si="9"/>
        <v>0</v>
      </c>
      <c r="Y119" s="36">
        <f t="shared" si="13"/>
        <v>0</v>
      </c>
      <c r="Z119" s="36">
        <f t="shared" si="11"/>
        <v>0</v>
      </c>
      <c r="AA119" s="26">
        <v>0.05</v>
      </c>
      <c r="AB119" s="64"/>
      <c r="AC119" s="64"/>
      <c r="AD119" s="64"/>
      <c r="AE119" s="47" t="s">
        <v>40</v>
      </c>
      <c r="AF119" s="30">
        <v>0.11</v>
      </c>
    </row>
    <row r="120" spans="1:32" ht="14.25">
      <c r="A120" s="81">
        <v>43862</v>
      </c>
      <c r="B120" s="20" t="s">
        <v>30</v>
      </c>
      <c r="C120" s="20" t="s">
        <v>155</v>
      </c>
      <c r="D120" s="20" t="s">
        <v>156</v>
      </c>
      <c r="E120" s="20" t="s">
        <v>157</v>
      </c>
      <c r="F120" s="20" t="s">
        <v>158</v>
      </c>
      <c r="G120" s="20" t="s">
        <v>235</v>
      </c>
      <c r="H120" s="20" t="s">
        <v>36</v>
      </c>
      <c r="I120" s="64" t="s">
        <v>37</v>
      </c>
      <c r="J120" s="28" t="s">
        <v>41</v>
      </c>
      <c r="K120" s="20" t="s">
        <v>159</v>
      </c>
      <c r="L120" s="64"/>
      <c r="M120" s="28" t="s">
        <v>38</v>
      </c>
      <c r="N120" s="20" t="s">
        <v>39</v>
      </c>
      <c r="O120" s="30">
        <v>0</v>
      </c>
      <c r="P120" s="65"/>
      <c r="Q120" s="64"/>
      <c r="R120" s="36">
        <v>2956.69</v>
      </c>
      <c r="S120" s="36"/>
      <c r="T120" s="36">
        <v>0</v>
      </c>
      <c r="U120" s="36">
        <f t="shared" si="10"/>
        <v>2956.69</v>
      </c>
      <c r="V120" s="38">
        <f t="shared" si="12"/>
        <v>0</v>
      </c>
      <c r="W120" s="36"/>
      <c r="X120" s="38">
        <f t="shared" si="9"/>
        <v>0</v>
      </c>
      <c r="Y120" s="36">
        <f t="shared" si="13"/>
        <v>0</v>
      </c>
      <c r="Z120" s="36">
        <f t="shared" si="11"/>
        <v>0</v>
      </c>
      <c r="AA120" s="26">
        <v>0.05</v>
      </c>
      <c r="AB120" s="64"/>
      <c r="AC120" s="64"/>
      <c r="AD120" s="64"/>
      <c r="AE120" s="47" t="s">
        <v>40</v>
      </c>
      <c r="AF120" s="30">
        <v>0.42</v>
      </c>
    </row>
    <row r="121" spans="1:32" ht="14.25">
      <c r="A121" s="81">
        <v>43862</v>
      </c>
      <c r="B121" s="20" t="s">
        <v>41</v>
      </c>
      <c r="C121" s="64" t="s">
        <v>55</v>
      </c>
      <c r="D121" s="64" t="s">
        <v>56</v>
      </c>
      <c r="E121" s="64" t="s">
        <v>160</v>
      </c>
      <c r="F121" s="64" t="s">
        <v>236</v>
      </c>
      <c r="G121" s="64" t="s">
        <v>160</v>
      </c>
      <c r="H121" s="64" t="s">
        <v>36</v>
      </c>
      <c r="I121" s="64" t="s">
        <v>37</v>
      </c>
      <c r="J121" s="28" t="s">
        <v>41</v>
      </c>
      <c r="K121" s="64" t="s">
        <v>160</v>
      </c>
      <c r="L121" s="64"/>
      <c r="M121" s="64" t="s">
        <v>46</v>
      </c>
      <c r="N121" s="64" t="s">
        <v>54</v>
      </c>
      <c r="O121" s="30">
        <v>0</v>
      </c>
      <c r="P121" s="65"/>
      <c r="Q121" s="64"/>
      <c r="R121" s="36">
        <v>20.87</v>
      </c>
      <c r="S121" s="36"/>
      <c r="T121" s="36">
        <v>20.87</v>
      </c>
      <c r="U121" s="36">
        <f t="shared" si="10"/>
        <v>0</v>
      </c>
      <c r="V121" s="38">
        <f t="shared" si="12"/>
        <v>20.87</v>
      </c>
      <c r="W121" s="36"/>
      <c r="X121" s="38">
        <f t="shared" si="9"/>
        <v>0</v>
      </c>
      <c r="Y121" s="36">
        <f t="shared" si="13"/>
        <v>0</v>
      </c>
      <c r="Z121" s="36">
        <f t="shared" si="11"/>
        <v>20.87</v>
      </c>
      <c r="AA121" s="26">
        <v>0.05</v>
      </c>
      <c r="AB121" s="64"/>
      <c r="AC121" s="64"/>
      <c r="AD121" s="64"/>
      <c r="AE121" s="64" t="s">
        <v>40</v>
      </c>
      <c r="AF121" s="30">
        <v>0.09</v>
      </c>
    </row>
    <row r="122" spans="1:32" ht="14.25">
      <c r="A122" s="81">
        <v>43862</v>
      </c>
      <c r="B122" s="66" t="s">
        <v>41</v>
      </c>
      <c r="C122" s="66" t="s">
        <v>42</v>
      </c>
      <c r="D122" s="66" t="s">
        <v>43</v>
      </c>
      <c r="E122" s="66" t="s">
        <v>47</v>
      </c>
      <c r="F122" s="66" t="s">
        <v>47</v>
      </c>
      <c r="G122" s="66" t="s">
        <v>47</v>
      </c>
      <c r="H122" s="66" t="s">
        <v>36</v>
      </c>
      <c r="I122" s="64" t="s">
        <v>37</v>
      </c>
      <c r="J122" s="28" t="s">
        <v>41</v>
      </c>
      <c r="K122" s="66" t="s">
        <v>47</v>
      </c>
      <c r="L122" s="66"/>
      <c r="M122" s="66" t="s">
        <v>163</v>
      </c>
      <c r="N122" s="66" t="s">
        <v>39</v>
      </c>
      <c r="O122" s="30">
        <v>0</v>
      </c>
      <c r="P122" s="28"/>
      <c r="Q122" s="64" t="s">
        <v>237</v>
      </c>
      <c r="R122" s="36">
        <v>0</v>
      </c>
      <c r="S122" s="36">
        <v>4881660</v>
      </c>
      <c r="T122" s="36">
        <v>6671602</v>
      </c>
      <c r="U122" s="36">
        <v>0</v>
      </c>
      <c r="V122" s="38">
        <v>7839999.3600000003</v>
      </c>
      <c r="W122" s="36">
        <v>470399.95999999996</v>
      </c>
      <c r="X122" s="38">
        <f t="shared" si="9"/>
        <v>2958339.3600000003</v>
      </c>
      <c r="Y122" s="36">
        <f>T122-V122</f>
        <v>-1168397.3600000003</v>
      </c>
      <c r="Z122" s="36">
        <v>4881660</v>
      </c>
      <c r="AA122" s="67">
        <v>0.05</v>
      </c>
      <c r="AB122" s="66"/>
      <c r="AC122" s="68" t="s">
        <v>238</v>
      </c>
      <c r="AD122" s="68"/>
      <c r="AE122" s="66" t="s">
        <v>40</v>
      </c>
      <c r="AF122" s="66">
        <v>0</v>
      </c>
    </row>
    <row r="123" spans="1:32" ht="14.25">
      <c r="A123" s="81">
        <v>43862</v>
      </c>
      <c r="B123" s="66" t="s">
        <v>41</v>
      </c>
      <c r="C123" s="66" t="s">
        <v>42</v>
      </c>
      <c r="D123" s="66" t="s">
        <v>43</v>
      </c>
      <c r="E123" s="66" t="s">
        <v>44</v>
      </c>
      <c r="F123" s="66" t="s">
        <v>44</v>
      </c>
      <c r="G123" s="66" t="s">
        <v>44</v>
      </c>
      <c r="H123" s="66" t="s">
        <v>164</v>
      </c>
      <c r="I123" s="64" t="s">
        <v>165</v>
      </c>
      <c r="J123" s="28" t="s">
        <v>41</v>
      </c>
      <c r="K123" s="66" t="s">
        <v>44</v>
      </c>
      <c r="L123" s="66"/>
      <c r="M123" s="66" t="s">
        <v>46</v>
      </c>
      <c r="N123" s="66" t="s">
        <v>39</v>
      </c>
      <c r="O123" s="30">
        <v>0</v>
      </c>
      <c r="P123" s="28"/>
      <c r="Q123" s="66" t="s">
        <v>239</v>
      </c>
      <c r="R123" s="36">
        <v>281.11</v>
      </c>
      <c r="S123" s="36">
        <v>4076.12</v>
      </c>
      <c r="T123" s="36">
        <v>4076.12</v>
      </c>
      <c r="U123" s="36">
        <f>R123+S123-T123</f>
        <v>281.10999999999967</v>
      </c>
      <c r="V123" s="38">
        <v>0</v>
      </c>
      <c r="W123" s="36"/>
      <c r="X123" s="38">
        <f t="shared" si="9"/>
        <v>0</v>
      </c>
      <c r="Y123" s="36">
        <f>T123-V123</f>
        <v>4076.12</v>
      </c>
      <c r="Z123" s="36">
        <v>4076.12</v>
      </c>
      <c r="AA123" s="67">
        <v>0</v>
      </c>
      <c r="AB123" s="66"/>
      <c r="AC123" s="66"/>
      <c r="AD123" s="66"/>
      <c r="AE123" s="66" t="s">
        <v>53</v>
      </c>
      <c r="AF123" s="66">
        <v>0</v>
      </c>
    </row>
    <row r="124" spans="1:32" ht="14.25">
      <c r="A124" s="81">
        <v>43862</v>
      </c>
      <c r="B124" s="66" t="s">
        <v>41</v>
      </c>
      <c r="C124" s="66" t="s">
        <v>42</v>
      </c>
      <c r="D124" s="66" t="s">
        <v>43</v>
      </c>
      <c r="E124" s="66" t="s">
        <v>47</v>
      </c>
      <c r="F124" s="66" t="s">
        <v>47</v>
      </c>
      <c r="G124" s="66" t="s">
        <v>47</v>
      </c>
      <c r="H124" s="66" t="s">
        <v>164</v>
      </c>
      <c r="I124" s="64" t="s">
        <v>165</v>
      </c>
      <c r="J124" s="28" t="s">
        <v>41</v>
      </c>
      <c r="K124" s="66" t="s">
        <v>47</v>
      </c>
      <c r="L124" s="66"/>
      <c r="M124" s="66" t="s">
        <v>46</v>
      </c>
      <c r="N124" s="66" t="s">
        <v>39</v>
      </c>
      <c r="O124" s="30">
        <v>0</v>
      </c>
      <c r="P124" s="28"/>
      <c r="Q124" s="66" t="s">
        <v>239</v>
      </c>
      <c r="R124" s="36">
        <v>292371.32</v>
      </c>
      <c r="S124" s="36">
        <v>113492.08</v>
      </c>
      <c r="T124" s="36">
        <v>292371.32</v>
      </c>
      <c r="U124" s="36">
        <f>R124+S124-T124</f>
        <v>113492.08000000002</v>
      </c>
      <c r="V124" s="38">
        <v>0</v>
      </c>
      <c r="W124" s="36"/>
      <c r="X124" s="38">
        <f t="shared" si="9"/>
        <v>0</v>
      </c>
      <c r="Y124" s="36">
        <f>T124-V124</f>
        <v>292371.32</v>
      </c>
      <c r="Z124" s="36">
        <v>113492.08000000002</v>
      </c>
      <c r="AA124" s="67">
        <v>0</v>
      </c>
      <c r="AB124" s="66"/>
      <c r="AC124" s="66"/>
      <c r="AD124" s="66"/>
      <c r="AE124" s="66" t="s">
        <v>53</v>
      </c>
      <c r="AF124" s="66">
        <v>0</v>
      </c>
    </row>
    <row r="125" spans="1:32" ht="14.25">
      <c r="A125" s="81">
        <v>43862</v>
      </c>
      <c r="B125" s="27" t="s">
        <v>41</v>
      </c>
      <c r="C125" s="27" t="s">
        <v>42</v>
      </c>
      <c r="D125" s="27" t="s">
        <v>43</v>
      </c>
      <c r="E125" s="27" t="s">
        <v>47</v>
      </c>
      <c r="F125" s="27" t="s">
        <v>47</v>
      </c>
      <c r="G125" s="27" t="s">
        <v>47</v>
      </c>
      <c r="H125" s="27" t="s">
        <v>167</v>
      </c>
      <c r="I125" s="64" t="s">
        <v>168</v>
      </c>
      <c r="J125" s="28" t="s">
        <v>41</v>
      </c>
      <c r="K125" s="27" t="s">
        <v>47</v>
      </c>
      <c r="L125" s="70" t="s">
        <v>41</v>
      </c>
      <c r="M125" s="27" t="s">
        <v>46</v>
      </c>
      <c r="N125" s="27" t="s">
        <v>39</v>
      </c>
      <c r="O125" s="71">
        <v>0</v>
      </c>
      <c r="P125" s="72"/>
      <c r="Q125" s="69"/>
      <c r="R125" s="40">
        <v>81000</v>
      </c>
      <c r="S125" s="40">
        <v>0</v>
      </c>
      <c r="T125" s="40">
        <v>0</v>
      </c>
      <c r="U125" s="40">
        <v>81000</v>
      </c>
      <c r="V125" s="38">
        <v>0</v>
      </c>
      <c r="W125" s="40"/>
      <c r="X125" s="38">
        <f t="shared" si="9"/>
        <v>0</v>
      </c>
      <c r="Y125" s="40">
        <v>0</v>
      </c>
      <c r="Z125" s="40">
        <v>0</v>
      </c>
      <c r="AA125" s="73">
        <v>0</v>
      </c>
      <c r="AB125" s="69"/>
      <c r="AC125" s="69"/>
      <c r="AD125" s="69"/>
      <c r="AE125" s="27" t="s">
        <v>53</v>
      </c>
      <c r="AF125" s="71">
        <v>0</v>
      </c>
    </row>
    <row r="126" spans="1:32" ht="14.25">
      <c r="A126" s="81">
        <v>43862</v>
      </c>
      <c r="B126" s="69" t="s">
        <v>41</v>
      </c>
      <c r="C126" s="69" t="s">
        <v>42</v>
      </c>
      <c r="D126" s="69" t="s">
        <v>169</v>
      </c>
      <c r="E126" s="69" t="s">
        <v>170</v>
      </c>
      <c r="F126" s="69" t="s">
        <v>170</v>
      </c>
      <c r="G126" s="69" t="s">
        <v>170</v>
      </c>
      <c r="H126" s="69" t="s">
        <v>171</v>
      </c>
      <c r="I126" s="64" t="s">
        <v>172</v>
      </c>
      <c r="J126" s="28" t="s">
        <v>41</v>
      </c>
      <c r="K126" s="69" t="s">
        <v>170</v>
      </c>
      <c r="L126" s="70" t="s">
        <v>41</v>
      </c>
      <c r="M126" s="69" t="s">
        <v>173</v>
      </c>
      <c r="N126" s="69" t="s">
        <v>39</v>
      </c>
      <c r="O126" s="71">
        <v>0</v>
      </c>
      <c r="P126" s="72"/>
      <c r="Q126" s="69" t="s">
        <v>240</v>
      </c>
      <c r="R126" s="40">
        <v>0</v>
      </c>
      <c r="S126" s="40">
        <v>3015000</v>
      </c>
      <c r="T126" s="40">
        <v>2940594.06</v>
      </c>
      <c r="U126" s="40">
        <v>0</v>
      </c>
      <c r="V126" s="38">
        <v>2940594.06</v>
      </c>
      <c r="W126" s="40"/>
      <c r="X126" s="38">
        <f t="shared" si="9"/>
        <v>0</v>
      </c>
      <c r="Y126" s="40">
        <v>0</v>
      </c>
      <c r="Z126" s="40">
        <v>3015000</v>
      </c>
      <c r="AA126" s="71">
        <v>0</v>
      </c>
      <c r="AB126" s="69"/>
      <c r="AC126" s="69"/>
      <c r="AD126" s="69"/>
      <c r="AE126" s="69" t="s">
        <v>40</v>
      </c>
      <c r="AF126" s="69">
        <v>0</v>
      </c>
    </row>
    <row r="127" spans="1:32" ht="14.25">
      <c r="A127" s="81">
        <v>43862</v>
      </c>
      <c r="B127" s="69" t="s">
        <v>41</v>
      </c>
      <c r="C127" s="69" t="s">
        <v>42</v>
      </c>
      <c r="D127" s="69" t="s">
        <v>169</v>
      </c>
      <c r="E127" s="69" t="s">
        <v>176</v>
      </c>
      <c r="F127" s="69" t="s">
        <v>176</v>
      </c>
      <c r="G127" s="69" t="s">
        <v>176</v>
      </c>
      <c r="H127" s="69" t="s">
        <v>171</v>
      </c>
      <c r="I127" s="64" t="s">
        <v>172</v>
      </c>
      <c r="J127" s="28" t="s">
        <v>41</v>
      </c>
      <c r="K127" s="69" t="s">
        <v>176</v>
      </c>
      <c r="L127" s="70" t="s">
        <v>41</v>
      </c>
      <c r="M127" s="69" t="s">
        <v>38</v>
      </c>
      <c r="N127" s="69" t="s">
        <v>39</v>
      </c>
      <c r="O127" s="71">
        <v>0</v>
      </c>
      <c r="P127" s="72"/>
      <c r="Q127" s="69" t="s">
        <v>240</v>
      </c>
      <c r="R127" s="40">
        <v>283500</v>
      </c>
      <c r="S127" s="40">
        <v>26230500</v>
      </c>
      <c r="T127" s="40">
        <v>25839000</v>
      </c>
      <c r="U127" s="40">
        <v>675000</v>
      </c>
      <c r="V127" s="38">
        <v>25839000</v>
      </c>
      <c r="W127" s="40"/>
      <c r="X127" s="38">
        <f t="shared" si="9"/>
        <v>0</v>
      </c>
      <c r="Y127" s="40">
        <v>0</v>
      </c>
      <c r="Z127" s="40">
        <v>26230500</v>
      </c>
      <c r="AA127" s="71">
        <v>0</v>
      </c>
      <c r="AB127" s="69"/>
      <c r="AC127" s="69"/>
      <c r="AD127" s="69"/>
      <c r="AE127" s="69" t="s">
        <v>40</v>
      </c>
      <c r="AF127" s="69">
        <v>0</v>
      </c>
    </row>
    <row r="128" spans="1:32" ht="14.25">
      <c r="A128" s="81">
        <v>43862</v>
      </c>
      <c r="B128" s="74" t="s">
        <v>41</v>
      </c>
      <c r="C128" s="74" t="s">
        <v>42</v>
      </c>
      <c r="D128" s="74" t="s">
        <v>43</v>
      </c>
      <c r="E128" s="74" t="s">
        <v>47</v>
      </c>
      <c r="F128" s="74" t="s">
        <v>241</v>
      </c>
      <c r="G128" s="74" t="s">
        <v>241</v>
      </c>
      <c r="H128" s="74" t="s">
        <v>196</v>
      </c>
      <c r="I128" s="64" t="s">
        <v>197</v>
      </c>
      <c r="J128" s="28" t="s">
        <v>41</v>
      </c>
      <c r="K128" s="74" t="s">
        <v>47</v>
      </c>
      <c r="L128" s="74" t="str">
        <f>VLOOKUP(H128,[1]媒体信息!$B:$AA,26,0)</f>
        <v>金源广告</v>
      </c>
      <c r="M128" s="74" t="s">
        <v>46</v>
      </c>
      <c r="N128" s="74" t="s">
        <v>39</v>
      </c>
      <c r="O128" s="75">
        <v>0</v>
      </c>
      <c r="P128" s="76"/>
      <c r="Q128" s="74" t="s">
        <v>242</v>
      </c>
      <c r="R128" s="77"/>
      <c r="S128" s="77"/>
      <c r="T128" s="78">
        <v>135035.88</v>
      </c>
      <c r="U128" s="77"/>
      <c r="V128" s="78">
        <v>135035.88</v>
      </c>
      <c r="W128" s="77">
        <v>9216</v>
      </c>
      <c r="X128" s="38">
        <f t="shared" si="9"/>
        <v>0</v>
      </c>
      <c r="Y128" s="77">
        <f t="shared" ref="Y128" si="14">T128-V128</f>
        <v>0</v>
      </c>
      <c r="Z128" s="78">
        <v>135035.88</v>
      </c>
      <c r="AA128" s="79">
        <v>0</v>
      </c>
      <c r="AB128" s="74"/>
      <c r="AC128" s="74" t="s">
        <v>243</v>
      </c>
      <c r="AD128" s="74"/>
      <c r="AE128" s="74" t="s">
        <v>40</v>
      </c>
      <c r="AF128" s="74">
        <v>0.1</v>
      </c>
    </row>
    <row r="129" spans="1:32" ht="14.25">
      <c r="A129" s="91">
        <v>43891</v>
      </c>
      <c r="B129" s="66" t="s">
        <v>41</v>
      </c>
      <c r="C129" s="66" t="s">
        <v>42</v>
      </c>
      <c r="D129" s="66" t="s">
        <v>43</v>
      </c>
      <c r="E129" s="66" t="s">
        <v>44</v>
      </c>
      <c r="F129" s="66" t="s">
        <v>44</v>
      </c>
      <c r="G129" s="66" t="s">
        <v>44</v>
      </c>
      <c r="H129" s="66" t="s">
        <v>36</v>
      </c>
      <c r="I129" s="66" t="s">
        <v>212</v>
      </c>
      <c r="J129" s="66" t="s">
        <v>245</v>
      </c>
      <c r="K129" s="66" t="s">
        <v>45</v>
      </c>
      <c r="L129" s="66"/>
      <c r="M129" s="66" t="s">
        <v>46</v>
      </c>
      <c r="N129" s="66" t="s">
        <v>59</v>
      </c>
      <c r="O129" s="30">
        <v>0.05</v>
      </c>
      <c r="P129" s="28"/>
      <c r="Q129" s="66"/>
      <c r="R129" s="83">
        <v>10000</v>
      </c>
      <c r="S129" s="39">
        <v>-10000</v>
      </c>
      <c r="T129" s="39">
        <v>0</v>
      </c>
      <c r="U129" s="39">
        <f t="shared" ref="U129:U176" si="15">R129+S129-T129</f>
        <v>0</v>
      </c>
      <c r="V129" s="38">
        <f t="shared" ref="V129:V176" si="16">T129*(1+AF129)/(1+AF129+O129)</f>
        <v>0</v>
      </c>
      <c r="W129" s="39"/>
      <c r="X129" s="38">
        <f t="shared" si="9"/>
        <v>0</v>
      </c>
      <c r="Y129" s="83">
        <f>V129*O129</f>
        <v>0</v>
      </c>
      <c r="Z129" s="39">
        <f t="shared" ref="Z129:Z176" si="17">T129</f>
        <v>0</v>
      </c>
      <c r="AA129" s="26">
        <v>0.05</v>
      </c>
      <c r="AB129" s="39"/>
      <c r="AC129" s="66"/>
      <c r="AD129" s="66"/>
      <c r="AE129" s="66" t="s">
        <v>40</v>
      </c>
      <c r="AF129" s="30" t="s">
        <v>88</v>
      </c>
    </row>
    <row r="130" spans="1:32" ht="14.25">
      <c r="A130" s="91">
        <v>43891</v>
      </c>
      <c r="B130" s="66" t="s">
        <v>41</v>
      </c>
      <c r="C130" s="66" t="s">
        <v>42</v>
      </c>
      <c r="D130" s="66" t="s">
        <v>43</v>
      </c>
      <c r="E130" s="66" t="s">
        <v>47</v>
      </c>
      <c r="F130" s="66" t="s">
        <v>47</v>
      </c>
      <c r="G130" s="66" t="s">
        <v>47</v>
      </c>
      <c r="H130" s="66" t="s">
        <v>36</v>
      </c>
      <c r="I130" s="66" t="s">
        <v>212</v>
      </c>
      <c r="J130" s="66" t="s">
        <v>245</v>
      </c>
      <c r="K130" s="66" t="s">
        <v>47</v>
      </c>
      <c r="L130" s="66"/>
      <c r="M130" s="66" t="s">
        <v>46</v>
      </c>
      <c r="N130" s="66" t="s">
        <v>54</v>
      </c>
      <c r="O130" s="30">
        <v>0.01</v>
      </c>
      <c r="P130" s="28"/>
      <c r="Q130" s="66" t="s">
        <v>246</v>
      </c>
      <c r="R130" s="39">
        <v>747605.95999999903</v>
      </c>
      <c r="S130" s="39">
        <v>541672.73</v>
      </c>
      <c r="T130" s="39">
        <v>841702.19000000006</v>
      </c>
      <c r="U130" s="39">
        <f t="shared" si="15"/>
        <v>447576.49999999895</v>
      </c>
      <c r="V130" s="38">
        <f t="shared" si="16"/>
        <v>835373.60210526327</v>
      </c>
      <c r="W130" s="39">
        <v>48960</v>
      </c>
      <c r="X130" s="38">
        <f t="shared" si="9"/>
        <v>0</v>
      </c>
      <c r="Y130" s="39">
        <f>T130-V130</f>
        <v>6328.5878947367892</v>
      </c>
      <c r="Z130" s="39">
        <f t="shared" si="17"/>
        <v>841702.19000000006</v>
      </c>
      <c r="AA130" s="26">
        <v>0.05</v>
      </c>
      <c r="AB130" s="39"/>
      <c r="AC130" s="66"/>
      <c r="AD130" s="66"/>
      <c r="AE130" s="66" t="s">
        <v>40</v>
      </c>
      <c r="AF130" s="30" t="s">
        <v>247</v>
      </c>
    </row>
    <row r="131" spans="1:32" ht="14.25">
      <c r="A131" s="91">
        <v>43891</v>
      </c>
      <c r="B131" s="66" t="s">
        <v>41</v>
      </c>
      <c r="C131" s="66" t="s">
        <v>42</v>
      </c>
      <c r="D131" s="66" t="s">
        <v>43</v>
      </c>
      <c r="E131" s="66" t="s">
        <v>47</v>
      </c>
      <c r="F131" s="66" t="s">
        <v>47</v>
      </c>
      <c r="G131" s="66" t="s">
        <v>47</v>
      </c>
      <c r="H131" s="66" t="s">
        <v>36</v>
      </c>
      <c r="I131" s="66" t="s">
        <v>212</v>
      </c>
      <c r="J131" s="66" t="s">
        <v>245</v>
      </c>
      <c r="K131" s="66" t="s">
        <v>47</v>
      </c>
      <c r="L131" s="66"/>
      <c r="M131" s="66" t="s">
        <v>87</v>
      </c>
      <c r="N131" s="66" t="s">
        <v>54</v>
      </c>
      <c r="O131" s="30">
        <v>0.05</v>
      </c>
      <c r="P131" s="28"/>
      <c r="Q131" s="66"/>
      <c r="R131" s="39">
        <v>0</v>
      </c>
      <c r="S131" s="39">
        <v>1037878.79</v>
      </c>
      <c r="T131" s="39">
        <v>0</v>
      </c>
      <c r="U131" s="39">
        <f t="shared" si="15"/>
        <v>1037878.79</v>
      </c>
      <c r="V131" s="38">
        <f t="shared" si="16"/>
        <v>0</v>
      </c>
      <c r="W131" s="39"/>
      <c r="X131" s="38">
        <f t="shared" ref="X131:X180" si="18">IF(V131-Z131&lt;0,0,IF(N131="返现",MAX(V131-Y131-Z131,0),MAX(V131-Z131,0)))</f>
        <v>0</v>
      </c>
      <c r="Y131" s="39">
        <f>T131-V131</f>
        <v>0</v>
      </c>
      <c r="Z131" s="39">
        <f t="shared" si="17"/>
        <v>0</v>
      </c>
      <c r="AA131" s="26">
        <v>0.05</v>
      </c>
      <c r="AB131" s="39"/>
      <c r="AC131" s="66"/>
      <c r="AD131" s="66"/>
      <c r="AE131" s="66" t="s">
        <v>40</v>
      </c>
      <c r="AF131" s="30" t="s">
        <v>247</v>
      </c>
    </row>
    <row r="132" spans="1:32" ht="14.25">
      <c r="A132" s="91">
        <v>43891</v>
      </c>
      <c r="B132" s="66" t="s">
        <v>41</v>
      </c>
      <c r="C132" s="66" t="s">
        <v>42</v>
      </c>
      <c r="D132" s="66" t="s">
        <v>43</v>
      </c>
      <c r="E132" s="66" t="s">
        <v>44</v>
      </c>
      <c r="F132" s="66" t="s">
        <v>231</v>
      </c>
      <c r="G132" s="66" t="s">
        <v>44</v>
      </c>
      <c r="H132" s="66" t="s">
        <v>36</v>
      </c>
      <c r="I132" s="66" t="s">
        <v>212</v>
      </c>
      <c r="J132" s="66" t="s">
        <v>245</v>
      </c>
      <c r="K132" s="66" t="s">
        <v>47</v>
      </c>
      <c r="L132" s="66"/>
      <c r="M132" s="28" t="s">
        <v>46</v>
      </c>
      <c r="N132" s="66" t="s">
        <v>59</v>
      </c>
      <c r="O132" s="30">
        <v>0.02</v>
      </c>
      <c r="P132" s="66"/>
      <c r="Q132" s="66" t="s">
        <v>248</v>
      </c>
      <c r="R132" s="83">
        <v>45962.21</v>
      </c>
      <c r="S132" s="39"/>
      <c r="T132" s="39">
        <v>48226.220000000016</v>
      </c>
      <c r="U132" s="39">
        <f t="shared" si="15"/>
        <v>-2264.0100000000166</v>
      </c>
      <c r="V132" s="38">
        <v>289112</v>
      </c>
      <c r="W132" s="39"/>
      <c r="X132" s="38">
        <f t="shared" si="18"/>
        <v>235144.76</v>
      </c>
      <c r="Y132" s="83">
        <v>5782.24</v>
      </c>
      <c r="Z132" s="39">
        <v>48185</v>
      </c>
      <c r="AA132" s="26">
        <v>0.05</v>
      </c>
      <c r="AB132" s="39"/>
      <c r="AC132" s="66"/>
      <c r="AD132" s="66"/>
      <c r="AE132" s="66" t="s">
        <v>40</v>
      </c>
      <c r="AF132" s="30">
        <v>0.32</v>
      </c>
    </row>
    <row r="133" spans="1:32" ht="14.25">
      <c r="A133" s="91">
        <v>43891</v>
      </c>
      <c r="B133" s="66" t="s">
        <v>30</v>
      </c>
      <c r="C133" s="66" t="s">
        <v>49</v>
      </c>
      <c r="D133" s="66" t="s">
        <v>50</v>
      </c>
      <c r="E133" s="66" t="s">
        <v>51</v>
      </c>
      <c r="F133" s="66" t="s">
        <v>52</v>
      </c>
      <c r="G133" s="66" t="s">
        <v>35</v>
      </c>
      <c r="H133" s="66" t="s">
        <v>36</v>
      </c>
      <c r="I133" s="66" t="s">
        <v>212</v>
      </c>
      <c r="J133" s="66" t="s">
        <v>245</v>
      </c>
      <c r="K133" s="66" t="s">
        <v>51</v>
      </c>
      <c r="L133" s="66"/>
      <c r="M133" s="28" t="s">
        <v>46</v>
      </c>
      <c r="N133" s="66" t="s">
        <v>39</v>
      </c>
      <c r="O133" s="30">
        <v>0</v>
      </c>
      <c r="P133" s="66"/>
      <c r="Q133" s="66"/>
      <c r="R133" s="83">
        <v>7.0399999999990497</v>
      </c>
      <c r="S133" s="39"/>
      <c r="T133" s="39">
        <v>0</v>
      </c>
      <c r="U133" s="39">
        <f t="shared" si="15"/>
        <v>7.0399999999990497</v>
      </c>
      <c r="V133" s="38">
        <f t="shared" si="16"/>
        <v>0</v>
      </c>
      <c r="W133" s="39"/>
      <c r="X133" s="38">
        <f t="shared" si="18"/>
        <v>0</v>
      </c>
      <c r="Y133" s="39">
        <f t="shared" ref="Y133:Y176" si="19">T133-V133</f>
        <v>0</v>
      </c>
      <c r="Z133" s="39">
        <f t="shared" si="17"/>
        <v>0</v>
      </c>
      <c r="AA133" s="26">
        <v>0.05</v>
      </c>
      <c r="AB133" s="39"/>
      <c r="AC133" s="66"/>
      <c r="AD133" s="66"/>
      <c r="AE133" s="47" t="s">
        <v>53</v>
      </c>
      <c r="AF133" s="30">
        <v>0</v>
      </c>
    </row>
    <row r="134" spans="1:32" ht="14.25">
      <c r="A134" s="91">
        <v>43891</v>
      </c>
      <c r="B134" s="66" t="s">
        <v>30</v>
      </c>
      <c r="C134" s="66" t="s">
        <v>31</v>
      </c>
      <c r="D134" s="66" t="s">
        <v>32</v>
      </c>
      <c r="E134" s="66" t="s">
        <v>33</v>
      </c>
      <c r="F134" s="66" t="s">
        <v>34</v>
      </c>
      <c r="G134" s="66" t="s">
        <v>35</v>
      </c>
      <c r="H134" s="66" t="s">
        <v>36</v>
      </c>
      <c r="I134" s="66" t="s">
        <v>212</v>
      </c>
      <c r="J134" s="66" t="s">
        <v>245</v>
      </c>
      <c r="K134" s="66" t="s">
        <v>33</v>
      </c>
      <c r="L134" s="66"/>
      <c r="M134" s="28" t="s">
        <v>46</v>
      </c>
      <c r="N134" s="66" t="s">
        <v>54</v>
      </c>
      <c r="O134" s="30">
        <v>0.03</v>
      </c>
      <c r="P134" s="66"/>
      <c r="Q134" s="66"/>
      <c r="R134" s="83">
        <v>15901.84</v>
      </c>
      <c r="S134" s="39"/>
      <c r="T134" s="39">
        <v>0</v>
      </c>
      <c r="U134" s="39">
        <f t="shared" si="15"/>
        <v>15901.84</v>
      </c>
      <c r="V134" s="38">
        <f t="shared" si="16"/>
        <v>0</v>
      </c>
      <c r="W134" s="39"/>
      <c r="X134" s="38">
        <f t="shared" si="18"/>
        <v>0</v>
      </c>
      <c r="Y134" s="39">
        <f t="shared" si="19"/>
        <v>0</v>
      </c>
      <c r="Z134" s="39">
        <f t="shared" si="17"/>
        <v>0</v>
      </c>
      <c r="AA134" s="26">
        <v>0.05</v>
      </c>
      <c r="AB134" s="39"/>
      <c r="AC134" s="66"/>
      <c r="AD134" s="66"/>
      <c r="AE134" s="47" t="s">
        <v>40</v>
      </c>
      <c r="AF134" s="30">
        <v>7.0000000000000007E-2</v>
      </c>
    </row>
    <row r="135" spans="1:32" ht="14.25">
      <c r="A135" s="91">
        <v>43891</v>
      </c>
      <c r="B135" s="66" t="s">
        <v>30</v>
      </c>
      <c r="C135" s="66" t="s">
        <v>31</v>
      </c>
      <c r="D135" s="66" t="s">
        <v>32</v>
      </c>
      <c r="E135" s="66" t="s">
        <v>33</v>
      </c>
      <c r="F135" s="66" t="s">
        <v>34</v>
      </c>
      <c r="G135" s="66" t="s">
        <v>35</v>
      </c>
      <c r="H135" s="66" t="s">
        <v>36</v>
      </c>
      <c r="I135" s="66" t="s">
        <v>212</v>
      </c>
      <c r="J135" s="66" t="s">
        <v>245</v>
      </c>
      <c r="K135" s="66" t="s">
        <v>33</v>
      </c>
      <c r="L135" s="66"/>
      <c r="M135" s="28" t="s">
        <v>38</v>
      </c>
      <c r="N135" s="66" t="s">
        <v>54</v>
      </c>
      <c r="O135" s="30">
        <v>0.03</v>
      </c>
      <c r="P135" s="66"/>
      <c r="Q135" s="66"/>
      <c r="R135" s="83">
        <v>2375.20999999992</v>
      </c>
      <c r="S135" s="39"/>
      <c r="T135" s="39">
        <v>0</v>
      </c>
      <c r="U135" s="39">
        <f t="shared" si="15"/>
        <v>2375.20999999992</v>
      </c>
      <c r="V135" s="38">
        <f t="shared" si="16"/>
        <v>0</v>
      </c>
      <c r="W135" s="39"/>
      <c r="X135" s="38">
        <f t="shared" si="18"/>
        <v>0</v>
      </c>
      <c r="Y135" s="39">
        <f t="shared" si="19"/>
        <v>0</v>
      </c>
      <c r="Z135" s="39">
        <f t="shared" si="17"/>
        <v>0</v>
      </c>
      <c r="AA135" s="26">
        <v>0.05</v>
      </c>
      <c r="AB135" s="39"/>
      <c r="AC135" s="66"/>
      <c r="AD135" s="66"/>
      <c r="AE135" s="47" t="s">
        <v>40</v>
      </c>
      <c r="AF135" s="30">
        <v>7.0000000000000007E-2</v>
      </c>
    </row>
    <row r="136" spans="1:32" ht="14.25">
      <c r="A136" s="91">
        <v>43891</v>
      </c>
      <c r="B136" s="66" t="s">
        <v>41</v>
      </c>
      <c r="C136" s="66" t="s">
        <v>55</v>
      </c>
      <c r="D136" s="66" t="s">
        <v>56</v>
      </c>
      <c r="E136" s="66" t="s">
        <v>60</v>
      </c>
      <c r="F136" s="66" t="s">
        <v>60</v>
      </c>
      <c r="G136" s="66" t="s">
        <v>60</v>
      </c>
      <c r="H136" s="66" t="s">
        <v>36</v>
      </c>
      <c r="I136" s="66" t="s">
        <v>212</v>
      </c>
      <c r="J136" s="66" t="s">
        <v>245</v>
      </c>
      <c r="K136" s="66" t="s">
        <v>58</v>
      </c>
      <c r="L136" s="66"/>
      <c r="M136" s="28" t="s">
        <v>46</v>
      </c>
      <c r="N136" s="66" t="s">
        <v>54</v>
      </c>
      <c r="O136" s="30">
        <v>0.03</v>
      </c>
      <c r="P136" s="66"/>
      <c r="Q136" s="66"/>
      <c r="R136" s="83">
        <v>5696.55</v>
      </c>
      <c r="S136" s="39"/>
      <c r="T136" s="39">
        <v>0</v>
      </c>
      <c r="U136" s="39">
        <f t="shared" si="15"/>
        <v>5696.55</v>
      </c>
      <c r="V136" s="38">
        <f t="shared" si="16"/>
        <v>0</v>
      </c>
      <c r="W136" s="39"/>
      <c r="X136" s="38">
        <f t="shared" si="18"/>
        <v>0</v>
      </c>
      <c r="Y136" s="39">
        <f t="shared" si="19"/>
        <v>0</v>
      </c>
      <c r="Z136" s="39">
        <f t="shared" si="17"/>
        <v>0</v>
      </c>
      <c r="AA136" s="26">
        <v>0.05</v>
      </c>
      <c r="AB136" s="39"/>
      <c r="AC136" s="66"/>
      <c r="AD136" s="66"/>
      <c r="AE136" s="47" t="s">
        <v>53</v>
      </c>
      <c r="AF136" s="30">
        <v>0</v>
      </c>
    </row>
    <row r="137" spans="1:32" ht="14.25">
      <c r="A137" s="91">
        <v>43891</v>
      </c>
      <c r="B137" s="66" t="s">
        <v>30</v>
      </c>
      <c r="C137" s="66" t="s">
        <v>49</v>
      </c>
      <c r="D137" s="66" t="s">
        <v>50</v>
      </c>
      <c r="E137" s="66" t="s">
        <v>64</v>
      </c>
      <c r="F137" s="66" t="s">
        <v>65</v>
      </c>
      <c r="G137" s="66" t="s">
        <v>35</v>
      </c>
      <c r="H137" s="66" t="s">
        <v>36</v>
      </c>
      <c r="I137" s="66" t="s">
        <v>212</v>
      </c>
      <c r="J137" s="66" t="s">
        <v>245</v>
      </c>
      <c r="K137" s="66" t="s">
        <v>64</v>
      </c>
      <c r="L137" s="66"/>
      <c r="M137" s="28" t="s">
        <v>46</v>
      </c>
      <c r="N137" s="66" t="s">
        <v>54</v>
      </c>
      <c r="O137" s="30">
        <v>0.02</v>
      </c>
      <c r="P137" s="66"/>
      <c r="Q137" s="66"/>
      <c r="R137" s="83">
        <v>106099.63</v>
      </c>
      <c r="S137" s="39"/>
      <c r="T137" s="39">
        <v>0</v>
      </c>
      <c r="U137" s="39">
        <f t="shared" si="15"/>
        <v>106099.63</v>
      </c>
      <c r="V137" s="38">
        <f t="shared" si="16"/>
        <v>0</v>
      </c>
      <c r="W137" s="39"/>
      <c r="X137" s="38">
        <f t="shared" si="18"/>
        <v>0</v>
      </c>
      <c r="Y137" s="39">
        <f t="shared" si="19"/>
        <v>0</v>
      </c>
      <c r="Z137" s="39">
        <f t="shared" si="17"/>
        <v>0</v>
      </c>
      <c r="AA137" s="26">
        <v>0.05</v>
      </c>
      <c r="AB137" s="39"/>
      <c r="AC137" s="66"/>
      <c r="AD137" s="66"/>
      <c r="AE137" s="47" t="s">
        <v>40</v>
      </c>
      <c r="AF137" s="30">
        <v>0.42</v>
      </c>
    </row>
    <row r="138" spans="1:32" ht="14.25">
      <c r="A138" s="91">
        <v>43891</v>
      </c>
      <c r="B138" s="66" t="s">
        <v>30</v>
      </c>
      <c r="C138" s="66" t="s">
        <v>49</v>
      </c>
      <c r="D138" s="66" t="s">
        <v>66</v>
      </c>
      <c r="E138" s="66" t="s">
        <v>67</v>
      </c>
      <c r="F138" s="66" t="s">
        <v>68</v>
      </c>
      <c r="G138" s="66" t="s">
        <v>35</v>
      </c>
      <c r="H138" s="66" t="s">
        <v>36</v>
      </c>
      <c r="I138" s="66" t="s">
        <v>212</v>
      </c>
      <c r="J138" s="66" t="s">
        <v>245</v>
      </c>
      <c r="K138" s="66" t="s">
        <v>67</v>
      </c>
      <c r="L138" s="66"/>
      <c r="M138" s="28" t="s">
        <v>38</v>
      </c>
      <c r="N138" s="66" t="s">
        <v>39</v>
      </c>
      <c r="O138" s="30">
        <v>0</v>
      </c>
      <c r="P138" s="66"/>
      <c r="Q138" s="66"/>
      <c r="R138" s="83">
        <v>7741.65</v>
      </c>
      <c r="S138" s="39"/>
      <c r="T138" s="39">
        <v>0</v>
      </c>
      <c r="U138" s="39">
        <f t="shared" si="15"/>
        <v>7741.65</v>
      </c>
      <c r="V138" s="38">
        <f t="shared" si="16"/>
        <v>0</v>
      </c>
      <c r="W138" s="39"/>
      <c r="X138" s="38">
        <f t="shared" si="18"/>
        <v>0</v>
      </c>
      <c r="Y138" s="39">
        <f t="shared" si="19"/>
        <v>0</v>
      </c>
      <c r="Z138" s="39">
        <f t="shared" si="17"/>
        <v>0</v>
      </c>
      <c r="AA138" s="26">
        <v>0.05</v>
      </c>
      <c r="AB138" s="39"/>
      <c r="AC138" s="66"/>
      <c r="AD138" s="66"/>
      <c r="AE138" s="47" t="s">
        <v>53</v>
      </c>
      <c r="AF138" s="30">
        <v>0.42</v>
      </c>
    </row>
    <row r="139" spans="1:32" ht="14.25">
      <c r="A139" s="91">
        <v>43891</v>
      </c>
      <c r="B139" s="66" t="s">
        <v>41</v>
      </c>
      <c r="C139" s="66" t="s">
        <v>39</v>
      </c>
      <c r="D139" s="66" t="s">
        <v>39</v>
      </c>
      <c r="E139" s="66" t="s">
        <v>69</v>
      </c>
      <c r="F139" s="66" t="s">
        <v>69</v>
      </c>
      <c r="G139" s="66" t="s">
        <v>69</v>
      </c>
      <c r="H139" s="66" t="s">
        <v>36</v>
      </c>
      <c r="I139" s="66" t="s">
        <v>212</v>
      </c>
      <c r="J139" s="66" t="s">
        <v>245</v>
      </c>
      <c r="K139" s="66" t="s">
        <v>69</v>
      </c>
      <c r="L139" s="66"/>
      <c r="M139" s="28" t="s">
        <v>46</v>
      </c>
      <c r="N139" s="66" t="s">
        <v>39</v>
      </c>
      <c r="O139" s="30">
        <v>0</v>
      </c>
      <c r="P139" s="66"/>
      <c r="Q139" s="66"/>
      <c r="R139" s="83">
        <v>16681.47</v>
      </c>
      <c r="S139" s="39"/>
      <c r="T139" s="39">
        <v>84.239999999999981</v>
      </c>
      <c r="U139" s="39">
        <f t="shared" si="15"/>
        <v>16597.23</v>
      </c>
      <c r="V139" s="38">
        <f t="shared" si="16"/>
        <v>84.239999999999981</v>
      </c>
      <c r="W139" s="39"/>
      <c r="X139" s="38">
        <f t="shared" si="18"/>
        <v>0</v>
      </c>
      <c r="Y139" s="39">
        <f t="shared" si="19"/>
        <v>0</v>
      </c>
      <c r="Z139" s="39">
        <f t="shared" si="17"/>
        <v>84.239999999999981</v>
      </c>
      <c r="AA139" s="26">
        <v>0.05</v>
      </c>
      <c r="AB139" s="39"/>
      <c r="AC139" s="66"/>
      <c r="AD139" s="66"/>
      <c r="AE139" s="47" t="s">
        <v>53</v>
      </c>
      <c r="AF139" s="30">
        <v>0.42</v>
      </c>
    </row>
    <row r="140" spans="1:32" ht="14.25">
      <c r="A140" s="91">
        <v>43891</v>
      </c>
      <c r="B140" s="66" t="s">
        <v>30</v>
      </c>
      <c r="C140" s="66" t="s">
        <v>61</v>
      </c>
      <c r="D140" s="66" t="s">
        <v>62</v>
      </c>
      <c r="E140" s="66" t="s">
        <v>73</v>
      </c>
      <c r="F140" s="66" t="s">
        <v>74</v>
      </c>
      <c r="G140" s="66" t="s">
        <v>35</v>
      </c>
      <c r="H140" s="66" t="s">
        <v>36</v>
      </c>
      <c r="I140" s="66" t="s">
        <v>212</v>
      </c>
      <c r="J140" s="66" t="s">
        <v>245</v>
      </c>
      <c r="K140" s="66" t="s">
        <v>73</v>
      </c>
      <c r="L140" s="66"/>
      <c r="M140" s="28" t="s">
        <v>46</v>
      </c>
      <c r="N140" s="66" t="s">
        <v>39</v>
      </c>
      <c r="O140" s="30">
        <v>0</v>
      </c>
      <c r="P140" s="66"/>
      <c r="Q140" s="66"/>
      <c r="R140" s="83">
        <v>70024.240000000005</v>
      </c>
      <c r="S140" s="39"/>
      <c r="T140" s="39">
        <v>0</v>
      </c>
      <c r="U140" s="39">
        <f t="shared" si="15"/>
        <v>70024.240000000005</v>
      </c>
      <c r="V140" s="38">
        <f t="shared" si="16"/>
        <v>0</v>
      </c>
      <c r="W140" s="39"/>
      <c r="X140" s="38">
        <f t="shared" si="18"/>
        <v>0</v>
      </c>
      <c r="Y140" s="39">
        <f t="shared" si="19"/>
        <v>0</v>
      </c>
      <c r="Z140" s="39">
        <f t="shared" si="17"/>
        <v>0</v>
      </c>
      <c r="AA140" s="26">
        <v>0.05</v>
      </c>
      <c r="AB140" s="39"/>
      <c r="AC140" s="66"/>
      <c r="AD140" s="66"/>
      <c r="AE140" s="47" t="s">
        <v>53</v>
      </c>
      <c r="AF140" s="30">
        <v>0</v>
      </c>
    </row>
    <row r="141" spans="1:32" ht="14.25">
      <c r="A141" s="91">
        <v>43891</v>
      </c>
      <c r="B141" s="66" t="s">
        <v>41</v>
      </c>
      <c r="C141" s="66" t="s">
        <v>49</v>
      </c>
      <c r="D141" s="66" t="s">
        <v>75</v>
      </c>
      <c r="E141" s="66" t="s">
        <v>76</v>
      </c>
      <c r="F141" s="66" t="s">
        <v>76</v>
      </c>
      <c r="G141" s="66" t="s">
        <v>76</v>
      </c>
      <c r="H141" s="66" t="s">
        <v>36</v>
      </c>
      <c r="I141" s="66" t="s">
        <v>212</v>
      </c>
      <c r="J141" s="66" t="s">
        <v>245</v>
      </c>
      <c r="K141" s="66" t="s">
        <v>77</v>
      </c>
      <c r="L141" s="66"/>
      <c r="M141" s="28" t="s">
        <v>46</v>
      </c>
      <c r="N141" s="66" t="s">
        <v>54</v>
      </c>
      <c r="O141" s="30">
        <v>0.11</v>
      </c>
      <c r="P141" s="66"/>
      <c r="Q141" s="66"/>
      <c r="R141" s="83">
        <v>205.52</v>
      </c>
      <c r="S141" s="39"/>
      <c r="T141" s="39">
        <v>0</v>
      </c>
      <c r="U141" s="39">
        <f t="shared" si="15"/>
        <v>205.52</v>
      </c>
      <c r="V141" s="38">
        <f t="shared" si="16"/>
        <v>0</v>
      </c>
      <c r="W141" s="39"/>
      <c r="X141" s="38">
        <f t="shared" si="18"/>
        <v>0</v>
      </c>
      <c r="Y141" s="39">
        <f t="shared" si="19"/>
        <v>0</v>
      </c>
      <c r="Z141" s="39">
        <f t="shared" si="17"/>
        <v>0</v>
      </c>
      <c r="AA141" s="26">
        <v>0.05</v>
      </c>
      <c r="AB141" s="39"/>
      <c r="AC141" s="66"/>
      <c r="AD141" s="66"/>
      <c r="AE141" s="47" t="s">
        <v>40</v>
      </c>
      <c r="AF141" s="30">
        <v>0.22</v>
      </c>
    </row>
    <row r="142" spans="1:32" ht="14.25">
      <c r="A142" s="91">
        <v>43891</v>
      </c>
      <c r="B142" s="66" t="s">
        <v>30</v>
      </c>
      <c r="C142" s="66" t="s">
        <v>42</v>
      </c>
      <c r="D142" s="66" t="s">
        <v>78</v>
      </c>
      <c r="E142" s="66" t="s">
        <v>79</v>
      </c>
      <c r="F142" s="66" t="s">
        <v>80</v>
      </c>
      <c r="G142" s="66" t="s">
        <v>35</v>
      </c>
      <c r="H142" s="66" t="s">
        <v>36</v>
      </c>
      <c r="I142" s="66" t="s">
        <v>212</v>
      </c>
      <c r="J142" s="66" t="s">
        <v>245</v>
      </c>
      <c r="K142" s="66" t="s">
        <v>81</v>
      </c>
      <c r="L142" s="66"/>
      <c r="M142" s="28" t="s">
        <v>38</v>
      </c>
      <c r="N142" s="66" t="s">
        <v>54</v>
      </c>
      <c r="O142" s="30">
        <v>0.05</v>
      </c>
      <c r="P142" s="66"/>
      <c r="Q142" s="66"/>
      <c r="R142" s="83">
        <v>1766.24</v>
      </c>
      <c r="S142" s="39"/>
      <c r="T142" s="39">
        <v>0</v>
      </c>
      <c r="U142" s="39">
        <f t="shared" si="15"/>
        <v>1766.24</v>
      </c>
      <c r="V142" s="38">
        <f t="shared" si="16"/>
        <v>0</v>
      </c>
      <c r="W142" s="39"/>
      <c r="X142" s="38">
        <f t="shared" si="18"/>
        <v>0</v>
      </c>
      <c r="Y142" s="39">
        <f t="shared" si="19"/>
        <v>0</v>
      </c>
      <c r="Z142" s="39">
        <f t="shared" si="17"/>
        <v>0</v>
      </c>
      <c r="AA142" s="26">
        <v>0.05</v>
      </c>
      <c r="AB142" s="39"/>
      <c r="AC142" s="66"/>
      <c r="AD142" s="66"/>
      <c r="AE142" s="47" t="s">
        <v>53</v>
      </c>
      <c r="AF142" s="30">
        <v>0.42</v>
      </c>
    </row>
    <row r="143" spans="1:32" ht="14.25">
      <c r="A143" s="91">
        <v>43891</v>
      </c>
      <c r="B143" s="66" t="s">
        <v>41</v>
      </c>
      <c r="C143" s="66" t="s">
        <v>61</v>
      </c>
      <c r="D143" s="66" t="s">
        <v>62</v>
      </c>
      <c r="E143" s="66" t="s">
        <v>82</v>
      </c>
      <c r="F143" s="66" t="s">
        <v>82</v>
      </c>
      <c r="G143" s="66" t="s">
        <v>82</v>
      </c>
      <c r="H143" s="66" t="s">
        <v>36</v>
      </c>
      <c r="I143" s="66" t="s">
        <v>212</v>
      </c>
      <c r="J143" s="66" t="s">
        <v>245</v>
      </c>
      <c r="K143" s="66" t="s">
        <v>82</v>
      </c>
      <c r="L143" s="66"/>
      <c r="M143" s="28" t="s">
        <v>46</v>
      </c>
      <c r="N143" s="66" t="s">
        <v>54</v>
      </c>
      <c r="O143" s="30">
        <v>5.5E-2</v>
      </c>
      <c r="P143" s="66"/>
      <c r="Q143" s="66"/>
      <c r="R143" s="83">
        <v>12291.56</v>
      </c>
      <c r="S143" s="39"/>
      <c r="T143" s="39">
        <v>15586.380000000001</v>
      </c>
      <c r="U143" s="39">
        <f t="shared" si="15"/>
        <v>-3294.8200000000015</v>
      </c>
      <c r="V143" s="38">
        <f t="shared" si="16"/>
        <v>14869.015230125526</v>
      </c>
      <c r="W143" s="39"/>
      <c r="X143" s="38">
        <f t="shared" si="18"/>
        <v>0</v>
      </c>
      <c r="Y143" s="39">
        <f t="shared" si="19"/>
        <v>717.36476987447531</v>
      </c>
      <c r="Z143" s="39">
        <f t="shared" si="17"/>
        <v>15586.380000000001</v>
      </c>
      <c r="AA143" s="26">
        <v>0.05</v>
      </c>
      <c r="AB143" s="39"/>
      <c r="AC143" s="66"/>
      <c r="AD143" s="66"/>
      <c r="AE143" s="47" t="s">
        <v>53</v>
      </c>
      <c r="AF143" s="30">
        <v>0.14000000000000001</v>
      </c>
    </row>
    <row r="144" spans="1:32" ht="14.25">
      <c r="A144" s="91">
        <v>43891</v>
      </c>
      <c r="B144" s="66" t="s">
        <v>30</v>
      </c>
      <c r="C144" s="66" t="s">
        <v>31</v>
      </c>
      <c r="D144" s="66" t="s">
        <v>83</v>
      </c>
      <c r="E144" s="66" t="s">
        <v>84</v>
      </c>
      <c r="F144" s="66" t="s">
        <v>85</v>
      </c>
      <c r="G144" s="66" t="s">
        <v>35</v>
      </c>
      <c r="H144" s="66" t="s">
        <v>36</v>
      </c>
      <c r="I144" s="66" t="s">
        <v>212</v>
      </c>
      <c r="J144" s="66" t="s">
        <v>245</v>
      </c>
      <c r="K144" s="66" t="s">
        <v>86</v>
      </c>
      <c r="L144" s="66"/>
      <c r="M144" s="28" t="s">
        <v>87</v>
      </c>
      <c r="N144" s="66" t="s">
        <v>54</v>
      </c>
      <c r="O144" s="30">
        <v>0.18</v>
      </c>
      <c r="P144" s="66"/>
      <c r="Q144" s="66"/>
      <c r="R144" s="83">
        <v>131941.95000000001</v>
      </c>
      <c r="S144" s="39"/>
      <c r="T144" s="39">
        <v>0</v>
      </c>
      <c r="U144" s="39">
        <f t="shared" si="15"/>
        <v>131941.95000000001</v>
      </c>
      <c r="V144" s="38">
        <f t="shared" si="16"/>
        <v>0</v>
      </c>
      <c r="W144" s="39"/>
      <c r="X144" s="38">
        <f t="shared" si="18"/>
        <v>0</v>
      </c>
      <c r="Y144" s="39">
        <f t="shared" si="19"/>
        <v>0</v>
      </c>
      <c r="Z144" s="39">
        <f t="shared" si="17"/>
        <v>0</v>
      </c>
      <c r="AA144" s="26">
        <v>0.05</v>
      </c>
      <c r="AB144" s="39"/>
      <c r="AC144" s="66"/>
      <c r="AD144" s="66"/>
      <c r="AE144" s="47" t="s">
        <v>40</v>
      </c>
      <c r="AF144" s="30" t="s">
        <v>88</v>
      </c>
    </row>
    <row r="145" spans="1:32" ht="14.25">
      <c r="A145" s="91">
        <v>43891</v>
      </c>
      <c r="B145" s="66" t="s">
        <v>30</v>
      </c>
      <c r="C145" s="66" t="s">
        <v>89</v>
      </c>
      <c r="D145" s="66" t="s">
        <v>90</v>
      </c>
      <c r="E145" s="66" t="s">
        <v>91</v>
      </c>
      <c r="F145" s="66" t="s">
        <v>92</v>
      </c>
      <c r="G145" s="66" t="s">
        <v>35</v>
      </c>
      <c r="H145" s="66" t="s">
        <v>36</v>
      </c>
      <c r="I145" s="66" t="s">
        <v>212</v>
      </c>
      <c r="J145" s="66" t="s">
        <v>245</v>
      </c>
      <c r="K145" s="66" t="s">
        <v>86</v>
      </c>
      <c r="L145" s="66"/>
      <c r="M145" s="28" t="s">
        <v>87</v>
      </c>
      <c r="N145" s="66" t="s">
        <v>54</v>
      </c>
      <c r="O145" s="30">
        <v>0.18</v>
      </c>
      <c r="P145" s="66"/>
      <c r="Q145" s="66"/>
      <c r="R145" s="83">
        <v>8102.9149295775096</v>
      </c>
      <c r="S145" s="39"/>
      <c r="T145" s="39">
        <v>0</v>
      </c>
      <c r="U145" s="39">
        <f t="shared" si="15"/>
        <v>8102.9149295775096</v>
      </c>
      <c r="V145" s="38">
        <f t="shared" si="16"/>
        <v>0</v>
      </c>
      <c r="W145" s="39"/>
      <c r="X145" s="38">
        <f t="shared" si="18"/>
        <v>0</v>
      </c>
      <c r="Y145" s="39">
        <f t="shared" si="19"/>
        <v>0</v>
      </c>
      <c r="Z145" s="39">
        <f t="shared" si="17"/>
        <v>0</v>
      </c>
      <c r="AA145" s="26">
        <v>0.05</v>
      </c>
      <c r="AB145" s="39"/>
      <c r="AC145" s="66"/>
      <c r="AD145" s="66"/>
      <c r="AE145" s="47" t="s">
        <v>40</v>
      </c>
      <c r="AF145" s="30">
        <v>0.42</v>
      </c>
    </row>
    <row r="146" spans="1:32" ht="14.25">
      <c r="A146" s="91">
        <v>43891</v>
      </c>
      <c r="B146" s="66" t="s">
        <v>30</v>
      </c>
      <c r="C146" s="66" t="s">
        <v>89</v>
      </c>
      <c r="D146" s="66" t="s">
        <v>90</v>
      </c>
      <c r="E146" s="66" t="s">
        <v>93</v>
      </c>
      <c r="F146" s="66" t="s">
        <v>94</v>
      </c>
      <c r="G146" s="66" t="s">
        <v>35</v>
      </c>
      <c r="H146" s="66" t="s">
        <v>36</v>
      </c>
      <c r="I146" s="66" t="s">
        <v>212</v>
      </c>
      <c r="J146" s="66" t="s">
        <v>245</v>
      </c>
      <c r="K146" s="66" t="s">
        <v>86</v>
      </c>
      <c r="L146" s="66"/>
      <c r="M146" s="28" t="s">
        <v>87</v>
      </c>
      <c r="N146" s="66" t="s">
        <v>54</v>
      </c>
      <c r="O146" s="30">
        <v>0.03</v>
      </c>
      <c r="P146" s="66"/>
      <c r="Q146" s="66"/>
      <c r="R146" s="83">
        <v>655.37999999978604</v>
      </c>
      <c r="S146" s="39"/>
      <c r="T146" s="39">
        <v>0</v>
      </c>
      <c r="U146" s="39">
        <f t="shared" si="15"/>
        <v>655.37999999978604</v>
      </c>
      <c r="V146" s="38">
        <f t="shared" si="16"/>
        <v>0</v>
      </c>
      <c r="W146" s="39"/>
      <c r="X146" s="38">
        <f t="shared" si="18"/>
        <v>0</v>
      </c>
      <c r="Y146" s="39">
        <f t="shared" si="19"/>
        <v>0</v>
      </c>
      <c r="Z146" s="39">
        <f t="shared" si="17"/>
        <v>0</v>
      </c>
      <c r="AA146" s="26">
        <v>0.05</v>
      </c>
      <c r="AB146" s="39"/>
      <c r="AC146" s="66"/>
      <c r="AD146" s="66"/>
      <c r="AE146" s="47" t="s">
        <v>40</v>
      </c>
      <c r="AF146" s="30">
        <v>0.42</v>
      </c>
    </row>
    <row r="147" spans="1:32" ht="14.25">
      <c r="A147" s="91">
        <v>43891</v>
      </c>
      <c r="B147" s="66" t="s">
        <v>30</v>
      </c>
      <c r="C147" s="66" t="s">
        <v>89</v>
      </c>
      <c r="D147" s="66" t="s">
        <v>90</v>
      </c>
      <c r="E147" s="66" t="s">
        <v>95</v>
      </c>
      <c r="F147" s="66" t="s">
        <v>96</v>
      </c>
      <c r="G147" s="66" t="s">
        <v>35</v>
      </c>
      <c r="H147" s="66" t="s">
        <v>36</v>
      </c>
      <c r="I147" s="66" t="s">
        <v>212</v>
      </c>
      <c r="J147" s="66" t="s">
        <v>245</v>
      </c>
      <c r="K147" s="66" t="s">
        <v>86</v>
      </c>
      <c r="L147" s="66"/>
      <c r="M147" s="28" t="s">
        <v>87</v>
      </c>
      <c r="N147" s="66" t="s">
        <v>54</v>
      </c>
      <c r="O147" s="30">
        <v>0.22</v>
      </c>
      <c r="P147" s="66"/>
      <c r="Q147" s="66"/>
      <c r="R147" s="83">
        <v>32528.018732394001</v>
      </c>
      <c r="S147" s="39"/>
      <c r="T147" s="39">
        <v>0</v>
      </c>
      <c r="U147" s="39">
        <f t="shared" si="15"/>
        <v>32528.018732394001</v>
      </c>
      <c r="V147" s="38">
        <f t="shared" si="16"/>
        <v>0</v>
      </c>
      <c r="W147" s="39"/>
      <c r="X147" s="38">
        <f t="shared" si="18"/>
        <v>0</v>
      </c>
      <c r="Y147" s="39">
        <f t="shared" si="19"/>
        <v>0</v>
      </c>
      <c r="Z147" s="39">
        <f t="shared" si="17"/>
        <v>0</v>
      </c>
      <c r="AA147" s="26">
        <v>0.05</v>
      </c>
      <c r="AB147" s="39"/>
      <c r="AC147" s="66"/>
      <c r="AD147" s="66"/>
      <c r="AE147" s="47" t="s">
        <v>40</v>
      </c>
      <c r="AF147" s="30">
        <v>0.42</v>
      </c>
    </row>
    <row r="148" spans="1:32" ht="14.25">
      <c r="A148" s="91">
        <v>43891</v>
      </c>
      <c r="B148" s="66" t="s">
        <v>30</v>
      </c>
      <c r="C148" s="66" t="s">
        <v>89</v>
      </c>
      <c r="D148" s="66" t="s">
        <v>90</v>
      </c>
      <c r="E148" s="66" t="s">
        <v>97</v>
      </c>
      <c r="F148" s="66" t="s">
        <v>98</v>
      </c>
      <c r="G148" s="66" t="s">
        <v>35</v>
      </c>
      <c r="H148" s="66" t="s">
        <v>36</v>
      </c>
      <c r="I148" s="66" t="s">
        <v>212</v>
      </c>
      <c r="J148" s="66" t="s">
        <v>245</v>
      </c>
      <c r="K148" s="66" t="s">
        <v>86</v>
      </c>
      <c r="L148" s="66"/>
      <c r="M148" s="28" t="s">
        <v>87</v>
      </c>
      <c r="N148" s="66" t="s">
        <v>54</v>
      </c>
      <c r="O148" s="30">
        <v>0.08</v>
      </c>
      <c r="P148" s="66"/>
      <c r="Q148" s="66"/>
      <c r="R148" s="83">
        <v>44404.901830985997</v>
      </c>
      <c r="S148" s="39"/>
      <c r="T148" s="39">
        <v>0</v>
      </c>
      <c r="U148" s="39">
        <f t="shared" si="15"/>
        <v>44404.901830985997</v>
      </c>
      <c r="V148" s="38">
        <f t="shared" si="16"/>
        <v>0</v>
      </c>
      <c r="W148" s="39"/>
      <c r="X148" s="38">
        <f t="shared" si="18"/>
        <v>0</v>
      </c>
      <c r="Y148" s="39">
        <f t="shared" si="19"/>
        <v>0</v>
      </c>
      <c r="Z148" s="39">
        <f t="shared" si="17"/>
        <v>0</v>
      </c>
      <c r="AA148" s="26">
        <v>0.05</v>
      </c>
      <c r="AB148" s="39"/>
      <c r="AC148" s="66"/>
      <c r="AD148" s="66"/>
      <c r="AE148" s="47" t="s">
        <v>40</v>
      </c>
      <c r="AF148" s="30" t="s">
        <v>99</v>
      </c>
    </row>
    <row r="149" spans="1:32" ht="14.25">
      <c r="A149" s="91">
        <v>43891</v>
      </c>
      <c r="B149" s="66" t="s">
        <v>30</v>
      </c>
      <c r="C149" s="66" t="s">
        <v>89</v>
      </c>
      <c r="D149" s="66" t="s">
        <v>90</v>
      </c>
      <c r="E149" s="66" t="s">
        <v>100</v>
      </c>
      <c r="F149" s="66" t="s">
        <v>101</v>
      </c>
      <c r="G149" s="66" t="s">
        <v>35</v>
      </c>
      <c r="H149" s="66" t="s">
        <v>36</v>
      </c>
      <c r="I149" s="66" t="s">
        <v>212</v>
      </c>
      <c r="J149" s="66" t="s">
        <v>245</v>
      </c>
      <c r="K149" s="66" t="s">
        <v>86</v>
      </c>
      <c r="L149" s="66"/>
      <c r="M149" s="28" t="s">
        <v>87</v>
      </c>
      <c r="N149" s="66" t="s">
        <v>54</v>
      </c>
      <c r="O149" s="30">
        <v>0.04</v>
      </c>
      <c r="P149" s="66"/>
      <c r="Q149" s="66"/>
      <c r="R149" s="83">
        <v>227.30774647876399</v>
      </c>
      <c r="S149" s="39"/>
      <c r="T149" s="39">
        <v>0</v>
      </c>
      <c r="U149" s="39">
        <f t="shared" si="15"/>
        <v>227.30774647876399</v>
      </c>
      <c r="V149" s="38">
        <f t="shared" si="16"/>
        <v>0</v>
      </c>
      <c r="W149" s="39"/>
      <c r="X149" s="38">
        <f t="shared" si="18"/>
        <v>0</v>
      </c>
      <c r="Y149" s="39">
        <f t="shared" si="19"/>
        <v>0</v>
      </c>
      <c r="Z149" s="39">
        <f t="shared" si="17"/>
        <v>0</v>
      </c>
      <c r="AA149" s="26">
        <v>0.05</v>
      </c>
      <c r="AB149" s="39"/>
      <c r="AC149" s="66"/>
      <c r="AD149" s="66"/>
      <c r="AE149" s="47" t="s">
        <v>40</v>
      </c>
      <c r="AF149" s="30">
        <v>0.42</v>
      </c>
    </row>
    <row r="150" spans="1:32" ht="14.25">
      <c r="A150" s="91">
        <v>43891</v>
      </c>
      <c r="B150" s="66" t="s">
        <v>30</v>
      </c>
      <c r="C150" s="66" t="s">
        <v>89</v>
      </c>
      <c r="D150" s="66" t="s">
        <v>90</v>
      </c>
      <c r="E150" s="66" t="s">
        <v>84</v>
      </c>
      <c r="F150" s="66" t="s">
        <v>102</v>
      </c>
      <c r="G150" s="66" t="s">
        <v>35</v>
      </c>
      <c r="H150" s="66" t="s">
        <v>36</v>
      </c>
      <c r="I150" s="66" t="s">
        <v>212</v>
      </c>
      <c r="J150" s="66" t="s">
        <v>245</v>
      </c>
      <c r="K150" s="66" t="s">
        <v>86</v>
      </c>
      <c r="L150" s="66"/>
      <c r="M150" s="28" t="s">
        <v>87</v>
      </c>
      <c r="N150" s="66" t="s">
        <v>54</v>
      </c>
      <c r="O150" s="30">
        <v>0.23</v>
      </c>
      <c r="P150" s="66"/>
      <c r="Q150" s="66"/>
      <c r="R150" s="83">
        <v>152.264929577999</v>
      </c>
      <c r="S150" s="39"/>
      <c r="T150" s="39">
        <v>0</v>
      </c>
      <c r="U150" s="39">
        <f t="shared" si="15"/>
        <v>152.264929577999</v>
      </c>
      <c r="V150" s="38">
        <f t="shared" si="16"/>
        <v>0</v>
      </c>
      <c r="W150" s="39"/>
      <c r="X150" s="38">
        <f t="shared" si="18"/>
        <v>0</v>
      </c>
      <c r="Y150" s="39">
        <f t="shared" si="19"/>
        <v>0</v>
      </c>
      <c r="Z150" s="39">
        <f t="shared" si="17"/>
        <v>0</v>
      </c>
      <c r="AA150" s="26">
        <v>0.05</v>
      </c>
      <c r="AB150" s="39"/>
      <c r="AC150" s="66"/>
      <c r="AD150" s="66"/>
      <c r="AE150" s="47" t="s">
        <v>40</v>
      </c>
      <c r="AF150" s="30" t="s">
        <v>99</v>
      </c>
    </row>
    <row r="151" spans="1:32" ht="14.25">
      <c r="A151" s="91">
        <v>43891</v>
      </c>
      <c r="B151" s="66" t="s">
        <v>30</v>
      </c>
      <c r="C151" s="66" t="s">
        <v>89</v>
      </c>
      <c r="D151" s="66" t="s">
        <v>90</v>
      </c>
      <c r="E151" s="66" t="s">
        <v>103</v>
      </c>
      <c r="F151" s="66" t="s">
        <v>104</v>
      </c>
      <c r="G151" s="66" t="s">
        <v>35</v>
      </c>
      <c r="H151" s="66" t="s">
        <v>36</v>
      </c>
      <c r="I151" s="66" t="s">
        <v>212</v>
      </c>
      <c r="J151" s="66" t="s">
        <v>245</v>
      </c>
      <c r="K151" s="66" t="s">
        <v>86</v>
      </c>
      <c r="L151" s="66"/>
      <c r="M151" s="28" t="s">
        <v>87</v>
      </c>
      <c r="N151" s="66" t="s">
        <v>54</v>
      </c>
      <c r="O151" s="30">
        <v>0.13</v>
      </c>
      <c r="P151" s="66"/>
      <c r="Q151" s="66"/>
      <c r="R151" s="83">
        <v>870846.699999996</v>
      </c>
      <c r="S151" s="39"/>
      <c r="T151" s="39">
        <v>0</v>
      </c>
      <c r="U151" s="39">
        <f t="shared" si="15"/>
        <v>870846.699999996</v>
      </c>
      <c r="V151" s="38">
        <f t="shared" si="16"/>
        <v>0</v>
      </c>
      <c r="W151" s="39"/>
      <c r="X151" s="38">
        <f t="shared" si="18"/>
        <v>0</v>
      </c>
      <c r="Y151" s="39">
        <f t="shared" si="19"/>
        <v>0</v>
      </c>
      <c r="Z151" s="39">
        <f t="shared" si="17"/>
        <v>0</v>
      </c>
      <c r="AA151" s="26">
        <v>0.05</v>
      </c>
      <c r="AB151" s="39"/>
      <c r="AC151" s="66"/>
      <c r="AD151" s="66"/>
      <c r="AE151" s="47" t="s">
        <v>40</v>
      </c>
      <c r="AF151" s="30" t="s">
        <v>99</v>
      </c>
    </row>
    <row r="152" spans="1:32" ht="14.25">
      <c r="A152" s="91">
        <v>43891</v>
      </c>
      <c r="B152" s="66" t="s">
        <v>30</v>
      </c>
      <c r="C152" s="66" t="s">
        <v>89</v>
      </c>
      <c r="D152" s="66" t="s">
        <v>90</v>
      </c>
      <c r="E152" s="66" t="s">
        <v>105</v>
      </c>
      <c r="F152" s="66" t="s">
        <v>106</v>
      </c>
      <c r="G152" s="66" t="s">
        <v>35</v>
      </c>
      <c r="H152" s="66" t="s">
        <v>36</v>
      </c>
      <c r="I152" s="66" t="s">
        <v>212</v>
      </c>
      <c r="J152" s="66" t="s">
        <v>245</v>
      </c>
      <c r="K152" s="66" t="s">
        <v>86</v>
      </c>
      <c r="L152" s="66"/>
      <c r="M152" s="28" t="s">
        <v>87</v>
      </c>
      <c r="N152" s="66" t="s">
        <v>54</v>
      </c>
      <c r="O152" s="30">
        <v>0.03</v>
      </c>
      <c r="P152" s="66"/>
      <c r="Q152" s="66"/>
      <c r="R152" s="83">
        <v>425.555211267598</v>
      </c>
      <c r="S152" s="39"/>
      <c r="T152" s="39">
        <v>0</v>
      </c>
      <c r="U152" s="39">
        <f t="shared" si="15"/>
        <v>425.555211267598</v>
      </c>
      <c r="V152" s="38">
        <f t="shared" si="16"/>
        <v>0</v>
      </c>
      <c r="W152" s="39"/>
      <c r="X152" s="38">
        <f t="shared" si="18"/>
        <v>0</v>
      </c>
      <c r="Y152" s="39">
        <f t="shared" si="19"/>
        <v>0</v>
      </c>
      <c r="Z152" s="39">
        <f t="shared" si="17"/>
        <v>0</v>
      </c>
      <c r="AA152" s="26">
        <v>0.05</v>
      </c>
      <c r="AB152" s="39"/>
      <c r="AC152" s="66"/>
      <c r="AD152" s="66"/>
      <c r="AE152" s="47" t="s">
        <v>40</v>
      </c>
      <c r="AF152" s="30">
        <v>0.42</v>
      </c>
    </row>
    <row r="153" spans="1:32" ht="14.25">
      <c r="A153" s="91">
        <v>43891</v>
      </c>
      <c r="B153" s="66" t="s">
        <v>30</v>
      </c>
      <c r="C153" s="66" t="s">
        <v>89</v>
      </c>
      <c r="D153" s="66" t="s">
        <v>90</v>
      </c>
      <c r="E153" s="66" t="s">
        <v>107</v>
      </c>
      <c r="F153" s="66" t="s">
        <v>108</v>
      </c>
      <c r="G153" s="66" t="s">
        <v>35</v>
      </c>
      <c r="H153" s="66" t="s">
        <v>36</v>
      </c>
      <c r="I153" s="66" t="s">
        <v>212</v>
      </c>
      <c r="J153" s="66" t="s">
        <v>245</v>
      </c>
      <c r="K153" s="66" t="s">
        <v>86</v>
      </c>
      <c r="L153" s="66"/>
      <c r="M153" s="28" t="s">
        <v>87</v>
      </c>
      <c r="N153" s="66" t="s">
        <v>54</v>
      </c>
      <c r="O153" s="30">
        <v>0.22</v>
      </c>
      <c r="P153" s="66"/>
      <c r="Q153" s="66"/>
      <c r="R153" s="83">
        <v>1402.38690140774</v>
      </c>
      <c r="S153" s="39"/>
      <c r="T153" s="39">
        <v>0</v>
      </c>
      <c r="U153" s="39">
        <f t="shared" si="15"/>
        <v>1402.38690140774</v>
      </c>
      <c r="V153" s="38">
        <f t="shared" si="16"/>
        <v>0</v>
      </c>
      <c r="W153" s="39"/>
      <c r="X153" s="38">
        <f t="shared" si="18"/>
        <v>0</v>
      </c>
      <c r="Y153" s="39">
        <f t="shared" si="19"/>
        <v>0</v>
      </c>
      <c r="Z153" s="39">
        <f t="shared" si="17"/>
        <v>0</v>
      </c>
      <c r="AA153" s="26">
        <v>0.05</v>
      </c>
      <c r="AB153" s="39"/>
      <c r="AC153" s="66"/>
      <c r="AD153" s="66"/>
      <c r="AE153" s="47" t="s">
        <v>40</v>
      </c>
      <c r="AF153" s="30">
        <v>0.42</v>
      </c>
    </row>
    <row r="154" spans="1:32" ht="14.25">
      <c r="A154" s="91">
        <v>43891</v>
      </c>
      <c r="B154" s="66" t="s">
        <v>30</v>
      </c>
      <c r="C154" s="66" t="s">
        <v>89</v>
      </c>
      <c r="D154" s="66" t="s">
        <v>90</v>
      </c>
      <c r="E154" s="66" t="s">
        <v>109</v>
      </c>
      <c r="F154" s="66" t="s">
        <v>110</v>
      </c>
      <c r="G154" s="66" t="s">
        <v>35</v>
      </c>
      <c r="H154" s="66" t="s">
        <v>36</v>
      </c>
      <c r="I154" s="66" t="s">
        <v>212</v>
      </c>
      <c r="J154" s="66" t="s">
        <v>245</v>
      </c>
      <c r="K154" s="66" t="s">
        <v>86</v>
      </c>
      <c r="L154" s="66"/>
      <c r="M154" s="28" t="s">
        <v>87</v>
      </c>
      <c r="N154" s="66" t="s">
        <v>54</v>
      </c>
      <c r="O154" s="30">
        <v>0.23</v>
      </c>
      <c r="P154" s="66"/>
      <c r="Q154" s="66"/>
      <c r="R154" s="83">
        <v>12961.68</v>
      </c>
      <c r="S154" s="39"/>
      <c r="T154" s="39">
        <v>0</v>
      </c>
      <c r="U154" s="39">
        <f t="shared" si="15"/>
        <v>12961.68</v>
      </c>
      <c r="V154" s="38">
        <f t="shared" si="16"/>
        <v>0</v>
      </c>
      <c r="W154" s="39"/>
      <c r="X154" s="38">
        <f t="shared" si="18"/>
        <v>0</v>
      </c>
      <c r="Y154" s="39">
        <f t="shared" si="19"/>
        <v>0</v>
      </c>
      <c r="Z154" s="39">
        <f t="shared" si="17"/>
        <v>0</v>
      </c>
      <c r="AA154" s="26">
        <v>0.05</v>
      </c>
      <c r="AB154" s="39"/>
      <c r="AC154" s="66"/>
      <c r="AD154" s="66"/>
      <c r="AE154" s="47" t="s">
        <v>40</v>
      </c>
      <c r="AF154" s="30">
        <v>0.42</v>
      </c>
    </row>
    <row r="155" spans="1:32" ht="14.25">
      <c r="A155" s="91">
        <v>43891</v>
      </c>
      <c r="B155" s="66" t="s">
        <v>30</v>
      </c>
      <c r="C155" s="66" t="s">
        <v>89</v>
      </c>
      <c r="D155" s="66" t="s">
        <v>90</v>
      </c>
      <c r="E155" s="66" t="s">
        <v>111</v>
      </c>
      <c r="F155" s="66" t="s">
        <v>112</v>
      </c>
      <c r="G155" s="66" t="s">
        <v>35</v>
      </c>
      <c r="H155" s="66" t="s">
        <v>36</v>
      </c>
      <c r="I155" s="66" t="s">
        <v>212</v>
      </c>
      <c r="J155" s="66" t="s">
        <v>245</v>
      </c>
      <c r="K155" s="66" t="s">
        <v>86</v>
      </c>
      <c r="L155" s="66"/>
      <c r="M155" s="28" t="s">
        <v>87</v>
      </c>
      <c r="N155" s="66" t="s">
        <v>54</v>
      </c>
      <c r="O155" s="30">
        <v>0.13</v>
      </c>
      <c r="P155" s="66"/>
      <c r="Q155" s="66"/>
      <c r="R155" s="83">
        <v>143.460985915328</v>
      </c>
      <c r="S155" s="39"/>
      <c r="T155" s="39">
        <v>0</v>
      </c>
      <c r="U155" s="39">
        <f t="shared" si="15"/>
        <v>143.460985915328</v>
      </c>
      <c r="V155" s="38">
        <f t="shared" si="16"/>
        <v>0</v>
      </c>
      <c r="W155" s="39"/>
      <c r="X155" s="38">
        <f t="shared" si="18"/>
        <v>0</v>
      </c>
      <c r="Y155" s="39">
        <f t="shared" si="19"/>
        <v>0</v>
      </c>
      <c r="Z155" s="39">
        <f t="shared" si="17"/>
        <v>0</v>
      </c>
      <c r="AA155" s="26">
        <v>0.05</v>
      </c>
      <c r="AB155" s="39"/>
      <c r="AC155" s="66"/>
      <c r="AD155" s="66"/>
      <c r="AE155" s="47" t="s">
        <v>40</v>
      </c>
      <c r="AF155" s="30">
        <v>0.42</v>
      </c>
    </row>
    <row r="156" spans="1:32" ht="14.25">
      <c r="A156" s="91">
        <v>43891</v>
      </c>
      <c r="B156" s="66" t="s">
        <v>30</v>
      </c>
      <c r="C156" s="66" t="s">
        <v>89</v>
      </c>
      <c r="D156" s="66" t="s">
        <v>90</v>
      </c>
      <c r="E156" s="66" t="s">
        <v>113</v>
      </c>
      <c r="F156" s="66" t="s">
        <v>114</v>
      </c>
      <c r="G156" s="66" t="s">
        <v>35</v>
      </c>
      <c r="H156" s="66" t="s">
        <v>36</v>
      </c>
      <c r="I156" s="66" t="s">
        <v>212</v>
      </c>
      <c r="J156" s="66" t="s">
        <v>245</v>
      </c>
      <c r="K156" s="66" t="s">
        <v>86</v>
      </c>
      <c r="L156" s="66"/>
      <c r="M156" s="28" t="s">
        <v>87</v>
      </c>
      <c r="N156" s="66" t="s">
        <v>54</v>
      </c>
      <c r="O156" s="30">
        <v>0.18</v>
      </c>
      <c r="P156" s="66"/>
      <c r="Q156" s="66"/>
      <c r="R156" s="83">
        <v>2063.5353521120301</v>
      </c>
      <c r="S156" s="39"/>
      <c r="T156" s="39">
        <v>0</v>
      </c>
      <c r="U156" s="39">
        <f t="shared" si="15"/>
        <v>2063.5353521120301</v>
      </c>
      <c r="V156" s="38">
        <f t="shared" si="16"/>
        <v>0</v>
      </c>
      <c r="W156" s="39"/>
      <c r="X156" s="38">
        <f t="shared" si="18"/>
        <v>0</v>
      </c>
      <c r="Y156" s="39">
        <f t="shared" si="19"/>
        <v>0</v>
      </c>
      <c r="Z156" s="39">
        <f t="shared" si="17"/>
        <v>0</v>
      </c>
      <c r="AA156" s="26">
        <v>0.05</v>
      </c>
      <c r="AB156" s="39"/>
      <c r="AC156" s="66"/>
      <c r="AD156" s="66"/>
      <c r="AE156" s="47" t="s">
        <v>40</v>
      </c>
      <c r="AF156" s="30">
        <v>0.42</v>
      </c>
    </row>
    <row r="157" spans="1:32" ht="14.25">
      <c r="A157" s="91">
        <v>43891</v>
      </c>
      <c r="B157" s="66" t="s">
        <v>30</v>
      </c>
      <c r="C157" s="66" t="s">
        <v>89</v>
      </c>
      <c r="D157" s="66" t="s">
        <v>115</v>
      </c>
      <c r="E157" s="66" t="s">
        <v>116</v>
      </c>
      <c r="F157" s="66" t="s">
        <v>117</v>
      </c>
      <c r="G157" s="66" t="s">
        <v>35</v>
      </c>
      <c r="H157" s="66" t="s">
        <v>36</v>
      </c>
      <c r="I157" s="66" t="s">
        <v>212</v>
      </c>
      <c r="J157" s="66" t="s">
        <v>245</v>
      </c>
      <c r="K157" s="66" t="s">
        <v>86</v>
      </c>
      <c r="L157" s="66"/>
      <c r="M157" s="28" t="s">
        <v>87</v>
      </c>
      <c r="N157" s="66" t="s">
        <v>54</v>
      </c>
      <c r="O157" s="30">
        <v>0.18</v>
      </c>
      <c r="P157" s="66"/>
      <c r="Q157" s="66"/>
      <c r="R157" s="83">
        <v>114142.344929578</v>
      </c>
      <c r="S157" s="39"/>
      <c r="T157" s="39">
        <v>0</v>
      </c>
      <c r="U157" s="39">
        <f t="shared" si="15"/>
        <v>114142.344929578</v>
      </c>
      <c r="V157" s="38">
        <f t="shared" si="16"/>
        <v>0</v>
      </c>
      <c r="W157" s="39"/>
      <c r="X157" s="38">
        <f t="shared" si="18"/>
        <v>0</v>
      </c>
      <c r="Y157" s="39">
        <f t="shared" si="19"/>
        <v>0</v>
      </c>
      <c r="Z157" s="39">
        <f t="shared" si="17"/>
        <v>0</v>
      </c>
      <c r="AA157" s="26">
        <v>0.05</v>
      </c>
      <c r="AB157" s="39"/>
      <c r="AC157" s="66"/>
      <c r="AD157" s="66"/>
      <c r="AE157" s="47" t="s">
        <v>40</v>
      </c>
      <c r="AF157" s="30">
        <v>0.42</v>
      </c>
    </row>
    <row r="158" spans="1:32" ht="14.25">
      <c r="A158" s="91">
        <v>43891</v>
      </c>
      <c r="B158" s="66" t="s">
        <v>30</v>
      </c>
      <c r="C158" s="66" t="s">
        <v>89</v>
      </c>
      <c r="D158" s="66" t="s">
        <v>115</v>
      </c>
      <c r="E158" s="66" t="s">
        <v>86</v>
      </c>
      <c r="F158" s="66" t="s">
        <v>118</v>
      </c>
      <c r="G158" s="66" t="s">
        <v>35</v>
      </c>
      <c r="H158" s="66" t="s">
        <v>36</v>
      </c>
      <c r="I158" s="66" t="s">
        <v>212</v>
      </c>
      <c r="J158" s="66" t="s">
        <v>245</v>
      </c>
      <c r="K158" s="66" t="s">
        <v>86</v>
      </c>
      <c r="L158" s="66"/>
      <c r="M158" s="28" t="s">
        <v>87</v>
      </c>
      <c r="N158" s="66" t="s">
        <v>54</v>
      </c>
      <c r="O158" s="30">
        <v>0.08</v>
      </c>
      <c r="P158" s="66"/>
      <c r="Q158" s="66"/>
      <c r="R158" s="83">
        <v>29897.39</v>
      </c>
      <c r="S158" s="39"/>
      <c r="T158" s="39">
        <v>0</v>
      </c>
      <c r="U158" s="39">
        <f t="shared" si="15"/>
        <v>29897.39</v>
      </c>
      <c r="V158" s="38">
        <f t="shared" si="16"/>
        <v>0</v>
      </c>
      <c r="W158" s="39"/>
      <c r="X158" s="38">
        <f t="shared" si="18"/>
        <v>0</v>
      </c>
      <c r="Y158" s="39">
        <f t="shared" si="19"/>
        <v>0</v>
      </c>
      <c r="Z158" s="39">
        <f t="shared" si="17"/>
        <v>0</v>
      </c>
      <c r="AA158" s="26">
        <v>0.05</v>
      </c>
      <c r="AB158" s="39"/>
      <c r="AC158" s="66"/>
      <c r="AD158" s="66"/>
      <c r="AE158" s="47" t="s">
        <v>40</v>
      </c>
      <c r="AF158" s="30">
        <v>0.42</v>
      </c>
    </row>
    <row r="159" spans="1:32" ht="14.25">
      <c r="A159" s="91">
        <v>43891</v>
      </c>
      <c r="B159" s="66" t="s">
        <v>30</v>
      </c>
      <c r="C159" s="66" t="s">
        <v>89</v>
      </c>
      <c r="D159" s="66" t="s">
        <v>115</v>
      </c>
      <c r="E159" s="66" t="s">
        <v>119</v>
      </c>
      <c r="F159" s="66" t="s">
        <v>120</v>
      </c>
      <c r="G159" s="66" t="s">
        <v>35</v>
      </c>
      <c r="H159" s="66" t="s">
        <v>36</v>
      </c>
      <c r="I159" s="66" t="s">
        <v>212</v>
      </c>
      <c r="J159" s="66" t="s">
        <v>245</v>
      </c>
      <c r="K159" s="66" t="s">
        <v>86</v>
      </c>
      <c r="L159" s="66"/>
      <c r="M159" s="28" t="s">
        <v>87</v>
      </c>
      <c r="N159" s="66" t="s">
        <v>54</v>
      </c>
      <c r="O159" s="30">
        <v>0.08</v>
      </c>
      <c r="P159" s="66"/>
      <c r="Q159" s="66"/>
      <c r="R159" s="83">
        <v>20014.111126760599</v>
      </c>
      <c r="S159" s="39"/>
      <c r="T159" s="39">
        <v>0</v>
      </c>
      <c r="U159" s="39">
        <f t="shared" si="15"/>
        <v>20014.111126760599</v>
      </c>
      <c r="V159" s="38">
        <f t="shared" si="16"/>
        <v>0</v>
      </c>
      <c r="W159" s="39"/>
      <c r="X159" s="38">
        <f t="shared" si="18"/>
        <v>0</v>
      </c>
      <c r="Y159" s="39">
        <f t="shared" si="19"/>
        <v>0</v>
      </c>
      <c r="Z159" s="39">
        <f t="shared" si="17"/>
        <v>0</v>
      </c>
      <c r="AA159" s="26">
        <v>0.05</v>
      </c>
      <c r="AB159" s="39"/>
      <c r="AC159" s="66"/>
      <c r="AD159" s="66"/>
      <c r="AE159" s="47" t="s">
        <v>40</v>
      </c>
      <c r="AF159" s="30">
        <v>0.42</v>
      </c>
    </row>
    <row r="160" spans="1:32" ht="14.25">
      <c r="A160" s="91">
        <v>43891</v>
      </c>
      <c r="B160" s="66" t="s">
        <v>30</v>
      </c>
      <c r="C160" s="66" t="s">
        <v>89</v>
      </c>
      <c r="D160" s="66" t="s">
        <v>115</v>
      </c>
      <c r="E160" s="66" t="s">
        <v>121</v>
      </c>
      <c r="F160" s="66" t="s">
        <v>122</v>
      </c>
      <c r="G160" s="66" t="s">
        <v>35</v>
      </c>
      <c r="H160" s="66" t="s">
        <v>36</v>
      </c>
      <c r="I160" s="66" t="s">
        <v>212</v>
      </c>
      <c r="J160" s="66" t="s">
        <v>245</v>
      </c>
      <c r="K160" s="66" t="s">
        <v>86</v>
      </c>
      <c r="L160" s="66"/>
      <c r="M160" s="28" t="s">
        <v>87</v>
      </c>
      <c r="N160" s="66" t="s">
        <v>54</v>
      </c>
      <c r="O160" s="30">
        <v>0.04</v>
      </c>
      <c r="P160" s="66"/>
      <c r="Q160" s="66"/>
      <c r="R160" s="83">
        <v>322.47394365991897</v>
      </c>
      <c r="S160" s="39"/>
      <c r="T160" s="39">
        <v>0</v>
      </c>
      <c r="U160" s="39">
        <f t="shared" si="15"/>
        <v>322.47394365991897</v>
      </c>
      <c r="V160" s="38">
        <f t="shared" si="16"/>
        <v>0</v>
      </c>
      <c r="W160" s="39"/>
      <c r="X160" s="38">
        <f t="shared" si="18"/>
        <v>0</v>
      </c>
      <c r="Y160" s="39">
        <f t="shared" si="19"/>
        <v>0</v>
      </c>
      <c r="Z160" s="39">
        <f t="shared" si="17"/>
        <v>0</v>
      </c>
      <c r="AA160" s="26">
        <v>0.05</v>
      </c>
      <c r="AB160" s="39"/>
      <c r="AC160" s="66"/>
      <c r="AD160" s="66"/>
      <c r="AE160" s="47" t="s">
        <v>40</v>
      </c>
      <c r="AF160" s="30">
        <v>0.42</v>
      </c>
    </row>
    <row r="161" spans="1:32" ht="14.25">
      <c r="A161" s="91">
        <v>43891</v>
      </c>
      <c r="B161" s="66" t="s">
        <v>30</v>
      </c>
      <c r="C161" s="66" t="s">
        <v>89</v>
      </c>
      <c r="D161" s="66" t="s">
        <v>115</v>
      </c>
      <c r="E161" s="66" t="s">
        <v>123</v>
      </c>
      <c r="F161" s="66" t="s">
        <v>124</v>
      </c>
      <c r="G161" s="66" t="s">
        <v>35</v>
      </c>
      <c r="H161" s="66" t="s">
        <v>36</v>
      </c>
      <c r="I161" s="66" t="s">
        <v>212</v>
      </c>
      <c r="J161" s="66" t="s">
        <v>245</v>
      </c>
      <c r="K161" s="66" t="s">
        <v>86</v>
      </c>
      <c r="L161" s="66"/>
      <c r="M161" s="28" t="s">
        <v>87</v>
      </c>
      <c r="N161" s="66" t="s">
        <v>54</v>
      </c>
      <c r="O161" s="30">
        <v>0.23</v>
      </c>
      <c r="P161" s="66"/>
      <c r="Q161" s="66"/>
      <c r="R161" s="83">
        <v>196.54507042269699</v>
      </c>
      <c r="S161" s="39"/>
      <c r="T161" s="39">
        <v>0</v>
      </c>
      <c r="U161" s="39">
        <f t="shared" si="15"/>
        <v>196.54507042269699</v>
      </c>
      <c r="V161" s="38">
        <f t="shared" si="16"/>
        <v>0</v>
      </c>
      <c r="W161" s="39"/>
      <c r="X161" s="38">
        <f t="shared" si="18"/>
        <v>0</v>
      </c>
      <c r="Y161" s="39">
        <f t="shared" si="19"/>
        <v>0</v>
      </c>
      <c r="Z161" s="39">
        <f t="shared" si="17"/>
        <v>0</v>
      </c>
      <c r="AA161" s="26">
        <v>0.05</v>
      </c>
      <c r="AB161" s="39"/>
      <c r="AC161" s="66"/>
      <c r="AD161" s="66"/>
      <c r="AE161" s="47" t="s">
        <v>40</v>
      </c>
      <c r="AF161" s="30">
        <v>0.42</v>
      </c>
    </row>
    <row r="162" spans="1:32" ht="14.25">
      <c r="A162" s="91">
        <v>43891</v>
      </c>
      <c r="B162" s="66" t="s">
        <v>30</v>
      </c>
      <c r="C162" s="66" t="s">
        <v>89</v>
      </c>
      <c r="D162" s="66" t="s">
        <v>115</v>
      </c>
      <c r="E162" s="66" t="s">
        <v>125</v>
      </c>
      <c r="F162" s="66" t="s">
        <v>126</v>
      </c>
      <c r="G162" s="66" t="s">
        <v>35</v>
      </c>
      <c r="H162" s="66" t="s">
        <v>36</v>
      </c>
      <c r="I162" s="66" t="s">
        <v>212</v>
      </c>
      <c r="J162" s="66" t="s">
        <v>245</v>
      </c>
      <c r="K162" s="66" t="s">
        <v>86</v>
      </c>
      <c r="L162" s="66"/>
      <c r="M162" s="28" t="s">
        <v>87</v>
      </c>
      <c r="N162" s="66" t="s">
        <v>54</v>
      </c>
      <c r="O162" s="30">
        <v>0.03</v>
      </c>
      <c r="P162" s="66"/>
      <c r="Q162" s="66"/>
      <c r="R162" s="83">
        <v>1513.0032394366101</v>
      </c>
      <c r="S162" s="39"/>
      <c r="T162" s="39">
        <v>0</v>
      </c>
      <c r="U162" s="39">
        <f t="shared" si="15"/>
        <v>1513.0032394366101</v>
      </c>
      <c r="V162" s="38">
        <f t="shared" si="16"/>
        <v>0</v>
      </c>
      <c r="W162" s="39"/>
      <c r="X162" s="38">
        <f t="shared" si="18"/>
        <v>0</v>
      </c>
      <c r="Y162" s="39">
        <f t="shared" si="19"/>
        <v>0</v>
      </c>
      <c r="Z162" s="39">
        <f t="shared" si="17"/>
        <v>0</v>
      </c>
      <c r="AA162" s="26">
        <v>0.05</v>
      </c>
      <c r="AB162" s="39"/>
      <c r="AC162" s="66"/>
      <c r="AD162" s="66"/>
      <c r="AE162" s="47" t="s">
        <v>40</v>
      </c>
      <c r="AF162" s="30">
        <v>0.42</v>
      </c>
    </row>
    <row r="163" spans="1:32" ht="14.25">
      <c r="A163" s="91">
        <v>43891</v>
      </c>
      <c r="B163" s="66" t="s">
        <v>30</v>
      </c>
      <c r="C163" s="66" t="s">
        <v>89</v>
      </c>
      <c r="D163" s="66" t="s">
        <v>115</v>
      </c>
      <c r="E163" s="66" t="s">
        <v>127</v>
      </c>
      <c r="F163" s="66" t="s">
        <v>128</v>
      </c>
      <c r="G163" s="66" t="s">
        <v>35</v>
      </c>
      <c r="H163" s="66" t="s">
        <v>36</v>
      </c>
      <c r="I163" s="66" t="s">
        <v>212</v>
      </c>
      <c r="J163" s="66" t="s">
        <v>245</v>
      </c>
      <c r="K163" s="66" t="s">
        <v>86</v>
      </c>
      <c r="L163" s="66"/>
      <c r="M163" s="28" t="s">
        <v>87</v>
      </c>
      <c r="N163" s="66" t="s">
        <v>54</v>
      </c>
      <c r="O163" s="30">
        <v>0.03</v>
      </c>
      <c r="P163" s="66"/>
      <c r="Q163" s="66"/>
      <c r="R163" s="83">
        <v>6504.6216901406997</v>
      </c>
      <c r="S163" s="39"/>
      <c r="T163" s="39">
        <v>0</v>
      </c>
      <c r="U163" s="39">
        <f t="shared" si="15"/>
        <v>6504.6216901406997</v>
      </c>
      <c r="V163" s="38">
        <f t="shared" si="16"/>
        <v>0</v>
      </c>
      <c r="W163" s="39"/>
      <c r="X163" s="38">
        <f t="shared" si="18"/>
        <v>0</v>
      </c>
      <c r="Y163" s="39">
        <f t="shared" si="19"/>
        <v>0</v>
      </c>
      <c r="Z163" s="39">
        <f t="shared" si="17"/>
        <v>0</v>
      </c>
      <c r="AA163" s="26">
        <v>0.05</v>
      </c>
      <c r="AB163" s="39"/>
      <c r="AC163" s="66"/>
      <c r="AD163" s="66"/>
      <c r="AE163" s="47" t="s">
        <v>40</v>
      </c>
      <c r="AF163" s="30">
        <v>0</v>
      </c>
    </row>
    <row r="164" spans="1:32" ht="14.25">
      <c r="A164" s="91">
        <v>43891</v>
      </c>
      <c r="B164" s="66" t="s">
        <v>30</v>
      </c>
      <c r="C164" s="66" t="s">
        <v>89</v>
      </c>
      <c r="D164" s="66" t="s">
        <v>115</v>
      </c>
      <c r="E164" s="66" t="s">
        <v>129</v>
      </c>
      <c r="F164" s="66" t="s">
        <v>130</v>
      </c>
      <c r="G164" s="66" t="s">
        <v>35</v>
      </c>
      <c r="H164" s="66" t="s">
        <v>36</v>
      </c>
      <c r="I164" s="66" t="s">
        <v>212</v>
      </c>
      <c r="J164" s="66" t="s">
        <v>245</v>
      </c>
      <c r="K164" s="66" t="s">
        <v>86</v>
      </c>
      <c r="L164" s="66"/>
      <c r="M164" s="28" t="s">
        <v>87</v>
      </c>
      <c r="N164" s="66" t="s">
        <v>54</v>
      </c>
      <c r="O164" s="30">
        <v>0.18</v>
      </c>
      <c r="P164" s="66"/>
      <c r="Q164" s="66"/>
      <c r="R164" s="83">
        <v>44820.261970721403</v>
      </c>
      <c r="S164" s="39"/>
      <c r="T164" s="39">
        <v>0</v>
      </c>
      <c r="U164" s="39">
        <f t="shared" si="15"/>
        <v>44820.261970721403</v>
      </c>
      <c r="V164" s="38">
        <f t="shared" si="16"/>
        <v>0</v>
      </c>
      <c r="W164" s="39"/>
      <c r="X164" s="38">
        <f t="shared" si="18"/>
        <v>0</v>
      </c>
      <c r="Y164" s="39">
        <f t="shared" si="19"/>
        <v>0</v>
      </c>
      <c r="Z164" s="39">
        <f t="shared" si="17"/>
        <v>0</v>
      </c>
      <c r="AA164" s="26">
        <v>0.05</v>
      </c>
      <c r="AB164" s="39"/>
      <c r="AC164" s="66"/>
      <c r="AD164" s="66"/>
      <c r="AE164" s="47" t="s">
        <v>40</v>
      </c>
      <c r="AF164" s="30">
        <v>0.42</v>
      </c>
    </row>
    <row r="165" spans="1:32" ht="14.25">
      <c r="A165" s="91">
        <v>43891</v>
      </c>
      <c r="B165" s="66" t="s">
        <v>30</v>
      </c>
      <c r="C165" s="66" t="s">
        <v>89</v>
      </c>
      <c r="D165" s="66" t="s">
        <v>115</v>
      </c>
      <c r="E165" s="66" t="s">
        <v>131</v>
      </c>
      <c r="F165" s="66" t="s">
        <v>132</v>
      </c>
      <c r="G165" s="66" t="s">
        <v>35</v>
      </c>
      <c r="H165" s="66" t="s">
        <v>36</v>
      </c>
      <c r="I165" s="66" t="s">
        <v>212</v>
      </c>
      <c r="J165" s="66" t="s">
        <v>245</v>
      </c>
      <c r="K165" s="66" t="s">
        <v>86</v>
      </c>
      <c r="L165" s="66"/>
      <c r="M165" s="28" t="s">
        <v>87</v>
      </c>
      <c r="N165" s="66" t="s">
        <v>54</v>
      </c>
      <c r="O165" s="30">
        <v>0.23</v>
      </c>
      <c r="P165" s="66"/>
      <c r="Q165" s="66"/>
      <c r="R165" s="83">
        <v>132154.611549297</v>
      </c>
      <c r="S165" s="39"/>
      <c r="T165" s="39">
        <v>0</v>
      </c>
      <c r="U165" s="39">
        <f t="shared" si="15"/>
        <v>132154.611549297</v>
      </c>
      <c r="V165" s="38">
        <f t="shared" si="16"/>
        <v>0</v>
      </c>
      <c r="W165" s="39"/>
      <c r="X165" s="38">
        <f t="shared" si="18"/>
        <v>0</v>
      </c>
      <c r="Y165" s="39">
        <f t="shared" si="19"/>
        <v>0</v>
      </c>
      <c r="Z165" s="39">
        <f t="shared" si="17"/>
        <v>0</v>
      </c>
      <c r="AA165" s="26">
        <v>0.05</v>
      </c>
      <c r="AB165" s="39"/>
      <c r="AC165" s="66"/>
      <c r="AD165" s="66"/>
      <c r="AE165" s="47" t="s">
        <v>40</v>
      </c>
      <c r="AF165" s="30">
        <v>0.42</v>
      </c>
    </row>
    <row r="166" spans="1:32" ht="14.25">
      <c r="A166" s="91">
        <v>43891</v>
      </c>
      <c r="B166" s="66" t="s">
        <v>30</v>
      </c>
      <c r="C166" s="66" t="s">
        <v>89</v>
      </c>
      <c r="D166" s="66" t="s">
        <v>115</v>
      </c>
      <c r="E166" s="66" t="s">
        <v>133</v>
      </c>
      <c r="F166" s="66" t="s">
        <v>134</v>
      </c>
      <c r="G166" s="66" t="s">
        <v>35</v>
      </c>
      <c r="H166" s="66" t="s">
        <v>36</v>
      </c>
      <c r="I166" s="66" t="s">
        <v>212</v>
      </c>
      <c r="J166" s="66" t="s">
        <v>245</v>
      </c>
      <c r="K166" s="66" t="s">
        <v>86</v>
      </c>
      <c r="L166" s="66"/>
      <c r="M166" s="28" t="s">
        <v>87</v>
      </c>
      <c r="N166" s="66" t="s">
        <v>54</v>
      </c>
      <c r="O166" s="30">
        <v>0.03</v>
      </c>
      <c r="P166" s="66"/>
      <c r="Q166" s="66"/>
      <c r="R166" s="83">
        <v>14160.3070422536</v>
      </c>
      <c r="S166" s="39"/>
      <c r="T166" s="39">
        <v>0</v>
      </c>
      <c r="U166" s="39">
        <f t="shared" si="15"/>
        <v>14160.3070422536</v>
      </c>
      <c r="V166" s="38">
        <f t="shared" si="16"/>
        <v>0</v>
      </c>
      <c r="W166" s="39"/>
      <c r="X166" s="38">
        <f t="shared" si="18"/>
        <v>0</v>
      </c>
      <c r="Y166" s="39">
        <f t="shared" si="19"/>
        <v>0</v>
      </c>
      <c r="Z166" s="39">
        <f t="shared" si="17"/>
        <v>0</v>
      </c>
      <c r="AA166" s="26">
        <v>0.05</v>
      </c>
      <c r="AB166" s="39"/>
      <c r="AC166" s="66"/>
      <c r="AD166" s="66"/>
      <c r="AE166" s="47" t="s">
        <v>40</v>
      </c>
      <c r="AF166" s="30">
        <v>0.42</v>
      </c>
    </row>
    <row r="167" spans="1:32" ht="14.25">
      <c r="A167" s="91">
        <v>43891</v>
      </c>
      <c r="B167" s="66" t="s">
        <v>30</v>
      </c>
      <c r="C167" s="66" t="s">
        <v>89</v>
      </c>
      <c r="D167" s="66" t="s">
        <v>115</v>
      </c>
      <c r="E167" s="66" t="s">
        <v>135</v>
      </c>
      <c r="F167" s="66" t="s">
        <v>136</v>
      </c>
      <c r="G167" s="66" t="s">
        <v>35</v>
      </c>
      <c r="H167" s="66" t="s">
        <v>36</v>
      </c>
      <c r="I167" s="66" t="s">
        <v>212</v>
      </c>
      <c r="J167" s="66" t="s">
        <v>245</v>
      </c>
      <c r="K167" s="66" t="s">
        <v>86</v>
      </c>
      <c r="L167" s="66"/>
      <c r="M167" s="28" t="s">
        <v>87</v>
      </c>
      <c r="N167" s="66" t="s">
        <v>54</v>
      </c>
      <c r="O167" s="30">
        <v>0.03</v>
      </c>
      <c r="P167" s="66"/>
      <c r="Q167" s="66"/>
      <c r="R167" s="83">
        <v>480.55873239384499</v>
      </c>
      <c r="S167" s="39"/>
      <c r="T167" s="39">
        <v>0</v>
      </c>
      <c r="U167" s="39">
        <f t="shared" si="15"/>
        <v>480.55873239384499</v>
      </c>
      <c r="V167" s="38">
        <f t="shared" si="16"/>
        <v>0</v>
      </c>
      <c r="W167" s="39"/>
      <c r="X167" s="38">
        <f t="shared" si="18"/>
        <v>0</v>
      </c>
      <c r="Y167" s="39">
        <f t="shared" si="19"/>
        <v>0</v>
      </c>
      <c r="Z167" s="39">
        <f t="shared" si="17"/>
        <v>0</v>
      </c>
      <c r="AA167" s="26">
        <v>0.05</v>
      </c>
      <c r="AB167" s="39"/>
      <c r="AC167" s="66"/>
      <c r="AD167" s="66"/>
      <c r="AE167" s="47" t="s">
        <v>40</v>
      </c>
      <c r="AF167" s="30" t="s">
        <v>99</v>
      </c>
    </row>
    <row r="168" spans="1:32" ht="14.25">
      <c r="A168" s="91">
        <v>43891</v>
      </c>
      <c r="B168" s="66" t="s">
        <v>30</v>
      </c>
      <c r="C168" s="66" t="s">
        <v>89</v>
      </c>
      <c r="D168" s="66" t="s">
        <v>115</v>
      </c>
      <c r="E168" s="66" t="s">
        <v>137</v>
      </c>
      <c r="F168" s="66" t="s">
        <v>138</v>
      </c>
      <c r="G168" s="66" t="s">
        <v>35</v>
      </c>
      <c r="H168" s="66" t="s">
        <v>36</v>
      </c>
      <c r="I168" s="66" t="s">
        <v>212</v>
      </c>
      <c r="J168" s="66" t="s">
        <v>245</v>
      </c>
      <c r="K168" s="66" t="s">
        <v>86</v>
      </c>
      <c r="L168" s="66"/>
      <c r="M168" s="28" t="s">
        <v>87</v>
      </c>
      <c r="N168" s="66" t="s">
        <v>54</v>
      </c>
      <c r="O168" s="30">
        <v>0.23</v>
      </c>
      <c r="P168" s="66"/>
      <c r="Q168" s="66"/>
      <c r="R168" s="83">
        <v>151056.34</v>
      </c>
      <c r="S168" s="39"/>
      <c r="T168" s="39">
        <v>0</v>
      </c>
      <c r="U168" s="39">
        <f t="shared" si="15"/>
        <v>151056.34</v>
      </c>
      <c r="V168" s="38">
        <f t="shared" si="16"/>
        <v>0</v>
      </c>
      <c r="W168" s="39"/>
      <c r="X168" s="38">
        <f t="shared" si="18"/>
        <v>0</v>
      </c>
      <c r="Y168" s="39">
        <f t="shared" si="19"/>
        <v>0</v>
      </c>
      <c r="Z168" s="39">
        <f t="shared" si="17"/>
        <v>0</v>
      </c>
      <c r="AA168" s="26">
        <v>0.05</v>
      </c>
      <c r="AB168" s="39"/>
      <c r="AC168" s="66"/>
      <c r="AD168" s="66"/>
      <c r="AE168" s="47" t="s">
        <v>40</v>
      </c>
      <c r="AF168" s="30">
        <v>0.42</v>
      </c>
    </row>
    <row r="169" spans="1:32" ht="14.25">
      <c r="A169" s="91">
        <v>43891</v>
      </c>
      <c r="B169" s="66" t="s">
        <v>30</v>
      </c>
      <c r="C169" s="66" t="s">
        <v>89</v>
      </c>
      <c r="D169" s="66" t="s">
        <v>115</v>
      </c>
      <c r="E169" s="66" t="s">
        <v>139</v>
      </c>
      <c r="F169" s="66" t="s">
        <v>140</v>
      </c>
      <c r="G169" s="66" t="s">
        <v>35</v>
      </c>
      <c r="H169" s="66" t="s">
        <v>36</v>
      </c>
      <c r="I169" s="66" t="s">
        <v>212</v>
      </c>
      <c r="J169" s="66" t="s">
        <v>245</v>
      </c>
      <c r="K169" s="66" t="s">
        <v>86</v>
      </c>
      <c r="L169" s="66"/>
      <c r="M169" s="28" t="s">
        <v>87</v>
      </c>
      <c r="N169" s="66" t="s">
        <v>54</v>
      </c>
      <c r="O169" s="30">
        <v>0.18</v>
      </c>
      <c r="P169" s="66"/>
      <c r="Q169" s="66"/>
      <c r="R169" s="83">
        <v>147.29985915508601</v>
      </c>
      <c r="S169" s="39"/>
      <c r="T169" s="39">
        <v>0</v>
      </c>
      <c r="U169" s="39">
        <f t="shared" si="15"/>
        <v>147.29985915508601</v>
      </c>
      <c r="V169" s="38">
        <f t="shared" si="16"/>
        <v>0</v>
      </c>
      <c r="W169" s="39"/>
      <c r="X169" s="38">
        <f t="shared" si="18"/>
        <v>0</v>
      </c>
      <c r="Y169" s="39">
        <f t="shared" si="19"/>
        <v>0</v>
      </c>
      <c r="Z169" s="39">
        <f t="shared" si="17"/>
        <v>0</v>
      </c>
      <c r="AA169" s="26">
        <v>0.05</v>
      </c>
      <c r="AB169" s="39"/>
      <c r="AC169" s="66"/>
      <c r="AD169" s="66"/>
      <c r="AE169" s="47" t="s">
        <v>40</v>
      </c>
      <c r="AF169" s="30">
        <v>0.42</v>
      </c>
    </row>
    <row r="170" spans="1:32" ht="14.25">
      <c r="A170" s="91">
        <v>43891</v>
      </c>
      <c r="B170" s="66" t="s">
        <v>30</v>
      </c>
      <c r="C170" s="66" t="s">
        <v>89</v>
      </c>
      <c r="D170" s="66" t="s">
        <v>115</v>
      </c>
      <c r="E170" s="66" t="s">
        <v>141</v>
      </c>
      <c r="F170" s="66" t="s">
        <v>142</v>
      </c>
      <c r="G170" s="66" t="s">
        <v>35</v>
      </c>
      <c r="H170" s="66" t="s">
        <v>36</v>
      </c>
      <c r="I170" s="66" t="s">
        <v>212</v>
      </c>
      <c r="J170" s="66" t="s">
        <v>245</v>
      </c>
      <c r="K170" s="66" t="s">
        <v>86</v>
      </c>
      <c r="L170" s="66"/>
      <c r="M170" s="28" t="s">
        <v>87</v>
      </c>
      <c r="N170" s="66" t="s">
        <v>54</v>
      </c>
      <c r="O170" s="30">
        <v>0.18</v>
      </c>
      <c r="P170" s="66"/>
      <c r="Q170" s="66"/>
      <c r="R170" s="83">
        <v>4215.2245070423196</v>
      </c>
      <c r="S170" s="39"/>
      <c r="T170" s="39">
        <v>0</v>
      </c>
      <c r="U170" s="39">
        <f t="shared" si="15"/>
        <v>4215.2245070423196</v>
      </c>
      <c r="V170" s="38">
        <f t="shared" si="16"/>
        <v>0</v>
      </c>
      <c r="W170" s="39"/>
      <c r="X170" s="38">
        <f t="shared" si="18"/>
        <v>0</v>
      </c>
      <c r="Y170" s="39">
        <f t="shared" si="19"/>
        <v>0</v>
      </c>
      <c r="Z170" s="39">
        <f t="shared" si="17"/>
        <v>0</v>
      </c>
      <c r="AA170" s="26">
        <v>0.05</v>
      </c>
      <c r="AB170" s="39"/>
      <c r="AC170" s="66"/>
      <c r="AD170" s="66"/>
      <c r="AE170" s="47" t="s">
        <v>40</v>
      </c>
      <c r="AF170" s="30">
        <v>0.42</v>
      </c>
    </row>
    <row r="171" spans="1:32" ht="14.25">
      <c r="A171" s="91">
        <v>43891</v>
      </c>
      <c r="B171" s="66" t="s">
        <v>30</v>
      </c>
      <c r="C171" s="66" t="s">
        <v>89</v>
      </c>
      <c r="D171" s="66" t="s">
        <v>115</v>
      </c>
      <c r="E171" s="66" t="s">
        <v>143</v>
      </c>
      <c r="F171" s="66" t="s">
        <v>144</v>
      </c>
      <c r="G171" s="66" t="s">
        <v>35</v>
      </c>
      <c r="H171" s="66" t="s">
        <v>36</v>
      </c>
      <c r="I171" s="66" t="s">
        <v>212</v>
      </c>
      <c r="J171" s="66" t="s">
        <v>245</v>
      </c>
      <c r="K171" s="66" t="s">
        <v>86</v>
      </c>
      <c r="L171" s="66"/>
      <c r="M171" s="28" t="s">
        <v>87</v>
      </c>
      <c r="N171" s="66" t="s">
        <v>54</v>
      </c>
      <c r="O171" s="30">
        <v>0.23</v>
      </c>
      <c r="P171" s="66"/>
      <c r="Q171" s="66"/>
      <c r="R171" s="83">
        <v>127.3395774647</v>
      </c>
      <c r="S171" s="39"/>
      <c r="T171" s="39">
        <v>0</v>
      </c>
      <c r="U171" s="39">
        <f t="shared" si="15"/>
        <v>127.3395774647</v>
      </c>
      <c r="V171" s="38">
        <f t="shared" si="16"/>
        <v>0</v>
      </c>
      <c r="W171" s="39"/>
      <c r="X171" s="38">
        <f t="shared" si="18"/>
        <v>0</v>
      </c>
      <c r="Y171" s="39">
        <f t="shared" si="19"/>
        <v>0</v>
      </c>
      <c r="Z171" s="39">
        <f t="shared" si="17"/>
        <v>0</v>
      </c>
      <c r="AA171" s="26">
        <v>0.05</v>
      </c>
      <c r="AB171" s="39"/>
      <c r="AC171" s="66"/>
      <c r="AD171" s="66"/>
      <c r="AE171" s="47" t="s">
        <v>40</v>
      </c>
      <c r="AF171" s="30">
        <v>0.42</v>
      </c>
    </row>
    <row r="172" spans="1:32" ht="14.25">
      <c r="A172" s="91">
        <v>43891</v>
      </c>
      <c r="B172" s="66" t="s">
        <v>30</v>
      </c>
      <c r="C172" s="66" t="s">
        <v>89</v>
      </c>
      <c r="D172" s="66" t="s">
        <v>115</v>
      </c>
      <c r="E172" s="66" t="s">
        <v>145</v>
      </c>
      <c r="F172" s="66" t="s">
        <v>146</v>
      </c>
      <c r="G172" s="66" t="s">
        <v>35</v>
      </c>
      <c r="H172" s="66" t="s">
        <v>36</v>
      </c>
      <c r="I172" s="66" t="s">
        <v>212</v>
      </c>
      <c r="J172" s="66" t="s">
        <v>245</v>
      </c>
      <c r="K172" s="66" t="s">
        <v>86</v>
      </c>
      <c r="L172" s="66"/>
      <c r="M172" s="28" t="s">
        <v>87</v>
      </c>
      <c r="N172" s="66" t="s">
        <v>54</v>
      </c>
      <c r="O172" s="30">
        <v>0.23</v>
      </c>
      <c r="P172" s="66"/>
      <c r="Q172" s="66"/>
      <c r="R172" s="83">
        <v>109330.970845071</v>
      </c>
      <c r="S172" s="39"/>
      <c r="T172" s="39">
        <v>0</v>
      </c>
      <c r="U172" s="39">
        <f t="shared" si="15"/>
        <v>109330.970845071</v>
      </c>
      <c r="V172" s="38">
        <f t="shared" si="16"/>
        <v>0</v>
      </c>
      <c r="W172" s="39"/>
      <c r="X172" s="38">
        <f t="shared" si="18"/>
        <v>0</v>
      </c>
      <c r="Y172" s="39">
        <f t="shared" si="19"/>
        <v>0</v>
      </c>
      <c r="Z172" s="39">
        <f t="shared" si="17"/>
        <v>0</v>
      </c>
      <c r="AA172" s="26">
        <v>0.05</v>
      </c>
      <c r="AB172" s="39"/>
      <c r="AC172" s="66"/>
      <c r="AD172" s="66"/>
      <c r="AE172" s="47" t="s">
        <v>40</v>
      </c>
      <c r="AF172" s="30">
        <v>0.42</v>
      </c>
    </row>
    <row r="173" spans="1:32" ht="14.25">
      <c r="A173" s="91">
        <v>43891</v>
      </c>
      <c r="B173" s="66" t="s">
        <v>30</v>
      </c>
      <c r="C173" s="66" t="s">
        <v>89</v>
      </c>
      <c r="D173" s="66" t="s">
        <v>115</v>
      </c>
      <c r="E173" s="66" t="s">
        <v>147</v>
      </c>
      <c r="F173" s="66" t="s">
        <v>148</v>
      </c>
      <c r="G173" s="66" t="s">
        <v>35</v>
      </c>
      <c r="H173" s="66" t="s">
        <v>36</v>
      </c>
      <c r="I173" s="66" t="s">
        <v>212</v>
      </c>
      <c r="J173" s="66" t="s">
        <v>245</v>
      </c>
      <c r="K173" s="66" t="s">
        <v>86</v>
      </c>
      <c r="L173" s="66"/>
      <c r="M173" s="28" t="s">
        <v>87</v>
      </c>
      <c r="N173" s="66" t="s">
        <v>54</v>
      </c>
      <c r="O173" s="30">
        <v>0.08</v>
      </c>
      <c r="P173" s="66"/>
      <c r="Q173" s="66"/>
      <c r="R173" s="83">
        <v>11055.15</v>
      </c>
      <c r="S173" s="39"/>
      <c r="T173" s="39">
        <v>0</v>
      </c>
      <c r="U173" s="39">
        <f t="shared" si="15"/>
        <v>11055.15</v>
      </c>
      <c r="V173" s="38">
        <f t="shared" si="16"/>
        <v>0</v>
      </c>
      <c r="W173" s="39"/>
      <c r="X173" s="38">
        <f t="shared" si="18"/>
        <v>0</v>
      </c>
      <c r="Y173" s="39">
        <f t="shared" si="19"/>
        <v>0</v>
      </c>
      <c r="Z173" s="39">
        <f t="shared" si="17"/>
        <v>0</v>
      </c>
      <c r="AA173" s="26">
        <v>0.05</v>
      </c>
      <c r="AB173" s="39"/>
      <c r="AC173" s="66"/>
      <c r="AD173" s="66"/>
      <c r="AE173" s="47" t="s">
        <v>40</v>
      </c>
      <c r="AF173" s="30">
        <v>0.42</v>
      </c>
    </row>
    <row r="174" spans="1:32" ht="14.25">
      <c r="A174" s="91">
        <v>43891</v>
      </c>
      <c r="B174" s="66" t="s">
        <v>41</v>
      </c>
      <c r="C174" s="66" t="s">
        <v>31</v>
      </c>
      <c r="D174" s="66" t="s">
        <v>149</v>
      </c>
      <c r="E174" s="66" t="s">
        <v>150</v>
      </c>
      <c r="F174" s="66" t="s">
        <v>150</v>
      </c>
      <c r="G174" s="66" t="s">
        <v>150</v>
      </c>
      <c r="H174" s="66" t="s">
        <v>36</v>
      </c>
      <c r="I174" s="66" t="s">
        <v>212</v>
      </c>
      <c r="J174" s="66" t="s">
        <v>245</v>
      </c>
      <c r="K174" s="66" t="s">
        <v>150</v>
      </c>
      <c r="L174" s="66"/>
      <c r="M174" s="28" t="s">
        <v>87</v>
      </c>
      <c r="N174" s="66" t="s">
        <v>54</v>
      </c>
      <c r="O174" s="30">
        <v>0.05</v>
      </c>
      <c r="P174" s="66"/>
      <c r="Q174" s="66"/>
      <c r="R174" s="83">
        <v>15503.97</v>
      </c>
      <c r="S174" s="39"/>
      <c r="T174" s="39">
        <v>0</v>
      </c>
      <c r="U174" s="39">
        <f t="shared" si="15"/>
        <v>15503.97</v>
      </c>
      <c r="V174" s="38">
        <f t="shared" si="16"/>
        <v>0</v>
      </c>
      <c r="W174" s="39"/>
      <c r="X174" s="38">
        <f t="shared" si="18"/>
        <v>0</v>
      </c>
      <c r="Y174" s="39">
        <f t="shared" si="19"/>
        <v>0</v>
      </c>
      <c r="Z174" s="39">
        <f t="shared" si="17"/>
        <v>0</v>
      </c>
      <c r="AA174" s="26">
        <v>0.05</v>
      </c>
      <c r="AB174" s="39"/>
      <c r="AC174" s="66"/>
      <c r="AD174" s="66"/>
      <c r="AE174" s="47" t="s">
        <v>40</v>
      </c>
      <c r="AF174" s="30">
        <v>0.36</v>
      </c>
    </row>
    <row r="175" spans="1:32" ht="14.25">
      <c r="A175" s="91">
        <v>43891</v>
      </c>
      <c r="B175" s="66" t="s">
        <v>41</v>
      </c>
      <c r="C175" s="66" t="s">
        <v>55</v>
      </c>
      <c r="D175" s="66" t="s">
        <v>56</v>
      </c>
      <c r="E175" s="66" t="s">
        <v>153</v>
      </c>
      <c r="F175" s="66" t="s">
        <v>153</v>
      </c>
      <c r="G175" s="66" t="s">
        <v>153</v>
      </c>
      <c r="H175" s="66" t="s">
        <v>36</v>
      </c>
      <c r="I175" s="66" t="s">
        <v>212</v>
      </c>
      <c r="J175" s="66" t="s">
        <v>245</v>
      </c>
      <c r="K175" s="66" t="s">
        <v>154</v>
      </c>
      <c r="L175" s="66"/>
      <c r="M175" s="28" t="s">
        <v>46</v>
      </c>
      <c r="N175" s="66" t="s">
        <v>39</v>
      </c>
      <c r="O175" s="30">
        <v>0</v>
      </c>
      <c r="P175" s="66"/>
      <c r="Q175" s="66"/>
      <c r="R175" s="83">
        <v>6379.42</v>
      </c>
      <c r="S175" s="39"/>
      <c r="T175" s="39">
        <v>0</v>
      </c>
      <c r="U175" s="39">
        <f t="shared" si="15"/>
        <v>6379.42</v>
      </c>
      <c r="V175" s="38">
        <f t="shared" si="16"/>
        <v>0</v>
      </c>
      <c r="W175" s="39"/>
      <c r="X175" s="38">
        <f t="shared" si="18"/>
        <v>0</v>
      </c>
      <c r="Y175" s="39">
        <f t="shared" si="19"/>
        <v>0</v>
      </c>
      <c r="Z175" s="39">
        <f t="shared" si="17"/>
        <v>0</v>
      </c>
      <c r="AA175" s="26">
        <v>0.05</v>
      </c>
      <c r="AB175" s="39"/>
      <c r="AC175" s="66"/>
      <c r="AD175" s="66"/>
      <c r="AE175" s="47" t="s">
        <v>40</v>
      </c>
      <c r="AF175" s="30">
        <v>0.11</v>
      </c>
    </row>
    <row r="176" spans="1:32" ht="14.25">
      <c r="A176" s="91">
        <v>43891</v>
      </c>
      <c r="B176" s="66" t="s">
        <v>30</v>
      </c>
      <c r="C176" s="66" t="s">
        <v>155</v>
      </c>
      <c r="D176" s="66" t="s">
        <v>156</v>
      </c>
      <c r="E176" s="66" t="s">
        <v>157</v>
      </c>
      <c r="F176" s="66" t="s">
        <v>158</v>
      </c>
      <c r="G176" s="66" t="s">
        <v>35</v>
      </c>
      <c r="H176" s="66" t="s">
        <v>36</v>
      </c>
      <c r="I176" s="66" t="s">
        <v>212</v>
      </c>
      <c r="J176" s="66" t="s">
        <v>245</v>
      </c>
      <c r="K176" s="66" t="s">
        <v>159</v>
      </c>
      <c r="L176" s="66"/>
      <c r="M176" s="28" t="s">
        <v>38</v>
      </c>
      <c r="N176" s="66" t="s">
        <v>39</v>
      </c>
      <c r="O176" s="30">
        <v>0</v>
      </c>
      <c r="P176" s="66"/>
      <c r="Q176" s="66"/>
      <c r="R176" s="83">
        <v>2956.69</v>
      </c>
      <c r="S176" s="39"/>
      <c r="T176" s="39">
        <v>0</v>
      </c>
      <c r="U176" s="39">
        <f t="shared" si="15"/>
        <v>2956.69</v>
      </c>
      <c r="V176" s="38">
        <f t="shared" si="16"/>
        <v>0</v>
      </c>
      <c r="W176" s="39"/>
      <c r="X176" s="38">
        <f t="shared" si="18"/>
        <v>0</v>
      </c>
      <c r="Y176" s="39">
        <f t="shared" si="19"/>
        <v>0</v>
      </c>
      <c r="Z176" s="39">
        <f t="shared" si="17"/>
        <v>0</v>
      </c>
      <c r="AA176" s="26">
        <v>0.05</v>
      </c>
      <c r="AB176" s="39"/>
      <c r="AC176" s="66"/>
      <c r="AD176" s="66"/>
      <c r="AE176" s="47" t="s">
        <v>40</v>
      </c>
      <c r="AF176" s="30">
        <v>0.42</v>
      </c>
    </row>
    <row r="177" spans="1:32" ht="14.25">
      <c r="A177" s="91">
        <v>43891</v>
      </c>
      <c r="B177" s="66" t="s">
        <v>41</v>
      </c>
      <c r="C177" s="66" t="s">
        <v>42</v>
      </c>
      <c r="D177" s="66" t="s">
        <v>43</v>
      </c>
      <c r="E177" s="66" t="s">
        <v>47</v>
      </c>
      <c r="F177" s="66" t="s">
        <v>47</v>
      </c>
      <c r="G177" s="66" t="s">
        <v>47</v>
      </c>
      <c r="H177" s="66" t="s">
        <v>36</v>
      </c>
      <c r="I177" s="66" t="s">
        <v>212</v>
      </c>
      <c r="J177" s="66" t="s">
        <v>245</v>
      </c>
      <c r="K177" s="66" t="s">
        <v>47</v>
      </c>
      <c r="L177" s="66"/>
      <c r="M177" s="66" t="s">
        <v>163</v>
      </c>
      <c r="N177" s="66" t="s">
        <v>39</v>
      </c>
      <c r="O177" s="30">
        <v>0</v>
      </c>
      <c r="P177" s="28"/>
      <c r="Q177" s="66" t="s">
        <v>246</v>
      </c>
      <c r="R177" s="39">
        <v>0</v>
      </c>
      <c r="S177" s="39">
        <v>4881660</v>
      </c>
      <c r="T177" s="39">
        <v>8310399.3200000003</v>
      </c>
      <c r="U177" s="39"/>
      <c r="V177" s="38">
        <v>7839999.3600000003</v>
      </c>
      <c r="W177" s="39">
        <v>470399.96</v>
      </c>
      <c r="X177" s="38">
        <f t="shared" si="18"/>
        <v>2958339.3600000003</v>
      </c>
      <c r="Y177" s="39">
        <f>T177-V177</f>
        <v>470399.95999999996</v>
      </c>
      <c r="Z177" s="84">
        <v>4881660</v>
      </c>
      <c r="AA177" s="30">
        <v>0.05</v>
      </c>
      <c r="AB177" s="39"/>
      <c r="AC177" s="66"/>
      <c r="AD177" s="66"/>
      <c r="AE177" s="66" t="s">
        <v>40</v>
      </c>
      <c r="AF177" s="30" t="s">
        <v>249</v>
      </c>
    </row>
    <row r="178" spans="1:32" ht="14.25">
      <c r="A178" s="91">
        <v>43891</v>
      </c>
      <c r="B178" s="66" t="s">
        <v>41</v>
      </c>
      <c r="C178" s="66" t="s">
        <v>42</v>
      </c>
      <c r="D178" s="66" t="s">
        <v>43</v>
      </c>
      <c r="E178" s="66" t="s">
        <v>44</v>
      </c>
      <c r="F178" s="66" t="s">
        <v>44</v>
      </c>
      <c r="G178" s="66" t="s">
        <v>44</v>
      </c>
      <c r="H178" s="66" t="s">
        <v>164</v>
      </c>
      <c r="I178" s="66" t="s">
        <v>250</v>
      </c>
      <c r="J178" s="66" t="s">
        <v>245</v>
      </c>
      <c r="K178" s="66" t="s">
        <v>44</v>
      </c>
      <c r="L178" s="66"/>
      <c r="M178" s="66" t="s">
        <v>46</v>
      </c>
      <c r="N178" s="66" t="s">
        <v>39</v>
      </c>
      <c r="O178" s="30">
        <v>0</v>
      </c>
      <c r="P178" s="28"/>
      <c r="Q178" s="66" t="s">
        <v>251</v>
      </c>
      <c r="R178" s="39">
        <v>4076.12</v>
      </c>
      <c r="S178" s="39">
        <v>140.56</v>
      </c>
      <c r="T178" s="39">
        <v>140.56</v>
      </c>
      <c r="U178" s="39">
        <f>R178+S178-T178</f>
        <v>4076.1200000000003</v>
      </c>
      <c r="V178" s="38">
        <v>0</v>
      </c>
      <c r="W178" s="39"/>
      <c r="X178" s="38">
        <f t="shared" si="18"/>
        <v>0</v>
      </c>
      <c r="Y178" s="39">
        <f>T178-V178</f>
        <v>140.56</v>
      </c>
      <c r="Z178" s="84">
        <v>140.56</v>
      </c>
      <c r="AA178" s="30">
        <v>0</v>
      </c>
      <c r="AB178" s="39"/>
      <c r="AC178" s="66"/>
      <c r="AD178" s="66"/>
      <c r="AE178" s="66" t="s">
        <v>53</v>
      </c>
      <c r="AF178" s="30" t="s">
        <v>88</v>
      </c>
    </row>
    <row r="179" spans="1:32" ht="14.25">
      <c r="A179" s="91">
        <v>43891</v>
      </c>
      <c r="B179" s="66" t="s">
        <v>41</v>
      </c>
      <c r="C179" s="66" t="s">
        <v>42</v>
      </c>
      <c r="D179" s="66" t="s">
        <v>43</v>
      </c>
      <c r="E179" s="66" t="s">
        <v>47</v>
      </c>
      <c r="F179" s="66" t="s">
        <v>47</v>
      </c>
      <c r="G179" s="66" t="s">
        <v>47</v>
      </c>
      <c r="H179" s="66" t="s">
        <v>164</v>
      </c>
      <c r="I179" s="66" t="s">
        <v>250</v>
      </c>
      <c r="J179" s="66" t="s">
        <v>245</v>
      </c>
      <c r="K179" s="66" t="s">
        <v>47</v>
      </c>
      <c r="L179" s="66"/>
      <c r="M179" s="66" t="s">
        <v>46</v>
      </c>
      <c r="N179" s="66" t="s">
        <v>39</v>
      </c>
      <c r="O179" s="30">
        <v>0</v>
      </c>
      <c r="P179" s="28"/>
      <c r="Q179" s="66" t="s">
        <v>251</v>
      </c>
      <c r="R179" s="39">
        <v>113492.08</v>
      </c>
      <c r="S179" s="39">
        <v>84048.88</v>
      </c>
      <c r="T179" s="39">
        <v>84048.88</v>
      </c>
      <c r="U179" s="39">
        <f>R179+S179-T179</f>
        <v>113492.08000000002</v>
      </c>
      <c r="V179" s="38">
        <v>0</v>
      </c>
      <c r="W179" s="39"/>
      <c r="X179" s="38">
        <f t="shared" si="18"/>
        <v>0</v>
      </c>
      <c r="Y179" s="39">
        <f>T179-V179</f>
        <v>84048.88</v>
      </c>
      <c r="Z179" s="84">
        <v>84048.88</v>
      </c>
      <c r="AA179" s="30">
        <v>0</v>
      </c>
      <c r="AB179" s="39"/>
      <c r="AC179" s="66"/>
      <c r="AD179" s="66"/>
      <c r="AE179" s="66" t="s">
        <v>53</v>
      </c>
      <c r="AF179" s="30" t="s">
        <v>88</v>
      </c>
    </row>
    <row r="180" spans="1:32" ht="14.25">
      <c r="A180" s="92">
        <v>43891</v>
      </c>
      <c r="B180" s="86" t="s">
        <v>41</v>
      </c>
      <c r="C180" s="86" t="s">
        <v>42</v>
      </c>
      <c r="D180" s="86" t="s">
        <v>43</v>
      </c>
      <c r="E180" s="86" t="s">
        <v>47</v>
      </c>
      <c r="F180" s="86" t="s">
        <v>252</v>
      </c>
      <c r="G180" s="86" t="s">
        <v>47</v>
      </c>
      <c r="H180" s="86" t="s">
        <v>253</v>
      </c>
      <c r="I180" s="66" t="s">
        <v>254</v>
      </c>
      <c r="J180" s="66" t="s">
        <v>245</v>
      </c>
      <c r="K180" s="86" t="s">
        <v>47</v>
      </c>
      <c r="L180" s="86"/>
      <c r="M180" s="86" t="s">
        <v>46</v>
      </c>
      <c r="N180" s="86" t="s">
        <v>39</v>
      </c>
      <c r="O180" s="87">
        <v>0</v>
      </c>
      <c r="P180" s="85"/>
      <c r="Q180" s="86" t="s">
        <v>48</v>
      </c>
      <c r="R180" s="88">
        <v>0</v>
      </c>
      <c r="S180" s="88">
        <v>0</v>
      </c>
      <c r="T180" s="88">
        <f>V180</f>
        <v>94655.21</v>
      </c>
      <c r="U180" s="88">
        <v>0</v>
      </c>
      <c r="V180" s="88">
        <v>94655.21</v>
      </c>
      <c r="W180" s="88">
        <v>6912</v>
      </c>
      <c r="X180" s="38">
        <f t="shared" si="18"/>
        <v>0</v>
      </c>
      <c r="Y180" s="88">
        <f t="shared" ref="Y180" si="20">T180-V180</f>
        <v>0</v>
      </c>
      <c r="Z180" s="89">
        <f>V180</f>
        <v>94655.21</v>
      </c>
      <c r="AA180" s="87">
        <v>0</v>
      </c>
      <c r="AB180" s="88"/>
      <c r="AC180" s="86" t="s">
        <v>255</v>
      </c>
      <c r="AD180" s="86"/>
      <c r="AE180" s="86" t="s">
        <v>40</v>
      </c>
      <c r="AF180" s="87">
        <v>0</v>
      </c>
    </row>
    <row r="185" spans="1:32">
      <c r="Y185" s="82"/>
    </row>
    <row r="187" spans="1:32">
      <c r="W187" s="82"/>
      <c r="X187" s="82"/>
    </row>
  </sheetData>
  <phoneticPr fontId="12" type="noConversion"/>
  <conditionalFormatting sqref="Q126">
    <cfRule type="duplicateValues" dxfId="2" priority="3"/>
  </conditionalFormatting>
  <conditionalFormatting sqref="Q127">
    <cfRule type="duplicateValues" dxfId="1" priority="2"/>
  </conditionalFormatting>
  <conditionalFormatting sqref="Q128">
    <cfRule type="duplicateValues" dxfId="0" priority="1"/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T25"/>
  <sheetViews>
    <sheetView zoomScaleNormal="100" workbookViewId="0">
      <selection sqref="A1:XFD1"/>
    </sheetView>
  </sheetViews>
  <sheetFormatPr defaultColWidth="9" defaultRowHeight="13.5"/>
  <cols>
    <col min="1" max="1" width="16.375" customWidth="1"/>
    <col min="2" max="2" width="10.375" customWidth="1"/>
    <col min="3" max="3" width="24.125" customWidth="1"/>
    <col min="4" max="4" width="23.75" customWidth="1"/>
    <col min="5" max="5" width="13.625" style="1" customWidth="1"/>
    <col min="7" max="7" width="12.5" customWidth="1"/>
    <col min="8" max="8" width="14.875" customWidth="1"/>
    <col min="9" max="9" width="7.375" customWidth="1"/>
    <col min="10" max="10" width="10.25" bestFit="1" customWidth="1"/>
    <col min="11" max="11" width="12.625" bestFit="1" customWidth="1"/>
    <col min="12" max="12" width="13.375" bestFit="1" customWidth="1"/>
    <col min="14" max="14" width="14.5" style="2" bestFit="1" customWidth="1"/>
    <col min="15" max="15" width="9.375" bestFit="1" customWidth="1"/>
    <col min="16" max="16" width="12.125" customWidth="1"/>
    <col min="17" max="17" width="11" customWidth="1"/>
    <col min="18" max="18" width="7" customWidth="1"/>
    <col min="19" max="19" width="4.375" customWidth="1"/>
  </cols>
  <sheetData>
    <row r="1" spans="1:20" ht="14.25">
      <c r="A1" s="3" t="s">
        <v>8</v>
      </c>
      <c r="B1" s="3" t="s">
        <v>198</v>
      </c>
      <c r="C1" s="3" t="s">
        <v>199</v>
      </c>
      <c r="D1" s="3" t="s">
        <v>6</v>
      </c>
      <c r="E1" s="4" t="s">
        <v>200</v>
      </c>
      <c r="F1" s="3" t="s">
        <v>12</v>
      </c>
      <c r="G1" s="5" t="s">
        <v>22</v>
      </c>
      <c r="H1" s="5" t="s">
        <v>201</v>
      </c>
      <c r="I1" s="10" t="s">
        <v>202</v>
      </c>
      <c r="J1" s="5" t="s">
        <v>203</v>
      </c>
      <c r="K1" s="5" t="s">
        <v>204</v>
      </c>
      <c r="L1" s="5" t="s">
        <v>205</v>
      </c>
      <c r="M1" s="11" t="s">
        <v>13</v>
      </c>
      <c r="N1" s="12" t="s">
        <v>19</v>
      </c>
      <c r="O1" s="11" t="s">
        <v>206</v>
      </c>
      <c r="P1" s="11" t="s">
        <v>207</v>
      </c>
      <c r="Q1" s="11" t="s">
        <v>208</v>
      </c>
      <c r="R1" s="11" t="s">
        <v>209</v>
      </c>
      <c r="S1" s="3" t="s">
        <v>210</v>
      </c>
      <c r="T1" s="3" t="s">
        <v>211</v>
      </c>
    </row>
    <row r="2" spans="1:20" ht="14.25">
      <c r="A2" s="6" t="s">
        <v>37</v>
      </c>
      <c r="B2" s="6" t="s">
        <v>212</v>
      </c>
      <c r="C2" s="6" t="s">
        <v>36</v>
      </c>
      <c r="D2" s="6" t="s">
        <v>213</v>
      </c>
      <c r="E2" s="7" t="s">
        <v>29</v>
      </c>
      <c r="F2" s="8" t="s">
        <v>46</v>
      </c>
      <c r="G2" s="9">
        <f>1521642.54+249841.48-254831.51</f>
        <v>1516652.51</v>
      </c>
      <c r="H2" s="9">
        <f>1521642.54+249841.48-254831.51</f>
        <v>1516652.51</v>
      </c>
      <c r="I2" s="13">
        <v>0.05</v>
      </c>
      <c r="J2" s="14">
        <f t="shared" ref="J2:J10" si="0">H2*I2</f>
        <v>75832.625500000009</v>
      </c>
      <c r="K2" s="9"/>
      <c r="L2" s="14">
        <f t="shared" ref="L2:L10" si="1">J2-K2</f>
        <v>75832.625500000009</v>
      </c>
      <c r="M2" s="8" t="s">
        <v>59</v>
      </c>
      <c r="N2" s="15">
        <f>SUMIFS(客户表!V:V,客户表!I:I,A2,客户表!A:A,E2,客户表!M:M,F2)+SUMIFS(客户表!W:W,客户表!I:I,A2,客户表!A:A,E2,客户表!M:M,F2)</f>
        <v>1551426.0573919206</v>
      </c>
      <c r="O2" s="63"/>
      <c r="P2" s="15">
        <f>(N2-G2+J2)/1.06</f>
        <v>104345.44612445339</v>
      </c>
      <c r="Q2" s="15">
        <f>P2-(O2/1.06)</f>
        <v>104345.44612445339</v>
      </c>
      <c r="R2" s="16">
        <f>Q2/N2</f>
        <v>6.7257763028595111E-2</v>
      </c>
      <c r="S2" s="6"/>
      <c r="T2" s="8" t="s">
        <v>41</v>
      </c>
    </row>
    <row r="3" spans="1:20" ht="14.25">
      <c r="A3" s="6" t="s">
        <v>37</v>
      </c>
      <c r="B3" s="6" t="s">
        <v>212</v>
      </c>
      <c r="C3" s="6" t="s">
        <v>36</v>
      </c>
      <c r="D3" s="6" t="s">
        <v>213</v>
      </c>
      <c r="E3" s="7" t="s">
        <v>29</v>
      </c>
      <c r="F3" s="8" t="s">
        <v>38</v>
      </c>
      <c r="G3" s="9">
        <v>19880.91</v>
      </c>
      <c r="H3" s="9">
        <v>19880.91</v>
      </c>
      <c r="I3" s="13">
        <v>0.05</v>
      </c>
      <c r="J3" s="14">
        <f t="shared" si="0"/>
        <v>994.04550000000006</v>
      </c>
      <c r="K3" s="9"/>
      <c r="L3" s="14">
        <f t="shared" si="1"/>
        <v>994.04550000000006</v>
      </c>
      <c r="M3" s="8" t="s">
        <v>59</v>
      </c>
      <c r="N3" s="15">
        <f>SUMIFS(客户表!V:V,客户表!I:I,A3,客户表!A:A,E3,客户表!M:M,F3)+SUMIFS(客户表!W:W,客户表!I:I,A3,客户表!A:A,E3,客户表!M:M,F3)</f>
        <v>19680.11890909091</v>
      </c>
      <c r="O3" s="8"/>
      <c r="P3" s="15">
        <f>(N3-G3+J3)/1.06</f>
        <v>748.35321612350026</v>
      </c>
      <c r="Q3" s="15">
        <f t="shared" ref="Q3:Q25" si="2">P3-(O3/1.06)</f>
        <v>748.35321612350026</v>
      </c>
      <c r="R3" s="16">
        <f t="shared" ref="R3:R24" si="3">Q3/N3</f>
        <v>3.8025848297990245E-2</v>
      </c>
      <c r="S3" s="6"/>
      <c r="T3" s="8" t="s">
        <v>41</v>
      </c>
    </row>
    <row r="4" spans="1:20" ht="14.25">
      <c r="A4" s="6" t="s">
        <v>37</v>
      </c>
      <c r="B4" s="6" t="s">
        <v>212</v>
      </c>
      <c r="C4" s="6" t="s">
        <v>36</v>
      </c>
      <c r="D4" s="6" t="s">
        <v>213</v>
      </c>
      <c r="E4" s="7" t="s">
        <v>29</v>
      </c>
      <c r="F4" s="8" t="s">
        <v>87</v>
      </c>
      <c r="G4" s="9">
        <v>3591.69</v>
      </c>
      <c r="H4" s="9">
        <v>3591.69</v>
      </c>
      <c r="I4" s="13">
        <v>0.05</v>
      </c>
      <c r="J4" s="14">
        <f t="shared" si="0"/>
        <v>179.58450000000002</v>
      </c>
      <c r="K4" s="9"/>
      <c r="L4" s="14">
        <f t="shared" si="1"/>
        <v>179.58450000000002</v>
      </c>
      <c r="M4" s="8" t="s">
        <v>59</v>
      </c>
      <c r="N4" s="15">
        <f>SUMIFS(客户表!V:V,客户表!I:I,A4,客户表!A:A,E4,客户表!M:M,F4)+SUMIFS(客户表!W:W,客户表!I:I,A4,客户表!A:A,E4,客户表!M:M,F4)</f>
        <v>3043.805084745763</v>
      </c>
      <c r="O4" s="8"/>
      <c r="P4" s="15">
        <f>(N4-G4+J4)/1.06</f>
        <v>-347.45322193795943</v>
      </c>
      <c r="Q4" s="15">
        <f t="shared" si="2"/>
        <v>-347.45322193795943</v>
      </c>
      <c r="R4" s="16">
        <f t="shared" si="3"/>
        <v>-0.11415094339622631</v>
      </c>
      <c r="S4" s="6"/>
      <c r="T4" s="8" t="s">
        <v>41</v>
      </c>
    </row>
    <row r="5" spans="1:20" ht="14.25">
      <c r="A5" s="6" t="s">
        <v>37</v>
      </c>
      <c r="B5" s="6" t="s">
        <v>212</v>
      </c>
      <c r="C5" s="6" t="s">
        <v>36</v>
      </c>
      <c r="D5" s="6" t="s">
        <v>213</v>
      </c>
      <c r="E5" s="7" t="s">
        <v>29</v>
      </c>
      <c r="F5" s="8" t="s">
        <v>163</v>
      </c>
      <c r="G5" s="9">
        <v>4881660</v>
      </c>
      <c r="H5" s="9">
        <v>4881660</v>
      </c>
      <c r="I5" s="13">
        <v>0.05</v>
      </c>
      <c r="J5" s="14">
        <f t="shared" si="0"/>
        <v>244083</v>
      </c>
      <c r="K5" s="9">
        <v>0</v>
      </c>
      <c r="L5" s="14">
        <f t="shared" si="1"/>
        <v>244083</v>
      </c>
      <c r="M5" s="8" t="s">
        <v>214</v>
      </c>
      <c r="N5" s="15">
        <f>SUMIFS(客户表!V:V,客户表!I:I,A5,客户表!A:A,E5,客户表!M:M,F5)+SUMIFS(客户表!W:W,客户表!I:I,A5,客户表!A:A,E5,客户表!M:M,F5)</f>
        <v>8310399.3200000003</v>
      </c>
      <c r="O5" s="8"/>
      <c r="P5" s="15">
        <f t="shared" ref="P5:P25" si="4">(N5-G5+J5)/1.06</f>
        <v>3464926.716981132</v>
      </c>
      <c r="Q5" s="15">
        <f t="shared" si="2"/>
        <v>3464926.716981132</v>
      </c>
      <c r="R5" s="16">
        <f t="shared" si="3"/>
        <v>0.41693865523914825</v>
      </c>
      <c r="S5" s="6"/>
      <c r="T5" s="8" t="s">
        <v>41</v>
      </c>
    </row>
    <row r="6" spans="1:20" ht="14.25">
      <c r="A6" s="6" t="s">
        <v>162</v>
      </c>
      <c r="B6" s="6" t="s">
        <v>212</v>
      </c>
      <c r="C6" s="6" t="s">
        <v>36</v>
      </c>
      <c r="D6" s="6" t="s">
        <v>213</v>
      </c>
      <c r="E6" s="7" t="s">
        <v>29</v>
      </c>
      <c r="F6" s="8" t="s">
        <v>163</v>
      </c>
      <c r="G6" s="9">
        <v>256760</v>
      </c>
      <c r="H6" s="9">
        <v>256760</v>
      </c>
      <c r="I6" s="13">
        <v>0.05</v>
      </c>
      <c r="J6" s="14">
        <f t="shared" si="0"/>
        <v>12838</v>
      </c>
      <c r="K6" s="9">
        <v>0</v>
      </c>
      <c r="L6" s="14">
        <f t="shared" si="1"/>
        <v>12838</v>
      </c>
      <c r="M6" s="8" t="s">
        <v>214</v>
      </c>
      <c r="N6" s="15">
        <f>SUMIFS(客户表!V:V,客户表!I:I,A6,客户表!A:A,E6,客户表!M:M,F6)+SUMIFS(客户表!W:W,客户表!I:I,A6,客户表!A:A,E6,客户表!M:M,F6)</f>
        <v>256760</v>
      </c>
      <c r="O6" s="8"/>
      <c r="P6" s="15">
        <f t="shared" si="4"/>
        <v>12111.32075471698</v>
      </c>
      <c r="Q6" s="15">
        <f t="shared" si="2"/>
        <v>12111.32075471698</v>
      </c>
      <c r="R6" s="16">
        <f t="shared" si="3"/>
        <v>4.7169811320754713E-2</v>
      </c>
      <c r="S6" s="6"/>
      <c r="T6" s="8" t="s">
        <v>41</v>
      </c>
    </row>
    <row r="7" spans="1:20" ht="14.25">
      <c r="A7" s="6" t="s">
        <v>165</v>
      </c>
      <c r="B7" s="6" t="s">
        <v>244</v>
      </c>
      <c r="C7" s="6" t="s">
        <v>216</v>
      </c>
      <c r="D7" s="6" t="s">
        <v>216</v>
      </c>
      <c r="E7" s="7" t="s">
        <v>29</v>
      </c>
      <c r="F7" s="8" t="s">
        <v>46</v>
      </c>
      <c r="G7" s="9">
        <v>292652.43</v>
      </c>
      <c r="H7" s="9">
        <v>292652.43</v>
      </c>
      <c r="I7" s="13">
        <v>0</v>
      </c>
      <c r="J7" s="14">
        <f t="shared" si="0"/>
        <v>0</v>
      </c>
      <c r="K7" s="9">
        <v>0</v>
      </c>
      <c r="L7" s="14">
        <f t="shared" si="1"/>
        <v>0</v>
      </c>
      <c r="M7" s="8" t="s">
        <v>39</v>
      </c>
      <c r="N7" s="15">
        <f>SUMIFS(客户表!V:V,客户表!I:I,A7,客户表!A:A,E7,客户表!M:M,F7)+SUMIFS(客户表!W:W,客户表!I:I,A7,客户表!A:A,E7,客户表!M:M,F7)</f>
        <v>0</v>
      </c>
      <c r="O7" s="8"/>
      <c r="P7" s="15">
        <f t="shared" si="4"/>
        <v>-276087.19811320753</v>
      </c>
      <c r="Q7" s="15">
        <f t="shared" si="2"/>
        <v>-276087.19811320753</v>
      </c>
      <c r="R7" s="16" t="e">
        <f t="shared" si="3"/>
        <v>#DIV/0!</v>
      </c>
      <c r="S7" s="6"/>
      <c r="T7" s="8" t="s">
        <v>41</v>
      </c>
    </row>
    <row r="8" spans="1:20" ht="14.25">
      <c r="A8" s="6" t="s">
        <v>168</v>
      </c>
      <c r="B8" s="6" t="s">
        <v>244</v>
      </c>
      <c r="C8" s="6" t="s">
        <v>167</v>
      </c>
      <c r="D8" s="6" t="s">
        <v>167</v>
      </c>
      <c r="E8" s="7" t="s">
        <v>29</v>
      </c>
      <c r="F8" s="8" t="s">
        <v>46</v>
      </c>
      <c r="G8" s="9">
        <v>81000</v>
      </c>
      <c r="H8" s="9">
        <v>81000</v>
      </c>
      <c r="I8" s="13">
        <v>0</v>
      </c>
      <c r="J8" s="14">
        <f t="shared" si="0"/>
        <v>0</v>
      </c>
      <c r="K8" s="9">
        <v>0</v>
      </c>
      <c r="L8" s="14">
        <f t="shared" si="1"/>
        <v>0</v>
      </c>
      <c r="M8" s="8" t="s">
        <v>39</v>
      </c>
      <c r="N8" s="15">
        <f>SUMIFS(客户表!V:V,客户表!I:I,A8,客户表!A:A,E8,客户表!M:M,F8)+SUMIFS(客户表!W:W,客户表!I:I,A8,客户表!A:A,E8,客户表!M:M,F8)</f>
        <v>0</v>
      </c>
      <c r="O8" s="8"/>
      <c r="P8" s="15">
        <f t="shared" si="4"/>
        <v>-76415.094339622636</v>
      </c>
      <c r="Q8" s="15">
        <f t="shared" si="2"/>
        <v>-76415.094339622636</v>
      </c>
      <c r="R8" s="16" t="e">
        <f t="shared" si="3"/>
        <v>#DIV/0!</v>
      </c>
      <c r="S8" s="6"/>
      <c r="T8" s="8" t="s">
        <v>41</v>
      </c>
    </row>
    <row r="9" spans="1:20" ht="14.25">
      <c r="A9" s="6" t="s">
        <v>172</v>
      </c>
      <c r="B9" s="6" t="s">
        <v>244</v>
      </c>
      <c r="C9" s="6" t="s">
        <v>171</v>
      </c>
      <c r="D9" s="6" t="s">
        <v>171</v>
      </c>
      <c r="E9" s="7" t="s">
        <v>29</v>
      </c>
      <c r="F9" s="8" t="s">
        <v>173</v>
      </c>
      <c r="G9" s="9">
        <v>13390650</v>
      </c>
      <c r="H9" s="9">
        <v>13390650</v>
      </c>
      <c r="I9" s="13">
        <v>0</v>
      </c>
      <c r="J9" s="14">
        <f t="shared" si="0"/>
        <v>0</v>
      </c>
      <c r="K9" s="9">
        <v>0</v>
      </c>
      <c r="L9" s="14">
        <f t="shared" si="1"/>
        <v>0</v>
      </c>
      <c r="M9" s="8" t="s">
        <v>39</v>
      </c>
      <c r="N9" s="15">
        <f>SUMIFS(客户表!V:V,客户表!I:I,A9,客户表!A:A,E9,客户表!M:M,F9)+SUMIFS(客户表!W:W,客户表!I:I,A9,客户表!A:A,E9,客户表!M:M,F9)</f>
        <v>13107305.960000001</v>
      </c>
      <c r="O9" s="8"/>
      <c r="P9" s="15">
        <f t="shared" si="4"/>
        <v>-267305.69811320672</v>
      </c>
      <c r="Q9" s="15">
        <f t="shared" si="2"/>
        <v>-267305.69811320672</v>
      </c>
      <c r="R9" s="16">
        <f t="shared" si="3"/>
        <v>-2.0393641449200344E-2</v>
      </c>
      <c r="S9" s="6"/>
      <c r="T9" s="8" t="s">
        <v>41</v>
      </c>
    </row>
    <row r="10" spans="1:20" ht="14.25">
      <c r="A10" s="6" t="s">
        <v>172</v>
      </c>
      <c r="B10" s="6" t="s">
        <v>244</v>
      </c>
      <c r="C10" s="6" t="s">
        <v>171</v>
      </c>
      <c r="D10" s="6" t="s">
        <v>171</v>
      </c>
      <c r="E10" s="7" t="s">
        <v>29</v>
      </c>
      <c r="F10" s="8" t="s">
        <v>38</v>
      </c>
      <c r="G10" s="9">
        <v>18994500</v>
      </c>
      <c r="H10" s="9">
        <v>18994500</v>
      </c>
      <c r="I10" s="13">
        <v>0</v>
      </c>
      <c r="J10" s="14">
        <f t="shared" si="0"/>
        <v>0</v>
      </c>
      <c r="K10" s="9">
        <v>0</v>
      </c>
      <c r="L10" s="14">
        <f t="shared" si="1"/>
        <v>0</v>
      </c>
      <c r="M10" s="8" t="s">
        <v>39</v>
      </c>
      <c r="N10" s="15">
        <f>SUMIFS(客户表!V:V,客户表!I:I,A10,客户表!A:A,E10,客户表!M:M,F10)+SUMIFS(客户表!W:W,客户表!I:I,A10,客户表!A:A,E10,客户表!M:M,F10)</f>
        <v>18711000</v>
      </c>
      <c r="O10" s="8"/>
      <c r="P10" s="15">
        <f t="shared" si="4"/>
        <v>-267452.83018867922</v>
      </c>
      <c r="Q10" s="15">
        <f t="shared" si="2"/>
        <v>-267452.83018867922</v>
      </c>
      <c r="R10" s="16">
        <f t="shared" si="3"/>
        <v>-1.429388221841052E-2</v>
      </c>
      <c r="S10" s="6"/>
      <c r="T10" s="8" t="s">
        <v>41</v>
      </c>
    </row>
    <row r="11" spans="1:20" ht="14.25">
      <c r="A11" s="6" t="s">
        <v>181</v>
      </c>
      <c r="B11" s="6" t="s">
        <v>244</v>
      </c>
      <c r="C11" s="6" t="s">
        <v>180</v>
      </c>
      <c r="D11" s="6" t="s">
        <v>217</v>
      </c>
      <c r="E11" s="7" t="s">
        <v>29</v>
      </c>
      <c r="F11" s="8" t="s">
        <v>38</v>
      </c>
      <c r="G11" s="9">
        <v>-135.80000000000001</v>
      </c>
      <c r="H11" s="9">
        <v>-135.80000000000001</v>
      </c>
      <c r="I11" s="13">
        <v>0</v>
      </c>
      <c r="J11" s="14"/>
      <c r="K11" s="9"/>
      <c r="L11" s="14"/>
      <c r="M11" s="8" t="s">
        <v>39</v>
      </c>
      <c r="N11" s="15">
        <f>SUMIFS(客户表!V:V,客户表!I:I,A11,客户表!A:A,E11,客户表!M:M,F11)+SUMIFS(客户表!W:W,客户表!I:I,A11,客户表!A:A,E11,客户表!M:M,F11)</f>
        <v>-135.79803921568964</v>
      </c>
      <c r="O11" s="8"/>
      <c r="P11" s="15">
        <f t="shared" si="4"/>
        <v>1.8497965192169293E-3</v>
      </c>
      <c r="Q11" s="15">
        <f t="shared" si="2"/>
        <v>1.8497965192169293E-3</v>
      </c>
      <c r="R11" s="16">
        <f t="shared" si="3"/>
        <v>-1.3621673257585667E-5</v>
      </c>
      <c r="S11" s="6"/>
      <c r="T11" s="8" t="s">
        <v>41</v>
      </c>
    </row>
    <row r="12" spans="1:20" ht="14.25">
      <c r="A12" s="6" t="s">
        <v>185</v>
      </c>
      <c r="B12" s="6" t="s">
        <v>244</v>
      </c>
      <c r="C12" s="6" t="s">
        <v>184</v>
      </c>
      <c r="D12" s="6" t="s">
        <v>35</v>
      </c>
      <c r="E12" s="7" t="s">
        <v>29</v>
      </c>
      <c r="F12" s="8" t="s">
        <v>38</v>
      </c>
      <c r="G12" s="9">
        <v>247.43269230769201</v>
      </c>
      <c r="H12" s="9">
        <v>247.43269230769201</v>
      </c>
      <c r="I12" s="13">
        <v>0</v>
      </c>
      <c r="J12" s="14"/>
      <c r="K12" s="9"/>
      <c r="L12" s="14"/>
      <c r="M12" s="8" t="s">
        <v>39</v>
      </c>
      <c r="N12" s="15">
        <f>SUMIFS(客户表!V:V,客户表!I:I,A12,客户表!A:A,E12,客户表!M:M,F12)+SUMIFS(客户表!W:W,客户表!I:I,A12,客户表!A:A,E12,客户表!M:M,F12)</f>
        <v>247.43269230769201</v>
      </c>
      <c r="O12" s="8"/>
      <c r="P12" s="15">
        <f t="shared" si="4"/>
        <v>0</v>
      </c>
      <c r="Q12" s="15">
        <f t="shared" si="2"/>
        <v>0</v>
      </c>
      <c r="R12" s="16">
        <f t="shared" si="3"/>
        <v>0</v>
      </c>
      <c r="S12" s="6" t="s">
        <v>183</v>
      </c>
      <c r="T12" s="8" t="s">
        <v>41</v>
      </c>
    </row>
    <row r="13" spans="1:20" ht="14.25">
      <c r="A13" s="6" t="s">
        <v>192</v>
      </c>
      <c r="B13" s="6" t="s">
        <v>244</v>
      </c>
      <c r="C13" s="6" t="s">
        <v>191</v>
      </c>
      <c r="D13" s="6" t="s">
        <v>35</v>
      </c>
      <c r="E13" s="7" t="s">
        <v>29</v>
      </c>
      <c r="F13" s="8" t="s">
        <v>38</v>
      </c>
      <c r="G13" s="9">
        <v>5351065.79366</v>
      </c>
      <c r="H13" s="9">
        <v>5351065.79366</v>
      </c>
      <c r="I13" s="13">
        <v>0</v>
      </c>
      <c r="J13" s="14"/>
      <c r="K13" s="9"/>
      <c r="L13" s="14"/>
      <c r="M13" s="8" t="s">
        <v>39</v>
      </c>
      <c r="N13" s="15">
        <f>SUMIFS(客户表!V:V,客户表!I:I,A13,客户表!A:A,E13,客户表!M:M,F13)+SUMIFS(客户表!W:W,客户表!I:I,A13,客户表!A:A,E13,客户表!M:M,F13)</f>
        <v>5351065.79366</v>
      </c>
      <c r="O13" s="8"/>
      <c r="P13" s="15">
        <f t="shared" si="4"/>
        <v>0</v>
      </c>
      <c r="Q13" s="15">
        <f t="shared" si="2"/>
        <v>0</v>
      </c>
      <c r="R13" s="16">
        <f t="shared" si="3"/>
        <v>0</v>
      </c>
      <c r="S13" s="6" t="s">
        <v>183</v>
      </c>
      <c r="T13" s="8" t="s">
        <v>188</v>
      </c>
    </row>
    <row r="14" spans="1:20" ht="14.25">
      <c r="A14" s="6" t="s">
        <v>197</v>
      </c>
      <c r="B14" s="6" t="s">
        <v>244</v>
      </c>
      <c r="C14" s="6" t="s">
        <v>196</v>
      </c>
      <c r="D14" s="6" t="s">
        <v>217</v>
      </c>
      <c r="E14" s="7" t="s">
        <v>29</v>
      </c>
      <c r="F14" s="8" t="s">
        <v>46</v>
      </c>
      <c r="G14" s="9">
        <v>147092.698113208</v>
      </c>
      <c r="H14" s="9">
        <v>147092.698113208</v>
      </c>
      <c r="I14" s="13">
        <v>0</v>
      </c>
      <c r="J14" s="14"/>
      <c r="K14" s="9"/>
      <c r="L14" s="14"/>
      <c r="M14" s="8" t="s">
        <v>39</v>
      </c>
      <c r="N14" s="15">
        <f>SUMIFS(客户表!V:V,客户表!I:I,A14,客户表!A:A,E14,客户表!M:M,F14)+SUMIFS(客户表!W:W,客户表!I:I,A14,客户表!A:A,E14,客户表!M:M,F14)</f>
        <v>156308.698113208</v>
      </c>
      <c r="O14" s="8"/>
      <c r="P14" s="15">
        <f t="shared" si="4"/>
        <v>8694.3396226415098</v>
      </c>
      <c r="Q14" s="15">
        <f t="shared" si="2"/>
        <v>8694.3396226415098</v>
      </c>
      <c r="R14" s="16">
        <f t="shared" si="3"/>
        <v>5.5622877853825865E-2</v>
      </c>
      <c r="S14" s="6" t="s">
        <v>183</v>
      </c>
      <c r="T14" s="8" t="s">
        <v>41</v>
      </c>
    </row>
    <row r="15" spans="1:20" ht="14.25">
      <c r="A15" s="56" t="s">
        <v>37</v>
      </c>
      <c r="B15" s="56" t="s">
        <v>218</v>
      </c>
      <c r="C15" s="57" t="s">
        <v>219</v>
      </c>
      <c r="D15" s="57" t="s">
        <v>213</v>
      </c>
      <c r="E15" s="7" t="s">
        <v>220</v>
      </c>
      <c r="F15" s="58" t="s">
        <v>221</v>
      </c>
      <c r="G15" s="9">
        <f>951771.91-2222.78999999999</f>
        <v>949549.12</v>
      </c>
      <c r="H15" s="9">
        <f>951771.91-2222.78999999999</f>
        <v>949549.12</v>
      </c>
      <c r="I15" s="59">
        <v>0.05</v>
      </c>
      <c r="J15" s="60">
        <f t="shared" ref="J15:J17" si="5">H15*I15</f>
        <v>47477.456000000006</v>
      </c>
      <c r="K15" s="9"/>
      <c r="L15" s="61">
        <f>J15-K15</f>
        <v>47477.456000000006</v>
      </c>
      <c r="M15" s="58" t="s">
        <v>222</v>
      </c>
      <c r="N15" s="15">
        <f>SUMIFS(客户表!V:V,客户表!I:I,A15,客户表!A:A,E15,客户表!M:M,F15)+SUMIFS(客户表!W:W,客户表!I:I,A15,客户表!A:A,E15,客户表!M:M,F15)</f>
        <v>1367254.3277000031</v>
      </c>
      <c r="O15" s="58">
        <v>8895.76</v>
      </c>
      <c r="P15" s="15">
        <f t="shared" si="4"/>
        <v>438851.56952830474</v>
      </c>
      <c r="Q15" s="15">
        <f>P15-(O15/1.06)</f>
        <v>430459.3431132104</v>
      </c>
      <c r="R15" s="16">
        <f t="shared" si="3"/>
        <v>0.31483487336063487</v>
      </c>
      <c r="S15" s="62"/>
      <c r="T15" s="8" t="s">
        <v>41</v>
      </c>
    </row>
    <row r="16" spans="1:20" ht="14.25">
      <c r="A16" s="56" t="s">
        <v>37</v>
      </c>
      <c r="B16" s="56" t="s">
        <v>223</v>
      </c>
      <c r="C16" s="57" t="s">
        <v>36</v>
      </c>
      <c r="D16" s="57" t="s">
        <v>213</v>
      </c>
      <c r="E16" s="7" t="s">
        <v>220</v>
      </c>
      <c r="F16" s="58" t="s">
        <v>224</v>
      </c>
      <c r="G16" s="9">
        <v>7458.7900000000009</v>
      </c>
      <c r="H16" s="9">
        <v>7458.7900000000009</v>
      </c>
      <c r="I16" s="59">
        <v>0.05</v>
      </c>
      <c r="J16" s="60">
        <f t="shared" si="5"/>
        <v>372.93950000000007</v>
      </c>
      <c r="K16" s="9"/>
      <c r="L16" s="61">
        <f t="shared" ref="L16:L21" si="6">J16-K16</f>
        <v>372.93950000000007</v>
      </c>
      <c r="M16" s="58" t="s">
        <v>222</v>
      </c>
      <c r="N16" s="15">
        <f>SUMIFS(客户表!V:V,客户表!I:I,A16,客户表!A:A,E16,客户表!M:M,F16)+SUMIFS(客户表!W:W,客户表!I:I,A16,客户表!A:A,E16,客户表!M:M,F16)</f>
        <v>7458.79</v>
      </c>
      <c r="O16" s="58"/>
      <c r="P16" s="15">
        <f t="shared" si="4"/>
        <v>351.82971698113124</v>
      </c>
      <c r="Q16" s="15">
        <f t="shared" si="2"/>
        <v>351.82971698113124</v>
      </c>
      <c r="R16" s="16">
        <f t="shared" si="3"/>
        <v>4.7169811320754602E-2</v>
      </c>
      <c r="S16" s="62"/>
      <c r="T16" s="8" t="s">
        <v>41</v>
      </c>
    </row>
    <row r="17" spans="1:20" ht="14.25">
      <c r="A17" s="56" t="s">
        <v>165</v>
      </c>
      <c r="B17" s="6" t="s">
        <v>244</v>
      </c>
      <c r="C17" s="57" t="s">
        <v>164</v>
      </c>
      <c r="D17" s="57" t="s">
        <v>216</v>
      </c>
      <c r="E17" s="7" t="s">
        <v>220</v>
      </c>
      <c r="F17" s="58" t="s">
        <v>46</v>
      </c>
      <c r="G17" s="63">
        <v>117568.2</v>
      </c>
      <c r="H17" s="63">
        <v>117568.2</v>
      </c>
      <c r="I17" s="59">
        <v>0</v>
      </c>
      <c r="J17" s="60">
        <f t="shared" si="5"/>
        <v>0</v>
      </c>
      <c r="K17" s="60">
        <v>0</v>
      </c>
      <c r="L17" s="61">
        <f t="shared" si="6"/>
        <v>0</v>
      </c>
      <c r="M17" s="58" t="s">
        <v>39</v>
      </c>
      <c r="N17" s="15">
        <f>SUMIFS(客户表!V:V,客户表!I:I,A17,客户表!A:A,E17,客户表!M:M,F17)+SUMIFS(客户表!W:W,客户表!I:I,A17,客户表!A:A,E17,客户表!M:M,F17)</f>
        <v>0</v>
      </c>
      <c r="O17" s="58"/>
      <c r="P17" s="15">
        <f t="shared" si="4"/>
        <v>-110913.39622641509</v>
      </c>
      <c r="Q17" s="15">
        <f t="shared" si="2"/>
        <v>-110913.39622641509</v>
      </c>
      <c r="R17" s="16" t="e">
        <f t="shared" si="3"/>
        <v>#DIV/0!</v>
      </c>
      <c r="S17" s="58"/>
      <c r="T17" s="8" t="s">
        <v>41</v>
      </c>
    </row>
    <row r="18" spans="1:20" ht="14.25">
      <c r="A18" s="56" t="s">
        <v>37</v>
      </c>
      <c r="B18" s="56" t="s">
        <v>223</v>
      </c>
      <c r="C18" s="57" t="s">
        <v>219</v>
      </c>
      <c r="D18" s="57" t="s">
        <v>213</v>
      </c>
      <c r="E18" s="7" t="s">
        <v>226</v>
      </c>
      <c r="F18" s="58" t="s">
        <v>163</v>
      </c>
      <c r="G18" s="63">
        <v>4881660</v>
      </c>
      <c r="H18" s="63">
        <v>4881660</v>
      </c>
      <c r="I18" s="59">
        <v>0.05</v>
      </c>
      <c r="J18" s="60">
        <f>H18*I18</f>
        <v>244083</v>
      </c>
      <c r="K18" s="60">
        <v>0</v>
      </c>
      <c r="L18" s="61">
        <f t="shared" si="6"/>
        <v>244083</v>
      </c>
      <c r="M18" s="58" t="s">
        <v>227</v>
      </c>
      <c r="N18" s="15">
        <f>SUMIFS(客户表!V:V,客户表!I:I,A18,客户表!A:A,E18,客户表!M:M,F18)+SUMIFS(客户表!W:W,客户表!I:I,A18,客户表!A:A,E18,客户表!M:M,F18)</f>
        <v>8310399.3200000003</v>
      </c>
      <c r="O18" s="58"/>
      <c r="P18" s="15">
        <f t="shared" si="4"/>
        <v>3464926.716981132</v>
      </c>
      <c r="Q18" s="15">
        <f t="shared" si="2"/>
        <v>3464926.716981132</v>
      </c>
      <c r="R18" s="16">
        <f t="shared" si="3"/>
        <v>0.41693865523914825</v>
      </c>
      <c r="S18" s="58"/>
      <c r="T18" s="8" t="s">
        <v>41</v>
      </c>
    </row>
    <row r="19" spans="1:20" ht="14.25">
      <c r="A19" s="6" t="s">
        <v>172</v>
      </c>
      <c r="B19" s="56" t="s">
        <v>225</v>
      </c>
      <c r="C19" s="57" t="s">
        <v>228</v>
      </c>
      <c r="D19" s="57" t="s">
        <v>171</v>
      </c>
      <c r="E19" s="7" t="s">
        <v>220</v>
      </c>
      <c r="F19" s="58" t="s">
        <v>173</v>
      </c>
      <c r="G19" s="63">
        <v>3015000</v>
      </c>
      <c r="H19" s="63">
        <v>3015000</v>
      </c>
      <c r="I19" s="59">
        <v>0</v>
      </c>
      <c r="J19" s="60">
        <f t="shared" ref="J19:J21" si="7">H19*I19</f>
        <v>0</v>
      </c>
      <c r="K19" s="60">
        <v>0</v>
      </c>
      <c r="L19" s="61">
        <f t="shared" si="6"/>
        <v>0</v>
      </c>
      <c r="M19" s="58" t="s">
        <v>39</v>
      </c>
      <c r="N19" s="15">
        <f>SUMIFS(客户表!V:V,客户表!I:I,A19,客户表!A:A,E19,客户表!M:M,F19)+SUMIFS(客户表!W:W,客户表!I:I,A19,客户表!A:A,E19,客户表!M:M,F19)</f>
        <v>2940594.06</v>
      </c>
      <c r="O19" s="58"/>
      <c r="P19" s="15">
        <f t="shared" si="4"/>
        <v>-70194.283018867864</v>
      </c>
      <c r="Q19" s="15">
        <f t="shared" si="2"/>
        <v>-70194.283018867864</v>
      </c>
      <c r="R19" s="16">
        <f t="shared" si="3"/>
        <v>-2.3870783109338069E-2</v>
      </c>
      <c r="S19" s="58"/>
      <c r="T19" s="8" t="s">
        <v>41</v>
      </c>
    </row>
    <row r="20" spans="1:20" ht="14.25">
      <c r="A20" s="6" t="s">
        <v>172</v>
      </c>
      <c r="B20" s="56" t="s">
        <v>225</v>
      </c>
      <c r="C20" s="57" t="s">
        <v>171</v>
      </c>
      <c r="D20" s="57" t="s">
        <v>171</v>
      </c>
      <c r="E20" s="7" t="s">
        <v>220</v>
      </c>
      <c r="F20" s="58" t="s">
        <v>38</v>
      </c>
      <c r="G20" s="63">
        <v>26230500</v>
      </c>
      <c r="H20" s="63">
        <v>26230500</v>
      </c>
      <c r="I20" s="59">
        <v>0</v>
      </c>
      <c r="J20" s="60">
        <f t="shared" si="7"/>
        <v>0</v>
      </c>
      <c r="K20" s="60">
        <v>0</v>
      </c>
      <c r="L20" s="61">
        <f t="shared" si="6"/>
        <v>0</v>
      </c>
      <c r="M20" s="58" t="s">
        <v>39</v>
      </c>
      <c r="N20" s="15">
        <f>SUMIFS(客户表!V:V,客户表!I:I,A20,客户表!A:A,E20,客户表!M:M,F20)+SUMIFS(客户表!W:W,客户表!I:I,A20,客户表!A:A,E20,客户表!M:M,F20)</f>
        <v>25839000</v>
      </c>
      <c r="O20" s="58"/>
      <c r="P20" s="15">
        <f t="shared" si="4"/>
        <v>-369339.6226415094</v>
      </c>
      <c r="Q20" s="15">
        <f t="shared" si="2"/>
        <v>-369339.6226415094</v>
      </c>
      <c r="R20" s="16">
        <f t="shared" si="3"/>
        <v>-1.429388221841052E-2</v>
      </c>
      <c r="S20" s="58"/>
      <c r="T20" s="8" t="s">
        <v>41</v>
      </c>
    </row>
    <row r="21" spans="1:20" ht="14.25">
      <c r="A21" s="56" t="s">
        <v>197</v>
      </c>
      <c r="B21" s="56" t="s">
        <v>225</v>
      </c>
      <c r="C21" s="57" t="s">
        <v>229</v>
      </c>
      <c r="D21" s="57" t="s">
        <v>217</v>
      </c>
      <c r="E21" s="7" t="s">
        <v>220</v>
      </c>
      <c r="F21" s="58" t="s">
        <v>230</v>
      </c>
      <c r="G21" s="63">
        <v>135035.88</v>
      </c>
      <c r="H21" s="63">
        <v>135035.88</v>
      </c>
      <c r="I21" s="59">
        <v>0</v>
      </c>
      <c r="J21" s="60">
        <f t="shared" si="7"/>
        <v>0</v>
      </c>
      <c r="K21" s="60"/>
      <c r="L21" s="61">
        <f t="shared" si="6"/>
        <v>0</v>
      </c>
      <c r="M21" s="58" t="s">
        <v>39</v>
      </c>
      <c r="N21" s="15">
        <f>SUMIFS(客户表!V:V,客户表!I:I,A21,客户表!A:A,E21,客户表!M:M,F21)+SUMIFS(客户表!W:W,客户表!I:I,A21,客户表!A:A,E21,客户表!M:M,F21)</f>
        <v>144251.88</v>
      </c>
      <c r="O21" s="58"/>
      <c r="P21" s="15">
        <f t="shared" si="4"/>
        <v>8694.3396226415098</v>
      </c>
      <c r="Q21" s="15">
        <f t="shared" si="2"/>
        <v>8694.3396226415098</v>
      </c>
      <c r="R21" s="16">
        <f t="shared" si="3"/>
        <v>6.0271932834715984E-2</v>
      </c>
      <c r="S21" s="58"/>
      <c r="T21" s="8" t="s">
        <v>41</v>
      </c>
    </row>
    <row r="22" spans="1:20" ht="14.25">
      <c r="A22" s="56" t="s">
        <v>256</v>
      </c>
      <c r="B22" s="56" t="s">
        <v>256</v>
      </c>
      <c r="C22" s="57" t="s">
        <v>257</v>
      </c>
      <c r="D22" s="56" t="s">
        <v>213</v>
      </c>
      <c r="E22" s="90" t="s">
        <v>258</v>
      </c>
      <c r="F22" s="58" t="s">
        <v>46</v>
      </c>
      <c r="G22" s="9">
        <v>905557.81</v>
      </c>
      <c r="H22" s="9">
        <v>905557.81</v>
      </c>
      <c r="I22" s="59">
        <f>VLOOKUP(C22,[2]媒体预估政策表!A:L,MATCH(F22,[2]媒体预估政策表!A$2:K$2,0),0)</f>
        <v>0.05</v>
      </c>
      <c r="J22" s="61">
        <f>H22*I22</f>
        <v>45277.890500000009</v>
      </c>
      <c r="K22" s="9"/>
      <c r="L22" s="61">
        <f>J22-K22</f>
        <v>45277.890500000009</v>
      </c>
      <c r="M22" s="58" t="s">
        <v>259</v>
      </c>
      <c r="N22" s="15">
        <f>SUMIFS(客户表!V:V,客户表!I:I,A22,客户表!A:A,E22,客户表!M:M,F22)+SUMIFS(客户表!W:W,客户表!I:I,A22,客户表!A:A,E22,客户表!M:M,F22)</f>
        <v>1188398.8573353887</v>
      </c>
      <c r="O22" s="58">
        <v>5782.24</v>
      </c>
      <c r="P22" s="15">
        <f>(N22-G22+J22)/1.06</f>
        <v>309546.16776923451</v>
      </c>
      <c r="Q22" s="15">
        <f t="shared" si="2"/>
        <v>304091.22437300812</v>
      </c>
      <c r="R22" s="16">
        <f t="shared" si="3"/>
        <v>0.25588313426591242</v>
      </c>
      <c r="S22" s="62"/>
      <c r="T22" s="58" t="s">
        <v>260</v>
      </c>
    </row>
    <row r="23" spans="1:20" ht="14.25">
      <c r="A23" s="56" t="s">
        <v>212</v>
      </c>
      <c r="B23" s="56" t="s">
        <v>212</v>
      </c>
      <c r="C23" s="57" t="s">
        <v>257</v>
      </c>
      <c r="D23" s="56" t="s">
        <v>213</v>
      </c>
      <c r="E23" s="90" t="s">
        <v>258</v>
      </c>
      <c r="F23" s="58" t="s">
        <v>163</v>
      </c>
      <c r="G23" s="9">
        <v>4881660</v>
      </c>
      <c r="H23" s="9">
        <v>4881660</v>
      </c>
      <c r="I23" s="59">
        <v>0.05</v>
      </c>
      <c r="J23" s="61">
        <f>H23*I23</f>
        <v>244083</v>
      </c>
      <c r="K23" s="9">
        <v>4329736.05</v>
      </c>
      <c r="L23" s="61">
        <f>J23-K23</f>
        <v>-4085653.05</v>
      </c>
      <c r="M23" s="58" t="s">
        <v>261</v>
      </c>
      <c r="N23" s="15">
        <f>SUMIFS(客户表!V:V,客户表!I:I,A23,客户表!A:A,E23,客户表!M:M,F23)+SUMIFS(客户表!W:W,客户表!I:I,A23,客户表!A:A,E23,客户表!M:M,F23)</f>
        <v>8310399.3200000003</v>
      </c>
      <c r="O23" s="58"/>
      <c r="P23" s="15">
        <f t="shared" si="4"/>
        <v>3464926.716981132</v>
      </c>
      <c r="Q23" s="15">
        <f t="shared" si="2"/>
        <v>3464926.716981132</v>
      </c>
      <c r="R23" s="16">
        <f t="shared" si="3"/>
        <v>0.41693865523914825</v>
      </c>
      <c r="S23" s="62" t="s">
        <v>262</v>
      </c>
      <c r="T23" s="58" t="s">
        <v>260</v>
      </c>
    </row>
    <row r="24" spans="1:20" ht="14.25">
      <c r="A24" s="56" t="s">
        <v>215</v>
      </c>
      <c r="B24" s="56" t="s">
        <v>263</v>
      </c>
      <c r="C24" s="57" t="s">
        <v>264</v>
      </c>
      <c r="D24" s="56" t="s">
        <v>216</v>
      </c>
      <c r="E24" s="90" t="s">
        <v>258</v>
      </c>
      <c r="F24" s="58" t="s">
        <v>46</v>
      </c>
      <c r="G24" s="9">
        <v>84189.440000000002</v>
      </c>
      <c r="H24" s="9">
        <v>84189.440000000002</v>
      </c>
      <c r="I24" s="59">
        <v>0</v>
      </c>
      <c r="J24" s="61">
        <f>H24*I24</f>
        <v>0</v>
      </c>
      <c r="K24" s="9">
        <v>0</v>
      </c>
      <c r="L24" s="61">
        <f>J24-K24</f>
        <v>0</v>
      </c>
      <c r="M24" s="58" t="s">
        <v>265</v>
      </c>
      <c r="N24" s="15">
        <f>SUMIFS(客户表!V:V,客户表!I:I,A24,客户表!A:A,E24,客户表!M:M,F24)+SUMIFS(客户表!W:W,客户表!I:I,A24,客户表!A:A,E24,客户表!M:M,F24)</f>
        <v>0</v>
      </c>
      <c r="O24" s="58"/>
      <c r="P24" s="15">
        <f t="shared" si="4"/>
        <v>-79424</v>
      </c>
      <c r="Q24" s="15">
        <f t="shared" si="2"/>
        <v>-79424</v>
      </c>
      <c r="R24" s="16" t="e">
        <f t="shared" si="3"/>
        <v>#DIV/0!</v>
      </c>
      <c r="S24" s="62"/>
      <c r="T24" s="58" t="s">
        <v>260</v>
      </c>
    </row>
    <row r="25" spans="1:20" ht="14.25">
      <c r="A25" s="56" t="s">
        <v>266</v>
      </c>
      <c r="B25" s="56" t="s">
        <v>263</v>
      </c>
      <c r="C25" s="57" t="s">
        <v>267</v>
      </c>
      <c r="D25" s="56" t="s">
        <v>217</v>
      </c>
      <c r="E25" s="90" t="s">
        <v>268</v>
      </c>
      <c r="F25" s="58" t="s">
        <v>46</v>
      </c>
      <c r="G25" s="9">
        <v>94655.21</v>
      </c>
      <c r="H25" s="9">
        <v>94655.21</v>
      </c>
      <c r="I25" s="59">
        <v>0</v>
      </c>
      <c r="J25" s="61"/>
      <c r="K25" s="9"/>
      <c r="L25" s="61"/>
      <c r="M25" s="58" t="s">
        <v>269</v>
      </c>
      <c r="N25" s="15">
        <f>SUMIFS(客户表!V:V,客户表!I:I,A25,客户表!A:A,E25,客户表!M:M,F25)+SUMIFS(客户表!W:W,客户表!I:I,A25,客户表!A:A,E25,客户表!M:M,F25)</f>
        <v>101567.21</v>
      </c>
      <c r="O25" s="58"/>
      <c r="P25" s="15">
        <f t="shared" si="4"/>
        <v>6520.7547169811314</v>
      </c>
      <c r="Q25" s="15">
        <f t="shared" si="2"/>
        <v>6520.7547169811314</v>
      </c>
      <c r="R25" s="16">
        <f>Q25/N25</f>
        <v>6.4201376772888924E-2</v>
      </c>
      <c r="S25" s="62"/>
      <c r="T25" s="58" t="s">
        <v>260</v>
      </c>
    </row>
  </sheetData>
  <phoneticPr fontId="12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客户表</vt:lpstr>
      <vt:lpstr>媒体表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Windows User</cp:lastModifiedBy>
  <dcterms:created xsi:type="dcterms:W3CDTF">2020-02-05T04:16:00Z</dcterms:created>
  <dcterms:modified xsi:type="dcterms:W3CDTF">2020-04-07T07:18:15Z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2052-11.1.0.9440</vt:lpwstr>
  </property>
</Properties>
</file>