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客户表!$A$1:$AK$2762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62" i="2" l="1"/>
  <c r="AC2761" i="2"/>
  <c r="W2762" i="2"/>
  <c r="X2762" i="2" s="1"/>
  <c r="V2762" i="2"/>
  <c r="W2761" i="2"/>
  <c r="X2761" i="2" s="1"/>
  <c r="V2761" i="2"/>
  <c r="U122" i="2" l="1"/>
  <c r="U166" i="2"/>
  <c r="V334" i="2" l="1"/>
  <c r="V66" i="2"/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E1617" i="2" s="1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62" i="2"/>
  <c r="X2660" i="2"/>
  <c r="X2721" i="2"/>
  <c r="X2655" i="2"/>
  <c r="N52" i="3"/>
  <c r="S61" i="3"/>
  <c r="T61" i="3" s="1"/>
  <c r="U61" i="3" s="1"/>
  <c r="AB1357" i="2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B2336" i="2"/>
  <c r="AB2338" i="2"/>
  <c r="AB2563" i="2"/>
  <c r="AB2565" i="2"/>
  <c r="AB2579" i="2"/>
  <c r="AB2606" i="2"/>
  <c r="X2643" i="2"/>
  <c r="AB2670" i="2"/>
  <c r="X2708" i="2"/>
  <c r="AB2712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71" i="2"/>
  <c r="AB943" i="2"/>
  <c r="AB951" i="2"/>
  <c r="AB979" i="2"/>
  <c r="AB1012" i="2"/>
  <c r="AB1016" i="2"/>
  <c r="AB1020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E2619" i="2"/>
  <c r="Z2037" i="2"/>
  <c r="AA2037" i="2" s="1"/>
  <c r="AE2634" i="2"/>
  <c r="AG2634" i="2"/>
  <c r="AG2625" i="2"/>
  <c r="AE2625" i="2"/>
  <c r="AG2641" i="2"/>
  <c r="AE2641" i="2"/>
  <c r="AG2627" i="2"/>
  <c r="AE2627" i="2"/>
  <c r="AE2605" i="2"/>
  <c r="AE2621" i="2"/>
  <c r="AE2633" i="2"/>
  <c r="X1617" i="2" l="1"/>
  <c r="X1012" i="2"/>
  <c r="AB1319" i="2"/>
  <c r="X987" i="2"/>
  <c r="AB1327" i="2"/>
  <c r="X154" i="2"/>
  <c r="X168" i="2"/>
  <c r="X584" i="2"/>
  <c r="X588" i="2"/>
  <c r="X1026" i="2"/>
  <c r="AB967" i="2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<sst xmlns="http://schemas.openxmlformats.org/spreadsheetml/2006/main" count="40014" uniqueCount="3420">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</sst>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2"/>
  <sheetViews>
    <sheetView tabSelected="1" topLeftCell="L1" workbookViewId="0">
      <pane ySplit="1" topLeftCell="A2" activePane="bottomLeft" state="frozen"/>
      <selection pane="bottomLeft" activeCell="U2766" sqref="U2766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17.58203125" style="1" bestFit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f t="shared" si="7"/>
        <v>-4855403.7600000091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48</v>
      </c>
      <c r="P67" s="4">
        <v>0.01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10" t="s">
        <v>48</v>
      </c>
      <c r="P103" s="11">
        <v>0.06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3417</v>
      </c>
      <c r="P108" s="4">
        <v>0.03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4526460.3203883441</v>
      </c>
      <c r="X108" s="7">
        <f t="shared" si="11"/>
        <v>0</v>
      </c>
      <c r="Y108" s="4">
        <v>0</v>
      </c>
      <c r="Z108" s="6">
        <v>0</v>
      </c>
      <c r="AA108" s="6">
        <f t="shared" si="12"/>
        <v>4526460.3203883441</v>
      </c>
      <c r="AB108" s="8">
        <f t="shared" si="13"/>
        <v>135793.80961165018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3417</v>
      </c>
      <c r="P122" s="4">
        <v>0.03</v>
      </c>
      <c r="Q122" s="3"/>
      <c r="R122" s="5"/>
      <c r="S122" s="6">
        <v>0</v>
      </c>
      <c r="T122" s="6">
        <v>79111.56</v>
      </c>
      <c r="U122" s="6">
        <f>62782.4599999999+78.63</f>
        <v>62861.089999999895</v>
      </c>
      <c r="V122" s="7">
        <f t="shared" si="15"/>
        <v>16250.470000000103</v>
      </c>
      <c r="W122" s="7">
        <f t="shared" si="16"/>
        <v>61030.184466019316</v>
      </c>
      <c r="X122" s="7">
        <f t="shared" si="11"/>
        <v>0</v>
      </c>
      <c r="Y122" s="4">
        <v>0</v>
      </c>
      <c r="Z122" s="6">
        <v>0</v>
      </c>
      <c r="AA122" s="6">
        <f t="shared" si="12"/>
        <v>61030.184466019316</v>
      </c>
      <c r="AB122" s="8">
        <f t="shared" si="13"/>
        <v>1830.9055339805782</v>
      </c>
      <c r="AC122" s="7">
        <f t="shared" si="17"/>
        <v>62861.089999999895</v>
      </c>
      <c r="AD122" s="4">
        <v>0.05</v>
      </c>
      <c r="AE122" s="7">
        <f t="shared" si="14"/>
        <v>3143.0544999999947</v>
      </c>
      <c r="AF122" s="4">
        <v>0</v>
      </c>
      <c r="AG122" s="7">
        <f t="shared" si="18"/>
        <v>62861.089999999895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190066.53</v>
      </c>
      <c r="T166" s="6">
        <v>0</v>
      </c>
      <c r="U166" s="12">
        <f>190145.16-78.63</f>
        <v>190066.53</v>
      </c>
      <c r="V166" s="7">
        <f t="shared" si="26"/>
        <v>0</v>
      </c>
      <c r="W166" s="7">
        <f t="shared" si="23"/>
        <v>186339.73529411765</v>
      </c>
      <c r="X166" s="7">
        <f t="shared" si="19"/>
        <v>0</v>
      </c>
      <c r="Y166" s="4">
        <v>0</v>
      </c>
      <c r="Z166" s="6">
        <v>0</v>
      </c>
      <c r="AA166" s="6">
        <f t="shared" si="20"/>
        <v>186339.73529411765</v>
      </c>
      <c r="AB166" s="8">
        <f t="shared" si="21"/>
        <v>3726.7947058823484</v>
      </c>
      <c r="AC166" s="7">
        <f t="shared" si="24"/>
        <v>190066.53</v>
      </c>
      <c r="AD166" s="4">
        <v>0.05</v>
      </c>
      <c r="AE166" s="7">
        <f t="shared" si="22"/>
        <v>9503.326500000001</v>
      </c>
      <c r="AF166" s="4">
        <v>0</v>
      </c>
      <c r="AG166" s="7">
        <f t="shared" si="25"/>
        <v>190066.53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3" t="s">
        <v>3417</v>
      </c>
      <c r="P274" s="4">
        <v>0.03</v>
      </c>
      <c r="Q274" s="3"/>
      <c r="R274" s="5"/>
      <c r="S274" s="12">
        <v>0</v>
      </c>
      <c r="T274" s="6">
        <v>0</v>
      </c>
      <c r="U274" s="6">
        <v>9.0300000000000011</v>
      </c>
      <c r="V274" s="7">
        <f t="shared" si="35"/>
        <v>-9.0300000000000011</v>
      </c>
      <c r="W274" s="7">
        <f t="shared" si="31"/>
        <v>8.766990291262136</v>
      </c>
      <c r="X274" s="7">
        <f t="shared" si="37"/>
        <v>0</v>
      </c>
      <c r="Y274" s="4">
        <v>0</v>
      </c>
      <c r="Z274" s="6">
        <v>0</v>
      </c>
      <c r="AA274" s="6">
        <f t="shared" si="36"/>
        <v>8.766990291262136</v>
      </c>
      <c r="AB274" s="8">
        <f t="shared" si="38"/>
        <v>0.26300970873786511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f t="shared" si="43"/>
        <v>-1.98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3" t="s">
        <v>3417</v>
      </c>
      <c r="P354" s="4">
        <v>0.03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42.592233009708735</v>
      </c>
      <c r="X354" s="7">
        <f t="shared" si="45"/>
        <v>0</v>
      </c>
      <c r="Y354" s="4">
        <v>0</v>
      </c>
      <c r="Z354" s="6">
        <v>0</v>
      </c>
      <c r="AA354" s="6">
        <f t="shared" si="44"/>
        <v>42.592233009708735</v>
      </c>
      <c r="AB354" s="8">
        <f t="shared" si="46"/>
        <v>1.2777669902912621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3418</v>
      </c>
      <c r="P938" s="17">
        <v>0.02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116468.72549019608</v>
      </c>
      <c r="X938" s="7">
        <f t="shared" si="132"/>
        <v>45313.979257195489</v>
      </c>
      <c r="Y938" s="17">
        <v>0</v>
      </c>
      <c r="Z938" s="6">
        <v>0</v>
      </c>
      <c r="AA938" s="6">
        <f t="shared" si="138"/>
        <v>116468.72549019608</v>
      </c>
      <c r="AB938" s="8">
        <f t="shared" si="133"/>
        <v>2329.3745098039217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3417</v>
      </c>
      <c r="P1018" s="17">
        <v>0.02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4731.8228529411763</v>
      </c>
      <c r="X1018" s="7">
        <f t="shared" si="140"/>
        <v>1840.9896880424685</v>
      </c>
      <c r="Y1018" s="17">
        <v>0</v>
      </c>
      <c r="Z1018" s="6">
        <v>0</v>
      </c>
      <c r="AA1018" s="6">
        <f t="shared" si="146"/>
        <v>4731.8228529411763</v>
      </c>
      <c r="AB1018" s="8">
        <f t="shared" si="141"/>
        <v>94.636457058823908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3417</v>
      </c>
      <c r="P1019" s="17">
        <v>0.02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0</v>
      </c>
      <c r="T1116" s="8">
        <v>-9649</v>
      </c>
      <c r="U1116" s="8">
        <v>-9649</v>
      </c>
      <c r="V1116" s="23">
        <f t="shared" si="163"/>
        <v>0</v>
      </c>
      <c r="W1116" s="23">
        <f t="shared" si="158"/>
        <v>-9459.8039215686276</v>
      </c>
      <c r="X1116" s="7">
        <f t="shared" si="159"/>
        <v>0</v>
      </c>
      <c r="Y1116" s="17">
        <v>0</v>
      </c>
      <c r="Z1116" s="6">
        <v>0</v>
      </c>
      <c r="AA1116" s="6">
        <f t="shared" si="164"/>
        <v>-9459.8039215686276</v>
      </c>
      <c r="AB1116" s="8">
        <f t="shared" si="160"/>
        <v>-189.19607843137237</v>
      </c>
      <c r="AC1116" s="8">
        <f t="shared" si="157"/>
        <v>-5779.3192517575853</v>
      </c>
      <c r="AD1116" s="4">
        <v>7.0000000000000007E-2</v>
      </c>
      <c r="AE1116" s="7">
        <f t="shared" si="161"/>
        <v>-404.55234762303104</v>
      </c>
      <c r="AF1116" s="17">
        <v>0</v>
      </c>
      <c r="AG1116" s="24">
        <f t="shared" si="162"/>
        <v>-9649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3419</v>
      </c>
      <c r="R1117" s="18"/>
      <c r="S1117" s="8">
        <v>0</v>
      </c>
      <c r="T1117" s="8">
        <v>209649</v>
      </c>
      <c r="U1117" s="8">
        <v>148882.5</v>
      </c>
      <c r="V1117" s="23">
        <f t="shared" si="163"/>
        <v>60766.5</v>
      </c>
      <c r="W1117" s="23">
        <f t="shared" si="158"/>
        <v>145963.23529411765</v>
      </c>
      <c r="X1117" s="7">
        <f t="shared" si="159"/>
        <v>56789.27959924785</v>
      </c>
      <c r="Y1117" s="17">
        <v>0</v>
      </c>
      <c r="Z1117" s="6">
        <v>0</v>
      </c>
      <c r="AA1117" s="6">
        <f t="shared" si="164"/>
        <v>145963.23529411765</v>
      </c>
      <c r="AB1117" s="8">
        <f t="shared" si="160"/>
        <v>2919.2647058823495</v>
      </c>
      <c r="AC1117" s="8">
        <f t="shared" si="157"/>
        <v>89173.955694869801</v>
      </c>
      <c r="AD1117" s="4">
        <v>7.0000000000000007E-2</v>
      </c>
      <c r="AE1117" s="7">
        <f t="shared" si="161"/>
        <v>6242.176898640887</v>
      </c>
      <c r="AF1117" s="17">
        <v>0</v>
      </c>
      <c r="AG1117" s="24">
        <f t="shared" si="162"/>
        <v>148882.5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3417</v>
      </c>
      <c r="P1637" s="17">
        <v>0.02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644650.99880392163</v>
      </c>
      <c r="X1637" s="7">
        <f t="shared" si="237"/>
        <v>250811.55361651303</v>
      </c>
      <c r="Y1637" s="17">
        <v>0</v>
      </c>
      <c r="Z1637" s="6">
        <v>0</v>
      </c>
      <c r="AA1637" s="6">
        <f t="shared" si="236"/>
        <v>644650.99880392163</v>
      </c>
      <c r="AB1637" s="8">
        <f t="shared" si="238"/>
        <v>12893.019976078416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3417</v>
      </c>
      <c r="P1654" s="17">
        <v>0.02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51994.660862745099</v>
      </c>
      <c r="X1654" s="7">
        <f t="shared" si="237"/>
        <v>20229.336020489653</v>
      </c>
      <c r="Y1654" s="17">
        <v>0</v>
      </c>
      <c r="Z1654" s="6">
        <v>0</v>
      </c>
      <c r="AA1654" s="6">
        <f t="shared" si="245"/>
        <v>51994.660862745099</v>
      </c>
      <c r="AB1654" s="8">
        <f t="shared" si="238"/>
        <v>1039.893217254903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131632.80000000005</v>
      </c>
      <c r="T2161" s="6">
        <v>154500</v>
      </c>
      <c r="U2161" s="6">
        <v>135361.19990000001</v>
      </c>
      <c r="V2161" s="7">
        <f t="shared" si="308"/>
        <v>150771.60010000004</v>
      </c>
      <c r="W2161" s="7">
        <f t="shared" si="314"/>
        <v>131418.64067961165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131418.64067961165</v>
      </c>
      <c r="AB2161" s="8">
        <f t="shared" si="310"/>
        <v>3942.5592203883571</v>
      </c>
      <c r="AC2161" s="7">
        <f t="shared" si="312"/>
        <v>135361.19990000001</v>
      </c>
      <c r="AD2161" s="4">
        <v>0.17</v>
      </c>
      <c r="AE2161" s="7">
        <f t="shared" si="311"/>
        <v>23011.403983000004</v>
      </c>
      <c r="AF2161" s="4">
        <v>0</v>
      </c>
      <c r="AG2161" s="7">
        <f t="shared" si="313"/>
        <v>135361.19990000001</v>
      </c>
      <c r="AH2161" s="9"/>
      <c r="AI2161" s="1" t="e">
        <v>#N/A</v>
      </c>
    </row>
    <row r="2162" spans="1:36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12771.900000000001</v>
      </c>
      <c r="T2162" s="6">
        <v>20000</v>
      </c>
      <c r="U2162" s="6">
        <v>25214.1</v>
      </c>
      <c r="V2162" s="7">
        <f t="shared" si="308"/>
        <v>7557.8000000000029</v>
      </c>
      <c r="W2162" s="7">
        <f t="shared" si="314"/>
        <v>23786.886792452828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23786.886792452828</v>
      </c>
      <c r="AB2162" s="8">
        <f t="shared" si="310"/>
        <v>1427.2132075471709</v>
      </c>
      <c r="AC2162" s="7">
        <f t="shared" si="312"/>
        <v>25214.1</v>
      </c>
      <c r="AD2162" s="4">
        <v>0.17</v>
      </c>
      <c r="AE2162" s="7">
        <f t="shared" si="311"/>
        <v>4286.3969999999999</v>
      </c>
      <c r="AF2162" s="4">
        <v>0</v>
      </c>
      <c r="AG2162" s="7">
        <f t="shared" si="313"/>
        <v>25214.1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2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2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2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3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  <row r="2761" spans="1:37" hidden="1" x14ac:dyDescent="0.3">
      <c r="A2761" s="2" t="s">
        <v>35</v>
      </c>
      <c r="B2761" s="10" t="s">
        <v>36</v>
      </c>
      <c r="C2761" s="10" t="s">
        <v>170</v>
      </c>
      <c r="D2761" s="10" t="s">
        <v>180</v>
      </c>
      <c r="E2761" s="10" t="s">
        <v>2005</v>
      </c>
      <c r="F2761" s="10" t="s">
        <v>2005</v>
      </c>
      <c r="G2761" s="10" t="s">
        <v>2005</v>
      </c>
      <c r="H2761" s="10" t="s">
        <v>1068</v>
      </c>
      <c r="I2761" s="10" t="s">
        <v>1069</v>
      </c>
      <c r="J2761" s="3" t="s">
        <v>3296</v>
      </c>
      <c r="K2761" s="3" t="s">
        <v>36</v>
      </c>
      <c r="L2761" s="10" t="s">
        <v>2006</v>
      </c>
      <c r="M2761" s="10"/>
      <c r="N2761" s="10" t="s">
        <v>418</v>
      </c>
      <c r="O2761" s="10" t="s">
        <v>48</v>
      </c>
      <c r="P2761" s="11">
        <v>0.02</v>
      </c>
      <c r="Q2761" s="10">
        <v>13145946544</v>
      </c>
      <c r="S2761" s="8">
        <v>12947</v>
      </c>
      <c r="U2761" s="8">
        <v>12947</v>
      </c>
      <c r="V2761" s="23">
        <f t="shared" si="415"/>
        <v>0</v>
      </c>
      <c r="W2761" s="23">
        <f t="shared" si="419"/>
        <v>12693.13725490196</v>
      </c>
      <c r="X2761" s="7">
        <f t="shared" si="412"/>
        <v>4938.4635734318126</v>
      </c>
      <c r="Y2761" s="17">
        <v>0</v>
      </c>
      <c r="AC2761" s="8">
        <f t="shared" ref="AC2761:AC2762" si="423">U2761*0.598955254612663</f>
        <v>7754.6736814701471</v>
      </c>
    </row>
    <row r="2762" spans="1:37" hidden="1" x14ac:dyDescent="0.3">
      <c r="A2762" s="2" t="s">
        <v>35</v>
      </c>
      <c r="B2762" s="10" t="s">
        <v>36</v>
      </c>
      <c r="C2762" s="10" t="s">
        <v>170</v>
      </c>
      <c r="D2762" s="10" t="s">
        <v>180</v>
      </c>
      <c r="E2762" s="10" t="s">
        <v>2005</v>
      </c>
      <c r="F2762" s="10" t="s">
        <v>2005</v>
      </c>
      <c r="G2762" s="10" t="s">
        <v>2005</v>
      </c>
      <c r="H2762" s="10" t="s">
        <v>1068</v>
      </c>
      <c r="I2762" s="10" t="s">
        <v>1069</v>
      </c>
      <c r="J2762" s="3" t="s">
        <v>3296</v>
      </c>
      <c r="K2762" s="3" t="s">
        <v>36</v>
      </c>
      <c r="L2762" s="10" t="s">
        <v>2006</v>
      </c>
      <c r="M2762" s="10"/>
      <c r="N2762" s="10" t="s">
        <v>418</v>
      </c>
      <c r="O2762" s="10" t="s">
        <v>48</v>
      </c>
      <c r="P2762" s="11">
        <v>0.02</v>
      </c>
      <c r="Q2762" s="10" t="s">
        <v>1654</v>
      </c>
      <c r="S2762" s="8">
        <v>47456.800000000003</v>
      </c>
      <c r="U2762" s="8">
        <v>47456.800000000003</v>
      </c>
      <c r="V2762" s="23">
        <f t="shared" si="415"/>
        <v>0</v>
      </c>
      <c r="W2762" s="23">
        <f t="shared" si="419"/>
        <v>46526.274509803923</v>
      </c>
      <c r="X2762" s="7">
        <f t="shared" si="412"/>
        <v>18101.774782701697</v>
      </c>
      <c r="Y2762" s="17">
        <v>0</v>
      </c>
      <c r="AC2762" s="8">
        <f t="shared" si="423"/>
        <v>28424.499727102226</v>
      </c>
    </row>
  </sheetData>
  <autoFilter ref="A1:AK2762">
    <filterColumn colId="16">
      <filters>
        <filter val="116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68190827.329069704</v>
      </c>
      <c r="R2" s="53">
        <v>46242.660200000304</v>
      </c>
      <c r="S2" s="52">
        <f>(Q2-H2+K2)/1.06</f>
        <v>3323175.4898770642</v>
      </c>
      <c r="T2" s="52">
        <f>S2-(R2/1.06)</f>
        <v>3279550.3387449887</v>
      </c>
      <c r="U2" s="55">
        <f>IFERROR(T2/Q2,"-")</f>
        <v>4.8093716812069219E-2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13121314.092221307</v>
      </c>
      <c r="R11" s="53">
        <v>0</v>
      </c>
      <c r="S11" s="52">
        <f t="shared" ref="S11:S12" si="6">(Q11-H11+K11)/1.06</f>
        <v>1594348.2376417983</v>
      </c>
      <c r="T11" s="52">
        <f t="shared" si="3"/>
        <v>1594348.2376417983</v>
      </c>
      <c r="U11" s="55">
        <f t="shared" si="4"/>
        <v>0.12150827473804426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2042852.0942434119</v>
      </c>
      <c r="R20" s="53">
        <v>0</v>
      </c>
      <c r="S20" s="52">
        <f t="shared" si="8"/>
        <v>1504662.8495937898</v>
      </c>
      <c r="T20" s="52">
        <f t="shared" si="3"/>
        <v>1504662.8495937898</v>
      </c>
      <c r="U20" s="55">
        <f t="shared" si="4"/>
        <v>0.73655006832545789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60761498.355405882</v>
      </c>
      <c r="R21" s="53">
        <v>5226.6304220000002</v>
      </c>
      <c r="S21" s="52">
        <f t="shared" si="8"/>
        <v>26931677.494474612</v>
      </c>
      <c r="T21" s="52">
        <f t="shared" si="3"/>
        <v>26926746.711057629</v>
      </c>
      <c r="U21" s="55">
        <f t="shared" si="4"/>
        <v>0.44315475160862267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9308667.733468825</v>
      </c>
      <c r="R22" s="53">
        <v>0</v>
      </c>
      <c r="S22" s="52">
        <f t="shared" si="8"/>
        <v>4805782.6081679529</v>
      </c>
      <c r="T22" s="52">
        <f t="shared" si="3"/>
        <v>4805782.6081679529</v>
      </c>
      <c r="U22" s="55">
        <f t="shared" si="4"/>
        <v>0.51626964736199732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598406.29799170792</v>
      </c>
      <c r="R23" s="53">
        <v>0</v>
      </c>
      <c r="S23" s="52">
        <f t="shared" si="8"/>
        <v>292623.30281369516</v>
      </c>
      <c r="T23" s="52">
        <f t="shared" si="3"/>
        <v>292623.30281369516</v>
      </c>
      <c r="U23" s="55">
        <f t="shared" si="4"/>
        <v>0.48900438346949021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181593114.22935879</v>
      </c>
      <c r="R32" s="53">
        <v>4451647.9716000017</v>
      </c>
      <c r="S32" s="52">
        <f t="shared" si="8"/>
        <v>5882413.3602441112</v>
      </c>
      <c r="T32" s="52">
        <f t="shared" si="3"/>
        <v>1682745.4625082603</v>
      </c>
      <c r="U32" s="55">
        <f t="shared" si="4"/>
        <v>9.2665708699884441E-3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159009.56746126982</v>
      </c>
      <c r="R33" s="53">
        <v>228.78839999999997</v>
      </c>
      <c r="S33" s="52">
        <f t="shared" si="8"/>
        <v>2883.2697747828529</v>
      </c>
      <c r="T33" s="52">
        <f t="shared" si="3"/>
        <v>2667.431661575306</v>
      </c>
      <c r="U33" s="55">
        <f t="shared" si="4"/>
        <v>1.6775290343614174E-2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2021-03-01T07:37:32Z</dcterms:modified>
</cp:coreProperties>
</file>